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jica365-my.sharepoint.com/personal/onedrive-opesupportdept_jica_go_jp/Documents/330_調達・派遣業務部/2_部内全員/300_契約第一課/02_マニュアル・執務参考資料/02_様式/03_見積・契約金額内訳・精算様式/202307　千円未満切捨て廃止に伴う修正/単独型様式/03_変更契約/●【チェック済】03_変更契約/"/>
    </mc:Choice>
  </mc:AlternateContent>
  <xr:revisionPtr revIDLastSave="166" documentId="13_ncr:1_{76ECB824-959C-4BF3-B7D4-3C2180C63DC0}" xr6:coauthVersionLast="47" xr6:coauthVersionMax="47" xr10:uidLastSave="{87D85B9B-B1BB-446C-96E2-32199FE3B7C9}"/>
  <bookViews>
    <workbookView xWindow="-110" yWindow="-110" windowWidth="19420" windowHeight="10560" activeTab="1" xr2:uid="{00000000-000D-0000-FFFF-FFFF00000000}"/>
  </bookViews>
  <sheets>
    <sheet name="内訳書" sheetId="12" r:id="rId1"/>
    <sheet name="内訳書（変更後）" sheetId="8" r:id="rId2"/>
    <sheet name="★【参考】その他原価と一般管理費計算" sheetId="10" r:id="rId3"/>
    <sheet name="【参考】変更履歴" sheetId="13" r:id="rId4"/>
  </sheets>
  <externalReferences>
    <externalReference r:id="rId5"/>
    <externalReference r:id="rId6"/>
    <externalReference r:id="rId7"/>
    <externalReference r:id="rId8"/>
  </externalReferences>
  <definedNames>
    <definedName name="DATA" localSheetId="2">#REF!</definedName>
    <definedName name="DATA">#REF!</definedName>
    <definedName name="_xlnm.Print_Area" localSheetId="3">【参考】変更履歴!$A$1:$C$8</definedName>
    <definedName name="_xlnm.Print_Area" localSheetId="2">★【参考】その他原価と一般管理費計算!$A$1:$Q$70</definedName>
    <definedName name="_xlnm.Print_Area" localSheetId="0">内訳書!$B$1:$T$21</definedName>
    <definedName name="コンサルタントによる見積" localSheetId="2">#REF!</definedName>
    <definedName name="コンサルタントによる見積">#REF!</definedName>
    <definedName name="ドルレート" localSheetId="2">#REF!</definedName>
    <definedName name="ドルレート">#REF!</definedName>
    <definedName name="一般業務費合計" localSheetId="2">'[1]一般業務費（２）'!$F$60</definedName>
    <definedName name="一般業務費合計">'[2]一般業務費（２）'!$F$60</definedName>
    <definedName name="一般業務費地域分類" localSheetId="2">#REF!</definedName>
    <definedName name="一般業務費地域分類">#REF!</definedName>
    <definedName name="間接費合計" localSheetId="2">#REF!</definedName>
    <definedName name="間接費合計">#REF!</definedName>
    <definedName name="基盤整備費合計" localSheetId="2">'[3]一般業務費（２）'!#REF!</definedName>
    <definedName name="基盤整備費合計">'[3]一般業務費（２）'!#REF!</definedName>
    <definedName name="基本人件費" localSheetId="2">#REF!</definedName>
    <definedName name="基本人件費">#REF!</definedName>
    <definedName name="技術交換費合計" localSheetId="2">#REF!</definedName>
    <definedName name="技術交換費合計">#REF!</definedName>
    <definedName name="業務分類" localSheetId="2">#REF!</definedName>
    <definedName name="業務分類">#REF!</definedName>
    <definedName name="契約年度">#REF!</definedName>
    <definedName name="現地業務費合計">'[3]一般業務費（１）'!#REF!</definedName>
    <definedName name="現地調査人月" localSheetId="2">#REF!</definedName>
    <definedName name="現地調査人月">#REF!</definedName>
    <definedName name="現地通貨レート" localSheetId="2">#REF!</definedName>
    <definedName name="現地通貨レート">#REF!</definedName>
    <definedName name="航空運賃" localSheetId="2">#REF!</definedName>
    <definedName name="航空運賃">#REF!</definedName>
    <definedName name="航空賃C">#REF!</definedName>
    <definedName name="航空賃Y">#REF!</definedName>
    <definedName name="国一覧">#REF!</definedName>
    <definedName name="国内旅費">#REF!</definedName>
    <definedName name="国別地域分類表">#REF!</definedName>
    <definedName name="資機材費合計">#REF!</definedName>
    <definedName name="地域">#REF!</definedName>
    <definedName name="地域分類">#REF!</definedName>
    <definedName name="地域毎一般業務費単価">#REF!</definedName>
    <definedName name="調査旅費合計">#REF!</definedName>
    <definedName name="直人費コンサル">#REF!</definedName>
    <definedName name="直人費合計">#REF!</definedName>
    <definedName name="直接経費">#REF!</definedName>
    <definedName name="直接費">#REF!</definedName>
    <definedName name="通訳単価">#REF!</definedName>
    <definedName name="定率化" localSheetId="2">#REF!</definedName>
    <definedName name="定率化">'[4](4)一般業務費-定率化'!$F$7:$H$16</definedName>
    <definedName name="報告書作成費合計" localSheetId="2">#REF!</definedName>
    <definedName name="報告書作成費合計">#REF!</definedName>
    <definedName name="無償以外単価" localSheetId="2">#REF!</definedName>
    <definedName name="無償以外単価">#REF!</definedName>
    <definedName name="無償単価" localSheetId="2">#REF!</definedName>
    <definedName name="無償単価">#REF!</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10" l="1"/>
  <c r="C34" i="10"/>
  <c r="L82" i="8"/>
  <c r="AE81" i="8"/>
  <c r="AD82" i="8" s="1"/>
  <c r="AB71" i="8" l="1"/>
  <c r="AB68" i="8"/>
  <c r="O31" i="8"/>
  <c r="O23" i="8" s="1"/>
  <c r="V24" i="8"/>
  <c r="V23" i="8"/>
  <c r="M9" i="8" s="1"/>
  <c r="M12" i="8"/>
  <c r="E25" i="10"/>
  <c r="I9" i="8" l="1"/>
  <c r="AC23" i="8"/>
  <c r="J53" i="8"/>
  <c r="K39" i="8" s="1"/>
  <c r="I8" i="12"/>
  <c r="I7" i="12" s="1"/>
  <c r="I26" i="10"/>
  <c r="I29" i="10" s="1"/>
  <c r="G21" i="10" s="1"/>
  <c r="D16" i="10"/>
  <c r="D17" i="10" s="1"/>
  <c r="E16" i="10"/>
  <c r="E17" i="10" s="1"/>
  <c r="F16" i="10"/>
  <c r="F17" i="10" s="1"/>
  <c r="E41" i="10" s="1"/>
  <c r="G16" i="10"/>
  <c r="G17" i="10" s="1"/>
  <c r="G18" i="10" s="1"/>
  <c r="H16" i="10"/>
  <c r="H17" i="10" s="1"/>
  <c r="I16" i="10"/>
  <c r="I17" i="10" s="1"/>
  <c r="I18" i="10" s="1"/>
  <c r="L16" i="10"/>
  <c r="L17" i="10" s="1"/>
  <c r="G27" i="10" s="1"/>
  <c r="I27" i="10" s="1"/>
  <c r="E53" i="10" s="1"/>
  <c r="L18" i="10"/>
  <c r="G53" i="10" s="1"/>
  <c r="F6" i="10"/>
  <c r="G63" i="10" s="1"/>
  <c r="G66" i="10" s="1"/>
  <c r="C46" i="10"/>
  <c r="C43" i="10"/>
  <c r="C40" i="10"/>
  <c r="C37" i="10"/>
  <c r="AB59" i="8"/>
  <c r="T60" i="8"/>
  <c r="V60" i="8" s="1"/>
  <c r="I71" i="8" s="1"/>
  <c r="T61" i="8"/>
  <c r="V61" i="8" s="1"/>
  <c r="AH29" i="8"/>
  <c r="Y29" i="8"/>
  <c r="M74" i="8"/>
  <c r="M71" i="8"/>
  <c r="M68" i="8"/>
  <c r="AI51" i="8"/>
  <c r="AI50" i="8"/>
  <c r="AJ43" i="8"/>
  <c r="AT43" i="8" s="1"/>
  <c r="AJ42" i="8"/>
  <c r="AT42" i="8" s="1"/>
  <c r="R36" i="8"/>
  <c r="R35" i="8"/>
  <c r="AH30" i="8"/>
  <c r="AH28" i="8"/>
  <c r="Y30" i="8"/>
  <c r="AM30" i="8" s="1"/>
  <c r="Y28" i="8"/>
  <c r="AM28" i="8" s="1"/>
  <c r="T59" i="8"/>
  <c r="AB60" i="8"/>
  <c r="M10" i="8"/>
  <c r="AM29" i="8" l="1"/>
  <c r="I16" i="12"/>
  <c r="I18" i="12" s="1"/>
  <c r="Q9" i="8"/>
  <c r="E47" i="10"/>
  <c r="H18" i="10"/>
  <c r="F18" i="10"/>
  <c r="G40" i="10" s="1"/>
  <c r="K40" i="8"/>
  <c r="I11" i="8"/>
  <c r="Q11" i="8" s="1"/>
  <c r="R71" i="8"/>
  <c r="E50" i="10"/>
  <c r="I50" i="10" s="1"/>
  <c r="E44" i="10"/>
  <c r="AM31" i="8"/>
  <c r="R37" i="8"/>
  <c r="AT44" i="8"/>
  <c r="AI52" i="8"/>
  <c r="I53" i="10"/>
  <c r="I56" i="10" s="1"/>
  <c r="E67" i="10" s="1"/>
  <c r="I67" i="10" s="1"/>
  <c r="V22" i="8"/>
  <c r="M8" i="8"/>
  <c r="V59" i="8"/>
  <c r="I68" i="8" s="1"/>
  <c r="R68" i="8" s="1"/>
  <c r="T62" i="8"/>
  <c r="E38" i="10"/>
  <c r="E18" i="10"/>
  <c r="J16" i="10"/>
  <c r="J17" i="10" s="1"/>
  <c r="G25" i="10" s="1"/>
  <c r="I25" i="10" s="1"/>
  <c r="I28" i="10" s="1"/>
  <c r="D18" i="10"/>
  <c r="E35" i="10"/>
  <c r="G49" i="10"/>
  <c r="G50" i="10"/>
  <c r="G44" i="10"/>
  <c r="G43" i="10"/>
  <c r="G64" i="10"/>
  <c r="G67" i="10" s="1"/>
  <c r="G52" i="10"/>
  <c r="I74" i="8"/>
  <c r="AB61" i="8"/>
  <c r="AB62" i="8" s="1"/>
  <c r="V62" i="8" l="1"/>
  <c r="J56" i="8" s="1"/>
  <c r="W39" i="8"/>
  <c r="I12" i="8" s="1"/>
  <c r="O24" i="8"/>
  <c r="I10" i="8" s="1"/>
  <c r="Q10" i="8" s="1"/>
  <c r="G46" i="10"/>
  <c r="G47" i="10"/>
  <c r="I47" i="10" s="1"/>
  <c r="I44" i="10"/>
  <c r="G41" i="10"/>
  <c r="I41" i="10" s="1"/>
  <c r="Q56" i="8"/>
  <c r="M13" i="8" s="1"/>
  <c r="I30" i="10"/>
  <c r="G22" i="10" s="1"/>
  <c r="G20" i="10"/>
  <c r="M9" i="12"/>
  <c r="M10" i="12"/>
  <c r="Q10" i="12" s="1"/>
  <c r="M12" i="12"/>
  <c r="Q12" i="12" s="1"/>
  <c r="Q12" i="8"/>
  <c r="R74" i="8"/>
  <c r="AB74" i="8" s="1"/>
  <c r="AB75" i="8" s="1"/>
  <c r="X65" i="8" s="1"/>
  <c r="M11" i="12"/>
  <c r="Q11" i="12" s="1"/>
  <c r="G38" i="10"/>
  <c r="I38" i="10" s="1"/>
  <c r="G37" i="10"/>
  <c r="G35" i="10"/>
  <c r="I35" i="10" s="1"/>
  <c r="G34" i="10"/>
  <c r="R75" i="8" l="1"/>
  <c r="Q65" i="8" s="1"/>
  <c r="Z82" i="8"/>
  <c r="AI82" i="8" s="1"/>
  <c r="X79" i="8" s="1"/>
  <c r="H82" i="8"/>
  <c r="Q82" i="8" s="1"/>
  <c r="Q79" i="8" s="1"/>
  <c r="I15" i="8" s="1"/>
  <c r="M15" i="12" s="1"/>
  <c r="Q15" i="12" s="1"/>
  <c r="X56" i="8"/>
  <c r="AE65" i="8"/>
  <c r="AK39" i="8"/>
  <c r="Q8" i="8"/>
  <c r="AC24" i="8"/>
  <c r="O22" i="8"/>
  <c r="O21" i="8" s="1"/>
  <c r="I8" i="8"/>
  <c r="I55" i="10"/>
  <c r="I57" i="10" s="1"/>
  <c r="Q9" i="12"/>
  <c r="Q8" i="12" s="1"/>
  <c r="M8" i="12"/>
  <c r="I14" i="8"/>
  <c r="I13" i="8"/>
  <c r="I7" i="8" l="1"/>
  <c r="I16" i="8" s="1"/>
  <c r="AC22" i="8"/>
  <c r="E64" i="10"/>
  <c r="I64" i="10" s="1"/>
  <c r="I70" i="10" s="1"/>
  <c r="M15" i="8"/>
  <c r="Q15" i="8" s="1"/>
  <c r="M13" i="12"/>
  <c r="Q13" i="8"/>
  <c r="M14" i="8"/>
  <c r="M7" i="8" s="1"/>
  <c r="V21" i="8"/>
  <c r="AC21" i="8" s="1"/>
  <c r="M14" i="12"/>
  <c r="Q14" i="12" s="1"/>
  <c r="M16" i="8" l="1"/>
  <c r="AE79" i="8"/>
  <c r="I17" i="8"/>
  <c r="M17" i="12" s="1"/>
  <c r="Q17" i="12" s="1"/>
  <c r="Q14" i="8"/>
  <c r="Q7" i="8" s="1"/>
  <c r="Q16" i="8" s="1"/>
  <c r="Q18" i="8" s="1"/>
  <c r="Q13" i="12"/>
  <c r="Q7" i="12" s="1"/>
  <c r="Q16" i="12" s="1"/>
  <c r="M7" i="12"/>
  <c r="M16" i="12" s="1"/>
  <c r="M18" i="12" l="1"/>
  <c r="Q18" i="12"/>
  <c r="I18" i="8"/>
  <c r="M1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津田</author>
    <author>JICA</author>
  </authors>
  <commentList>
    <comment ref="M17" authorId="0" shapeId="0" xr:uid="{DB304D47-2D4A-4A09-9594-EFFCCCAFA508}">
      <text>
        <r>
          <rPr>
            <b/>
            <sz val="9"/>
            <color indexed="81"/>
            <rFont val="MS P ゴシック"/>
            <family val="3"/>
            <charset val="128"/>
          </rPr>
          <t>小数点第1位を切捨てます。</t>
        </r>
      </text>
    </comment>
    <comment ref="AR27" authorId="1" shapeId="0" xr:uid="{00000000-0006-0000-0100-000001000000}">
      <text>
        <r>
          <rPr>
            <b/>
            <sz val="9"/>
            <color indexed="81"/>
            <rFont val="MS P ゴシック"/>
            <family val="3"/>
            <charset val="128"/>
          </rPr>
          <t>JICA:</t>
        </r>
        <r>
          <rPr>
            <sz val="9"/>
            <color indexed="81"/>
            <rFont val="MS P ゴシック"/>
            <family val="3"/>
            <charset val="128"/>
          </rPr>
          <t xml:space="preserve">
複数国渡航等で区間によりクラスが異なる場合に区間ごとにご記載ください。</t>
        </r>
      </text>
    </comment>
  </commentList>
</comments>
</file>

<file path=xl/sharedStrings.xml><?xml version="1.0" encoding="utf-8"?>
<sst xmlns="http://schemas.openxmlformats.org/spreadsheetml/2006/main" count="526" uniqueCount="173">
  <si>
    <t>[別紙２]</t>
  </si>
  <si>
    <t>変更契約金額内訳書</t>
    <rPh sb="0" eb="2">
      <t>ヘンコウ</t>
    </rPh>
    <rPh sb="2" eb="4">
      <t>ケイヤク</t>
    </rPh>
    <rPh sb="6" eb="8">
      <t>ウチワケ</t>
    </rPh>
    <rPh sb="8" eb="9">
      <t>ショ</t>
    </rPh>
    <phoneticPr fontId="1"/>
  </si>
  <si>
    <t>Ａ　総括表</t>
  </si>
  <si>
    <t>科　　　　目</t>
  </si>
  <si>
    <t>変更前</t>
    <rPh sb="0" eb="2">
      <t>ヘンコウ</t>
    </rPh>
    <rPh sb="2" eb="3">
      <t>マエ</t>
    </rPh>
    <phoneticPr fontId="1"/>
  </si>
  <si>
    <t>変更後</t>
    <rPh sb="0" eb="2">
      <t>ヘンコウ</t>
    </rPh>
    <rPh sb="2" eb="3">
      <t>ゴ</t>
    </rPh>
    <phoneticPr fontId="1"/>
  </si>
  <si>
    <t>差額</t>
    <rPh sb="0" eb="2">
      <t>サガク</t>
    </rPh>
    <phoneticPr fontId="1"/>
  </si>
  <si>
    <t>Ⅰ　業務原価</t>
    <rPh sb="2" eb="4">
      <t>ギョウム</t>
    </rPh>
    <rPh sb="4" eb="6">
      <t>ゲンカ</t>
    </rPh>
    <phoneticPr fontId="3"/>
  </si>
  <si>
    <t>円</t>
    <rPh sb="0" eb="1">
      <t>エン</t>
    </rPh>
    <phoneticPr fontId="1"/>
  </si>
  <si>
    <t>　１　直接経費</t>
  </si>
  <si>
    <t>　(1)  旅費(航空賃）</t>
    <rPh sb="6" eb="7">
      <t>タビ</t>
    </rPh>
    <rPh sb="7" eb="8">
      <t>ヒ</t>
    </rPh>
    <rPh sb="9" eb="11">
      <t>コウクウ</t>
    </rPh>
    <rPh sb="11" eb="12">
      <t>チン</t>
    </rPh>
    <phoneticPr fontId="3"/>
  </si>
  <si>
    <t>　(2)　旅費（その他）</t>
    <rPh sb="5" eb="6">
      <t>タビ</t>
    </rPh>
    <rPh sb="6" eb="7">
      <t>ヒ</t>
    </rPh>
    <rPh sb="10" eb="11">
      <t>タ</t>
    </rPh>
    <phoneticPr fontId="3"/>
  </si>
  <si>
    <t>　(3)　一般業務費</t>
    <rPh sb="5" eb="7">
      <t>イッパン</t>
    </rPh>
    <rPh sb="7" eb="9">
      <t>ギョウム</t>
    </rPh>
    <rPh sb="9" eb="10">
      <t>ヒ</t>
    </rPh>
    <phoneticPr fontId="3"/>
  </si>
  <si>
    <t>　(4)  機材費</t>
    <rPh sb="6" eb="8">
      <t>キザイ</t>
    </rPh>
    <rPh sb="8" eb="9">
      <t>ヒ</t>
    </rPh>
    <phoneticPr fontId="3"/>
  </si>
  <si>
    <t>　２　直接人件費</t>
  </si>
  <si>
    <t>　３　その他原価</t>
    <rPh sb="5" eb="6">
      <t>タ</t>
    </rPh>
    <rPh sb="6" eb="8">
      <t>ゲンカ</t>
    </rPh>
    <phoneticPr fontId="3"/>
  </si>
  <si>
    <t>Ⅱ　一般管理費等</t>
    <rPh sb="2" eb="4">
      <t>イッパン</t>
    </rPh>
    <rPh sb="4" eb="7">
      <t>カンリヒ</t>
    </rPh>
    <rPh sb="7" eb="8">
      <t>トウ</t>
    </rPh>
    <phoneticPr fontId="3"/>
  </si>
  <si>
    <t>Ⅲ　小　計</t>
    <rPh sb="2" eb="3">
      <t>ショウ</t>
    </rPh>
    <rPh sb="4" eb="5">
      <t>ケイ</t>
    </rPh>
    <phoneticPr fontId="3"/>
  </si>
  <si>
    <r>
      <rPr>
        <sz val="9"/>
        <rFont val="ＭＳ Ｐ明朝"/>
        <family val="1"/>
        <charset val="128"/>
      </rPr>
      <t>　　消費税及び地方消費税の合計額</t>
    </r>
    <r>
      <rPr>
        <sz val="8"/>
        <rFont val="ＭＳ Ｐ明朝"/>
        <family val="1"/>
        <charset val="128"/>
      </rPr>
      <t xml:space="preserve">
　　(法令により定められた税率により算出）</t>
    </r>
    <rPh sb="20" eb="22">
      <t>ホウレイ</t>
    </rPh>
    <rPh sb="25" eb="26">
      <t>サダ</t>
    </rPh>
    <rPh sb="30" eb="32">
      <t>ゼイリツ</t>
    </rPh>
    <rPh sb="35" eb="37">
      <t>サンシュツ</t>
    </rPh>
    <phoneticPr fontId="3"/>
  </si>
  <si>
    <t>Ⅳ　合　計</t>
  </si>
  <si>
    <t>注）附属書Ⅱは、①変更前後の対比表、②契約金額内訳書（変更前）、③契約金額内訳書（変更後）からなり、①③は当該ファイルから出力し、②は原契約金額の内
訳書を出力して添付ください。</t>
    <rPh sb="0" eb="1">
      <t>チュウ</t>
    </rPh>
    <rPh sb="2" eb="5">
      <t>フゾクショ</t>
    </rPh>
    <rPh sb="9" eb="11">
      <t>ヘンコウ</t>
    </rPh>
    <rPh sb="11" eb="13">
      <t>ゼンゴ</t>
    </rPh>
    <rPh sb="14" eb="16">
      <t>タイヒ</t>
    </rPh>
    <rPh sb="16" eb="17">
      <t>ヒョウ</t>
    </rPh>
    <rPh sb="19" eb="21">
      <t>ケイヤク</t>
    </rPh>
    <rPh sb="21" eb="23">
      <t>キンガク</t>
    </rPh>
    <rPh sb="23" eb="25">
      <t>ウチワケ</t>
    </rPh>
    <rPh sb="25" eb="26">
      <t>ショ</t>
    </rPh>
    <rPh sb="27" eb="29">
      <t>ヘンコウ</t>
    </rPh>
    <rPh sb="29" eb="30">
      <t>マエ</t>
    </rPh>
    <rPh sb="33" eb="35">
      <t>ケイヤク</t>
    </rPh>
    <rPh sb="35" eb="37">
      <t>キンガク</t>
    </rPh>
    <rPh sb="37" eb="38">
      <t>ナイ</t>
    </rPh>
    <rPh sb="38" eb="40">
      <t>ヤクショ</t>
    </rPh>
    <rPh sb="39" eb="40">
      <t>ショ</t>
    </rPh>
    <rPh sb="41" eb="43">
      <t>ヘンコウ</t>
    </rPh>
    <rPh sb="43" eb="44">
      <t>ゴ</t>
    </rPh>
    <rPh sb="53" eb="55">
      <t>トウガイ</t>
    </rPh>
    <rPh sb="61" eb="63">
      <t>シュツリョク</t>
    </rPh>
    <rPh sb="67" eb="70">
      <t>ゲンケイヤク</t>
    </rPh>
    <rPh sb="70" eb="72">
      <t>キンガク</t>
    </rPh>
    <rPh sb="73" eb="74">
      <t>ナイ</t>
    </rPh>
    <rPh sb="75" eb="77">
      <t>ヤクショ</t>
    </rPh>
    <rPh sb="76" eb="77">
      <t>ショ</t>
    </rPh>
    <rPh sb="78" eb="80">
      <t>シュツリョク</t>
    </rPh>
    <rPh sb="82" eb="84">
      <t>テンプ</t>
    </rPh>
    <phoneticPr fontId="1"/>
  </si>
  <si>
    <r>
      <rPr>
        <sz val="10"/>
        <color theme="1"/>
        <rFont val="ＭＳ ゴシック"/>
        <family val="3"/>
        <charset val="128"/>
      </rPr>
      <t>注２）本シートの変更前の金額については、ハイライト部分に現契約金額から転記ください。変更後の金額については、「内訳書（変更後）」のシートから転記されます。</t>
    </r>
    <r>
      <rPr>
        <sz val="12"/>
        <color theme="1"/>
        <rFont val="ＭＳ ゴシック"/>
        <family val="2"/>
        <charset val="128"/>
      </rPr>
      <t>　</t>
    </r>
    <rPh sb="0" eb="1">
      <t>チュウ</t>
    </rPh>
    <rPh sb="3" eb="4">
      <t>ホン</t>
    </rPh>
    <rPh sb="8" eb="10">
      <t>ヘンコウ</t>
    </rPh>
    <rPh sb="10" eb="11">
      <t>マエ</t>
    </rPh>
    <rPh sb="12" eb="14">
      <t>キンガク</t>
    </rPh>
    <rPh sb="25" eb="27">
      <t>ブブン</t>
    </rPh>
    <rPh sb="28" eb="29">
      <t>ゲン</t>
    </rPh>
    <rPh sb="29" eb="31">
      <t>ケイヤク</t>
    </rPh>
    <rPh sb="31" eb="33">
      <t>キンガク</t>
    </rPh>
    <rPh sb="35" eb="37">
      <t>テンキ</t>
    </rPh>
    <rPh sb="42" eb="44">
      <t>ヘンコウ</t>
    </rPh>
    <rPh sb="44" eb="45">
      <t>ゴ</t>
    </rPh>
    <rPh sb="46" eb="48">
      <t>キンガク</t>
    </rPh>
    <rPh sb="55" eb="58">
      <t>ウチワケショ</t>
    </rPh>
    <rPh sb="59" eb="61">
      <t>ヘンコウ</t>
    </rPh>
    <rPh sb="61" eb="62">
      <t>ゴ</t>
    </rPh>
    <rPh sb="70" eb="72">
      <t>テンキ</t>
    </rPh>
    <phoneticPr fontId="1"/>
  </si>
  <si>
    <t xml:space="preserve">[別紙２] </t>
  </si>
  <si>
    <t>変更契約金額内訳書（変更後）</t>
    <rPh sb="0" eb="2">
      <t>ヘンコウ</t>
    </rPh>
    <rPh sb="2" eb="4">
      <t>ケイヤク</t>
    </rPh>
    <rPh sb="4" eb="6">
      <t>キンガク</t>
    </rPh>
    <rPh sb="6" eb="8">
      <t>ウチワケ</t>
    </rPh>
    <rPh sb="8" eb="9">
      <t>ショ</t>
    </rPh>
    <rPh sb="10" eb="12">
      <t>ヘンコウ</t>
    </rPh>
    <rPh sb="12" eb="13">
      <t>ゴ</t>
    </rPh>
    <phoneticPr fontId="1"/>
  </si>
  <si>
    <t>合計</t>
    <rPh sb="0" eb="2">
      <t>ゴウケイ</t>
    </rPh>
    <phoneticPr fontId="1"/>
  </si>
  <si>
    <t>内）課税対象額</t>
    <rPh sb="0" eb="1">
      <t>ウチ</t>
    </rPh>
    <rPh sb="2" eb="4">
      <t>カゼイ</t>
    </rPh>
    <rPh sb="4" eb="6">
      <t>タイショウ</t>
    </rPh>
    <rPh sb="6" eb="7">
      <t>ガク</t>
    </rPh>
    <phoneticPr fontId="1"/>
  </si>
  <si>
    <t>内）不課税対象額</t>
    <rPh sb="0" eb="1">
      <t>ウチ</t>
    </rPh>
    <rPh sb="2" eb="3">
      <t>フ</t>
    </rPh>
    <rPh sb="3" eb="5">
      <t>カゼイ</t>
    </rPh>
    <rPh sb="5" eb="7">
      <t>タイショウ</t>
    </rPh>
    <rPh sb="7" eb="8">
      <t>ガク</t>
    </rPh>
    <phoneticPr fontId="1"/>
  </si>
  <si>
    <t>Ｂ　内訳</t>
    <rPh sb="2" eb="4">
      <t>ウチワケ</t>
    </rPh>
    <phoneticPr fontId="3"/>
  </si>
  <si>
    <t>課税対象額</t>
    <rPh sb="0" eb="2">
      <t>カゼイ</t>
    </rPh>
    <rPh sb="2" eb="4">
      <t>タイショウ</t>
    </rPh>
    <rPh sb="4" eb="5">
      <t>ガク</t>
    </rPh>
    <phoneticPr fontId="1"/>
  </si>
  <si>
    <t>不課税対象額</t>
    <rPh sb="0" eb="1">
      <t>フ</t>
    </rPh>
    <rPh sb="1" eb="3">
      <t>カゼイ</t>
    </rPh>
    <rPh sb="3" eb="5">
      <t>タイショウ</t>
    </rPh>
    <rPh sb="5" eb="6">
      <t>ガク</t>
    </rPh>
    <phoneticPr fontId="1"/>
  </si>
  <si>
    <t>１　直接経費</t>
    <rPh sb="2" eb="4">
      <t>チョクセツ</t>
    </rPh>
    <rPh sb="4" eb="6">
      <t>ケイヒ</t>
    </rPh>
    <phoneticPr fontId="3"/>
  </si>
  <si>
    <t>(1)　旅費（航空賃）</t>
    <rPh sb="4" eb="6">
      <t>リョヒ</t>
    </rPh>
    <rPh sb="7" eb="9">
      <t>コウクウ</t>
    </rPh>
    <rPh sb="9" eb="10">
      <t>チン</t>
    </rPh>
    <phoneticPr fontId="3"/>
  </si>
  <si>
    <t>(2)　旅費（その他）（（2)-1 +（2)-2 ）</t>
    <rPh sb="4" eb="6">
      <t>リョヒ</t>
    </rPh>
    <rPh sb="9" eb="10">
      <t>タ</t>
    </rPh>
    <phoneticPr fontId="3"/>
  </si>
  <si>
    <t>　(2)-1　旅費（その他）：日当・宿泊料等、特別手当</t>
    <rPh sb="12" eb="13">
      <t>タ</t>
    </rPh>
    <rPh sb="15" eb="17">
      <t>ニットウ</t>
    </rPh>
    <rPh sb="18" eb="21">
      <t>シュクハクリョウ</t>
    </rPh>
    <rPh sb="21" eb="22">
      <t>トウ</t>
    </rPh>
    <rPh sb="23" eb="25">
      <t>トクベツ</t>
    </rPh>
    <rPh sb="25" eb="27">
      <t>テアテ</t>
    </rPh>
    <phoneticPr fontId="3"/>
  </si>
  <si>
    <t>氏　　名</t>
    <phoneticPr fontId="1"/>
  </si>
  <si>
    <t>担当業務</t>
    <phoneticPr fontId="1"/>
  </si>
  <si>
    <t>格付</t>
  </si>
  <si>
    <t>変更内容</t>
    <rPh sb="0" eb="2">
      <t>ヘンコウ</t>
    </rPh>
    <rPh sb="2" eb="4">
      <t>ナイヨウ</t>
    </rPh>
    <phoneticPr fontId="1"/>
  </si>
  <si>
    <t>現地業務期間
（日数）</t>
    <phoneticPr fontId="1"/>
  </si>
  <si>
    <t>（1）旅費（航空賃）（円）</t>
    <phoneticPr fontId="1"/>
  </si>
  <si>
    <t>滞在費（積算内訳も記入）</t>
  </si>
  <si>
    <t>内国旅費</t>
  </si>
  <si>
    <t>(2)-1　旅費（その他）：日当・宿泊料等）（円）</t>
  </si>
  <si>
    <r>
      <t>課税区分</t>
    </r>
    <r>
      <rPr>
        <vertAlign val="superscript"/>
        <sz val="9"/>
        <rFont val="ＭＳ 明朝"/>
        <family val="1"/>
        <charset val="128"/>
      </rPr>
      <t>注１</t>
    </r>
    <rPh sb="0" eb="2">
      <t>カゼイ</t>
    </rPh>
    <rPh sb="2" eb="4">
      <t>クブン</t>
    </rPh>
    <rPh sb="4" eb="5">
      <t>チュウ</t>
    </rPh>
    <phoneticPr fontId="1"/>
  </si>
  <si>
    <t>搭乗航空券</t>
  </si>
  <si>
    <t>日　当</t>
  </si>
  <si>
    <t>宿泊料</t>
  </si>
  <si>
    <t>搭乗クラス</t>
  </si>
  <si>
    <t>契約時空券クラス(上限）/種類</t>
    <rPh sb="9" eb="11">
      <t>ジョウゲン</t>
    </rPh>
    <phoneticPr fontId="1"/>
  </si>
  <si>
    <t>　</t>
  </si>
  <si>
    <t>×</t>
    <phoneticPr fontId="1"/>
  </si>
  <si>
    <t>＝</t>
    <phoneticPr fontId="1"/>
  </si>
  <si>
    <t>合計</t>
  </si>
  <si>
    <t>*渡航経路（本邦国内は「東京」ではなく「羽田」や「成田」のように空港を明記してください。）</t>
    <phoneticPr fontId="1"/>
  </si>
  <si>
    <t>　(2)-2  旅費（その他）：戦争特約保険料</t>
    <phoneticPr fontId="1"/>
  </si>
  <si>
    <t>費　　用</t>
  </si>
  <si>
    <t>単価（円）</t>
  </si>
  <si>
    <t>数　量</t>
  </si>
  <si>
    <t>金額（円）</t>
  </si>
  <si>
    <t>　備考</t>
    <phoneticPr fontId="1"/>
  </si>
  <si>
    <t>(3)　一般業務費</t>
    <rPh sb="4" eb="6">
      <t>イッパン</t>
    </rPh>
    <rPh sb="6" eb="8">
      <t>ギョウム</t>
    </rPh>
    <rPh sb="8" eb="9">
      <t>ヒ</t>
    </rPh>
    <phoneticPr fontId="3"/>
  </si>
  <si>
    <t>(4)　機材費</t>
  </si>
  <si>
    <t>　1)　機材購入費（損料のみ）</t>
    <rPh sb="6" eb="9">
      <t>コウニュウヒ</t>
    </rPh>
    <rPh sb="10" eb="12">
      <t>ソンリョウ</t>
    </rPh>
    <phoneticPr fontId="3"/>
  </si>
  <si>
    <t>費　　目</t>
    <rPh sb="0" eb="1">
      <t>ヒ</t>
    </rPh>
    <rPh sb="3" eb="4">
      <t>メ</t>
    </rPh>
    <phoneticPr fontId="3"/>
  </si>
  <si>
    <t>金額（円）</t>
    <rPh sb="0" eb="2">
      <t>キンガク</t>
    </rPh>
    <rPh sb="3" eb="4">
      <t>エン</t>
    </rPh>
    <phoneticPr fontId="1"/>
  </si>
  <si>
    <t>品　名</t>
  </si>
  <si>
    <t>仕　様</t>
  </si>
  <si>
    <t>単価(円)</t>
  </si>
  <si>
    <t>金　額（円）</t>
  </si>
  <si>
    <t>供用日数</t>
  </si>
  <si>
    <t>損料率</t>
  </si>
  <si>
    <t>損　料（円）</t>
  </si>
  <si>
    <t>(ｱ) 一般傭人費</t>
    <rPh sb="4" eb="6">
      <t>イッパン</t>
    </rPh>
    <rPh sb="6" eb="7">
      <t>ヨウ</t>
    </rPh>
    <rPh sb="7" eb="8">
      <t>ジン</t>
    </rPh>
    <rPh sb="8" eb="9">
      <t>ヒ</t>
    </rPh>
    <phoneticPr fontId="6"/>
  </si>
  <si>
    <t>(ｲ) 特殊傭人費</t>
  </si>
  <si>
    <t>(ｳ) 車両関連費</t>
    <rPh sb="4" eb="6">
      <t>シャリョウ</t>
    </rPh>
    <rPh sb="6" eb="8">
      <t>カンレン</t>
    </rPh>
    <rPh sb="8" eb="9">
      <t>ヒ</t>
    </rPh>
    <phoneticPr fontId="6"/>
  </si>
  <si>
    <t>合　計</t>
    <rPh sb="0" eb="1">
      <t>ア</t>
    </rPh>
    <rPh sb="2" eb="3">
      <t>ケイ</t>
    </rPh>
    <phoneticPr fontId="1"/>
  </si>
  <si>
    <t>(ｴ) 賃料借料</t>
    <rPh sb="4" eb="6">
      <t>チンリョウ</t>
    </rPh>
    <rPh sb="6" eb="8">
      <t>シャクリョウ</t>
    </rPh>
    <phoneticPr fontId="6"/>
  </si>
  <si>
    <t>(ｵ) 施設・機材保守管理費</t>
    <rPh sb="4" eb="6">
      <t>シセツ</t>
    </rPh>
    <rPh sb="7" eb="9">
      <t>キザイ</t>
    </rPh>
    <rPh sb="9" eb="11">
      <t>ホシュ</t>
    </rPh>
    <rPh sb="11" eb="14">
      <t>カンリヒ</t>
    </rPh>
    <phoneticPr fontId="6"/>
  </si>
  <si>
    <t>(ｶ) 消耗品</t>
    <rPh sb="4" eb="6">
      <t>ショウモウ</t>
    </rPh>
    <rPh sb="6" eb="7">
      <t>ヒン</t>
    </rPh>
    <phoneticPr fontId="6"/>
  </si>
  <si>
    <t>(ｷ) 旅費・交通費</t>
    <rPh sb="4" eb="6">
      <t>リョヒ</t>
    </rPh>
    <rPh sb="7" eb="10">
      <t>コウツウヒ</t>
    </rPh>
    <phoneticPr fontId="3"/>
  </si>
  <si>
    <t>　2)　機材送料</t>
    <phoneticPr fontId="1"/>
  </si>
  <si>
    <t>(ｸ) 通信・運搬費</t>
    <rPh sb="4" eb="6">
      <t>ツウシン</t>
    </rPh>
    <rPh sb="7" eb="9">
      <t>ウンパン</t>
    </rPh>
    <rPh sb="9" eb="10">
      <t>ヒ</t>
    </rPh>
    <phoneticPr fontId="6"/>
  </si>
  <si>
    <t>品名・送付元送付先等</t>
  </si>
  <si>
    <t>(ｹ) 資料等作成費</t>
    <rPh sb="4" eb="6">
      <t>シリョウ</t>
    </rPh>
    <rPh sb="6" eb="7">
      <t>トウ</t>
    </rPh>
    <rPh sb="7" eb="9">
      <t>サクセイ</t>
    </rPh>
    <rPh sb="9" eb="10">
      <t>ヒ</t>
    </rPh>
    <phoneticPr fontId="6"/>
  </si>
  <si>
    <t>(ｺ) 水道光熱費</t>
    <rPh sb="4" eb="6">
      <t>スイドウ</t>
    </rPh>
    <rPh sb="6" eb="9">
      <t>コウネツヒ</t>
    </rPh>
    <phoneticPr fontId="3"/>
  </si>
  <si>
    <t>(ｻ) 雑費</t>
    <rPh sb="4" eb="6">
      <t>ザッピ</t>
    </rPh>
    <phoneticPr fontId="3"/>
  </si>
  <si>
    <t>合　　計</t>
  </si>
  <si>
    <t>２　直接人件費</t>
  </si>
  <si>
    <t>氏　　名</t>
    <rPh sb="0" eb="4">
      <t>シメイ</t>
    </rPh>
    <phoneticPr fontId="3"/>
  </si>
  <si>
    <t>担当業務</t>
  </si>
  <si>
    <t>月　額（円）</t>
  </si>
  <si>
    <t>従事人月</t>
    <phoneticPr fontId="1"/>
  </si>
  <si>
    <t>金額（円）</t>
    <phoneticPr fontId="1"/>
  </si>
  <si>
    <r>
      <t>課税
 区分</t>
    </r>
    <r>
      <rPr>
        <vertAlign val="subscript"/>
        <sz val="9"/>
        <rFont val="ＭＳ 明朝"/>
        <family val="1"/>
        <charset val="128"/>
      </rPr>
      <t>注２</t>
    </r>
    <rPh sb="0" eb="2">
      <t>カゼイ</t>
    </rPh>
    <rPh sb="4" eb="6">
      <t>クブン</t>
    </rPh>
    <rPh sb="6" eb="7">
      <t>チュウ</t>
    </rPh>
    <phoneticPr fontId="1"/>
  </si>
  <si>
    <t>課税金額（円）</t>
    <rPh sb="0" eb="2">
      <t>カゼイ</t>
    </rPh>
    <rPh sb="2" eb="4">
      <t>キンガク</t>
    </rPh>
    <rPh sb="5" eb="6">
      <t>エン</t>
    </rPh>
    <phoneticPr fontId="1"/>
  </si>
  <si>
    <t>日数</t>
    <rPh sb="0" eb="2">
      <t>ニッスウ</t>
    </rPh>
    <phoneticPr fontId="1"/>
  </si>
  <si>
    <t>（M/M）</t>
  </si>
  <si>
    <t>現地</t>
    <rPh sb="0" eb="2">
      <t>ゲンチ</t>
    </rPh>
    <phoneticPr fontId="3"/>
  </si>
  <si>
    <t>国内</t>
    <rPh sb="0" eb="2">
      <t>コクナイ</t>
    </rPh>
    <phoneticPr fontId="3"/>
  </si>
  <si>
    <t>課税</t>
  </si>
  <si>
    <t>３　その他原価（その他原価率は契約に基づきます）</t>
    <rPh sb="4" eb="5">
      <t>タ</t>
    </rPh>
    <rPh sb="5" eb="7">
      <t>ゲンカ</t>
    </rPh>
    <rPh sb="10" eb="11">
      <t>タ</t>
    </rPh>
    <rPh sb="11" eb="13">
      <t>ゲンカ</t>
    </rPh>
    <rPh sb="13" eb="14">
      <t>リツ</t>
    </rPh>
    <rPh sb="15" eb="17">
      <t>ケイヤク</t>
    </rPh>
    <rPh sb="18" eb="19">
      <t>モト</t>
    </rPh>
    <phoneticPr fontId="3"/>
  </si>
  <si>
    <t>国名：</t>
    <rPh sb="0" eb="1">
      <t>クニ</t>
    </rPh>
    <rPh sb="1" eb="2">
      <t>メイ</t>
    </rPh>
    <phoneticPr fontId="1"/>
  </si>
  <si>
    <t>（直接人件費（現地））</t>
  </si>
  <si>
    <t>×</t>
  </si>
  <si>
    <t>％</t>
    <phoneticPr fontId="1"/>
  </si>
  <si>
    <t>課税区分</t>
    <rPh sb="0" eb="2">
      <t>カゼイ</t>
    </rPh>
    <rPh sb="2" eb="4">
      <t>クブン</t>
    </rPh>
    <phoneticPr fontId="1"/>
  </si>
  <si>
    <t>（直接人件費（現地））</t>
    <rPh sb="7" eb="9">
      <t>ゲンチ</t>
    </rPh>
    <phoneticPr fontId="1"/>
  </si>
  <si>
    <t>（直接人件費（国内））</t>
    <rPh sb="7" eb="8">
      <t>コク</t>
    </rPh>
    <rPh sb="8" eb="9">
      <t>ナイ</t>
    </rPh>
    <phoneticPr fontId="1"/>
  </si>
  <si>
    <t>Ⅱ　一般管理費等（一般管理費等率は契約に基づきます）</t>
    <rPh sb="2" eb="4">
      <t>イッパン</t>
    </rPh>
    <rPh sb="4" eb="7">
      <t>カンリヒ</t>
    </rPh>
    <rPh sb="7" eb="8">
      <t>トウ</t>
    </rPh>
    <rPh sb="9" eb="11">
      <t>イッパン</t>
    </rPh>
    <rPh sb="11" eb="14">
      <t>カンリヒ</t>
    </rPh>
    <rPh sb="14" eb="15">
      <t>トウ</t>
    </rPh>
    <rPh sb="15" eb="16">
      <t>リツ</t>
    </rPh>
    <rPh sb="17" eb="19">
      <t>ケイヤク</t>
    </rPh>
    <rPh sb="20" eb="21">
      <t>モト</t>
    </rPh>
    <phoneticPr fontId="3"/>
  </si>
  <si>
    <t>課税対象</t>
  </si>
  <si>
    <t>（直接人件費＋その他原価）</t>
    <rPh sb="9" eb="10">
      <t>タ</t>
    </rPh>
    <rPh sb="10" eb="12">
      <t>ゲンカ</t>
    </rPh>
    <phoneticPr fontId="3"/>
  </si>
  <si>
    <t>注）本シートには変更後の契約金額の内訳を記載ください。
注1) 旅費（その他）の課税区分欄は、本邦外に居住する従事者が本邦に渡航する場合のみ「課税」を選択ください。
注2) 直接人件費の課税区分欄は、本邦で行った業務について「課税」を選択ください。
　　現地業務の中に本邦で行った業務と本邦外で行った業務の両方が含まれる場合は、行を分けて記載ください。
注3)数字や日にちなどに関しては、黄色ハイライト部分のみに入力してください。それ以外の部分には計算式や他のシートなどからリンクした値が入っているので、ご注意ください。
注4）「変更内容」の欄は、すべての支出項目について、「変更なし」「変更後」「追加」のいずれかを選択ください。支出項目自体を削除する場合は、「変更後」を選択したうえで金額を0としてくだ　さい。</t>
    <rPh sb="2" eb="3">
      <t>ホン</t>
    </rPh>
    <rPh sb="28" eb="29">
      <t>チュウ</t>
    </rPh>
    <rPh sb="32" eb="34">
      <t>リョヒ</t>
    </rPh>
    <rPh sb="37" eb="38">
      <t>タ</t>
    </rPh>
    <rPh sb="40" eb="42">
      <t>カゼイ</t>
    </rPh>
    <rPh sb="42" eb="44">
      <t>クブン</t>
    </rPh>
    <rPh sb="44" eb="45">
      <t>ラン</t>
    </rPh>
    <rPh sb="83" eb="84">
      <t>チュウ</t>
    </rPh>
    <rPh sb="87" eb="89">
      <t>チョクセツ</t>
    </rPh>
    <rPh sb="89" eb="92">
      <t>ジンケンヒ</t>
    </rPh>
    <rPh sb="93" eb="95">
      <t>カゼイ</t>
    </rPh>
    <rPh sb="95" eb="97">
      <t>クブン</t>
    </rPh>
    <rPh sb="97" eb="98">
      <t>ラン</t>
    </rPh>
    <rPh sb="177" eb="178">
      <t>チュウ</t>
    </rPh>
    <phoneticPr fontId="1"/>
  </si>
  <si>
    <r>
      <t>1-2　直接人件費、1-3　その他原価、２　一般管理費等　</t>
    </r>
    <r>
      <rPr>
        <b/>
        <u/>
        <sz val="10"/>
        <color indexed="10"/>
        <rFont val="ＭＳ Ｐゴシック"/>
        <family val="3"/>
        <charset val="128"/>
      </rPr>
      <t>＜複数国での業務に対応＞　（その他原価率・一般管理費等率は契約に基づいてご記載ください）　</t>
    </r>
    <rPh sb="30" eb="32">
      <t>フクスウ</t>
    </rPh>
    <rPh sb="32" eb="33">
      <t>コク</t>
    </rPh>
    <rPh sb="35" eb="37">
      <t>ギョウム</t>
    </rPh>
    <rPh sb="38" eb="40">
      <t>タイオウ</t>
    </rPh>
    <rPh sb="45" eb="46">
      <t>タ</t>
    </rPh>
    <rPh sb="46" eb="48">
      <t>ゲンカ</t>
    </rPh>
    <rPh sb="48" eb="49">
      <t>リツ</t>
    </rPh>
    <rPh sb="50" eb="52">
      <t>イッパン</t>
    </rPh>
    <rPh sb="52" eb="55">
      <t>カンリヒ</t>
    </rPh>
    <rPh sb="55" eb="56">
      <t>トウ</t>
    </rPh>
    <rPh sb="56" eb="57">
      <t>リツ</t>
    </rPh>
    <rPh sb="58" eb="60">
      <t>ケイヤク</t>
    </rPh>
    <rPh sb="61" eb="62">
      <t>モト</t>
    </rPh>
    <rPh sb="66" eb="68">
      <t>キサイ</t>
    </rPh>
    <phoneticPr fontId="3"/>
  </si>
  <si>
    <t>法人/個人の区別</t>
    <rPh sb="0" eb="2">
      <t>ホウジン</t>
    </rPh>
    <rPh sb="3" eb="5">
      <t>コジン</t>
    </rPh>
    <rPh sb="6" eb="8">
      <t>クベツ</t>
    </rPh>
    <phoneticPr fontId="3"/>
  </si>
  <si>
    <t>法人</t>
  </si>
  <si>
    <t>紛争影響地域・国の区別</t>
    <rPh sb="0" eb="2">
      <t>フンソウ</t>
    </rPh>
    <rPh sb="2" eb="4">
      <t>エイキョウ</t>
    </rPh>
    <rPh sb="4" eb="6">
      <t>チイキ</t>
    </rPh>
    <rPh sb="7" eb="8">
      <t>クニ</t>
    </rPh>
    <rPh sb="9" eb="11">
      <t>クベツ</t>
    </rPh>
    <phoneticPr fontId="3"/>
  </si>
  <si>
    <t>非該当</t>
  </si>
  <si>
    <t>一般管理費等率</t>
    <rPh sb="0" eb="2">
      <t>イッパン</t>
    </rPh>
    <rPh sb="2" eb="5">
      <t>カンリヒ</t>
    </rPh>
    <rPh sb="5" eb="6">
      <t>トウ</t>
    </rPh>
    <rPh sb="6" eb="7">
      <t>リツ</t>
    </rPh>
    <phoneticPr fontId="3"/>
  </si>
  <si>
    <t>表全体、カンマが入っていない</t>
    <rPh sb="0" eb="3">
      <t>ヒョウゼンタイ</t>
    </rPh>
    <rPh sb="8" eb="9">
      <t>ハイ</t>
    </rPh>
    <phoneticPr fontId="1"/>
  </si>
  <si>
    <t>作業日数</t>
    <rPh sb="0" eb="2">
      <t>サギョウ</t>
    </rPh>
    <rPh sb="2" eb="3">
      <t>ニチ</t>
    </rPh>
    <rPh sb="3" eb="4">
      <t>スウ</t>
    </rPh>
    <phoneticPr fontId="3"/>
  </si>
  <si>
    <t>2018年度</t>
    <rPh sb="4" eb="6">
      <t>ネンド</t>
    </rPh>
    <phoneticPr fontId="3"/>
  </si>
  <si>
    <t>2017年度</t>
    <rPh sb="4" eb="6">
      <t>ネンド</t>
    </rPh>
    <phoneticPr fontId="3"/>
  </si>
  <si>
    <t>国　名</t>
    <rPh sb="0" eb="1">
      <t>クニ</t>
    </rPh>
    <rPh sb="2" eb="3">
      <t>メイ</t>
    </rPh>
    <phoneticPr fontId="3"/>
  </si>
  <si>
    <t>合計</t>
    <rPh sb="0" eb="2">
      <t>ゴウケイ</t>
    </rPh>
    <phoneticPr fontId="3"/>
  </si>
  <si>
    <t>金額</t>
    <rPh sb="0" eb="2">
      <t>キンガク</t>
    </rPh>
    <phoneticPr fontId="3"/>
  </si>
  <si>
    <t>第１次</t>
    <rPh sb="0" eb="1">
      <t>ダイ</t>
    </rPh>
    <rPh sb="2" eb="3">
      <t>ジ</t>
    </rPh>
    <phoneticPr fontId="3"/>
  </si>
  <si>
    <t>特</t>
    <rPh sb="0" eb="1">
      <t>トク</t>
    </rPh>
    <phoneticPr fontId="3"/>
  </si>
  <si>
    <t>第２次</t>
    <rPh sb="0" eb="1">
      <t>ダイ</t>
    </rPh>
    <rPh sb="2" eb="3">
      <t>ジ</t>
    </rPh>
    <phoneticPr fontId="3"/>
  </si>
  <si>
    <t>第３次</t>
    <rPh sb="0" eb="1">
      <t>ダイ</t>
    </rPh>
    <rPh sb="2" eb="3">
      <t>ジ</t>
    </rPh>
    <phoneticPr fontId="3"/>
  </si>
  <si>
    <t>第４次</t>
    <rPh sb="0" eb="1">
      <t>ダイ</t>
    </rPh>
    <rPh sb="2" eb="3">
      <t>ジ</t>
    </rPh>
    <phoneticPr fontId="3"/>
  </si>
  <si>
    <t>第５次</t>
    <rPh sb="0" eb="1">
      <t>ダイ</t>
    </rPh>
    <rPh sb="2" eb="3">
      <t>ジ</t>
    </rPh>
    <phoneticPr fontId="3"/>
  </si>
  <si>
    <t>第６次</t>
    <rPh sb="0" eb="1">
      <t>ダイ</t>
    </rPh>
    <rPh sb="2" eb="3">
      <t>ジ</t>
    </rPh>
    <phoneticPr fontId="3"/>
  </si>
  <si>
    <t>合計日数</t>
    <rPh sb="0" eb="2">
      <t>ゴウケイ</t>
    </rPh>
    <rPh sb="2" eb="3">
      <t>ニチ</t>
    </rPh>
    <rPh sb="3" eb="4">
      <t>スウ</t>
    </rPh>
    <phoneticPr fontId="3"/>
  </si>
  <si>
    <t>合計人月</t>
    <rPh sb="0" eb="2">
      <t>ゴウケイ</t>
    </rPh>
    <rPh sb="2" eb="4">
      <t>ニンゲツ</t>
    </rPh>
    <phoneticPr fontId="3"/>
  </si>
  <si>
    <t>その他原価率</t>
    <rPh sb="2" eb="3">
      <t>タ</t>
    </rPh>
    <rPh sb="3" eb="5">
      <t>ゲンカ</t>
    </rPh>
    <rPh sb="5" eb="6">
      <t>リツ</t>
    </rPh>
    <phoneticPr fontId="3"/>
  </si>
  <si>
    <t>1-2　直接人件費</t>
    <phoneticPr fontId="3"/>
  </si>
  <si>
    <t>合　計</t>
    <rPh sb="0" eb="1">
      <t>ア</t>
    </rPh>
    <rPh sb="2" eb="3">
      <t>ケイ</t>
    </rPh>
    <phoneticPr fontId="3"/>
  </si>
  <si>
    <t>円</t>
    <rPh sb="0" eb="1">
      <t>エン</t>
    </rPh>
    <phoneticPr fontId="3"/>
  </si>
  <si>
    <t>課税対象額</t>
    <rPh sb="0" eb="2">
      <t>カゼイ</t>
    </rPh>
    <rPh sb="2" eb="4">
      <t>タイショウ</t>
    </rPh>
    <rPh sb="4" eb="5">
      <t>ガク</t>
    </rPh>
    <phoneticPr fontId="3"/>
  </si>
  <si>
    <t>不課税対象額</t>
    <rPh sb="0" eb="1">
      <t>フ</t>
    </rPh>
    <rPh sb="1" eb="3">
      <t>カゼイ</t>
    </rPh>
    <rPh sb="3" eb="5">
      <t>タイショウ</t>
    </rPh>
    <rPh sb="5" eb="6">
      <t>ガク</t>
    </rPh>
    <phoneticPr fontId="3"/>
  </si>
  <si>
    <t>担当業務</t>
    <rPh sb="0" eb="2">
      <t>タントウ</t>
    </rPh>
    <rPh sb="2" eb="4">
      <t>ギョウム</t>
    </rPh>
    <phoneticPr fontId="3"/>
  </si>
  <si>
    <t>格付</t>
    <rPh sb="0" eb="1">
      <t>カク</t>
    </rPh>
    <rPh sb="1" eb="2">
      <t>ヅ</t>
    </rPh>
    <phoneticPr fontId="3"/>
  </si>
  <si>
    <t>月額（円）</t>
    <rPh sb="0" eb="1">
      <t>ツキ</t>
    </rPh>
    <rPh sb="1" eb="2">
      <t>ガク</t>
    </rPh>
    <rPh sb="3" eb="4">
      <t>エン</t>
    </rPh>
    <phoneticPr fontId="3"/>
  </si>
  <si>
    <t>従事人月（M/M）</t>
    <rPh sb="0" eb="4">
      <t>ジュウジニンゲツ</t>
    </rPh>
    <phoneticPr fontId="3"/>
  </si>
  <si>
    <t>　金額（円）</t>
    <rPh sb="1" eb="3">
      <t>キンガク</t>
    </rPh>
    <rPh sb="4" eb="5">
      <t>エン</t>
    </rPh>
    <phoneticPr fontId="3"/>
  </si>
  <si>
    <t>課税区分</t>
    <rPh sb="0" eb="2">
      <t>カゼイ</t>
    </rPh>
    <rPh sb="2" eb="4">
      <t>クブン</t>
    </rPh>
    <phoneticPr fontId="3"/>
  </si>
  <si>
    <t>不課税</t>
  </si>
  <si>
    <t>1-3　その他原価</t>
    <rPh sb="6" eb="7">
      <t>タ</t>
    </rPh>
    <rPh sb="7" eb="9">
      <t>ゲンカ</t>
    </rPh>
    <phoneticPr fontId="3"/>
  </si>
  <si>
    <t>国名</t>
    <rPh sb="0" eb="1">
      <t>クニ</t>
    </rPh>
    <rPh sb="1" eb="2">
      <t>メイ</t>
    </rPh>
    <phoneticPr fontId="3"/>
  </si>
  <si>
    <t>（直接人件費（現地））</t>
    <rPh sb="1" eb="3">
      <t>チョクセツ</t>
    </rPh>
    <rPh sb="3" eb="6">
      <t>ジンケンヒ</t>
    </rPh>
    <rPh sb="7" eb="9">
      <t>ゲンチ</t>
    </rPh>
    <phoneticPr fontId="3"/>
  </si>
  <si>
    <t>×</t>
    <phoneticPr fontId="3"/>
  </si>
  <si>
    <t>　</t>
    <phoneticPr fontId="3"/>
  </si>
  <si>
    <t>＝</t>
    <phoneticPr fontId="3"/>
  </si>
  <si>
    <t>（直接人件費（国内））</t>
    <rPh sb="1" eb="3">
      <t>チョクセツ</t>
    </rPh>
    <rPh sb="3" eb="6">
      <t>ジンケンヒ</t>
    </rPh>
    <rPh sb="7" eb="9">
      <t>コクナイ</t>
    </rPh>
    <phoneticPr fontId="3"/>
  </si>
  <si>
    <t>合　　計</t>
    <rPh sb="0" eb="1">
      <t>ア</t>
    </rPh>
    <rPh sb="3" eb="4">
      <t>ケイ</t>
    </rPh>
    <phoneticPr fontId="3"/>
  </si>
  <si>
    <t>２　一般管理費等</t>
    <rPh sb="2" eb="4">
      <t>イッパン</t>
    </rPh>
    <rPh sb="4" eb="7">
      <t>カンリヒ</t>
    </rPh>
    <rPh sb="7" eb="8">
      <t>トウ</t>
    </rPh>
    <phoneticPr fontId="3"/>
  </si>
  <si>
    <t>　合計　</t>
    <rPh sb="1" eb="3">
      <t>ゴウケイ</t>
    </rPh>
    <phoneticPr fontId="3"/>
  </si>
  <si>
    <t>－</t>
    <phoneticPr fontId="3"/>
  </si>
  <si>
    <t>①</t>
  </si>
  <si>
    <t xml:space="preserve">内訳書（変更後）シートのセル（Z86）一般管理費等の法人課税対象の計算基礎となる直接人件費＋その他原価を千円未満切捨の式に修正。
</t>
    <rPh sb="0" eb="3">
      <t>ウチワケショ</t>
    </rPh>
    <rPh sb="4" eb="6">
      <t>ヘンコウ</t>
    </rPh>
    <rPh sb="6" eb="7">
      <t>ゴ</t>
    </rPh>
    <phoneticPr fontId="1"/>
  </si>
  <si>
    <t>②</t>
  </si>
  <si>
    <t>同上シートのセル（AE33)B内訳Ⅰ業務原価１直接経費（1）旅費（航空賃）及び（2）旅費（その他）に注として「*渡航経路（本邦国内は「東京」ではなく「羽田」や「成田」のように空港を明記してください。）」を記載。</t>
    <phoneticPr fontId="1"/>
  </si>
  <si>
    <t>③</t>
    <phoneticPr fontId="1"/>
  </si>
  <si>
    <t>【参考】その他原価と一般管理費計算のシートに、直接人件費基準月額（上限）表を移動して明示化した。</t>
    <rPh sb="6" eb="7">
      <t>タ</t>
    </rPh>
    <rPh sb="7" eb="9">
      <t>ゲンカ</t>
    </rPh>
    <rPh sb="10" eb="12">
      <t>イッパン</t>
    </rPh>
    <rPh sb="12" eb="15">
      <t>カンリヒ</t>
    </rPh>
    <rPh sb="15" eb="17">
      <t>ケイサン</t>
    </rPh>
    <phoneticPr fontId="1"/>
  </si>
  <si>
    <t>④</t>
    <phoneticPr fontId="1"/>
  </si>
  <si>
    <t>内訳書（変更後）シートに、その他原価に「（その他原価率は契約に基づきます）」、一般管理費等に「（一般管理費等率は契約に基づきます）」と記載。</t>
    <rPh sb="0" eb="3">
      <t>ウチワケショ</t>
    </rPh>
    <rPh sb="4" eb="6">
      <t>ヘンコウ</t>
    </rPh>
    <rPh sb="6" eb="7">
      <t>ゴ</t>
    </rPh>
    <rPh sb="15" eb="16">
      <t>タ</t>
    </rPh>
    <rPh sb="16" eb="18">
      <t>ゲンカ</t>
    </rPh>
    <rPh sb="23" eb="24">
      <t>タ</t>
    </rPh>
    <rPh sb="24" eb="26">
      <t>ゲンカ</t>
    </rPh>
    <rPh sb="26" eb="27">
      <t>リツ</t>
    </rPh>
    <rPh sb="28" eb="30">
      <t>ケイヤク</t>
    </rPh>
    <rPh sb="31" eb="32">
      <t>モト</t>
    </rPh>
    <rPh sb="39" eb="41">
      <t>イッパン</t>
    </rPh>
    <rPh sb="41" eb="44">
      <t>カンリヒ</t>
    </rPh>
    <rPh sb="44" eb="45">
      <t>トウ</t>
    </rPh>
    <rPh sb="48" eb="50">
      <t>イッパン</t>
    </rPh>
    <rPh sb="50" eb="53">
      <t>カンリヒ</t>
    </rPh>
    <rPh sb="53" eb="54">
      <t>トウ</t>
    </rPh>
    <rPh sb="54" eb="55">
      <t>リツ</t>
    </rPh>
    <rPh sb="56" eb="58">
      <t>ケイヤク</t>
    </rPh>
    <rPh sb="59" eb="60">
      <t>モト</t>
    </rPh>
    <rPh sb="67" eb="69">
      <t>キサイ</t>
    </rPh>
    <phoneticPr fontId="1"/>
  </si>
  <si>
    <t>⑤</t>
    <phoneticPr fontId="1"/>
  </si>
  <si>
    <t>【参考】その他原価と一般管理費計算のシート、冒頭の標題に続いて「（その他原価率・一般管理費等率は契約に基づいてご記載ください）」と記載。</t>
    <rPh sb="22" eb="24">
      <t>ボウトウ</t>
    </rPh>
    <rPh sb="25" eb="27">
      <t>ヒョウダイ</t>
    </rPh>
    <rPh sb="28" eb="29">
      <t>ツヅ</t>
    </rPh>
    <rPh sb="65" eb="67">
      <t>キサイ</t>
    </rPh>
    <phoneticPr fontId="1"/>
  </si>
  <si>
    <t>2019年10月
消費税率引き上げ</t>
    <rPh sb="4" eb="5">
      <t>ネン</t>
    </rPh>
    <rPh sb="7" eb="8">
      <t>ガツ</t>
    </rPh>
    <rPh sb="9" eb="12">
      <t>ショウヒゼイ</t>
    </rPh>
    <rPh sb="12" eb="13">
      <t>リツ</t>
    </rPh>
    <rPh sb="13" eb="14">
      <t>ヒ</t>
    </rPh>
    <rPh sb="15" eb="16">
      <t>ア</t>
    </rPh>
    <phoneticPr fontId="3"/>
  </si>
  <si>
    <t>①</t>
    <phoneticPr fontId="3"/>
  </si>
  <si>
    <t>シート「内訳書(変更後)」「M17」より計算式「=ROUNDDOWN(M16*0.08,0)」を削除し手入力化。</t>
    <rPh sb="4" eb="7">
      <t>ウチワケショ</t>
    </rPh>
    <rPh sb="8" eb="10">
      <t>ヘンコウ</t>
    </rPh>
    <rPh sb="10" eb="11">
      <t>ゴ</t>
    </rPh>
    <rPh sb="20" eb="23">
      <t>ケイサンシキ</t>
    </rPh>
    <rPh sb="48" eb="50">
      <t>サクジョ</t>
    </rPh>
    <rPh sb="51" eb="52">
      <t>テ</t>
    </rPh>
    <rPh sb="52" eb="54">
      <t>ニュウリョク</t>
    </rPh>
    <rPh sb="54" eb="55">
      <t>カ</t>
    </rPh>
    <phoneticPr fontId="3"/>
  </si>
  <si>
    <t>全シート：千円未満切捨てを削除しました。</t>
    <rPh sb="0" eb="1">
      <t>ゼン</t>
    </rPh>
    <rPh sb="5" eb="11">
      <t>センエンミマンキリス</t>
    </rPh>
    <rPh sb="13" eb="15">
      <t>サクジョ</t>
    </rPh>
    <phoneticPr fontId="3"/>
  </si>
  <si>
    <t>内訳書（変更後）へ消費税は小数点第1位を切り捨てを追記</t>
    <rPh sb="0" eb="3">
      <t>ウチワケショ</t>
    </rPh>
    <rPh sb="4" eb="7">
      <t>ヘンコウゴ</t>
    </rPh>
    <rPh sb="9" eb="12">
      <t>ショウヒゼイ</t>
    </rPh>
    <rPh sb="13" eb="16">
      <t>ショウスウテン</t>
    </rPh>
    <rPh sb="16" eb="17">
      <t>ダイ</t>
    </rPh>
    <rPh sb="18" eb="19">
      <t>イ</t>
    </rPh>
    <rPh sb="20" eb="21">
      <t>キ</t>
    </rPh>
    <rPh sb="22" eb="23">
      <t>ス</t>
    </rPh>
    <rPh sb="25" eb="27">
      <t>ツイキ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</si>
</sst>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Red]\-#,##0.0"/>
    <numFmt numFmtId="178" formatCode="#,##0_ "/>
  </numFmts>
  <fonts count="33">
    <font>
      <sz val="12"/>
      <color theme="1"/>
      <name val="ＭＳ ゴシック"/>
      <family val="2"/>
      <charset val="128"/>
    </font>
    <font>
      <sz val="6"/>
      <name val="ＭＳ ゴシック"/>
      <family val="2"/>
      <charset val="128"/>
    </font>
    <font>
      <sz val="12"/>
      <name val="Osaka"/>
      <family val="3"/>
      <charset val="128"/>
    </font>
    <font>
      <sz val="6"/>
      <name val="Osaka"/>
      <family val="3"/>
      <charset val="128"/>
    </font>
    <font>
      <sz val="10"/>
      <name val="ＭＳ 明朝"/>
      <family val="1"/>
      <charset val="128"/>
    </font>
    <font>
      <sz val="10"/>
      <color indexed="8"/>
      <name val="ＭＳ 明朝"/>
      <family val="1"/>
      <charset val="128"/>
    </font>
    <font>
      <sz val="6"/>
      <name val="平成明朝"/>
      <family val="3"/>
      <charset val="128"/>
    </font>
    <font>
      <sz val="8"/>
      <name val="ＭＳ Ｐ明朝"/>
      <family val="1"/>
      <charset val="128"/>
    </font>
    <font>
      <sz val="9"/>
      <name val="ＭＳ Ｐ明朝"/>
      <family val="1"/>
      <charset val="128"/>
    </font>
    <font>
      <sz val="12"/>
      <color theme="1"/>
      <name val="ＭＳ ゴシック"/>
      <family val="2"/>
      <charset val="128"/>
    </font>
    <font>
      <sz val="10"/>
      <color theme="1"/>
      <name val="ＭＳ 明朝"/>
      <family val="1"/>
      <charset val="128"/>
    </font>
    <font>
      <b/>
      <u/>
      <sz val="10"/>
      <name val="ＭＳ Ｐゴシック"/>
      <family val="3"/>
      <charset val="128"/>
    </font>
    <font>
      <b/>
      <u/>
      <sz val="10"/>
      <color indexed="10"/>
      <name val="ＭＳ Ｐゴシック"/>
      <family val="3"/>
      <charset val="128"/>
    </font>
    <font>
      <sz val="10"/>
      <name val="ＭＳ Ｐゴシック"/>
      <family val="3"/>
      <charset val="128"/>
    </font>
    <font>
      <sz val="10"/>
      <color indexed="8"/>
      <name val="ＭＳ Ｐゴシック"/>
      <family val="3"/>
      <charset val="128"/>
    </font>
    <font>
      <b/>
      <sz val="10"/>
      <name val="ＭＳ Ｐゴシック"/>
      <family val="3"/>
      <charset val="128"/>
    </font>
    <font>
      <b/>
      <sz val="10"/>
      <color indexed="8"/>
      <name val="ＭＳ Ｐゴシック"/>
      <family val="3"/>
      <charset val="128"/>
    </font>
    <font>
      <u/>
      <sz val="10"/>
      <name val="ＭＳ Ｐゴシック"/>
      <family val="3"/>
      <charset val="128"/>
    </font>
    <font>
      <sz val="10"/>
      <color rgb="FFFF0000"/>
      <name val="ＭＳ Ｐゴシック"/>
      <family val="3"/>
      <charset val="128"/>
    </font>
    <font>
      <sz val="10"/>
      <name val="ＭＳ Ｐゴシック"/>
      <family val="3"/>
      <charset val="128"/>
      <scheme val="minor"/>
    </font>
    <font>
      <sz val="10"/>
      <name val="HGPｺﾞｼｯｸE"/>
      <family val="3"/>
      <charset val="128"/>
    </font>
    <font>
      <sz val="12"/>
      <name val="HGPｺﾞｼｯｸE"/>
      <family val="3"/>
      <charset val="128"/>
    </font>
    <font>
      <sz val="10"/>
      <color theme="1"/>
      <name val="ＭＳ ゴシック"/>
      <family val="3"/>
      <charset val="128"/>
    </font>
    <font>
      <sz val="12"/>
      <color theme="1"/>
      <name val="ＭＳ ゴシック"/>
      <family val="3"/>
      <charset val="128"/>
    </font>
    <font>
      <sz val="12"/>
      <name val="ＭＳ ゴシック"/>
      <family val="2"/>
      <charset val="128"/>
    </font>
    <font>
      <sz val="9"/>
      <name val="ＭＳ 明朝"/>
      <family val="1"/>
      <charset val="128"/>
    </font>
    <font>
      <vertAlign val="superscript"/>
      <sz val="9"/>
      <name val="ＭＳ 明朝"/>
      <family val="1"/>
      <charset val="128"/>
    </font>
    <font>
      <sz val="10"/>
      <name val="ＭＳ ゴシック"/>
      <family val="2"/>
      <charset val="128"/>
    </font>
    <font>
      <vertAlign val="subscript"/>
      <sz val="9"/>
      <name val="ＭＳ 明朝"/>
      <family val="1"/>
      <charset val="128"/>
    </font>
    <font>
      <sz val="8"/>
      <name val="ＭＳ ゴシック"/>
      <family val="2"/>
      <charset val="128"/>
    </font>
    <font>
      <b/>
      <sz val="9"/>
      <color indexed="81"/>
      <name val="MS P ゴシック"/>
      <family val="3"/>
      <charset val="128"/>
    </font>
    <font>
      <sz val="9"/>
      <color indexed="81"/>
      <name val="MS P ゴシック"/>
      <family val="3"/>
      <charset val="128"/>
    </font>
    <font>
      <sz val="12"/>
      <color theme="1"/>
      <name val="ＭＳ 明朝"/>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indexed="13"/>
        <bgColor indexed="64"/>
      </patternFill>
    </fill>
    <fill>
      <patternFill patternType="solid">
        <fgColor rgb="FFCC99FF"/>
        <bgColor indexed="64"/>
      </patternFill>
    </fill>
  </fills>
  <borders count="71">
    <border>
      <left/>
      <right/>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2" fillId="0" borderId="0"/>
    <xf numFmtId="9" fontId="2" fillId="0" borderId="0" applyFont="0" applyFill="0" applyBorder="0" applyAlignment="0" applyProtection="0"/>
    <xf numFmtId="38" fontId="2" fillId="0" borderId="0" applyFont="0" applyFill="0" applyBorder="0" applyAlignment="0" applyProtection="0"/>
    <xf numFmtId="38" fontId="9" fillId="0" borderId="0" applyFont="0" applyFill="0" applyBorder="0" applyAlignment="0" applyProtection="0">
      <alignment vertical="center"/>
    </xf>
  </cellStyleXfs>
  <cellXfs count="472">
    <xf numFmtId="0" fontId="0" fillId="0" borderId="0" xfId="0">
      <alignment vertical="center"/>
    </xf>
    <xf numFmtId="0" fontId="4" fillId="0" borderId="0" xfId="1" applyFont="1" applyProtection="1">
      <protection locked="0"/>
    </xf>
    <xf numFmtId="0" fontId="4" fillId="0" borderId="0" xfId="1" applyFont="1" applyAlignment="1">
      <alignment vertical="center"/>
    </xf>
    <xf numFmtId="0" fontId="4" fillId="0" borderId="0" xfId="1" applyFont="1" applyAlignment="1">
      <alignment horizontal="left"/>
    </xf>
    <xf numFmtId="0" fontId="10" fillId="0" borderId="7" xfId="0" applyFont="1" applyBorder="1">
      <alignment vertical="center"/>
    </xf>
    <xf numFmtId="0" fontId="10" fillId="0" borderId="6" xfId="0" applyFont="1" applyBorder="1">
      <alignment vertical="center"/>
    </xf>
    <xf numFmtId="0" fontId="10" fillId="0" borderId="27" xfId="0" applyFont="1" applyBorder="1">
      <alignment vertical="center"/>
    </xf>
    <xf numFmtId="0" fontId="10" fillId="0" borderId="31" xfId="0" applyFont="1" applyBorder="1">
      <alignment vertical="center"/>
    </xf>
    <xf numFmtId="0" fontId="10" fillId="0" borderId="9" xfId="0" applyFont="1" applyBorder="1">
      <alignment vertical="center"/>
    </xf>
    <xf numFmtId="0" fontId="10" fillId="0" borderId="33" xfId="0" applyFont="1" applyBorder="1">
      <alignment vertical="center"/>
    </xf>
    <xf numFmtId="0" fontId="10" fillId="0" borderId="15" xfId="0" applyFont="1" applyBorder="1">
      <alignment vertical="center"/>
    </xf>
    <xf numFmtId="38" fontId="0" fillId="0" borderId="0" xfId="0" applyNumberFormat="1">
      <alignment vertical="center"/>
    </xf>
    <xf numFmtId="0" fontId="13" fillId="0" borderId="0" xfId="1" applyFont="1" applyAlignment="1">
      <alignment horizontal="right"/>
    </xf>
    <xf numFmtId="0" fontId="13" fillId="0" borderId="0" xfId="1" applyFont="1" applyAlignment="1">
      <alignment vertical="center"/>
    </xf>
    <xf numFmtId="0" fontId="13" fillId="0" borderId="0" xfId="1" applyFont="1"/>
    <xf numFmtId="0" fontId="13" fillId="0" borderId="0" xfId="1" applyFont="1" applyProtection="1">
      <protection locked="0"/>
    </xf>
    <xf numFmtId="0" fontId="13" fillId="3" borderId="0" xfId="1" applyFont="1" applyFill="1"/>
    <xf numFmtId="0" fontId="14" fillId="3" borderId="0" xfId="1" applyFont="1" applyFill="1" applyAlignment="1" applyProtection="1">
      <alignment horizontal="center" vertical="center"/>
      <protection locked="0"/>
    </xf>
    <xf numFmtId="0" fontId="13" fillId="4" borderId="52" xfId="1" applyFont="1" applyFill="1" applyBorder="1" applyAlignment="1">
      <alignment horizontal="center" vertical="center"/>
    </xf>
    <xf numFmtId="0" fontId="15" fillId="3" borderId="0" xfId="1" applyFont="1" applyFill="1" applyAlignment="1" applyProtection="1">
      <alignment vertical="center"/>
      <protection locked="0"/>
    </xf>
    <xf numFmtId="9" fontId="13" fillId="0" borderId="0" xfId="2" applyFont="1" applyAlignment="1">
      <alignment horizontal="right"/>
    </xf>
    <xf numFmtId="0" fontId="14" fillId="4" borderId="52" xfId="1" applyFont="1" applyFill="1" applyBorder="1" applyAlignment="1">
      <alignment horizontal="center" vertical="center"/>
    </xf>
    <xf numFmtId="9" fontId="13" fillId="0" borderId="0" xfId="2" applyFont="1" applyFill="1" applyBorder="1" applyAlignment="1">
      <alignment horizontal="right" vertical="center"/>
    </xf>
    <xf numFmtId="0" fontId="16" fillId="0" borderId="0" xfId="1" applyFont="1" applyAlignment="1" applyProtection="1">
      <alignment horizontal="center" vertical="center"/>
      <protection locked="0"/>
    </xf>
    <xf numFmtId="0" fontId="16" fillId="3" borderId="0" xfId="1" applyFont="1" applyFill="1" applyAlignment="1" applyProtection="1">
      <alignment vertical="center"/>
      <protection locked="0"/>
    </xf>
    <xf numFmtId="9" fontId="13" fillId="5" borderId="52" xfId="1" applyNumberFormat="1" applyFont="1" applyFill="1" applyBorder="1" applyAlignment="1">
      <alignment horizontal="center" vertical="center"/>
    </xf>
    <xf numFmtId="38" fontId="13" fillId="0" borderId="0" xfId="3" applyFont="1" applyFill="1" applyBorder="1" applyAlignment="1">
      <alignment horizontal="center" vertical="center"/>
    </xf>
    <xf numFmtId="9" fontId="13" fillId="0" borderId="0" xfId="1" applyNumberFormat="1" applyFont="1" applyAlignment="1">
      <alignment horizontal="center" vertical="center"/>
    </xf>
    <xf numFmtId="0" fontId="13" fillId="0" borderId="0" xfId="1" applyFont="1" applyAlignment="1" applyProtection="1">
      <alignment horizontal="center" vertical="center" wrapText="1"/>
      <protection locked="0"/>
    </xf>
    <xf numFmtId="0" fontId="13" fillId="0" borderId="0" xfId="1" applyFont="1" applyAlignment="1" applyProtection="1">
      <alignment horizontal="center"/>
      <protection locked="0"/>
    </xf>
    <xf numFmtId="0" fontId="13" fillId="0" borderId="0" xfId="1" applyFont="1" applyAlignment="1">
      <alignment horizontal="center"/>
    </xf>
    <xf numFmtId="0" fontId="13" fillId="3" borderId="0" xfId="1" applyFont="1" applyFill="1" applyAlignment="1" applyProtection="1">
      <alignment horizontal="center"/>
      <protection locked="0"/>
    </xf>
    <xf numFmtId="0" fontId="13" fillId="3" borderId="0" xfId="1" applyFont="1" applyFill="1" applyAlignment="1">
      <alignment horizontal="center" vertical="center"/>
    </xf>
    <xf numFmtId="0" fontId="14" fillId="0" borderId="0" xfId="1" applyFont="1"/>
    <xf numFmtId="2" fontId="13" fillId="5" borderId="65" xfId="1" applyNumberFormat="1" applyFont="1" applyFill="1" applyBorder="1" applyAlignment="1">
      <alignment horizontal="center" vertical="center"/>
    </xf>
    <xf numFmtId="2" fontId="13" fillId="5" borderId="68" xfId="1" applyNumberFormat="1" applyFont="1" applyFill="1" applyBorder="1" applyAlignment="1">
      <alignment horizontal="center" vertical="center"/>
    </xf>
    <xf numFmtId="2" fontId="13" fillId="5" borderId="37" xfId="1" applyNumberFormat="1" applyFont="1" applyFill="1" applyBorder="1" applyAlignment="1">
      <alignment horizontal="center" vertical="center"/>
    </xf>
    <xf numFmtId="2" fontId="13" fillId="3" borderId="0" xfId="1" applyNumberFormat="1" applyFont="1" applyFill="1" applyAlignment="1">
      <alignment horizontal="center" vertical="center"/>
    </xf>
    <xf numFmtId="0" fontId="14" fillId="0" borderId="64" xfId="1" applyFont="1" applyBorder="1" applyAlignment="1" applyProtection="1">
      <alignment horizontal="center" vertical="center"/>
      <protection locked="0"/>
    </xf>
    <xf numFmtId="9" fontId="13" fillId="5" borderId="65" xfId="1" applyNumberFormat="1" applyFont="1" applyFill="1" applyBorder="1" applyAlignment="1">
      <alignment horizontal="center" vertical="center"/>
    </xf>
    <xf numFmtId="9" fontId="13" fillId="5" borderId="65" xfId="2" applyFont="1" applyFill="1" applyBorder="1" applyAlignment="1" applyProtection="1">
      <alignment horizontal="center" vertical="center"/>
    </xf>
    <xf numFmtId="9" fontId="13" fillId="5" borderId="39" xfId="2" applyFont="1" applyFill="1" applyBorder="1" applyAlignment="1" applyProtection="1">
      <alignment horizontal="center" vertical="center"/>
    </xf>
    <xf numFmtId="9" fontId="13" fillId="5" borderId="22" xfId="2" applyFont="1" applyFill="1" applyBorder="1" applyAlignment="1" applyProtection="1">
      <alignment horizontal="center" vertical="center"/>
    </xf>
    <xf numFmtId="9" fontId="13" fillId="5" borderId="66" xfId="2" applyFont="1" applyFill="1" applyBorder="1" applyAlignment="1" applyProtection="1">
      <alignment horizontal="center" vertical="center"/>
    </xf>
    <xf numFmtId="0" fontId="14" fillId="3" borderId="0" xfId="1" applyFont="1" applyFill="1"/>
    <xf numFmtId="0" fontId="15" fillId="0" borderId="0" xfId="1" applyFont="1"/>
    <xf numFmtId="0" fontId="13" fillId="0" borderId="9" xfId="1" applyFont="1" applyBorder="1" applyAlignment="1">
      <alignment vertical="center"/>
    </xf>
    <xf numFmtId="0" fontId="13" fillId="0" borderId="0" xfId="1" applyFont="1" applyAlignment="1">
      <alignment vertical="center" wrapText="1"/>
    </xf>
    <xf numFmtId="0" fontId="17" fillId="0" borderId="8" xfId="1" applyFont="1" applyBorder="1" applyAlignment="1">
      <alignment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69" xfId="1" applyFont="1" applyBorder="1" applyAlignment="1">
      <alignment vertical="center" wrapText="1"/>
    </xf>
    <xf numFmtId="38" fontId="13" fillId="0" borderId="4" xfId="1" applyNumberFormat="1" applyFont="1" applyBorder="1" applyAlignment="1">
      <alignment horizontal="center" vertical="center"/>
    </xf>
    <xf numFmtId="178" fontId="13" fillId="0" borderId="56" xfId="1" applyNumberFormat="1" applyFont="1" applyBorder="1"/>
    <xf numFmtId="178" fontId="13" fillId="0" borderId="30" xfId="1" applyNumberFormat="1" applyFont="1" applyBorder="1"/>
    <xf numFmtId="178" fontId="13" fillId="0" borderId="0" xfId="1" applyNumberFormat="1" applyFont="1"/>
    <xf numFmtId="0" fontId="18" fillId="0" borderId="0" xfId="1" applyFont="1"/>
    <xf numFmtId="178" fontId="13" fillId="7" borderId="8" xfId="1" applyNumberFormat="1" applyFont="1" applyFill="1" applyBorder="1"/>
    <xf numFmtId="0" fontId="18" fillId="0" borderId="0" xfId="1" applyFont="1" applyAlignment="1">
      <alignment horizontal="center" vertical="center"/>
    </xf>
    <xf numFmtId="0" fontId="13" fillId="0" borderId="0" xfId="1" applyFont="1" applyAlignment="1">
      <alignment horizontal="right" vertical="center"/>
    </xf>
    <xf numFmtId="0" fontId="13" fillId="0" borderId="0" xfId="1" applyFont="1" applyAlignment="1">
      <alignment horizontal="center" vertical="center"/>
    </xf>
    <xf numFmtId="0" fontId="13" fillId="0" borderId="0" xfId="1" applyFont="1" applyAlignment="1">
      <alignment horizontal="left" vertical="center"/>
    </xf>
    <xf numFmtId="178" fontId="13" fillId="0" borderId="0" xfId="1" applyNumberFormat="1" applyFont="1" applyAlignment="1">
      <alignment horizontal="center" vertical="center"/>
    </xf>
    <xf numFmtId="178" fontId="13" fillId="0" borderId="5" xfId="1" applyNumberFormat="1" applyFont="1" applyBorder="1" applyAlignment="1">
      <alignment vertical="center"/>
    </xf>
    <xf numFmtId="178" fontId="13" fillId="0" borderId="30" xfId="1" applyNumberFormat="1" applyFont="1" applyBorder="1" applyAlignment="1">
      <alignment vertical="center"/>
    </xf>
    <xf numFmtId="178" fontId="13" fillId="0" borderId="0" xfId="1" applyNumberFormat="1" applyFont="1" applyAlignment="1">
      <alignment vertical="center"/>
    </xf>
    <xf numFmtId="178" fontId="13" fillId="0" borderId="0" xfId="1" applyNumberFormat="1" applyFont="1" applyAlignment="1">
      <alignment horizontal="right" vertical="center"/>
    </xf>
    <xf numFmtId="0" fontId="19" fillId="0" borderId="0" xfId="1" applyFont="1" applyAlignment="1">
      <alignment horizontal="center"/>
    </xf>
    <xf numFmtId="0" fontId="20" fillId="5" borderId="4" xfId="1" applyFont="1" applyFill="1" applyBorder="1" applyAlignment="1">
      <alignment horizontal="center"/>
    </xf>
    <xf numFmtId="0" fontId="20" fillId="8" borderId="4" xfId="1" applyFont="1" applyFill="1" applyBorder="1" applyAlignment="1">
      <alignment horizontal="center"/>
    </xf>
    <xf numFmtId="178" fontId="13" fillId="0" borderId="52" xfId="1" applyNumberFormat="1" applyFont="1" applyBorder="1" applyAlignment="1">
      <alignment vertical="center"/>
    </xf>
    <xf numFmtId="0" fontId="20" fillId="0" borderId="4" xfId="1" applyFont="1" applyBorder="1" applyAlignment="1">
      <alignment horizontal="center"/>
    </xf>
    <xf numFmtId="178" fontId="21" fillId="0" borderId="4" xfId="1" applyNumberFormat="1" applyFont="1" applyBorder="1" applyAlignment="1">
      <alignment horizontal="right"/>
    </xf>
    <xf numFmtId="3" fontId="21" fillId="0" borderId="4" xfId="1" applyNumberFormat="1" applyFont="1" applyBorder="1"/>
    <xf numFmtId="0" fontId="13" fillId="3" borderId="0" xfId="1" applyFont="1" applyFill="1" applyAlignment="1">
      <alignment vertical="center"/>
    </xf>
    <xf numFmtId="0" fontId="13" fillId="3" borderId="0" xfId="1" applyFont="1" applyFill="1" applyProtection="1">
      <protection locked="0"/>
    </xf>
    <xf numFmtId="178" fontId="13" fillId="0" borderId="7" xfId="1" applyNumberFormat="1" applyFont="1" applyBorder="1" applyAlignment="1">
      <alignment vertical="center"/>
    </xf>
    <xf numFmtId="0" fontId="13" fillId="0" borderId="0" xfId="1" applyFont="1" applyAlignment="1" applyProtection="1">
      <alignment vertical="center"/>
      <protection locked="0"/>
    </xf>
    <xf numFmtId="0" fontId="13" fillId="3" borderId="0" xfId="1" applyFont="1" applyFill="1" applyAlignment="1" applyProtection="1">
      <alignment vertical="center"/>
      <protection locked="0"/>
    </xf>
    <xf numFmtId="178" fontId="13" fillId="5" borderId="5" xfId="1" applyNumberFormat="1" applyFont="1" applyFill="1" applyBorder="1"/>
    <xf numFmtId="178" fontId="13" fillId="6" borderId="52" xfId="1" applyNumberFormat="1" applyFont="1" applyFill="1" applyBorder="1"/>
    <xf numFmtId="178" fontId="13" fillId="7" borderId="52" xfId="1" applyNumberFormat="1" applyFont="1" applyFill="1" applyBorder="1"/>
    <xf numFmtId="178" fontId="13" fillId="0" borderId="0" xfId="1" applyNumberFormat="1" applyFont="1" applyAlignment="1">
      <alignment horizontal="right"/>
    </xf>
    <xf numFmtId="9" fontId="13" fillId="0" borderId="0" xfId="1" applyNumberFormat="1" applyFont="1" applyAlignment="1">
      <alignment horizontal="center"/>
    </xf>
    <xf numFmtId="38" fontId="13" fillId="0" borderId="0" xfId="3" applyFont="1" applyFill="1" applyBorder="1" applyAlignment="1" applyProtection="1"/>
    <xf numFmtId="178" fontId="13" fillId="7" borderId="52" xfId="1" applyNumberFormat="1" applyFont="1" applyFill="1" applyBorder="1" applyAlignment="1">
      <alignment vertical="center"/>
    </xf>
    <xf numFmtId="0" fontId="0" fillId="0" borderId="0" xfId="0" applyAlignment="1">
      <alignment horizontal="center" vertical="center"/>
    </xf>
    <xf numFmtId="0" fontId="4" fillId="0" borderId="0" xfId="1" applyFont="1" applyAlignment="1">
      <alignment horizontal="center" vertical="center"/>
    </xf>
    <xf numFmtId="0" fontId="24" fillId="0" borderId="0" xfId="0" applyFont="1" applyAlignment="1">
      <alignment horizontal="center" vertical="center"/>
    </xf>
    <xf numFmtId="0" fontId="24" fillId="0" borderId="0" xfId="0" applyFont="1">
      <alignment vertical="center"/>
    </xf>
    <xf numFmtId="0" fontId="4" fillId="0" borderId="27" xfId="0" applyFont="1" applyBorder="1">
      <alignment vertical="center"/>
    </xf>
    <xf numFmtId="0" fontId="4" fillId="0" borderId="31" xfId="0" applyFont="1" applyBorder="1">
      <alignment vertical="center"/>
    </xf>
    <xf numFmtId="38" fontId="24" fillId="0" borderId="0" xfId="0" applyNumberFormat="1" applyFont="1">
      <alignment vertical="center"/>
    </xf>
    <xf numFmtId="0" fontId="4" fillId="0" borderId="9" xfId="0" applyFont="1" applyBorder="1">
      <alignment vertical="center"/>
    </xf>
    <xf numFmtId="0" fontId="4" fillId="0" borderId="33"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6" xfId="0" applyFont="1" applyBorder="1">
      <alignment vertical="center"/>
    </xf>
    <xf numFmtId="0" fontId="4" fillId="0" borderId="0" xfId="0" applyFont="1">
      <alignment vertical="center"/>
    </xf>
    <xf numFmtId="0" fontId="4" fillId="0" borderId="8" xfId="0" applyFont="1" applyBorder="1">
      <alignment vertical="center"/>
    </xf>
    <xf numFmtId="0" fontId="4" fillId="0" borderId="26" xfId="0" applyFont="1" applyBorder="1">
      <alignment vertical="center"/>
    </xf>
    <xf numFmtId="0" fontId="25" fillId="0" borderId="0" xfId="0" applyFont="1">
      <alignment vertical="center"/>
    </xf>
    <xf numFmtId="0" fontId="4" fillId="0" borderId="29" xfId="0" applyFont="1" applyBorder="1">
      <alignment vertical="center"/>
    </xf>
    <xf numFmtId="0" fontId="4" fillId="0" borderId="10" xfId="0" applyFont="1" applyBorder="1">
      <alignment vertical="center"/>
    </xf>
    <xf numFmtId="0" fontId="4" fillId="0" borderId="32" xfId="0" applyFont="1" applyBorder="1">
      <alignment vertical="center"/>
    </xf>
    <xf numFmtId="0" fontId="25" fillId="0" borderId="27" xfId="0" applyFont="1" applyBorder="1">
      <alignment vertical="center"/>
    </xf>
    <xf numFmtId="0" fontId="24" fillId="0" borderId="27" xfId="0" applyFont="1" applyBorder="1">
      <alignment vertical="center"/>
    </xf>
    <xf numFmtId="0" fontId="24" fillId="0" borderId="31" xfId="0" applyFont="1" applyBorder="1">
      <alignment vertical="center"/>
    </xf>
    <xf numFmtId="0" fontId="4" fillId="0" borderId="8" xfId="0" applyFont="1" applyBorder="1" applyAlignment="1">
      <alignment horizontal="center" vertical="center"/>
    </xf>
    <xf numFmtId="0" fontId="25" fillId="0" borderId="38" xfId="0" applyFont="1" applyBorder="1" applyAlignment="1">
      <alignment horizontal="center" vertical="center"/>
    </xf>
    <xf numFmtId="38" fontId="4" fillId="0" borderId="30" xfId="4" applyFont="1" applyBorder="1" applyAlignment="1">
      <alignment vertical="center"/>
    </xf>
    <xf numFmtId="38" fontId="4" fillId="0" borderId="0" xfId="4" applyFont="1" applyBorder="1" applyAlignment="1">
      <alignment vertical="center"/>
    </xf>
    <xf numFmtId="0" fontId="25" fillId="0" borderId="51" xfId="0" applyFont="1" applyBorder="1" applyAlignment="1">
      <alignment horizontal="center" vertical="center"/>
    </xf>
    <xf numFmtId="0" fontId="4" fillId="0" borderId="24" xfId="0" applyFont="1" applyBorder="1">
      <alignment vertical="center"/>
    </xf>
    <xf numFmtId="0" fontId="4" fillId="0" borderId="21" xfId="0" applyFont="1" applyBorder="1" applyAlignment="1">
      <alignment horizontal="center" vertical="center"/>
    </xf>
    <xf numFmtId="0" fontId="4" fillId="0" borderId="21" xfId="0" applyFont="1" applyBorder="1">
      <alignment vertical="center"/>
    </xf>
    <xf numFmtId="0" fontId="25" fillId="0" borderId="18" xfId="0" applyFont="1" applyBorder="1" applyAlignment="1">
      <alignment horizontal="center" vertical="center"/>
    </xf>
    <xf numFmtId="0" fontId="4" fillId="0" borderId="0" xfId="0" applyFont="1" applyAlignment="1">
      <alignment horizontal="right" vertical="center"/>
    </xf>
    <xf numFmtId="0" fontId="27" fillId="0" borderId="0" xfId="0" applyFont="1">
      <alignment vertical="center"/>
    </xf>
    <xf numFmtId="0" fontId="4" fillId="0" borderId="13" xfId="0" applyFont="1" applyBorder="1">
      <alignment vertical="center"/>
    </xf>
    <xf numFmtId="0" fontId="4" fillId="0" borderId="25" xfId="0" applyFont="1" applyBorder="1">
      <alignment vertical="center"/>
    </xf>
    <xf numFmtId="0" fontId="4" fillId="0" borderId="27" xfId="0" applyFont="1" applyBorder="1" applyAlignment="1">
      <alignment horizontal="center" vertical="center"/>
    </xf>
    <xf numFmtId="0" fontId="4" fillId="0" borderId="23" xfId="0" applyFont="1" applyBorder="1">
      <alignment vertical="center"/>
    </xf>
    <xf numFmtId="0" fontId="4" fillId="0" borderId="28" xfId="0" applyFont="1" applyBorder="1">
      <alignment vertical="center"/>
    </xf>
    <xf numFmtId="0" fontId="4" fillId="0" borderId="36" xfId="0" applyFont="1" applyBorder="1">
      <alignment vertical="center"/>
    </xf>
    <xf numFmtId="0" fontId="24" fillId="0" borderId="21" xfId="0" applyFont="1" applyBorder="1">
      <alignment vertical="center"/>
    </xf>
    <xf numFmtId="0" fontId="4" fillId="0" borderId="12" xfId="0" applyFont="1" applyBorder="1">
      <alignment vertical="center"/>
    </xf>
    <xf numFmtId="38" fontId="4" fillId="0" borderId="0" xfId="4" applyFont="1" applyFill="1" applyBorder="1" applyAlignment="1">
      <alignment vertical="center"/>
    </xf>
    <xf numFmtId="38" fontId="4" fillId="0" borderId="0" xfId="4" applyFont="1" applyBorder="1" applyAlignment="1">
      <alignment horizontal="right" vertical="center"/>
    </xf>
    <xf numFmtId="38" fontId="4" fillId="0" borderId="0" xfId="4" applyFont="1" applyAlignment="1">
      <alignment vertical="center"/>
    </xf>
    <xf numFmtId="0" fontId="4" fillId="0" borderId="0" xfId="0" applyFont="1" applyAlignment="1">
      <alignment horizontal="center" vertical="center"/>
    </xf>
    <xf numFmtId="0" fontId="4" fillId="2" borderId="0" xfId="0" applyFont="1" applyFill="1">
      <alignment vertical="center"/>
    </xf>
    <xf numFmtId="38" fontId="4" fillId="0" borderId="0" xfId="0" applyNumberFormat="1" applyFont="1">
      <alignment vertical="center"/>
    </xf>
    <xf numFmtId="0" fontId="4" fillId="0" borderId="0" xfId="0" quotePrefix="1" applyFont="1">
      <alignment vertical="center"/>
    </xf>
    <xf numFmtId="38" fontId="4" fillId="0" borderId="0" xfId="4" applyFont="1" applyAlignment="1">
      <alignment horizontal="right" vertical="center"/>
    </xf>
    <xf numFmtId="0" fontId="4" fillId="3" borderId="0" xfId="0" applyFont="1" applyFill="1">
      <alignment vertical="center"/>
    </xf>
    <xf numFmtId="0" fontId="0" fillId="0" borderId="0" xfId="0" applyAlignment="1"/>
    <xf numFmtId="55" fontId="0" fillId="0" borderId="4" xfId="0" applyNumberFormat="1" applyBorder="1" applyAlignment="1">
      <alignment horizontal="center" vertical="center"/>
    </xf>
    <xf numFmtId="0" fontId="0" fillId="0" borderId="4" xfId="0" applyBorder="1" applyAlignment="1">
      <alignment wrapText="1"/>
    </xf>
    <xf numFmtId="0" fontId="0" fillId="0" borderId="4" xfId="0" applyBorder="1" applyAlignment="1">
      <alignment horizontal="center" vertical="center"/>
    </xf>
    <xf numFmtId="0" fontId="23" fillId="0" borderId="4" xfId="0" applyFont="1" applyBorder="1" applyAlignment="1">
      <alignment horizontal="justify" vertical="center"/>
    </xf>
    <xf numFmtId="0" fontId="32" fillId="0" borderId="4" xfId="0" applyFont="1" applyBorder="1" applyAlignment="1">
      <alignment horizontal="justify" vertical="center"/>
    </xf>
    <xf numFmtId="0" fontId="0" fillId="0" borderId="4" xfId="0" applyBorder="1" applyAlignment="1">
      <alignment horizontal="left" wrapText="1"/>
    </xf>
    <xf numFmtId="0" fontId="0" fillId="0" borderId="4" xfId="0" applyBorder="1" applyAlignment="1">
      <alignment horizontal="left" vertical="center" wrapText="1"/>
    </xf>
    <xf numFmtId="0" fontId="0" fillId="0" borderId="4" xfId="0" applyBorder="1" applyAlignment="1">
      <alignment vertical="center" wrapText="1"/>
    </xf>
    <xf numFmtId="38" fontId="4" fillId="0" borderId="0" xfId="0" applyNumberFormat="1" applyFont="1" applyAlignment="1">
      <alignment horizontal="right" vertical="center"/>
    </xf>
    <xf numFmtId="178" fontId="13" fillId="5" borderId="8" xfId="1" applyNumberFormat="1" applyFont="1" applyFill="1" applyBorder="1" applyAlignment="1">
      <alignment vertical="center"/>
    </xf>
    <xf numFmtId="178" fontId="13" fillId="6" borderId="9" xfId="1" applyNumberFormat="1" applyFont="1" applyFill="1" applyBorder="1" applyAlignment="1">
      <alignment vertical="center"/>
    </xf>
    <xf numFmtId="178" fontId="13" fillId="7" borderId="9" xfId="1" applyNumberFormat="1" applyFont="1" applyFill="1" applyBorder="1" applyAlignment="1">
      <alignment vertical="center"/>
    </xf>
    <xf numFmtId="178" fontId="13" fillId="5" borderId="18" xfId="1" applyNumberFormat="1" applyFont="1" applyFill="1" applyBorder="1"/>
    <xf numFmtId="178" fontId="13" fillId="6" borderId="27" xfId="1" applyNumberFormat="1" applyFont="1" applyFill="1" applyBorder="1"/>
    <xf numFmtId="0" fontId="0" fillId="0" borderId="4" xfId="0" applyBorder="1">
      <alignment vertical="center"/>
    </xf>
    <xf numFmtId="0" fontId="13" fillId="0" borderId="44" xfId="1" applyFont="1" applyBorder="1" applyAlignment="1" applyProtection="1">
      <alignment horizontal="center" vertical="center"/>
      <protection locked="0"/>
    </xf>
    <xf numFmtId="0" fontId="13" fillId="9" borderId="0" xfId="1" applyFont="1" applyFill="1"/>
    <xf numFmtId="0" fontId="13" fillId="0" borderId="43" xfId="1" applyFont="1" applyBorder="1" applyAlignment="1" applyProtection="1">
      <alignment horizontal="center" vertical="center"/>
      <protection locked="0"/>
    </xf>
    <xf numFmtId="0" fontId="13" fillId="0" borderId="30" xfId="1" applyFont="1" applyBorder="1" applyAlignment="1">
      <alignment horizontal="center" vertical="center"/>
    </xf>
    <xf numFmtId="0" fontId="13" fillId="0" borderId="59" xfId="1" applyFont="1" applyBorder="1" applyAlignment="1" applyProtection="1">
      <alignment horizontal="center" vertical="center"/>
      <protection locked="0"/>
    </xf>
    <xf numFmtId="0" fontId="13" fillId="0" borderId="64" xfId="1" applyFont="1" applyBorder="1" applyAlignment="1">
      <alignment horizontal="center" vertical="center"/>
    </xf>
    <xf numFmtId="0" fontId="13" fillId="0" borderId="67" xfId="1" applyFont="1" applyBorder="1" applyAlignment="1">
      <alignment horizontal="center" vertical="center"/>
    </xf>
    <xf numFmtId="41" fontId="13" fillId="0" borderId="28" xfId="1" applyNumberFormat="1" applyFont="1" applyBorder="1" applyAlignment="1" applyProtection="1">
      <alignment horizontal="center" vertical="center" wrapText="1"/>
      <protection locked="0"/>
    </xf>
    <xf numFmtId="41" fontId="13" fillId="5" borderId="53" xfId="1" applyNumberFormat="1" applyFont="1" applyFill="1" applyBorder="1" applyAlignment="1" applyProtection="1">
      <alignment horizontal="center" vertical="center" shrinkToFit="1"/>
      <protection locked="0"/>
    </xf>
    <xf numFmtId="41" fontId="13" fillId="0" borderId="40" xfId="1" applyNumberFormat="1" applyFont="1" applyBorder="1" applyAlignment="1" applyProtection="1">
      <alignment horizontal="center" vertical="center" shrinkToFit="1"/>
      <protection locked="0"/>
    </xf>
    <xf numFmtId="41" fontId="13" fillId="0" borderId="13" xfId="1" applyNumberFormat="1" applyFont="1" applyBorder="1" applyAlignment="1" applyProtection="1">
      <alignment horizontal="center" vertical="center" shrinkToFit="1"/>
      <protection locked="0"/>
    </xf>
    <xf numFmtId="41" fontId="13" fillId="4" borderId="4" xfId="1" applyNumberFormat="1" applyFont="1" applyFill="1" applyBorder="1" applyAlignment="1">
      <alignment horizontal="center" vertical="center"/>
    </xf>
    <xf numFmtId="41" fontId="13" fillId="4" borderId="56" xfId="1" applyNumberFormat="1" applyFont="1" applyFill="1" applyBorder="1" applyAlignment="1">
      <alignment horizontal="center" vertical="center"/>
    </xf>
    <xf numFmtId="41" fontId="13" fillId="4" borderId="60" xfId="1" applyNumberFormat="1" applyFont="1" applyFill="1" applyBorder="1" applyAlignment="1">
      <alignment horizontal="center" vertical="center"/>
    </xf>
    <xf numFmtId="41" fontId="13" fillId="4" borderId="63" xfId="1" applyNumberFormat="1" applyFont="1" applyFill="1" applyBorder="1" applyAlignment="1">
      <alignment horizontal="center" vertical="center"/>
    </xf>
    <xf numFmtId="41" fontId="13" fillId="5" borderId="65" xfId="1" applyNumberFormat="1" applyFont="1" applyFill="1" applyBorder="1" applyAlignment="1">
      <alignment horizontal="center" vertical="center"/>
    </xf>
    <xf numFmtId="41" fontId="13" fillId="5" borderId="66" xfId="1" applyNumberFormat="1" applyFont="1" applyFill="1" applyBorder="1" applyAlignment="1">
      <alignment horizontal="center" vertical="center"/>
    </xf>
    <xf numFmtId="0" fontId="4" fillId="0" borderId="44" xfId="1" applyFont="1" applyBorder="1" applyAlignment="1">
      <alignment vertical="center"/>
    </xf>
    <xf numFmtId="0" fontId="4" fillId="0" borderId="4" xfId="1" applyFont="1" applyBorder="1" applyAlignment="1">
      <alignment vertical="center"/>
    </xf>
    <xf numFmtId="0" fontId="4" fillId="0" borderId="32" xfId="1" applyFont="1" applyBorder="1" applyAlignment="1">
      <alignment vertical="center"/>
    </xf>
    <xf numFmtId="38" fontId="10" fillId="2" borderId="4" xfId="4" applyFont="1" applyFill="1" applyBorder="1" applyAlignment="1">
      <alignment vertical="center"/>
    </xf>
    <xf numFmtId="38" fontId="10" fillId="2" borderId="32" xfId="4" applyFont="1" applyFill="1" applyBorder="1" applyAlignment="1">
      <alignment vertical="center"/>
    </xf>
    <xf numFmtId="38" fontId="10" fillId="0" borderId="4" xfId="4" applyFont="1" applyBorder="1" applyAlignment="1">
      <alignment horizontal="right" vertical="center"/>
    </xf>
    <xf numFmtId="38" fontId="10" fillId="0" borderId="32" xfId="4" applyFont="1" applyBorder="1" applyAlignment="1">
      <alignment horizontal="right" vertical="center"/>
    </xf>
    <xf numFmtId="0" fontId="4" fillId="0" borderId="5" xfId="1" applyFont="1" applyBorder="1" applyAlignment="1">
      <alignment horizontal="center" vertical="center"/>
    </xf>
    <xf numFmtId="0" fontId="4" fillId="0" borderId="7" xfId="1" applyFont="1" applyBorder="1" applyAlignment="1">
      <alignment horizontal="center" vertical="center"/>
    </xf>
    <xf numFmtId="38" fontId="10" fillId="0" borderId="39" xfId="4" applyFont="1" applyBorder="1" applyAlignment="1">
      <alignment vertical="center"/>
    </xf>
    <xf numFmtId="38" fontId="10" fillId="0" borderId="7" xfId="4" applyFont="1" applyBorder="1" applyAlignment="1">
      <alignment vertical="center"/>
    </xf>
    <xf numFmtId="0" fontId="5" fillId="0" borderId="44" xfId="1" applyFont="1" applyBorder="1" applyAlignment="1">
      <alignment vertical="center"/>
    </xf>
    <xf numFmtId="0" fontId="5" fillId="0" borderId="4" xfId="1" applyFont="1" applyBorder="1" applyAlignment="1">
      <alignment vertical="center"/>
    </xf>
    <xf numFmtId="0" fontId="5" fillId="0" borderId="32" xfId="1" applyFont="1" applyBorder="1" applyAlignment="1">
      <alignment vertical="center"/>
    </xf>
    <xf numFmtId="38" fontId="10" fillId="0" borderId="4" xfId="4" applyFont="1" applyBorder="1" applyAlignment="1">
      <alignment vertical="center"/>
    </xf>
    <xf numFmtId="38" fontId="10" fillId="0" borderId="32" xfId="4" applyFont="1" applyBorder="1" applyAlignment="1">
      <alignment vertical="center"/>
    </xf>
    <xf numFmtId="0" fontId="7" fillId="0" borderId="45" xfId="1" applyFont="1" applyBorder="1" applyAlignment="1" applyProtection="1">
      <alignment vertical="center" wrapText="1"/>
      <protection locked="0"/>
    </xf>
    <xf numFmtId="0" fontId="7" fillId="0" borderId="17" xfId="1" applyFont="1" applyBorder="1" applyAlignment="1" applyProtection="1">
      <alignment vertical="center" wrapText="1"/>
      <protection locked="0"/>
    </xf>
    <xf numFmtId="0" fontId="7" fillId="0" borderId="34" xfId="1" applyFont="1" applyBorder="1" applyAlignment="1" applyProtection="1">
      <alignment vertical="center" wrapText="1"/>
      <protection locked="0"/>
    </xf>
    <xf numFmtId="38" fontId="10" fillId="2" borderId="17" xfId="4" applyFont="1" applyFill="1" applyBorder="1" applyAlignment="1">
      <alignment vertical="center"/>
    </xf>
    <xf numFmtId="38" fontId="10" fillId="2" borderId="34" xfId="4" applyFont="1" applyFill="1" applyBorder="1" applyAlignment="1">
      <alignment vertical="center"/>
    </xf>
    <xf numFmtId="38" fontId="10" fillId="0" borderId="17" xfId="4" applyFont="1" applyBorder="1" applyAlignment="1">
      <alignment horizontal="right" vertical="center"/>
    </xf>
    <xf numFmtId="38" fontId="10" fillId="0" borderId="34" xfId="4" applyFont="1" applyBorder="1" applyAlignment="1">
      <alignment horizontal="right" vertical="center"/>
    </xf>
    <xf numFmtId="38" fontId="10" fillId="0" borderId="15" xfId="4" applyFont="1" applyBorder="1" applyAlignment="1">
      <alignment horizontal="right" vertical="center"/>
    </xf>
    <xf numFmtId="0" fontId="4" fillId="0" borderId="43" xfId="1" applyFont="1" applyBorder="1" applyAlignment="1">
      <alignment horizontal="left" vertical="center"/>
    </xf>
    <xf numFmtId="0" fontId="4" fillId="0" borderId="3" xfId="1" applyFont="1" applyBorder="1" applyAlignment="1">
      <alignment horizontal="left" vertical="center"/>
    </xf>
    <xf numFmtId="0" fontId="4" fillId="0" borderId="23" xfId="1" applyFont="1" applyBorder="1" applyAlignment="1">
      <alignment horizontal="left" vertical="center"/>
    </xf>
    <xf numFmtId="38" fontId="10" fillId="0" borderId="3" xfId="4" applyFont="1" applyBorder="1" applyAlignment="1">
      <alignment vertical="center"/>
    </xf>
    <xf numFmtId="38" fontId="10" fillId="0" borderId="23" xfId="4" applyFont="1" applyBorder="1" applyAlignment="1">
      <alignment vertical="center"/>
    </xf>
    <xf numFmtId="0" fontId="0" fillId="0" borderId="0" xfId="0" applyAlignment="1">
      <alignment horizontal="center" vertic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4" fillId="0" borderId="39" xfId="0" applyFont="1" applyBorder="1" applyAlignment="1">
      <alignment horizontal="center" vertical="center"/>
    </xf>
    <xf numFmtId="0" fontId="4" fillId="0" borderId="7" xfId="0" applyFont="1" applyBorder="1" applyAlignment="1">
      <alignment horizontal="center" vertical="center"/>
    </xf>
    <xf numFmtId="0" fontId="4" fillId="0" borderId="22" xfId="0" applyFont="1" applyBorder="1" applyAlignment="1">
      <alignment horizontal="center" vertical="center"/>
    </xf>
    <xf numFmtId="0" fontId="4" fillId="0" borderId="6" xfId="0" applyFont="1" applyBorder="1" applyAlignment="1">
      <alignment horizontal="center" vertical="center"/>
    </xf>
    <xf numFmtId="0" fontId="0" fillId="0" borderId="0" xfId="0" applyAlignment="1">
      <alignment horizontal="left" vertical="center"/>
    </xf>
    <xf numFmtId="0" fontId="25" fillId="0" borderId="32" xfId="0" applyFont="1" applyBorder="1" applyAlignment="1">
      <alignment horizontal="center" vertical="center"/>
    </xf>
    <xf numFmtId="0" fontId="25" fillId="0" borderId="9" xfId="0" applyFont="1" applyBorder="1" applyAlignment="1">
      <alignment horizontal="center" vertical="center"/>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31" xfId="0" applyFont="1" applyBorder="1" applyAlignment="1">
      <alignment horizontal="center" vertical="center"/>
    </xf>
    <xf numFmtId="0" fontId="25" fillId="0" borderId="40" xfId="0" applyFont="1" applyBorder="1" applyAlignment="1">
      <alignment horizontal="center" vertical="center"/>
    </xf>
    <xf numFmtId="0" fontId="25" fillId="0" borderId="13" xfId="0" applyFont="1" applyBorder="1" applyAlignment="1">
      <alignment horizontal="center" vertical="center"/>
    </xf>
    <xf numFmtId="38" fontId="4" fillId="2" borderId="32" xfId="4" applyFont="1" applyFill="1" applyBorder="1" applyAlignment="1">
      <alignment horizontal="right" vertical="center"/>
    </xf>
    <xf numFmtId="38" fontId="4" fillId="2" borderId="9" xfId="4" applyFont="1" applyFill="1" applyBorder="1" applyAlignment="1">
      <alignment horizontal="right" vertical="center"/>
    </xf>
    <xf numFmtId="38" fontId="4" fillId="2" borderId="10" xfId="4" applyFont="1" applyFill="1" applyBorder="1" applyAlignment="1">
      <alignment horizontal="right" vertical="center"/>
    </xf>
    <xf numFmtId="38" fontId="4" fillId="0" borderId="9" xfId="4" applyFont="1" applyBorder="1" applyAlignment="1">
      <alignment horizontal="right" vertical="center"/>
    </xf>
    <xf numFmtId="0" fontId="4" fillId="2" borderId="3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23" xfId="0" applyFont="1" applyBorder="1" applyAlignment="1">
      <alignment horizontal="left" vertical="center"/>
    </xf>
    <xf numFmtId="0" fontId="4" fillId="0" borderId="27" xfId="0" applyFont="1" applyBorder="1" applyAlignment="1">
      <alignment horizontal="left" vertical="center"/>
    </xf>
    <xf numFmtId="0" fontId="4" fillId="0" borderId="31" xfId="0" applyFont="1" applyBorder="1" applyAlignment="1">
      <alignment horizontal="left"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40" xfId="0" applyFont="1" applyBorder="1" applyAlignment="1">
      <alignment horizontal="center" vertical="center"/>
    </xf>
    <xf numFmtId="0" fontId="4" fillId="0" borderId="13" xfId="0" applyFont="1" applyBorder="1" applyAlignment="1">
      <alignment horizontal="center" vertical="center"/>
    </xf>
    <xf numFmtId="0" fontId="4" fillId="2" borderId="4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38" fontId="4" fillId="2" borderId="40" xfId="4" applyFont="1" applyFill="1" applyBorder="1" applyAlignment="1">
      <alignment horizontal="right" vertical="center"/>
    </xf>
    <xf numFmtId="38" fontId="4" fillId="2" borderId="8" xfId="4" applyFont="1" applyFill="1" applyBorder="1" applyAlignment="1">
      <alignment horizontal="right" vertical="center"/>
    </xf>
    <xf numFmtId="38" fontId="4" fillId="2" borderId="13" xfId="4" applyFont="1" applyFill="1" applyBorder="1" applyAlignment="1">
      <alignment horizontal="right" vertical="center"/>
    </xf>
    <xf numFmtId="38" fontId="4" fillId="0" borderId="8" xfId="4" applyFont="1" applyBorder="1" applyAlignment="1">
      <alignment horizontal="right" vertical="center"/>
    </xf>
    <xf numFmtId="0" fontId="4" fillId="0" borderId="9" xfId="0" applyFont="1" applyBorder="1" applyAlignment="1">
      <alignment horizontal="center" vertical="center"/>
    </xf>
    <xf numFmtId="0" fontId="4" fillId="0" borderId="3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38" fontId="4" fillId="0" borderId="5" xfId="4" applyFont="1" applyBorder="1" applyAlignment="1">
      <alignment horizontal="right" vertical="center"/>
    </xf>
    <xf numFmtId="38" fontId="4" fillId="0" borderId="7" xfId="4" applyFont="1" applyBorder="1" applyAlignment="1">
      <alignment horizontal="right" vertical="center"/>
    </xf>
    <xf numFmtId="0" fontId="4" fillId="2" borderId="8" xfId="0" applyFont="1" applyFill="1" applyBorder="1" applyAlignment="1">
      <alignment horizontal="right" vertical="center"/>
    </xf>
    <xf numFmtId="0" fontId="4" fillId="0" borderId="35"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38" fontId="4" fillId="2" borderId="32" xfId="4" applyFont="1" applyFill="1" applyBorder="1" applyAlignment="1">
      <alignment horizontal="center" vertical="center"/>
    </xf>
    <xf numFmtId="38" fontId="4" fillId="2" borderId="9" xfId="4" applyFont="1" applyFill="1" applyBorder="1" applyAlignment="1">
      <alignment horizontal="center" vertical="center"/>
    </xf>
    <xf numFmtId="38" fontId="4" fillId="0" borderId="34" xfId="4" applyFont="1" applyBorder="1" applyAlignment="1">
      <alignment horizontal="right" vertical="center"/>
    </xf>
    <xf numFmtId="38" fontId="4" fillId="0" borderId="15" xfId="4" applyFont="1" applyBorder="1" applyAlignment="1">
      <alignment horizontal="right" vertical="center"/>
    </xf>
    <xf numFmtId="0" fontId="4" fillId="0" borderId="29"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5" fillId="0" borderId="23" xfId="0" applyFont="1" applyBorder="1" applyAlignment="1">
      <alignment horizontal="center" vertical="center"/>
    </xf>
    <xf numFmtId="0" fontId="25" fillId="0" borderId="28" xfId="0" applyFont="1" applyBorder="1" applyAlignment="1">
      <alignment horizontal="center" vertical="center"/>
    </xf>
    <xf numFmtId="0" fontId="4" fillId="0" borderId="26" xfId="0" applyFont="1" applyBorder="1" applyAlignment="1">
      <alignment horizontal="center" vertical="center"/>
    </xf>
    <xf numFmtId="0" fontId="29" fillId="0" borderId="0" xfId="0" applyFont="1" applyAlignment="1">
      <alignment horizontal="left" vertical="top" wrapText="1"/>
    </xf>
    <xf numFmtId="0" fontId="29" fillId="0" borderId="0" xfId="0" applyFont="1" applyAlignment="1">
      <alignment horizontal="left" vertical="top"/>
    </xf>
    <xf numFmtId="0" fontId="24" fillId="0" borderId="0" xfId="0" applyFont="1" applyAlignment="1">
      <alignment horizontal="center" vertical="center"/>
    </xf>
    <xf numFmtId="38" fontId="4" fillId="0" borderId="3" xfId="4" applyFont="1" applyBorder="1" applyAlignment="1">
      <alignment vertical="center"/>
    </xf>
    <xf numFmtId="38" fontId="4" fillId="0" borderId="23" xfId="4" applyFont="1" applyBorder="1" applyAlignment="1">
      <alignment vertical="center"/>
    </xf>
    <xf numFmtId="38" fontId="4" fillId="0" borderId="4" xfId="4" applyFont="1" applyBorder="1" applyAlignment="1">
      <alignment vertical="center"/>
    </xf>
    <xf numFmtId="38" fontId="4" fillId="0" borderId="32" xfId="4" applyFont="1" applyBorder="1" applyAlignment="1">
      <alignment vertical="center"/>
    </xf>
    <xf numFmtId="38" fontId="4" fillId="0" borderId="4" xfId="4" applyFont="1" applyBorder="1" applyAlignment="1">
      <alignment horizontal="right" vertical="center"/>
    </xf>
    <xf numFmtId="38" fontId="4" fillId="0" borderId="32" xfId="4" applyFont="1" applyBorder="1" applyAlignment="1">
      <alignment horizontal="right" vertical="center"/>
    </xf>
    <xf numFmtId="38" fontId="4" fillId="0" borderId="8" xfId="4" applyFont="1" applyBorder="1" applyAlignment="1">
      <alignment vertical="center"/>
    </xf>
    <xf numFmtId="38" fontId="4" fillId="0" borderId="9" xfId="4" applyFont="1" applyBorder="1" applyAlignment="1">
      <alignment vertical="center"/>
    </xf>
    <xf numFmtId="38" fontId="4" fillId="0" borderId="17" xfId="4" applyFont="1" applyBorder="1" applyAlignment="1">
      <alignment vertical="center"/>
    </xf>
    <xf numFmtId="38" fontId="4" fillId="0" borderId="34" xfId="4" applyFont="1" applyBorder="1" applyAlignment="1">
      <alignment vertical="center"/>
    </xf>
    <xf numFmtId="38" fontId="4" fillId="2" borderId="17" xfId="4" applyFont="1" applyFill="1" applyBorder="1" applyAlignment="1">
      <alignment horizontal="right" vertical="center"/>
    </xf>
    <xf numFmtId="38" fontId="4" fillId="2" borderId="34" xfId="4" applyFont="1" applyFill="1" applyBorder="1" applyAlignment="1">
      <alignment horizontal="right" vertical="center"/>
    </xf>
    <xf numFmtId="38" fontId="4" fillId="0" borderId="39" xfId="4" applyFont="1" applyBorder="1" applyAlignment="1">
      <alignment vertical="center"/>
    </xf>
    <xf numFmtId="38" fontId="4" fillId="0" borderId="7" xfId="4" applyFont="1" applyBorder="1" applyAlignment="1">
      <alignment vertical="center"/>
    </xf>
    <xf numFmtId="38" fontId="4" fillId="0" borderId="48" xfId="4" applyFont="1" applyBorder="1" applyAlignment="1">
      <alignment horizontal="center" vertical="center"/>
    </xf>
    <xf numFmtId="38" fontId="4" fillId="0" borderId="49" xfId="4" applyFont="1" applyBorder="1" applyAlignment="1">
      <alignment horizontal="center" vertical="center"/>
    </xf>
    <xf numFmtId="38" fontId="4" fillId="0" borderId="50" xfId="4" applyFont="1" applyBorder="1" applyAlignment="1">
      <alignment horizontal="center" vertical="center"/>
    </xf>
    <xf numFmtId="0" fontId="4" fillId="0" borderId="2" xfId="0" applyFont="1" applyBorder="1" applyAlignment="1">
      <alignment horizontal="center" vertical="center"/>
    </xf>
    <xf numFmtId="0" fontId="4" fillId="0" borderId="41" xfId="0" applyFont="1" applyBorder="1" applyAlignment="1">
      <alignment horizontal="center" vertical="center"/>
    </xf>
    <xf numFmtId="0" fontId="25" fillId="0" borderId="37"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2" xfId="0" applyFont="1" applyBorder="1" applyAlignment="1">
      <alignment horizontal="center" vertical="center"/>
    </xf>
    <xf numFmtId="0" fontId="25" fillId="0" borderId="20" xfId="0" applyFont="1" applyBorder="1" applyAlignment="1">
      <alignment horizontal="center" vertical="center"/>
    </xf>
    <xf numFmtId="0" fontId="25" fillId="0" borderId="12" xfId="0" applyFont="1" applyBorder="1" applyAlignment="1">
      <alignment horizontal="center" vertical="center"/>
    </xf>
    <xf numFmtId="38" fontId="4" fillId="0" borderId="10" xfId="4" applyFont="1" applyBorder="1" applyAlignment="1">
      <alignment horizontal="right" vertical="center"/>
    </xf>
    <xf numFmtId="38" fontId="4" fillId="0" borderId="16" xfId="4" applyFont="1" applyBorder="1" applyAlignment="1">
      <alignment horizontal="right" vertical="center"/>
    </xf>
    <xf numFmtId="38" fontId="4" fillId="2" borderId="35" xfId="4" applyFont="1" applyFill="1" applyBorder="1" applyAlignment="1">
      <alignment horizontal="right" vertical="center"/>
    </xf>
    <xf numFmtId="38" fontId="4" fillId="2" borderId="15" xfId="4" applyFont="1" applyFill="1" applyBorder="1" applyAlignment="1">
      <alignment horizontal="right" vertical="center"/>
    </xf>
    <xf numFmtId="176" fontId="4" fillId="2" borderId="9" xfId="4" applyNumberFormat="1" applyFont="1" applyFill="1" applyBorder="1" applyAlignment="1">
      <alignment horizontal="right" vertical="center"/>
    </xf>
    <xf numFmtId="176" fontId="4" fillId="2" borderId="15" xfId="4" applyNumberFormat="1" applyFont="1" applyFill="1" applyBorder="1" applyAlignment="1">
      <alignment horizontal="right" vertical="center"/>
    </xf>
    <xf numFmtId="0" fontId="4" fillId="2" borderId="9" xfId="0" applyFont="1" applyFill="1" applyBorder="1" applyAlignment="1">
      <alignment horizontal="right" vertical="center"/>
    </xf>
    <xf numFmtId="38" fontId="4" fillId="2" borderId="29" xfId="4" applyFont="1" applyFill="1" applyBorder="1" applyAlignment="1">
      <alignment horizontal="right" vertical="center"/>
    </xf>
    <xf numFmtId="0" fontId="4" fillId="0" borderId="30" xfId="1" applyFont="1" applyBorder="1" applyAlignment="1">
      <alignment horizontal="center" vertical="center"/>
    </xf>
    <xf numFmtId="0" fontId="4" fillId="0" borderId="0" xfId="1" applyFont="1" applyAlignment="1">
      <alignment horizontal="center" vertical="center"/>
    </xf>
    <xf numFmtId="0" fontId="4" fillId="0" borderId="14" xfId="1" applyFont="1" applyBorder="1" applyAlignment="1">
      <alignment horizontal="center" vertical="center"/>
    </xf>
    <xf numFmtId="0" fontId="4" fillId="0" borderId="21" xfId="1" applyFont="1" applyBorder="1" applyAlignment="1">
      <alignment horizontal="center" vertical="center"/>
    </xf>
    <xf numFmtId="0" fontId="4" fillId="0" borderId="46" xfId="1" applyFont="1" applyBorder="1" applyAlignment="1">
      <alignment horizontal="center" vertical="center" wrapText="1"/>
    </xf>
    <xf numFmtId="0" fontId="4" fillId="0" borderId="0" xfId="1" applyFont="1" applyAlignment="1">
      <alignment horizontal="center" vertical="center" wrapText="1"/>
    </xf>
    <xf numFmtId="0" fontId="4" fillId="0" borderId="47"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25" xfId="1" applyFont="1" applyBorder="1" applyAlignment="1">
      <alignment horizontal="center" vertical="center" wrapText="1"/>
    </xf>
    <xf numFmtId="0" fontId="4" fillId="2" borderId="0" xfId="0" applyFont="1" applyFill="1" applyAlignment="1">
      <alignment horizontal="center" vertical="center"/>
    </xf>
    <xf numFmtId="0" fontId="4" fillId="2" borderId="2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38" fontId="4" fillId="2" borderId="11" xfId="4" applyFont="1" applyFill="1" applyBorder="1" applyAlignment="1">
      <alignment horizontal="right" vertical="center"/>
    </xf>
    <xf numFmtId="0" fontId="4" fillId="2" borderId="3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6" xfId="0" applyFont="1" applyFill="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5" fillId="0" borderId="36" xfId="0" applyFont="1" applyBorder="1" applyAlignment="1">
      <alignment horizontal="center" vertical="center"/>
    </xf>
    <xf numFmtId="38" fontId="4" fillId="0" borderId="40" xfId="4" applyFont="1" applyFill="1" applyBorder="1" applyAlignment="1">
      <alignment vertical="center"/>
    </xf>
    <xf numFmtId="38" fontId="4" fillId="0" borderId="8" xfId="4" applyFont="1" applyFill="1" applyBorder="1" applyAlignment="1">
      <alignment vertical="center"/>
    </xf>
    <xf numFmtId="0" fontId="4" fillId="0" borderId="8" xfId="0" applyFont="1" applyBorder="1" applyAlignment="1">
      <alignment horizontal="left" vertical="center"/>
    </xf>
    <xf numFmtId="0" fontId="4" fillId="0" borderId="12" xfId="0" applyFont="1" applyBorder="1" applyAlignment="1">
      <alignment horizontal="left" vertical="center"/>
    </xf>
    <xf numFmtId="38" fontId="4" fillId="0" borderId="0" xfId="4" applyFont="1" applyBorder="1" applyAlignment="1">
      <alignment horizontal="right" vertical="center"/>
    </xf>
    <xf numFmtId="0" fontId="27" fillId="0" borderId="23" xfId="0" applyFont="1" applyBorder="1" applyAlignment="1">
      <alignment horizontal="center" vertical="center"/>
    </xf>
    <xf numFmtId="0" fontId="27" fillId="0" borderId="27" xfId="0" applyFont="1" applyBorder="1" applyAlignment="1">
      <alignment horizontal="center" vertical="center"/>
    </xf>
    <xf numFmtId="0" fontId="27" fillId="0" borderId="28" xfId="0" applyFont="1" applyBorder="1" applyAlignment="1">
      <alignment horizontal="center" vertical="center"/>
    </xf>
    <xf numFmtId="38" fontId="4" fillId="0" borderId="0" xfId="0" applyNumberFormat="1" applyFont="1" applyAlignment="1">
      <alignment horizontal="right" vertical="center"/>
    </xf>
    <xf numFmtId="0" fontId="4" fillId="0" borderId="0" xfId="0" applyFont="1" applyAlignment="1">
      <alignment horizontal="right" vertical="center"/>
    </xf>
    <xf numFmtId="0" fontId="4" fillId="0" borderId="29" xfId="0" applyFont="1" applyBorder="1" applyAlignment="1">
      <alignment horizontal="right" vertical="center"/>
    </xf>
    <xf numFmtId="0" fontId="4" fillId="0" borderId="9" xfId="0" applyFont="1" applyBorder="1" applyAlignment="1">
      <alignment horizontal="right" vertical="center"/>
    </xf>
    <xf numFmtId="38" fontId="4" fillId="0" borderId="42" xfId="0" applyNumberFormat="1" applyFont="1" applyBorder="1" applyAlignment="1">
      <alignment horizontal="right" vertical="center"/>
    </xf>
    <xf numFmtId="0" fontId="4" fillId="0" borderId="21" xfId="0" applyFont="1" applyBorder="1" applyAlignment="1">
      <alignment horizontal="right"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32" xfId="0" applyFont="1" applyBorder="1" applyAlignment="1">
      <alignment horizontal="right" vertical="center"/>
    </xf>
    <xf numFmtId="0" fontId="25" fillId="0" borderId="35"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4" fillId="0" borderId="0" xfId="0" applyFont="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20" xfId="0" applyFont="1" applyBorder="1" applyAlignment="1">
      <alignment horizontal="center" vertical="center"/>
    </xf>
    <xf numFmtId="0" fontId="4" fillId="0" borderId="12" xfId="0" applyFont="1" applyBorder="1" applyAlignment="1">
      <alignment horizontal="center" vertical="center"/>
    </xf>
    <xf numFmtId="0" fontId="25" fillId="0" borderId="41" xfId="0" applyFont="1" applyBorder="1" applyAlignment="1">
      <alignment horizontal="center" vertical="center"/>
    </xf>
    <xf numFmtId="38" fontId="4" fillId="0" borderId="0" xfId="4" applyFont="1" applyAlignment="1">
      <alignment horizontal="right" vertical="center"/>
    </xf>
    <xf numFmtId="38" fontId="25" fillId="0" borderId="1" xfId="4" applyFont="1" applyBorder="1" applyAlignment="1">
      <alignment horizontal="center" vertical="center" wrapText="1"/>
    </xf>
    <xf numFmtId="38" fontId="25" fillId="0" borderId="20" xfId="4" applyFont="1" applyBorder="1" applyAlignment="1">
      <alignment horizontal="center" vertical="center" wrapText="1"/>
    </xf>
    <xf numFmtId="38" fontId="25" fillId="0" borderId="14" xfId="4" applyFont="1" applyBorder="1" applyAlignment="1">
      <alignment horizontal="center" vertical="center" wrapText="1"/>
    </xf>
    <xf numFmtId="38" fontId="25" fillId="0" borderId="24" xfId="4" applyFont="1" applyBorder="1" applyAlignment="1">
      <alignment horizontal="center" vertical="center" wrapText="1"/>
    </xf>
    <xf numFmtId="0" fontId="4" fillId="0" borderId="14" xfId="0" applyFont="1" applyBorder="1" applyAlignment="1">
      <alignment horizontal="center" vertical="center"/>
    </xf>
    <xf numFmtId="0" fontId="4" fillId="0" borderId="30"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2" xfId="0" applyFont="1" applyBorder="1" applyAlignment="1">
      <alignment horizontal="center" vertical="center"/>
    </xf>
    <xf numFmtId="0" fontId="4" fillId="0" borderId="25" xfId="0" applyFont="1" applyBorder="1" applyAlignment="1">
      <alignment horizontal="center" vertical="center"/>
    </xf>
    <xf numFmtId="38" fontId="4" fillId="0" borderId="9" xfId="1" applyNumberFormat="1" applyFont="1" applyBorder="1" applyAlignment="1" applyProtection="1">
      <alignment horizontal="center" vertical="center"/>
      <protection locked="0"/>
    </xf>
    <xf numFmtId="38" fontId="4" fillId="2" borderId="42" xfId="4" applyFont="1" applyFill="1" applyBorder="1" applyAlignment="1">
      <alignment horizontal="right" vertical="center"/>
    </xf>
    <xf numFmtId="38" fontId="4" fillId="2" borderId="21" xfId="4" applyFont="1" applyFill="1" applyBorder="1" applyAlignment="1">
      <alignment horizontal="right" vertical="center"/>
    </xf>
    <xf numFmtId="38" fontId="4" fillId="0" borderId="21" xfId="1" applyNumberFormat="1" applyFont="1" applyBorder="1" applyAlignment="1" applyProtection="1">
      <alignment horizontal="center" vertical="center"/>
      <protection locked="0"/>
    </xf>
    <xf numFmtId="38" fontId="4" fillId="2" borderId="42" xfId="1" applyNumberFormat="1" applyFont="1" applyFill="1" applyBorder="1" applyAlignment="1" applyProtection="1">
      <alignment horizontal="center" vertical="center"/>
      <protection locked="0"/>
    </xf>
    <xf numFmtId="38" fontId="4" fillId="2" borderId="25" xfId="1" applyNumberFormat="1" applyFont="1" applyFill="1" applyBorder="1" applyAlignment="1" applyProtection="1">
      <alignment horizontal="center" vertical="center"/>
      <protection locked="0"/>
    </xf>
    <xf numFmtId="38" fontId="4" fillId="2" borderId="32" xfId="1" applyNumberFormat="1" applyFont="1" applyFill="1" applyBorder="1" applyAlignment="1" applyProtection="1">
      <alignment horizontal="center" vertical="center"/>
      <protection locked="0"/>
    </xf>
    <xf numFmtId="38" fontId="4" fillId="2" borderId="10" xfId="1" applyNumberFormat="1" applyFont="1" applyFill="1" applyBorder="1" applyAlignment="1" applyProtection="1">
      <alignment horizontal="center" vertical="center"/>
      <protection locked="0"/>
    </xf>
    <xf numFmtId="2" fontId="4" fillId="0" borderId="32" xfId="0" applyNumberFormat="1" applyFont="1" applyBorder="1" applyAlignment="1">
      <alignment horizontal="right" vertical="center"/>
    </xf>
    <xf numFmtId="2" fontId="4" fillId="0" borderId="33" xfId="0" applyNumberFormat="1" applyFont="1" applyBorder="1" applyAlignment="1">
      <alignment horizontal="right" vertical="center"/>
    </xf>
    <xf numFmtId="38" fontId="4" fillId="0" borderId="29" xfId="4" applyFont="1" applyBorder="1" applyAlignment="1">
      <alignment horizontal="right" vertical="center"/>
    </xf>
    <xf numFmtId="0" fontId="4" fillId="0" borderId="29" xfId="0" applyFont="1" applyBorder="1" applyAlignment="1">
      <alignment horizontal="center" vertical="center"/>
    </xf>
    <xf numFmtId="0" fontId="4" fillId="0" borderId="36" xfId="0" applyFont="1" applyBorder="1" applyAlignment="1">
      <alignment horizontal="center" vertical="center"/>
    </xf>
    <xf numFmtId="2" fontId="4" fillId="0" borderId="34" xfId="0" applyNumberFormat="1" applyFont="1" applyBorder="1" applyAlignment="1">
      <alignment horizontal="right" vertical="center"/>
    </xf>
    <xf numFmtId="2" fontId="4" fillId="0" borderId="36" xfId="0" applyNumberFormat="1" applyFont="1" applyBorder="1" applyAlignment="1">
      <alignment horizontal="right" vertical="center"/>
    </xf>
    <xf numFmtId="38" fontId="4" fillId="0" borderId="35" xfId="4" applyFont="1" applyBorder="1" applyAlignment="1">
      <alignment horizontal="right" vertical="center"/>
    </xf>
    <xf numFmtId="0" fontId="4" fillId="0" borderId="32" xfId="0" applyFont="1" applyBorder="1" applyAlignment="1">
      <alignment horizontal="center" vertical="center"/>
    </xf>
    <xf numFmtId="0" fontId="4" fillId="0" borderId="10" xfId="0" applyFont="1" applyBorder="1" applyAlignment="1">
      <alignment horizontal="center" vertical="center"/>
    </xf>
    <xf numFmtId="38" fontId="4" fillId="0" borderId="21" xfId="0" applyNumberFormat="1" applyFont="1" applyBorder="1" applyAlignment="1">
      <alignment horizontal="right" vertical="center"/>
    </xf>
    <xf numFmtId="2" fontId="4" fillId="0" borderId="39" xfId="0" applyNumberFormat="1" applyFont="1" applyBorder="1" applyAlignment="1">
      <alignment horizontal="right" vertical="center"/>
    </xf>
    <xf numFmtId="2" fontId="4" fillId="0" borderId="22" xfId="0" applyNumberFormat="1" applyFont="1" applyBorder="1" applyAlignment="1">
      <alignment horizontal="right" vertical="center"/>
    </xf>
    <xf numFmtId="38" fontId="4" fillId="0" borderId="21" xfId="4" applyFont="1" applyBorder="1" applyAlignment="1">
      <alignment horizontal="right" vertical="center"/>
    </xf>
    <xf numFmtId="0" fontId="4" fillId="0" borderId="1" xfId="0" applyFont="1" applyBorder="1" applyAlignment="1">
      <alignment horizontal="right" vertical="center"/>
    </xf>
    <xf numFmtId="0" fontId="4" fillId="0" borderId="19" xfId="0" applyFont="1" applyBorder="1" applyAlignment="1">
      <alignment horizontal="righ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6" xfId="0" applyFont="1" applyBorder="1" applyAlignment="1">
      <alignment horizontal="right" vertical="center"/>
    </xf>
    <xf numFmtId="0" fontId="4" fillId="2" borderId="32" xfId="0" applyFont="1" applyFill="1" applyBorder="1" applyAlignment="1">
      <alignment horizontal="right" vertical="center"/>
    </xf>
    <xf numFmtId="0" fontId="4" fillId="2" borderId="10" xfId="0" applyFont="1" applyFill="1" applyBorder="1" applyAlignment="1">
      <alignment horizontal="righ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15" xfId="0" applyFont="1" applyBorder="1" applyAlignment="1">
      <alignment horizontal="left" vertical="center"/>
    </xf>
    <xf numFmtId="0" fontId="4" fillId="0" borderId="36" xfId="0" applyFont="1" applyBorder="1" applyAlignment="1">
      <alignment horizontal="left" vertical="center"/>
    </xf>
    <xf numFmtId="0" fontId="27" fillId="0" borderId="29" xfId="0" applyFont="1" applyBorder="1" applyAlignment="1">
      <alignment horizontal="center" vertical="center"/>
    </xf>
    <xf numFmtId="0" fontId="27" fillId="0" borderId="9" xfId="0" applyFont="1" applyBorder="1" applyAlignment="1">
      <alignment horizontal="center" vertical="center"/>
    </xf>
    <xf numFmtId="38" fontId="4" fillId="0" borderId="42" xfId="4" applyFont="1" applyBorder="1" applyAlignment="1">
      <alignment vertical="center"/>
    </xf>
    <xf numFmtId="38" fontId="4" fillId="0" borderId="21" xfId="4" applyFont="1" applyBorder="1" applyAlignment="1">
      <alignment vertical="center"/>
    </xf>
    <xf numFmtId="0" fontId="10" fillId="0" borderId="0" xfId="0" applyFont="1" applyAlignment="1">
      <alignment horizontal="center" vertical="center"/>
    </xf>
    <xf numFmtId="0" fontId="25" fillId="0" borderId="5" xfId="0" applyFont="1" applyBorder="1" applyAlignment="1">
      <alignment horizontal="center" vertical="center"/>
    </xf>
    <xf numFmtId="0" fontId="25" fillId="0" borderId="7" xfId="0" applyFont="1" applyBorder="1" applyAlignment="1">
      <alignment horizontal="center" vertical="center"/>
    </xf>
    <xf numFmtId="0" fontId="25" fillId="0" borderId="6" xfId="0" applyFont="1" applyBorder="1" applyAlignment="1">
      <alignment horizontal="center" vertical="center"/>
    </xf>
    <xf numFmtId="38" fontId="4" fillId="2" borderId="16" xfId="4" applyFont="1" applyFill="1" applyBorder="1" applyAlignment="1">
      <alignment horizontal="right" vertical="center"/>
    </xf>
    <xf numFmtId="0" fontId="4" fillId="0" borderId="1" xfId="1" applyFont="1" applyBorder="1" applyAlignment="1">
      <alignment horizontal="center" vertical="center"/>
    </xf>
    <xf numFmtId="0" fontId="4" fillId="0" borderId="19" xfId="1" applyFont="1" applyBorder="1" applyAlignment="1">
      <alignment horizontal="center" vertical="center"/>
    </xf>
    <xf numFmtId="0" fontId="4" fillId="0" borderId="11" xfId="1" applyFont="1" applyBorder="1" applyAlignment="1">
      <alignment horizontal="center" vertical="center"/>
    </xf>
    <xf numFmtId="0" fontId="4" fillId="0" borderId="8" xfId="1" applyFont="1" applyBorder="1" applyAlignment="1">
      <alignment horizontal="center" vertical="center"/>
    </xf>
    <xf numFmtId="0" fontId="4" fillId="0" borderId="2"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41"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3" xfId="1" applyFont="1" applyBorder="1" applyAlignment="1">
      <alignment horizontal="center" vertical="center" wrapText="1"/>
    </xf>
    <xf numFmtId="0" fontId="25" fillId="0" borderId="1" xfId="0" applyFont="1" applyBorder="1" applyAlignment="1">
      <alignment horizontal="center" vertical="center" wrapText="1"/>
    </xf>
    <xf numFmtId="0" fontId="25" fillId="0" borderId="19" xfId="0" applyFont="1" applyBorder="1" applyAlignment="1">
      <alignment horizontal="center" vertical="center"/>
    </xf>
    <xf numFmtId="0" fontId="25" fillId="0" borderId="11" xfId="0" applyFont="1" applyBorder="1" applyAlignment="1">
      <alignment horizontal="center" vertical="center"/>
    </xf>
    <xf numFmtId="0" fontId="25" fillId="0" borderId="8" xfId="0" applyFont="1" applyBorder="1" applyAlignment="1">
      <alignment horizontal="center" vertical="center"/>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13" xfId="0" applyFont="1" applyBorder="1" applyAlignment="1">
      <alignment horizontal="center" vertical="center" wrapText="1"/>
    </xf>
    <xf numFmtId="0" fontId="4" fillId="2" borderId="29" xfId="0" applyFont="1" applyFill="1" applyBorder="1" applyAlignment="1">
      <alignment horizontal="center" vertical="center"/>
    </xf>
    <xf numFmtId="0" fontId="4" fillId="2" borderId="33" xfId="0" applyFont="1" applyFill="1" applyBorder="1" applyAlignment="1">
      <alignment horizontal="center" vertic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13" fillId="0" borderId="0" xfId="1" applyFont="1" applyAlignment="1">
      <alignment horizontal="center" vertical="center"/>
    </xf>
    <xf numFmtId="0" fontId="13" fillId="0" borderId="5" xfId="1" applyFont="1" applyBorder="1" applyAlignment="1">
      <alignment horizontal="center" vertical="center"/>
    </xf>
    <xf numFmtId="0" fontId="13" fillId="0" borderId="7" xfId="1" applyFont="1" applyBorder="1" applyAlignment="1">
      <alignment horizontal="center" vertical="center"/>
    </xf>
    <xf numFmtId="0" fontId="13" fillId="0" borderId="6" xfId="1" applyFont="1" applyBorder="1" applyAlignment="1">
      <alignment horizontal="center" vertical="center"/>
    </xf>
    <xf numFmtId="0" fontId="13" fillId="0" borderId="5" xfId="1" applyFont="1" applyBorder="1" applyAlignment="1">
      <alignment horizontal="center"/>
    </xf>
    <xf numFmtId="0" fontId="13" fillId="0" borderId="7" xfId="1" applyFont="1" applyBorder="1" applyAlignment="1">
      <alignment horizontal="center"/>
    </xf>
    <xf numFmtId="0" fontId="13" fillId="0" borderId="6" xfId="1" applyFont="1" applyBorder="1" applyAlignment="1">
      <alignment horizontal="center"/>
    </xf>
    <xf numFmtId="0" fontId="13" fillId="0" borderId="30" xfId="1" applyFont="1" applyBorder="1" applyAlignment="1">
      <alignment horizontal="center"/>
    </xf>
    <xf numFmtId="0" fontId="13" fillId="0" borderId="0" xfId="1" applyFont="1" applyAlignment="1">
      <alignment horizontal="center"/>
    </xf>
    <xf numFmtId="2" fontId="13" fillId="0" borderId="32" xfId="1" applyNumberFormat="1" applyFont="1" applyBorder="1" applyAlignment="1">
      <alignment horizontal="center"/>
    </xf>
    <xf numFmtId="2" fontId="13" fillId="0" borderId="10" xfId="1" applyNumberFormat="1" applyFont="1" applyBorder="1" applyAlignment="1">
      <alignment horizontal="center"/>
    </xf>
    <xf numFmtId="0" fontId="13" fillId="0" borderId="10" xfId="1" applyFont="1" applyBorder="1" applyAlignment="1">
      <alignment horizontal="center"/>
    </xf>
    <xf numFmtId="0" fontId="13" fillId="0" borderId="35" xfId="1" applyFont="1" applyBorder="1" applyAlignment="1">
      <alignment horizontal="center"/>
    </xf>
    <xf numFmtId="0" fontId="13" fillId="0" borderId="15" xfId="1" applyFont="1" applyBorder="1" applyAlignment="1">
      <alignment horizontal="center"/>
    </xf>
    <xf numFmtId="0" fontId="13" fillId="0" borderId="16" xfId="1" applyFont="1" applyBorder="1" applyAlignment="1">
      <alignment horizontal="center"/>
    </xf>
    <xf numFmtId="0" fontId="13" fillId="0" borderId="42" xfId="1" applyFont="1" applyBorder="1" applyAlignment="1">
      <alignment horizontal="right"/>
    </xf>
    <xf numFmtId="0" fontId="13" fillId="0" borderId="25" xfId="1" applyFont="1" applyBorder="1" applyAlignment="1">
      <alignment horizontal="right"/>
    </xf>
    <xf numFmtId="0" fontId="13" fillId="0" borderId="44" xfId="1" applyFont="1" applyBorder="1" applyAlignment="1" applyProtection="1">
      <alignment horizontal="center" vertical="center"/>
      <protection locked="0"/>
    </xf>
    <xf numFmtId="0" fontId="13" fillId="0" borderId="4" xfId="1" applyFont="1" applyBorder="1" applyAlignment="1" applyProtection="1">
      <alignment horizontal="center" vertical="center"/>
      <protection locked="0"/>
    </xf>
    <xf numFmtId="38" fontId="13" fillId="0" borderId="60" xfId="1" applyNumberFormat="1" applyFont="1" applyBorder="1" applyAlignment="1">
      <alignment horizontal="center" vertical="center"/>
    </xf>
    <xf numFmtId="38" fontId="13" fillId="0" borderId="70" xfId="1" applyNumberFormat="1" applyFont="1" applyBorder="1" applyAlignment="1">
      <alignment horizontal="center" vertical="center"/>
    </xf>
    <xf numFmtId="38" fontId="13" fillId="0" borderId="53" xfId="1" applyNumberFormat="1" applyFont="1" applyBorder="1" applyAlignment="1">
      <alignment horizontal="center" vertical="center"/>
    </xf>
    <xf numFmtId="41" fontId="13" fillId="4" borderId="54" xfId="1" applyNumberFormat="1" applyFont="1" applyFill="1" applyBorder="1" applyAlignment="1">
      <alignment horizontal="center" vertical="center"/>
    </xf>
    <xf numFmtId="41" fontId="13" fillId="4" borderId="55" xfId="1" applyNumberFormat="1" applyFont="1" applyFill="1" applyBorder="1" applyAlignment="1">
      <alignment horizontal="center" vertical="center"/>
    </xf>
    <xf numFmtId="41" fontId="13" fillId="4" borderId="57" xfId="1" applyNumberFormat="1" applyFont="1" applyFill="1" applyBorder="1" applyAlignment="1">
      <alignment horizontal="center" vertical="center"/>
    </xf>
    <xf numFmtId="41" fontId="13" fillId="4" borderId="58" xfId="1" applyNumberFormat="1" applyFont="1" applyFill="1" applyBorder="1" applyAlignment="1">
      <alignment horizontal="center" vertical="center"/>
    </xf>
    <xf numFmtId="41" fontId="13" fillId="4" borderId="61" xfId="1" applyNumberFormat="1" applyFont="1" applyFill="1" applyBorder="1" applyAlignment="1">
      <alignment horizontal="center" vertical="center"/>
    </xf>
    <xf numFmtId="41" fontId="13" fillId="4" borderId="62" xfId="1" applyNumberFormat="1" applyFont="1" applyFill="1" applyBorder="1" applyAlignment="1">
      <alignment horizontal="center" vertical="center"/>
    </xf>
    <xf numFmtId="41" fontId="13" fillId="5" borderId="39" xfId="1" applyNumberFormat="1" applyFont="1" applyFill="1" applyBorder="1" applyAlignment="1">
      <alignment horizontal="right" vertical="center"/>
    </xf>
    <xf numFmtId="41" fontId="13" fillId="5" borderId="22" xfId="1" applyNumberFormat="1" applyFont="1" applyFill="1" applyBorder="1" applyAlignment="1">
      <alignment horizontal="right" vertical="center"/>
    </xf>
    <xf numFmtId="2" fontId="13" fillId="5" borderId="39" xfId="1" applyNumberFormat="1" applyFont="1" applyFill="1" applyBorder="1" applyAlignment="1">
      <alignment horizontal="right" vertical="center"/>
    </xf>
    <xf numFmtId="2" fontId="13" fillId="5" borderId="22" xfId="1" applyNumberFormat="1" applyFont="1" applyFill="1" applyBorder="1" applyAlignment="1">
      <alignment horizontal="right" vertical="center"/>
    </xf>
    <xf numFmtId="0" fontId="13" fillId="0" borderId="23" xfId="1" applyFont="1" applyBorder="1" applyAlignment="1">
      <alignment horizontal="center" vertical="center" wrapText="1"/>
    </xf>
    <xf numFmtId="0" fontId="13" fillId="0" borderId="27" xfId="1" applyFont="1" applyBorder="1" applyAlignment="1">
      <alignment horizontal="center" vertical="center" wrapText="1"/>
    </xf>
    <xf numFmtId="0" fontId="13" fillId="0" borderId="28" xfId="1" applyFont="1" applyBorder="1" applyAlignment="1">
      <alignment horizontal="center" vertical="center" wrapText="1"/>
    </xf>
    <xf numFmtId="0" fontId="11" fillId="0" borderId="0" xfId="1" applyFont="1" applyAlignment="1">
      <alignment horizontal="left" vertical="center"/>
    </xf>
    <xf numFmtId="0" fontId="15" fillId="0" borderId="5" xfId="1" applyFont="1" applyBorder="1" applyAlignment="1" applyProtection="1">
      <alignment horizontal="center" vertical="center"/>
      <protection locked="0"/>
    </xf>
    <xf numFmtId="0" fontId="15" fillId="0" borderId="7" xfId="1" applyFont="1" applyBorder="1" applyAlignment="1" applyProtection="1">
      <alignment horizontal="center" vertical="center"/>
      <protection locked="0"/>
    </xf>
    <xf numFmtId="0" fontId="15" fillId="0" borderId="6" xfId="1" applyFont="1" applyBorder="1" applyAlignment="1" applyProtection="1">
      <alignment horizontal="center" vertical="center"/>
      <protection locked="0"/>
    </xf>
    <xf numFmtId="0" fontId="16" fillId="0" borderId="5" xfId="1" applyFont="1" applyBorder="1" applyAlignment="1" applyProtection="1">
      <alignment horizontal="center" vertical="center"/>
      <protection locked="0"/>
    </xf>
    <xf numFmtId="0" fontId="16" fillId="0" borderId="7" xfId="1" applyFont="1" applyBorder="1" applyAlignment="1" applyProtection="1">
      <alignment horizontal="center" vertical="center"/>
      <protection locked="0"/>
    </xf>
    <xf numFmtId="0" fontId="16" fillId="0" borderId="6" xfId="1" applyFont="1" applyBorder="1" applyAlignment="1" applyProtection="1">
      <alignment horizontal="center" vertical="center"/>
      <protection locked="0"/>
    </xf>
    <xf numFmtId="38" fontId="13" fillId="0" borderId="5" xfId="3" applyFont="1" applyFill="1" applyBorder="1" applyAlignment="1">
      <alignment horizontal="center" vertical="center"/>
    </xf>
    <xf numFmtId="38" fontId="13" fillId="0" borderId="7" xfId="3" applyFont="1" applyFill="1" applyBorder="1" applyAlignment="1">
      <alignment horizontal="center" vertical="center"/>
    </xf>
    <xf numFmtId="38" fontId="13" fillId="0" borderId="6" xfId="3" applyFont="1" applyFill="1" applyBorder="1" applyAlignment="1">
      <alignment horizontal="center" vertical="center"/>
    </xf>
    <xf numFmtId="41" fontId="13" fillId="0" borderId="23" xfId="1" applyNumberFormat="1" applyFont="1" applyBorder="1" applyAlignment="1" applyProtection="1">
      <alignment horizontal="center" vertical="center" wrapText="1"/>
      <protection locked="0"/>
    </xf>
    <xf numFmtId="41" fontId="13" fillId="0" borderId="27" xfId="1" applyNumberFormat="1" applyFont="1" applyBorder="1" applyAlignment="1" applyProtection="1">
      <alignment horizontal="center" vertical="center" wrapText="1"/>
      <protection locked="0"/>
    </xf>
    <xf numFmtId="41" fontId="13" fillId="0" borderId="37" xfId="1" applyNumberFormat="1" applyFont="1" applyBorder="1" applyAlignment="1" applyProtection="1">
      <alignment horizontal="center" vertical="center" wrapText="1"/>
      <protection locked="0"/>
    </xf>
    <xf numFmtId="41" fontId="13" fillId="0" borderId="38" xfId="1" applyNumberFormat="1" applyFont="1" applyBorder="1" applyAlignment="1" applyProtection="1">
      <alignment horizontal="center" vertical="center" wrapText="1"/>
      <protection locked="0"/>
    </xf>
    <xf numFmtId="55" fontId="0" fillId="0" borderId="4" xfId="0" applyNumberFormat="1" applyBorder="1" applyAlignment="1">
      <alignment horizontal="center" vertical="center"/>
    </xf>
    <xf numFmtId="0" fontId="13" fillId="0" borderId="0" xfId="1" applyFont="1" applyFill="1"/>
    <xf numFmtId="41" fontId="13" fillId="0" borderId="8" xfId="1" applyNumberFormat="1" applyFont="1" applyFill="1" applyBorder="1" applyAlignment="1">
      <alignment horizontal="center"/>
    </xf>
    <xf numFmtId="41" fontId="13" fillId="0" borderId="0" xfId="1" applyNumberFormat="1" applyFont="1" applyFill="1" applyAlignment="1">
      <alignment horizontal="center"/>
    </xf>
    <xf numFmtId="41" fontId="13" fillId="0" borderId="0" xfId="1" applyNumberFormat="1" applyFont="1" applyFill="1"/>
    <xf numFmtId="41" fontId="13" fillId="0" borderId="0" xfId="1" applyNumberFormat="1" applyFont="1" applyFill="1" applyAlignment="1">
      <alignment vertical="center"/>
    </xf>
  </cellXfs>
  <cellStyles count="5">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s>
  <dxfs count="0"/>
  <tableStyles count="0" defaultTableStyle="TableStyleMedium2" defaultPivotStyle="PivotStyleLight16"/>
  <colors>
    <mruColors>
      <color rgb="FFCC99FF"/>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209550</xdr:colOff>
      <xdr:row>0</xdr:row>
      <xdr:rowOff>238125</xdr:rowOff>
    </xdr:from>
    <xdr:to>
      <xdr:col>9</xdr:col>
      <xdr:colOff>190500</xdr:colOff>
      <xdr:row>3</xdr:row>
      <xdr:rowOff>152400</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5143500" y="238125"/>
          <a:ext cx="2695575" cy="666750"/>
        </a:xfrm>
        <a:prstGeom prst="wedgeRoundRectCallout">
          <a:avLst>
            <a:gd name="adj1" fmla="val -59483"/>
            <a:gd name="adj2" fmla="val -8423"/>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kumimoji="1" lang="ja-JP" altLang="en-US" sz="1050"/>
            <a:t>法人</a:t>
          </a:r>
          <a:r>
            <a:rPr kumimoji="1" lang="en-US" altLang="ja-JP" sz="1050"/>
            <a:t>/</a:t>
          </a:r>
          <a:r>
            <a:rPr kumimoji="1" lang="ja-JP" altLang="en-US" sz="1050"/>
            <a:t>区分の区別、紛争影響国・地域の区別について</a:t>
          </a:r>
          <a:endParaRPr kumimoji="1" lang="en-US" altLang="ja-JP" sz="1050"/>
        </a:p>
        <a:p>
          <a:pPr algn="l">
            <a:lnSpc>
              <a:spcPts val="1300"/>
            </a:lnSpc>
          </a:pPr>
          <a:r>
            <a:rPr kumimoji="1" lang="ja-JP" altLang="en-US" sz="1050"/>
            <a:t>プルダウンから選択。</a:t>
          </a:r>
        </a:p>
      </xdr:txBody>
    </xdr:sp>
    <xdr:clientData/>
  </xdr:twoCellAnchor>
  <xdr:twoCellAnchor>
    <xdr:from>
      <xdr:col>11</xdr:col>
      <xdr:colOff>561976</xdr:colOff>
      <xdr:row>4</xdr:row>
      <xdr:rowOff>209550</xdr:rowOff>
    </xdr:from>
    <xdr:to>
      <xdr:col>13</xdr:col>
      <xdr:colOff>723900</xdr:colOff>
      <xdr:row>7</xdr:row>
      <xdr:rowOff>133350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9029701" y="1219200"/>
          <a:ext cx="1409699" cy="695325"/>
        </a:xfrm>
        <a:prstGeom prst="wedgeRoundRectCallout">
          <a:avLst>
            <a:gd name="adj1" fmla="val -40269"/>
            <a:gd name="adj2" fmla="val 10499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300"/>
            </a:lnSpc>
          </a:pPr>
          <a:r>
            <a:rPr kumimoji="1" lang="ja-JP" altLang="en-US" sz="1050"/>
            <a:t>各作業日数を記入。</a:t>
          </a:r>
          <a:endParaRPr kumimoji="1" lang="en-US" altLang="ja-JP" sz="1050"/>
        </a:p>
        <a:p>
          <a:pPr algn="l">
            <a:lnSpc>
              <a:spcPts val="1300"/>
            </a:lnSpc>
          </a:pPr>
          <a:r>
            <a:rPr kumimoji="1" lang="ja-JP" altLang="en-US" sz="1050"/>
            <a:t>（国内）準備期間＝「国内第一次」とする。</a:t>
          </a:r>
        </a:p>
      </xdr:txBody>
    </xdr:sp>
    <xdr:clientData/>
  </xdr:twoCellAnchor>
  <xdr:twoCellAnchor>
    <xdr:from>
      <xdr:col>10</xdr:col>
      <xdr:colOff>123825</xdr:colOff>
      <xdr:row>17</xdr:row>
      <xdr:rowOff>219074</xdr:rowOff>
    </xdr:from>
    <xdr:to>
      <xdr:col>13</xdr:col>
      <xdr:colOff>666750</xdr:colOff>
      <xdr:row>23</xdr:row>
      <xdr:rowOff>95249</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8020050" y="4571999"/>
          <a:ext cx="2695575" cy="1152525"/>
        </a:xfrm>
        <a:prstGeom prst="wedgeRoundRectCallout">
          <a:avLst>
            <a:gd name="adj1" fmla="val -42122"/>
            <a:gd name="adj2" fmla="val 82545"/>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課税・不課税を選択してください。</a:t>
          </a:r>
          <a:endPar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なお、現地業務が課税になる場合は表を参照して、従事人月（</a:t>
          </a: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rPr>
            <a:t>M/M)</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を入力してください。</a:t>
          </a:r>
          <a:r>
            <a:rPr kumimoji="1" lang="ja-JP" altLang="en-US" sz="1050" b="0" i="0" u="none" strike="noStrike" kern="0" cap="none" spc="0" normalizeH="0" baseline="0" noProof="0">
              <a:ln>
                <a:noFill/>
              </a:ln>
              <a:solidFill>
                <a:srgbClr val="FF0000"/>
              </a:solidFill>
              <a:effectLst/>
              <a:uLnTx/>
              <a:uFillTx/>
              <a:latin typeface="Calibri"/>
              <a:ea typeface="ＭＳ Ｐゴシック"/>
              <a:cs typeface="+mn-cs"/>
            </a:rPr>
            <a:t>また、その他原価の（直接人件費（現地））には直接入力してください。</a:t>
          </a:r>
          <a:endParaRPr kumimoji="1" lang="en-US" altLang="ja-JP" sz="105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ffd\shared\Users\26526\Documents\13%20&#12496;&#12531;&#12464;&#12521;&#27700;&#36039;&#28304;&#65288;&#32068;&#32340;&#32946;&#25104;&#65289;\2012&#26989;&#21209;&#23455;&#26045;&#65288;&#25216;&#12503;&#12525;&#65289;&#35211;&#31309;&#12481;&#12455;&#12483;&#12463;&#12471;&#12540;&#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affd\shared\Users\26526\Documents\906%20&#12381;&#12398;&#20182;&#26989;&#21209;\01%20&#26989;&#21209;&#25913;&#21892;\01%2030&#27850;&#23487;&#27850;&#26009;&#20462;&#27491;\2012&#26989;&#21209;&#23455;&#26045;&#65288;&#25216;&#12503;&#12525;&#65289;&#35211;&#31309;&#12481;&#12455;&#12483;&#12463;&#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affd\shared\DOCUME~1\a05127\LOCALS~1\Temp\notesFFF692\2008&#26989;&#21209;&#23455;&#26045;&#65288;&#25216;&#12503;&#12525;&#65289;&#35211;&#31309;&#20869;&#35379;&#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taffd\shared\Users\a13582\Documents\&#20061;&#37326;\&#28040;&#36027;&#31246;&#23550;&#24540;&#12304;&#26989;&#21209;&#23455;&#26045;&#12305;&#35211;&#31309;&#12481;&#12455;&#12483;&#12463;&#12471;&#12540;&#12488;_2017&#21336;&#20385;2&#26376;14&#26085;&#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内訳"/>
      <sheetName val="(1)(2)旅費（航空賃・日当・宿泊等） "/>
      <sheetName val="(1)(2)旅費（航空賃・日当・宿泊等）  (複数国渡航用)"/>
      <sheetName val="（3）旅費（戦争特約保険料）"/>
      <sheetName val="(4)一般業務費-1"/>
      <sheetName val="(4)一般業務費-2"/>
      <sheetName val="(5)成果品作成費"/>
      <sheetName val="(6)機材費"/>
      <sheetName val="(7)(8)再委託費（現地・国内）"/>
      <sheetName val="(9)国内業務費"/>
      <sheetName val="2 直接人件費"/>
      <sheetName val="別紙明細書（その他機材購入）"/>
      <sheetName val="為替換算（メモ用）"/>
      <sheetName val="(4)一般業務費-定率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Y26"/>
  <sheetViews>
    <sheetView view="pageBreakPreview" zoomScaleNormal="100" zoomScaleSheetLayoutView="100" workbookViewId="0">
      <selection activeCell="M11" sqref="M11:O11"/>
    </sheetView>
  </sheetViews>
  <sheetFormatPr defaultRowHeight="14"/>
  <cols>
    <col min="1" max="33" width="3.58203125" customWidth="1"/>
    <col min="51" max="51" width="5.5" customWidth="1"/>
  </cols>
  <sheetData>
    <row r="1" spans="2:51">
      <c r="B1" s="205"/>
      <c r="C1" s="205"/>
      <c r="D1" s="205"/>
      <c r="E1" s="205"/>
      <c r="F1" s="205"/>
      <c r="G1" s="205"/>
      <c r="H1" s="205"/>
      <c r="I1" s="198"/>
      <c r="J1" s="198"/>
      <c r="K1" s="198"/>
      <c r="L1" s="198"/>
      <c r="M1" s="198"/>
      <c r="N1" s="198"/>
      <c r="O1" s="198"/>
      <c r="P1" s="198"/>
      <c r="Q1" s="86"/>
      <c r="R1" s="198"/>
      <c r="S1" s="198"/>
      <c r="T1" s="86"/>
      <c r="U1" s="198"/>
      <c r="V1" s="198"/>
      <c r="W1" s="198"/>
      <c r="X1" s="198"/>
      <c r="Y1" s="198"/>
      <c r="Z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row>
    <row r="2" spans="2:51">
      <c r="R2" t="s">
        <v>0</v>
      </c>
    </row>
    <row r="3" spans="2:51">
      <c r="B3" s="198" t="s">
        <v>1</v>
      </c>
      <c r="C3" s="198"/>
      <c r="D3" s="198"/>
      <c r="E3" s="198"/>
      <c r="F3" s="198"/>
      <c r="G3" s="198"/>
      <c r="H3" s="198"/>
      <c r="I3" s="198"/>
      <c r="J3" s="198"/>
      <c r="K3" s="198"/>
      <c r="L3" s="198"/>
      <c r="M3" s="198"/>
      <c r="N3" s="198"/>
      <c r="O3" s="198"/>
      <c r="P3" s="198"/>
      <c r="Q3" s="198"/>
      <c r="R3" s="198"/>
      <c r="S3" s="198"/>
      <c r="T3" s="198"/>
    </row>
    <row r="5" spans="2:51" ht="14.5" thickBot="1">
      <c r="B5" s="1" t="s">
        <v>2</v>
      </c>
      <c r="C5" s="1"/>
      <c r="D5" s="1"/>
      <c r="E5" s="1"/>
    </row>
    <row r="6" spans="2:51" ht="14.5" thickBot="1">
      <c r="B6" s="176" t="s">
        <v>3</v>
      </c>
      <c r="C6" s="177"/>
      <c r="D6" s="177"/>
      <c r="E6" s="177"/>
      <c r="F6" s="177"/>
      <c r="G6" s="177"/>
      <c r="H6" s="177"/>
      <c r="I6" s="201" t="s">
        <v>4</v>
      </c>
      <c r="J6" s="202"/>
      <c r="K6" s="202"/>
      <c r="L6" s="203"/>
      <c r="M6" s="202" t="s">
        <v>5</v>
      </c>
      <c r="N6" s="202"/>
      <c r="O6" s="202"/>
      <c r="P6" s="202"/>
      <c r="Q6" s="201" t="s">
        <v>6</v>
      </c>
      <c r="R6" s="202"/>
      <c r="S6" s="202"/>
      <c r="T6" s="204"/>
    </row>
    <row r="7" spans="2:51">
      <c r="B7" s="193" t="s">
        <v>7</v>
      </c>
      <c r="C7" s="194"/>
      <c r="D7" s="194"/>
      <c r="E7" s="194"/>
      <c r="F7" s="194"/>
      <c r="G7" s="194"/>
      <c r="H7" s="195"/>
      <c r="I7" s="196">
        <f>SUM(I8,I13,I14)</f>
        <v>0</v>
      </c>
      <c r="J7" s="196"/>
      <c r="K7" s="197"/>
      <c r="L7" s="6" t="s">
        <v>8</v>
      </c>
      <c r="M7" s="196">
        <f>SUM(M8,M13,M14)</f>
        <v>0</v>
      </c>
      <c r="N7" s="196"/>
      <c r="O7" s="197"/>
      <c r="P7" s="6" t="s">
        <v>8</v>
      </c>
      <c r="Q7" s="196">
        <f>SUM(Q8,Q13,Q14)</f>
        <v>0</v>
      </c>
      <c r="R7" s="196"/>
      <c r="S7" s="197"/>
      <c r="T7" s="7" t="s">
        <v>8</v>
      </c>
      <c r="U7" s="11"/>
    </row>
    <row r="8" spans="2:51">
      <c r="B8" s="169" t="s">
        <v>9</v>
      </c>
      <c r="C8" s="170"/>
      <c r="D8" s="170"/>
      <c r="E8" s="170"/>
      <c r="F8" s="170"/>
      <c r="G8" s="170"/>
      <c r="H8" s="171"/>
      <c r="I8" s="183">
        <f>SUM(I9,I10,I11,I12)</f>
        <v>0</v>
      </c>
      <c r="J8" s="183"/>
      <c r="K8" s="184"/>
      <c r="L8" s="8" t="s">
        <v>8</v>
      </c>
      <c r="M8" s="183">
        <f>SUM(M9,M10,M11,M12)</f>
        <v>0</v>
      </c>
      <c r="N8" s="183"/>
      <c r="O8" s="184"/>
      <c r="P8" s="8" t="s">
        <v>8</v>
      </c>
      <c r="Q8" s="183">
        <f>SUM(Q9,Q10,Q11,Q12)</f>
        <v>0</v>
      </c>
      <c r="R8" s="183"/>
      <c r="S8" s="184"/>
      <c r="T8" s="9" t="s">
        <v>8</v>
      </c>
      <c r="U8" s="11"/>
    </row>
    <row r="9" spans="2:51">
      <c r="B9" s="169" t="s">
        <v>10</v>
      </c>
      <c r="C9" s="170"/>
      <c r="D9" s="170"/>
      <c r="E9" s="170"/>
      <c r="F9" s="170"/>
      <c r="G9" s="170"/>
      <c r="H9" s="171"/>
      <c r="I9" s="172"/>
      <c r="J9" s="172"/>
      <c r="K9" s="173"/>
      <c r="L9" s="8" t="s">
        <v>8</v>
      </c>
      <c r="M9" s="174">
        <f>'内訳書（変更後）'!I9</f>
        <v>0</v>
      </c>
      <c r="N9" s="174"/>
      <c r="O9" s="175"/>
      <c r="P9" s="8" t="s">
        <v>8</v>
      </c>
      <c r="Q9" s="174">
        <f>I9-M9</f>
        <v>0</v>
      </c>
      <c r="R9" s="174"/>
      <c r="S9" s="175"/>
      <c r="T9" s="9" t="s">
        <v>8</v>
      </c>
      <c r="U9" s="11"/>
    </row>
    <row r="10" spans="2:51">
      <c r="B10" s="169" t="s">
        <v>11</v>
      </c>
      <c r="C10" s="170"/>
      <c r="D10" s="170"/>
      <c r="E10" s="170"/>
      <c r="F10" s="170"/>
      <c r="G10" s="170"/>
      <c r="H10" s="171"/>
      <c r="I10" s="172"/>
      <c r="J10" s="172"/>
      <c r="K10" s="173"/>
      <c r="L10" s="8" t="s">
        <v>8</v>
      </c>
      <c r="M10" s="174">
        <f>'内訳書（変更後）'!I10</f>
        <v>0</v>
      </c>
      <c r="N10" s="174"/>
      <c r="O10" s="175"/>
      <c r="P10" s="8" t="s">
        <v>8</v>
      </c>
      <c r="Q10" s="174">
        <f>I10-M10</f>
        <v>0</v>
      </c>
      <c r="R10" s="174"/>
      <c r="S10" s="175"/>
      <c r="T10" s="9" t="s">
        <v>8</v>
      </c>
      <c r="U10" s="11"/>
    </row>
    <row r="11" spans="2:51">
      <c r="B11" s="169" t="s">
        <v>12</v>
      </c>
      <c r="C11" s="170"/>
      <c r="D11" s="170"/>
      <c r="E11" s="170"/>
      <c r="F11" s="170"/>
      <c r="G11" s="170"/>
      <c r="H11" s="171"/>
      <c r="I11" s="172"/>
      <c r="J11" s="172"/>
      <c r="K11" s="173"/>
      <c r="L11" s="8" t="s">
        <v>8</v>
      </c>
      <c r="M11" s="174">
        <f>'内訳書（変更後）'!I11</f>
        <v>0</v>
      </c>
      <c r="N11" s="174"/>
      <c r="O11" s="175"/>
      <c r="P11" s="8" t="s">
        <v>8</v>
      </c>
      <c r="Q11" s="174">
        <f t="shared" ref="Q11:Q14" si="0">I11-M11</f>
        <v>0</v>
      </c>
      <c r="R11" s="174"/>
      <c r="S11" s="175"/>
      <c r="T11" s="9" t="s">
        <v>8</v>
      </c>
      <c r="U11" s="11"/>
    </row>
    <row r="12" spans="2:51">
      <c r="B12" s="169" t="s">
        <v>13</v>
      </c>
      <c r="C12" s="170"/>
      <c r="D12" s="170"/>
      <c r="E12" s="170"/>
      <c r="F12" s="170"/>
      <c r="G12" s="170"/>
      <c r="H12" s="171"/>
      <c r="I12" s="172"/>
      <c r="J12" s="172"/>
      <c r="K12" s="173"/>
      <c r="L12" s="8" t="s">
        <v>8</v>
      </c>
      <c r="M12" s="174">
        <f>'内訳書（変更後）'!I12</f>
        <v>0</v>
      </c>
      <c r="N12" s="174"/>
      <c r="O12" s="175"/>
      <c r="P12" s="8" t="s">
        <v>8</v>
      </c>
      <c r="Q12" s="174">
        <f t="shared" si="0"/>
        <v>0</v>
      </c>
      <c r="R12" s="174"/>
      <c r="S12" s="175"/>
      <c r="T12" s="9" t="s">
        <v>8</v>
      </c>
      <c r="U12" s="11"/>
    </row>
    <row r="13" spans="2:51">
      <c r="B13" s="169" t="s">
        <v>14</v>
      </c>
      <c r="C13" s="170"/>
      <c r="D13" s="170"/>
      <c r="E13" s="170"/>
      <c r="F13" s="170"/>
      <c r="G13" s="170"/>
      <c r="H13" s="171"/>
      <c r="I13" s="172"/>
      <c r="J13" s="172"/>
      <c r="K13" s="173"/>
      <c r="L13" s="8" t="s">
        <v>8</v>
      </c>
      <c r="M13" s="174">
        <f>'内訳書（変更後）'!I13</f>
        <v>0</v>
      </c>
      <c r="N13" s="174"/>
      <c r="O13" s="175"/>
      <c r="P13" s="8" t="s">
        <v>8</v>
      </c>
      <c r="Q13" s="174">
        <f t="shared" si="0"/>
        <v>0</v>
      </c>
      <c r="R13" s="174"/>
      <c r="S13" s="175"/>
      <c r="T13" s="9" t="s">
        <v>8</v>
      </c>
      <c r="U13" s="11"/>
    </row>
    <row r="14" spans="2:51">
      <c r="B14" s="169" t="s">
        <v>15</v>
      </c>
      <c r="C14" s="170"/>
      <c r="D14" s="170"/>
      <c r="E14" s="170"/>
      <c r="F14" s="170"/>
      <c r="G14" s="170"/>
      <c r="H14" s="171"/>
      <c r="I14" s="172"/>
      <c r="J14" s="172"/>
      <c r="K14" s="173"/>
      <c r="L14" s="8" t="s">
        <v>8</v>
      </c>
      <c r="M14" s="174">
        <f>'内訳書（変更後）'!I14</f>
        <v>0</v>
      </c>
      <c r="N14" s="174"/>
      <c r="O14" s="175"/>
      <c r="P14" s="8" t="s">
        <v>8</v>
      </c>
      <c r="Q14" s="174">
        <f t="shared" si="0"/>
        <v>0</v>
      </c>
      <c r="R14" s="174"/>
      <c r="S14" s="175"/>
      <c r="T14" s="9" t="s">
        <v>8</v>
      </c>
      <c r="U14" s="11"/>
    </row>
    <row r="15" spans="2:51">
      <c r="B15" s="169" t="s">
        <v>16</v>
      </c>
      <c r="C15" s="170"/>
      <c r="D15" s="170"/>
      <c r="E15" s="170"/>
      <c r="F15" s="170"/>
      <c r="G15" s="170"/>
      <c r="H15" s="171"/>
      <c r="I15" s="172"/>
      <c r="J15" s="172"/>
      <c r="K15" s="173"/>
      <c r="L15" s="8" t="s">
        <v>8</v>
      </c>
      <c r="M15" s="174">
        <f>'内訳書（変更後）'!I15</f>
        <v>0</v>
      </c>
      <c r="N15" s="174"/>
      <c r="O15" s="175"/>
      <c r="P15" s="8" t="s">
        <v>8</v>
      </c>
      <c r="Q15" s="174">
        <f>I15-M15</f>
        <v>0</v>
      </c>
      <c r="R15" s="174"/>
      <c r="S15" s="175"/>
      <c r="T15" s="9" t="s">
        <v>8</v>
      </c>
      <c r="U15" s="11"/>
    </row>
    <row r="16" spans="2:51">
      <c r="B16" s="180" t="s">
        <v>17</v>
      </c>
      <c r="C16" s="181"/>
      <c r="D16" s="181"/>
      <c r="E16" s="181"/>
      <c r="F16" s="181"/>
      <c r="G16" s="181"/>
      <c r="H16" s="182"/>
      <c r="I16" s="183">
        <f>SUM(I7,I15)</f>
        <v>0</v>
      </c>
      <c r="J16" s="183"/>
      <c r="K16" s="184"/>
      <c r="L16" s="8" t="s">
        <v>8</v>
      </c>
      <c r="M16" s="183">
        <f>SUM(M7,M15)</f>
        <v>0</v>
      </c>
      <c r="N16" s="183"/>
      <c r="O16" s="184"/>
      <c r="P16" s="8" t="s">
        <v>8</v>
      </c>
      <c r="Q16" s="183">
        <f>SUM(Q7,Q15)</f>
        <v>0</v>
      </c>
      <c r="R16" s="183"/>
      <c r="S16" s="184"/>
      <c r="T16" s="9" t="s">
        <v>8</v>
      </c>
      <c r="U16" s="11"/>
    </row>
    <row r="17" spans="2:21" ht="32.25" customHeight="1" thickBot="1">
      <c r="B17" s="185" t="s">
        <v>18</v>
      </c>
      <c r="C17" s="186"/>
      <c r="D17" s="186"/>
      <c r="E17" s="186"/>
      <c r="F17" s="186"/>
      <c r="G17" s="186"/>
      <c r="H17" s="187"/>
      <c r="I17" s="188"/>
      <c r="J17" s="188"/>
      <c r="K17" s="189"/>
      <c r="L17" s="10" t="s">
        <v>8</v>
      </c>
      <c r="M17" s="190">
        <f>'内訳書（変更後）'!I17</f>
        <v>0</v>
      </c>
      <c r="N17" s="190"/>
      <c r="O17" s="191"/>
      <c r="P17" s="10" t="s">
        <v>8</v>
      </c>
      <c r="Q17" s="191">
        <f>I17-M17</f>
        <v>0</v>
      </c>
      <c r="R17" s="192"/>
      <c r="S17" s="192"/>
      <c r="T17" s="9" t="s">
        <v>8</v>
      </c>
      <c r="U17" s="11"/>
    </row>
    <row r="18" spans="2:21" ht="14.5" thickBot="1">
      <c r="B18" s="176" t="s">
        <v>19</v>
      </c>
      <c r="C18" s="177"/>
      <c r="D18" s="177"/>
      <c r="E18" s="177"/>
      <c r="F18" s="177"/>
      <c r="G18" s="177"/>
      <c r="H18" s="177"/>
      <c r="I18" s="178">
        <f>SUM(I16,I17)</f>
        <v>0</v>
      </c>
      <c r="J18" s="179"/>
      <c r="K18" s="179"/>
      <c r="L18" s="4" t="s">
        <v>8</v>
      </c>
      <c r="M18" s="178">
        <f>SUM(M16,M17)</f>
        <v>0</v>
      </c>
      <c r="N18" s="179"/>
      <c r="O18" s="179"/>
      <c r="P18" s="4" t="s">
        <v>8</v>
      </c>
      <c r="Q18" s="178">
        <f>SUM(Q16,Q17)</f>
        <v>0</v>
      </c>
      <c r="R18" s="179"/>
      <c r="S18" s="179"/>
      <c r="T18" s="5" t="s">
        <v>8</v>
      </c>
      <c r="U18" s="11"/>
    </row>
    <row r="20" spans="2:21" ht="45" customHeight="1">
      <c r="B20" s="200" t="s">
        <v>20</v>
      </c>
      <c r="C20" s="199"/>
      <c r="D20" s="199"/>
      <c r="E20" s="199"/>
      <c r="F20" s="199"/>
      <c r="G20" s="199"/>
      <c r="H20" s="199"/>
      <c r="I20" s="199"/>
      <c r="J20" s="199"/>
      <c r="K20" s="199"/>
      <c r="L20" s="199"/>
      <c r="M20" s="199"/>
      <c r="N20" s="199"/>
      <c r="O20" s="199"/>
      <c r="P20" s="199"/>
      <c r="Q20" s="199"/>
      <c r="R20" s="199"/>
      <c r="S20" s="199"/>
      <c r="T20" s="199"/>
    </row>
    <row r="21" spans="2:21" ht="44.5" customHeight="1">
      <c r="B21" s="199" t="s">
        <v>21</v>
      </c>
      <c r="C21" s="199"/>
      <c r="D21" s="199"/>
      <c r="E21" s="199"/>
      <c r="F21" s="199"/>
      <c r="G21" s="199"/>
      <c r="H21" s="199"/>
      <c r="I21" s="199"/>
      <c r="J21" s="199"/>
      <c r="K21" s="199"/>
      <c r="L21" s="199"/>
      <c r="M21" s="199"/>
      <c r="N21" s="199"/>
      <c r="O21" s="199"/>
      <c r="P21" s="199"/>
      <c r="Q21" s="199"/>
      <c r="R21" s="199"/>
      <c r="S21" s="199"/>
      <c r="T21" s="199"/>
    </row>
    <row r="26" spans="2:21">
      <c r="Q26" s="136"/>
    </row>
  </sheetData>
  <mergeCells count="69">
    <mergeCell ref="B21:T21"/>
    <mergeCell ref="B20:T20"/>
    <mergeCell ref="AO1:AQ1"/>
    <mergeCell ref="AR1:AV1"/>
    <mergeCell ref="AW1:AY1"/>
    <mergeCell ref="X1:Z1"/>
    <mergeCell ref="AB1:AC1"/>
    <mergeCell ref="AD1:AE1"/>
    <mergeCell ref="AF1:AG1"/>
    <mergeCell ref="AH1:AN1"/>
    <mergeCell ref="B6:H6"/>
    <mergeCell ref="I6:L6"/>
    <mergeCell ref="M6:P6"/>
    <mergeCell ref="Q6:T6"/>
    <mergeCell ref="U1:W1"/>
    <mergeCell ref="B1:H1"/>
    <mergeCell ref="I1:K1"/>
    <mergeCell ref="L1:N1"/>
    <mergeCell ref="B3:T3"/>
    <mergeCell ref="O1:P1"/>
    <mergeCell ref="R1:S1"/>
    <mergeCell ref="B7:H7"/>
    <mergeCell ref="I7:K7"/>
    <mergeCell ref="M7:O7"/>
    <mergeCell ref="Q7:S7"/>
    <mergeCell ref="B8:H8"/>
    <mergeCell ref="I8:K8"/>
    <mergeCell ref="M8:O8"/>
    <mergeCell ref="Q8:S8"/>
    <mergeCell ref="B9:H9"/>
    <mergeCell ref="I9:K9"/>
    <mergeCell ref="M9:O9"/>
    <mergeCell ref="Q9:S9"/>
    <mergeCell ref="B10:H10"/>
    <mergeCell ref="I10:K10"/>
    <mergeCell ref="M10:O10"/>
    <mergeCell ref="Q10:S10"/>
    <mergeCell ref="Q11:S11"/>
    <mergeCell ref="B12:H12"/>
    <mergeCell ref="I12:K12"/>
    <mergeCell ref="M12:O12"/>
    <mergeCell ref="Q12:S12"/>
    <mergeCell ref="B11:H11"/>
    <mergeCell ref="I11:K11"/>
    <mergeCell ref="M11:O11"/>
    <mergeCell ref="B18:H18"/>
    <mergeCell ref="I18:K18"/>
    <mergeCell ref="M18:O18"/>
    <mergeCell ref="Q18:S18"/>
    <mergeCell ref="B15:H15"/>
    <mergeCell ref="I15:K15"/>
    <mergeCell ref="M15:O15"/>
    <mergeCell ref="Q15:S15"/>
    <mergeCell ref="B16:H16"/>
    <mergeCell ref="I16:K16"/>
    <mergeCell ref="M16:O16"/>
    <mergeCell ref="Q16:S16"/>
    <mergeCell ref="B17:H17"/>
    <mergeCell ref="I17:K17"/>
    <mergeCell ref="M17:O17"/>
    <mergeCell ref="Q17:S17"/>
    <mergeCell ref="B13:H13"/>
    <mergeCell ref="I13:K13"/>
    <mergeCell ref="M13:O13"/>
    <mergeCell ref="Q13:S13"/>
    <mergeCell ref="B14:H14"/>
    <mergeCell ref="I14:K14"/>
    <mergeCell ref="M14:O14"/>
    <mergeCell ref="Q14:S14"/>
  </mergeCells>
  <phoneticPr fontId="1"/>
  <pageMargins left="0.70866141732283472" right="0.70866141732283472" top="0.74803149606299213" bottom="0.74803149606299213" header="0.31496062992125984" footer="0.31496062992125984"/>
  <pageSetup paperSize="9" scale="110" orientation="portrait" r:id="rId1"/>
  <headerFooter>
    <oddHeader>&amp;R(2019.10版）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J154"/>
  <sheetViews>
    <sheetView tabSelected="1" showWhiteSpace="0" view="pageBreakPreview" zoomScaleNormal="100" zoomScaleSheetLayoutView="100" workbookViewId="0">
      <selection activeCell="B1" sqref="B1:H1"/>
    </sheetView>
  </sheetViews>
  <sheetFormatPr defaultColWidth="9" defaultRowHeight="14"/>
  <cols>
    <col min="1" max="1" width="2.08203125" style="89" customWidth="1"/>
    <col min="2" max="40" width="3.58203125" style="89" customWidth="1"/>
    <col min="41" max="41" width="4" style="89" customWidth="1"/>
    <col min="42" max="51" width="3.58203125" style="89" customWidth="1"/>
    <col min="52" max="52" width="5.5" style="89" customWidth="1"/>
    <col min="53" max="62" width="3.58203125" style="89" customWidth="1"/>
    <col min="63" max="16384" width="9" style="89"/>
  </cols>
  <sheetData>
    <row r="1" spans="2:52">
      <c r="B1" s="256"/>
      <c r="C1" s="256"/>
      <c r="D1" s="256"/>
      <c r="E1" s="256"/>
      <c r="F1" s="256"/>
      <c r="G1" s="256"/>
      <c r="H1" s="256"/>
      <c r="I1" s="256"/>
      <c r="J1" s="256"/>
      <c r="K1" s="256"/>
      <c r="L1" s="256"/>
      <c r="M1" s="256"/>
      <c r="N1" s="256"/>
      <c r="O1" s="256"/>
      <c r="P1" s="256"/>
      <c r="Q1" s="88"/>
      <c r="R1" s="256"/>
      <c r="S1" s="256"/>
      <c r="T1" s="256"/>
      <c r="U1" s="256"/>
      <c r="V1" s="256"/>
      <c r="W1" s="256"/>
      <c r="X1" s="256"/>
      <c r="Y1" s="256"/>
      <c r="Z1" s="256"/>
      <c r="AA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row>
    <row r="2" spans="2:52">
      <c r="AZ2" s="89" t="s">
        <v>22</v>
      </c>
    </row>
    <row r="3" spans="2:52">
      <c r="B3" s="256" t="s">
        <v>23</v>
      </c>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row>
    <row r="4" spans="2:52" ht="10.5" customHeight="1"/>
    <row r="5" spans="2:52" ht="14.5" thickBot="1">
      <c r="B5" s="1" t="s">
        <v>2</v>
      </c>
      <c r="C5" s="1"/>
      <c r="D5" s="1"/>
      <c r="E5" s="1"/>
    </row>
    <row r="6" spans="2:52" ht="14.5" thickBot="1">
      <c r="B6" s="176" t="s">
        <v>3</v>
      </c>
      <c r="C6" s="177"/>
      <c r="D6" s="177"/>
      <c r="E6" s="177"/>
      <c r="F6" s="177"/>
      <c r="G6" s="177"/>
      <c r="H6" s="177"/>
      <c r="I6" s="201" t="s">
        <v>24</v>
      </c>
      <c r="J6" s="202"/>
      <c r="K6" s="202"/>
      <c r="L6" s="203"/>
      <c r="M6" s="202" t="s">
        <v>25</v>
      </c>
      <c r="N6" s="202"/>
      <c r="O6" s="202"/>
      <c r="P6" s="202"/>
      <c r="Q6" s="201" t="s">
        <v>26</v>
      </c>
      <c r="R6" s="202"/>
      <c r="S6" s="202"/>
      <c r="T6" s="204"/>
    </row>
    <row r="7" spans="2:52">
      <c r="B7" s="193" t="s">
        <v>7</v>
      </c>
      <c r="C7" s="194"/>
      <c r="D7" s="194"/>
      <c r="E7" s="194"/>
      <c r="F7" s="194"/>
      <c r="G7" s="194"/>
      <c r="H7" s="195"/>
      <c r="I7" s="257">
        <f>SUM(I8,I13,I14)</f>
        <v>0</v>
      </c>
      <c r="J7" s="257"/>
      <c r="K7" s="258"/>
      <c r="L7" s="90" t="s">
        <v>8</v>
      </c>
      <c r="M7" s="257">
        <f>SUM(M8,M13,M14)</f>
        <v>0</v>
      </c>
      <c r="N7" s="257"/>
      <c r="O7" s="258"/>
      <c r="P7" s="90" t="s">
        <v>8</v>
      </c>
      <c r="Q7" s="257">
        <f>SUM(Q8,Q13,Q14)</f>
        <v>0</v>
      </c>
      <c r="R7" s="257"/>
      <c r="S7" s="258"/>
      <c r="T7" s="91" t="s">
        <v>8</v>
      </c>
      <c r="V7" s="92"/>
    </row>
    <row r="8" spans="2:52">
      <c r="B8" s="169" t="s">
        <v>9</v>
      </c>
      <c r="C8" s="170"/>
      <c r="D8" s="170"/>
      <c r="E8" s="170"/>
      <c r="F8" s="170"/>
      <c r="G8" s="170"/>
      <c r="H8" s="171"/>
      <c r="I8" s="259">
        <f>SUM(I9,I10,I11,I12)</f>
        <v>0</v>
      </c>
      <c r="J8" s="259"/>
      <c r="K8" s="260"/>
      <c r="L8" s="93" t="s">
        <v>8</v>
      </c>
      <c r="M8" s="259">
        <f>SUM(M9,M10,M11,M12)</f>
        <v>0</v>
      </c>
      <c r="N8" s="259"/>
      <c r="O8" s="260"/>
      <c r="P8" s="93" t="s">
        <v>8</v>
      </c>
      <c r="Q8" s="259">
        <f>SUM(Q9,Q10,Q11,Q12)</f>
        <v>0</v>
      </c>
      <c r="R8" s="259"/>
      <c r="S8" s="260"/>
      <c r="T8" s="94" t="s">
        <v>8</v>
      </c>
      <c r="V8" s="92"/>
    </row>
    <row r="9" spans="2:52">
      <c r="B9" s="169" t="s">
        <v>10</v>
      </c>
      <c r="C9" s="170"/>
      <c r="D9" s="170"/>
      <c r="E9" s="170"/>
      <c r="F9" s="170"/>
      <c r="G9" s="170"/>
      <c r="H9" s="171"/>
      <c r="I9" s="259">
        <f>O23</f>
        <v>0</v>
      </c>
      <c r="J9" s="259"/>
      <c r="K9" s="260"/>
      <c r="L9" s="93" t="s">
        <v>8</v>
      </c>
      <c r="M9" s="261">
        <f>V23</f>
        <v>0</v>
      </c>
      <c r="N9" s="261"/>
      <c r="O9" s="262"/>
      <c r="P9" s="93" t="s">
        <v>8</v>
      </c>
      <c r="Q9" s="261">
        <f>I9-M9</f>
        <v>0</v>
      </c>
      <c r="R9" s="261"/>
      <c r="S9" s="262"/>
      <c r="T9" s="94" t="s">
        <v>8</v>
      </c>
      <c r="V9" s="92"/>
    </row>
    <row r="10" spans="2:52">
      <c r="B10" s="169" t="s">
        <v>11</v>
      </c>
      <c r="C10" s="170"/>
      <c r="D10" s="170"/>
      <c r="E10" s="170"/>
      <c r="F10" s="170"/>
      <c r="G10" s="170"/>
      <c r="H10" s="171"/>
      <c r="I10" s="259">
        <f>O24</f>
        <v>0</v>
      </c>
      <c r="J10" s="259"/>
      <c r="K10" s="260"/>
      <c r="L10" s="93" t="s">
        <v>8</v>
      </c>
      <c r="M10" s="261">
        <f>V24</f>
        <v>0</v>
      </c>
      <c r="N10" s="261"/>
      <c r="O10" s="262"/>
      <c r="P10" s="93" t="s">
        <v>8</v>
      </c>
      <c r="Q10" s="261">
        <f>I10-M10</f>
        <v>0</v>
      </c>
      <c r="R10" s="261"/>
      <c r="S10" s="262"/>
      <c r="T10" s="94" t="s">
        <v>8</v>
      </c>
      <c r="V10" s="92"/>
    </row>
    <row r="11" spans="2:52">
      <c r="B11" s="169" t="s">
        <v>12</v>
      </c>
      <c r="C11" s="170"/>
      <c r="D11" s="170"/>
      <c r="E11" s="170"/>
      <c r="F11" s="170"/>
      <c r="G11" s="170"/>
      <c r="H11" s="171"/>
      <c r="I11" s="259">
        <f>K39</f>
        <v>0</v>
      </c>
      <c r="J11" s="259"/>
      <c r="K11" s="260"/>
      <c r="L11" s="93" t="s">
        <v>8</v>
      </c>
      <c r="M11" s="261">
        <v>0</v>
      </c>
      <c r="N11" s="261"/>
      <c r="O11" s="262"/>
      <c r="P11" s="93" t="s">
        <v>8</v>
      </c>
      <c r="Q11" s="261">
        <f>I11-M11</f>
        <v>0</v>
      </c>
      <c r="R11" s="261"/>
      <c r="S11" s="262"/>
      <c r="T11" s="94" t="s">
        <v>8</v>
      </c>
      <c r="V11" s="92"/>
    </row>
    <row r="12" spans="2:52">
      <c r="B12" s="169" t="s">
        <v>13</v>
      </c>
      <c r="C12" s="170"/>
      <c r="D12" s="170"/>
      <c r="E12" s="170"/>
      <c r="F12" s="170"/>
      <c r="G12" s="170"/>
      <c r="H12" s="171"/>
      <c r="I12" s="259">
        <f>W39</f>
        <v>0</v>
      </c>
      <c r="J12" s="259"/>
      <c r="K12" s="260"/>
      <c r="L12" s="93" t="s">
        <v>8</v>
      </c>
      <c r="M12" s="261">
        <f>AD39</f>
        <v>0</v>
      </c>
      <c r="N12" s="261"/>
      <c r="O12" s="262"/>
      <c r="P12" s="93" t="s">
        <v>8</v>
      </c>
      <c r="Q12" s="261">
        <f t="shared" ref="Q12:Q14" si="0">I12-M12</f>
        <v>0</v>
      </c>
      <c r="R12" s="261"/>
      <c r="S12" s="262"/>
      <c r="T12" s="94" t="s">
        <v>8</v>
      </c>
      <c r="V12" s="92"/>
    </row>
    <row r="13" spans="2:52">
      <c r="B13" s="169" t="s">
        <v>14</v>
      </c>
      <c r="C13" s="170"/>
      <c r="D13" s="170"/>
      <c r="E13" s="170"/>
      <c r="F13" s="170"/>
      <c r="G13" s="170"/>
      <c r="H13" s="171"/>
      <c r="I13" s="259">
        <f>J56</f>
        <v>0</v>
      </c>
      <c r="J13" s="259"/>
      <c r="K13" s="260"/>
      <c r="L13" s="93" t="s">
        <v>8</v>
      </c>
      <c r="M13" s="261">
        <f>Q56</f>
        <v>0</v>
      </c>
      <c r="N13" s="261"/>
      <c r="O13" s="262"/>
      <c r="P13" s="93" t="s">
        <v>8</v>
      </c>
      <c r="Q13" s="261">
        <f t="shared" si="0"/>
        <v>0</v>
      </c>
      <c r="R13" s="261"/>
      <c r="S13" s="262"/>
      <c r="T13" s="94" t="s">
        <v>8</v>
      </c>
      <c r="V13" s="92"/>
    </row>
    <row r="14" spans="2:52">
      <c r="B14" s="169" t="s">
        <v>15</v>
      </c>
      <c r="C14" s="170"/>
      <c r="D14" s="170"/>
      <c r="E14" s="170"/>
      <c r="F14" s="170"/>
      <c r="G14" s="170"/>
      <c r="H14" s="171"/>
      <c r="I14" s="259">
        <f>Q65</f>
        <v>0</v>
      </c>
      <c r="J14" s="259"/>
      <c r="K14" s="260"/>
      <c r="L14" s="93" t="s">
        <v>8</v>
      </c>
      <c r="M14" s="261">
        <f>X65</f>
        <v>0</v>
      </c>
      <c r="N14" s="261"/>
      <c r="O14" s="262"/>
      <c r="P14" s="93" t="s">
        <v>8</v>
      </c>
      <c r="Q14" s="261">
        <f t="shared" si="0"/>
        <v>0</v>
      </c>
      <c r="R14" s="261"/>
      <c r="S14" s="262"/>
      <c r="T14" s="94" t="s">
        <v>8</v>
      </c>
      <c r="V14" s="92"/>
    </row>
    <row r="15" spans="2:52">
      <c r="B15" s="169" t="s">
        <v>16</v>
      </c>
      <c r="C15" s="170"/>
      <c r="D15" s="170"/>
      <c r="E15" s="170"/>
      <c r="F15" s="170"/>
      <c r="G15" s="170"/>
      <c r="H15" s="171"/>
      <c r="I15" s="259">
        <f>Q79</f>
        <v>0</v>
      </c>
      <c r="J15" s="259"/>
      <c r="K15" s="260"/>
      <c r="L15" s="93" t="s">
        <v>8</v>
      </c>
      <c r="M15" s="261">
        <f>X79</f>
        <v>0</v>
      </c>
      <c r="N15" s="261"/>
      <c r="O15" s="262"/>
      <c r="P15" s="93" t="s">
        <v>8</v>
      </c>
      <c r="Q15" s="261">
        <f>I15-M15</f>
        <v>0</v>
      </c>
      <c r="R15" s="261"/>
      <c r="S15" s="262"/>
      <c r="T15" s="94" t="s">
        <v>8</v>
      </c>
      <c r="V15" s="92"/>
    </row>
    <row r="16" spans="2:52">
      <c r="B16" s="169" t="s">
        <v>17</v>
      </c>
      <c r="C16" s="170"/>
      <c r="D16" s="170"/>
      <c r="E16" s="170"/>
      <c r="F16" s="170"/>
      <c r="G16" s="170"/>
      <c r="H16" s="171"/>
      <c r="I16" s="259">
        <f>SUM(I7,I15)</f>
        <v>0</v>
      </c>
      <c r="J16" s="259"/>
      <c r="K16" s="260"/>
      <c r="L16" s="93" t="s">
        <v>8</v>
      </c>
      <c r="M16" s="259">
        <f>SUM(M7,M15)</f>
        <v>0</v>
      </c>
      <c r="N16" s="259"/>
      <c r="O16" s="260"/>
      <c r="P16" s="93" t="s">
        <v>8</v>
      </c>
      <c r="Q16" s="259">
        <f>SUM(Q7,Q15)</f>
        <v>0</v>
      </c>
      <c r="R16" s="259"/>
      <c r="S16" s="260"/>
      <c r="T16" s="94" t="s">
        <v>8</v>
      </c>
      <c r="V16" s="92"/>
    </row>
    <row r="17" spans="2:58" ht="24.75" customHeight="1" thickBot="1">
      <c r="B17" s="185" t="s">
        <v>18</v>
      </c>
      <c r="C17" s="186"/>
      <c r="D17" s="186"/>
      <c r="E17" s="186"/>
      <c r="F17" s="186"/>
      <c r="G17" s="186"/>
      <c r="H17" s="187"/>
      <c r="I17" s="265">
        <f>M17</f>
        <v>0</v>
      </c>
      <c r="J17" s="265"/>
      <c r="K17" s="266"/>
      <c r="L17" s="95" t="s">
        <v>8</v>
      </c>
      <c r="M17" s="267"/>
      <c r="N17" s="267"/>
      <c r="O17" s="268"/>
      <c r="P17" s="95" t="s">
        <v>8</v>
      </c>
      <c r="Q17" s="271"/>
      <c r="R17" s="272"/>
      <c r="S17" s="272"/>
      <c r="T17" s="273"/>
      <c r="V17" s="92"/>
    </row>
    <row r="18" spans="2:58" ht="14.5" thickBot="1">
      <c r="B18" s="176" t="s">
        <v>19</v>
      </c>
      <c r="C18" s="177"/>
      <c r="D18" s="177"/>
      <c r="E18" s="177"/>
      <c r="F18" s="177"/>
      <c r="G18" s="177"/>
      <c r="H18" s="177"/>
      <c r="I18" s="269">
        <f>SUM(I16,I17)</f>
        <v>0</v>
      </c>
      <c r="J18" s="270"/>
      <c r="K18" s="270"/>
      <c r="L18" s="96" t="s">
        <v>8</v>
      </c>
      <c r="M18" s="269">
        <f>SUM(M16,M17)</f>
        <v>0</v>
      </c>
      <c r="N18" s="270"/>
      <c r="O18" s="270"/>
      <c r="P18" s="96" t="s">
        <v>8</v>
      </c>
      <c r="Q18" s="269">
        <f>SUM(Q16,Q17)</f>
        <v>0</v>
      </c>
      <c r="R18" s="270"/>
      <c r="S18" s="270"/>
      <c r="T18" s="97" t="s">
        <v>8</v>
      </c>
      <c r="V18" s="92"/>
    </row>
    <row r="19" spans="2:58" ht="12" customHeight="1"/>
    <row r="20" spans="2:58">
      <c r="B20" s="2" t="s">
        <v>27</v>
      </c>
      <c r="C20" s="2"/>
      <c r="D20" s="2"/>
      <c r="E20" s="2"/>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row>
    <row r="21" spans="2:58">
      <c r="B21" s="2" t="s">
        <v>7</v>
      </c>
      <c r="C21" s="2"/>
      <c r="D21" s="2"/>
      <c r="E21" s="2"/>
      <c r="F21" s="98"/>
      <c r="G21" s="98"/>
      <c r="H21" s="98"/>
      <c r="I21" s="98"/>
      <c r="J21" s="98"/>
      <c r="K21" s="98"/>
      <c r="L21" s="98"/>
      <c r="M21" s="99" t="s">
        <v>24</v>
      </c>
      <c r="N21" s="99"/>
      <c r="O21" s="233">
        <f>SUM(O22,J56,Q65)</f>
        <v>0</v>
      </c>
      <c r="P21" s="233"/>
      <c r="Q21" s="233"/>
      <c r="R21" s="99" t="s">
        <v>8</v>
      </c>
      <c r="S21" s="99" t="s">
        <v>28</v>
      </c>
      <c r="T21" s="99"/>
      <c r="U21" s="99"/>
      <c r="V21" s="233">
        <f>SUM(V22,Q56,X65)</f>
        <v>0</v>
      </c>
      <c r="W21" s="233"/>
      <c r="X21" s="233"/>
      <c r="Y21" s="99" t="s">
        <v>8</v>
      </c>
      <c r="Z21" s="99" t="s">
        <v>29</v>
      </c>
      <c r="AA21" s="99"/>
      <c r="AB21" s="99"/>
      <c r="AC21" s="263">
        <f>O21-V21</f>
        <v>0</v>
      </c>
      <c r="AD21" s="263"/>
      <c r="AE21" s="263"/>
      <c r="AF21" s="99" t="s">
        <v>8</v>
      </c>
      <c r="AG21" s="98"/>
      <c r="AH21" s="98"/>
      <c r="AI21" s="98"/>
      <c r="AJ21" s="98"/>
      <c r="AK21" s="98"/>
      <c r="AL21" s="98"/>
      <c r="AM21" s="98"/>
      <c r="AN21" s="98"/>
      <c r="AO21" s="98"/>
      <c r="AP21" s="98"/>
      <c r="AQ21" s="98"/>
      <c r="AR21" s="98"/>
      <c r="AS21" s="98"/>
      <c r="AT21" s="98"/>
      <c r="AU21" s="98"/>
      <c r="AV21" s="98"/>
      <c r="AW21" s="98"/>
      <c r="AX21" s="98"/>
    </row>
    <row r="22" spans="2:58">
      <c r="B22" s="2" t="s">
        <v>30</v>
      </c>
      <c r="C22" s="2"/>
      <c r="D22" s="2"/>
      <c r="E22" s="2"/>
      <c r="F22" s="98"/>
      <c r="G22" s="98"/>
      <c r="H22" s="98"/>
      <c r="I22" s="98"/>
      <c r="J22" s="98"/>
      <c r="K22" s="98"/>
      <c r="L22" s="98"/>
      <c r="M22" s="93" t="s">
        <v>24</v>
      </c>
      <c r="N22" s="93"/>
      <c r="O22" s="216">
        <f>SUM(O23,O24,K39,W39)</f>
        <v>0</v>
      </c>
      <c r="P22" s="216"/>
      <c r="Q22" s="216"/>
      <c r="R22" s="93" t="s">
        <v>8</v>
      </c>
      <c r="S22" s="93" t="s">
        <v>28</v>
      </c>
      <c r="T22" s="93"/>
      <c r="U22" s="93"/>
      <c r="V22" s="216">
        <f>SUM(V23,V24,AD39)</f>
        <v>0</v>
      </c>
      <c r="W22" s="216"/>
      <c r="X22" s="216"/>
      <c r="Y22" s="93" t="s">
        <v>8</v>
      </c>
      <c r="Z22" s="93" t="s">
        <v>29</v>
      </c>
      <c r="AA22" s="93"/>
      <c r="AB22" s="93"/>
      <c r="AC22" s="264">
        <f>O22-V22</f>
        <v>0</v>
      </c>
      <c r="AD22" s="264"/>
      <c r="AE22" s="264"/>
      <c r="AF22" s="93" t="s">
        <v>8</v>
      </c>
      <c r="AG22" s="98"/>
      <c r="AH22" s="98"/>
      <c r="AI22" s="98"/>
      <c r="AJ22" s="98"/>
      <c r="AK22" s="98"/>
      <c r="AL22" s="98"/>
      <c r="AM22" s="98"/>
      <c r="AN22" s="98"/>
      <c r="AO22" s="98"/>
      <c r="AP22" s="98"/>
      <c r="AQ22" s="98"/>
      <c r="AR22" s="98"/>
      <c r="AS22" s="98"/>
      <c r="AT22" s="98"/>
      <c r="AU22" s="98"/>
      <c r="AV22" s="98"/>
      <c r="AW22" s="98"/>
      <c r="AX22" s="98"/>
    </row>
    <row r="23" spans="2:58">
      <c r="B23" s="2" t="s">
        <v>31</v>
      </c>
      <c r="C23" s="2"/>
      <c r="D23" s="2"/>
      <c r="E23" s="2"/>
      <c r="F23" s="98"/>
      <c r="G23" s="98"/>
      <c r="H23" s="98"/>
      <c r="I23" s="98"/>
      <c r="J23" s="98"/>
      <c r="K23" s="98"/>
      <c r="M23" s="93" t="s">
        <v>24</v>
      </c>
      <c r="N23" s="93"/>
      <c r="O23" s="216">
        <f>O31</f>
        <v>0</v>
      </c>
      <c r="P23" s="216"/>
      <c r="Q23" s="216"/>
      <c r="R23" s="93" t="s">
        <v>8</v>
      </c>
      <c r="S23" s="93" t="s">
        <v>28</v>
      </c>
      <c r="T23" s="93"/>
      <c r="U23" s="93"/>
      <c r="V23" s="216">
        <f>(SUM(IF($AQ$28="課税",O28,0),IF($AQ$29="課税",O29,0),IF($AQ$30="課税",O30,0)))</f>
        <v>0</v>
      </c>
      <c r="W23" s="216"/>
      <c r="X23" s="216"/>
      <c r="Y23" s="93" t="s">
        <v>8</v>
      </c>
      <c r="Z23" s="93" t="s">
        <v>29</v>
      </c>
      <c r="AA23" s="93"/>
      <c r="AB23" s="93"/>
      <c r="AC23" s="264">
        <f>O23-V23</f>
        <v>0</v>
      </c>
      <c r="AD23" s="264"/>
      <c r="AE23" s="264"/>
      <c r="AF23" s="93" t="s">
        <v>8</v>
      </c>
      <c r="AG23" s="98"/>
      <c r="AH23" s="98"/>
      <c r="AI23" s="98"/>
      <c r="AJ23" s="98"/>
      <c r="AK23" s="98"/>
      <c r="AL23" s="98"/>
      <c r="AM23" s="98"/>
      <c r="AN23" s="98"/>
      <c r="AO23" s="98"/>
      <c r="AP23" s="98"/>
      <c r="AQ23" s="98"/>
      <c r="AR23" s="98"/>
      <c r="AS23" s="98"/>
      <c r="AT23" s="98"/>
      <c r="AU23" s="98"/>
      <c r="AV23" s="98"/>
      <c r="AW23" s="98"/>
      <c r="AX23" s="98"/>
    </row>
    <row r="24" spans="2:58">
      <c r="B24" s="2" t="s">
        <v>32</v>
      </c>
      <c r="C24" s="2"/>
      <c r="D24" s="2"/>
      <c r="E24" s="2"/>
      <c r="F24" s="98"/>
      <c r="G24" s="98"/>
      <c r="H24" s="98"/>
      <c r="I24" s="98"/>
      <c r="J24" s="98"/>
      <c r="K24" s="98"/>
      <c r="L24" s="98"/>
      <c r="M24" s="93" t="s">
        <v>24</v>
      </c>
      <c r="N24" s="93"/>
      <c r="O24" s="216">
        <f>AM31+R37</f>
        <v>0</v>
      </c>
      <c r="P24" s="216"/>
      <c r="Q24" s="216"/>
      <c r="R24" s="93" t="s">
        <v>8</v>
      </c>
      <c r="S24" s="93" t="s">
        <v>28</v>
      </c>
      <c r="T24" s="93"/>
      <c r="U24" s="93"/>
      <c r="V24" s="216">
        <f>(SUM(IF($AQ$28="課税",AM28,0),IF($AQ$29="課税",AM29,0),IF($AQ$30="課税",AM30,0)))</f>
        <v>0</v>
      </c>
      <c r="W24" s="216"/>
      <c r="X24" s="216"/>
      <c r="Y24" s="93" t="s">
        <v>8</v>
      </c>
      <c r="Z24" s="93" t="s">
        <v>29</v>
      </c>
      <c r="AA24" s="93"/>
      <c r="AB24" s="93"/>
      <c r="AC24" s="264">
        <f>O24-V24</f>
        <v>0</v>
      </c>
      <c r="AD24" s="264"/>
      <c r="AE24" s="264"/>
      <c r="AF24" s="93" t="s">
        <v>8</v>
      </c>
      <c r="AG24" s="98"/>
      <c r="AH24" s="98"/>
      <c r="AI24" s="98"/>
      <c r="AJ24" s="98"/>
      <c r="AK24" s="98"/>
      <c r="AL24" s="98"/>
      <c r="AM24" s="98"/>
      <c r="AN24" s="98"/>
      <c r="AO24" s="98"/>
      <c r="AP24" s="98"/>
      <c r="AQ24" s="98"/>
      <c r="AR24" s="98"/>
      <c r="AS24" s="98"/>
      <c r="AT24" s="98"/>
      <c r="AU24" s="98"/>
      <c r="AV24" s="98"/>
      <c r="AW24" s="98"/>
      <c r="AX24" s="98"/>
    </row>
    <row r="25" spans="2:58" ht="14.5" thickBot="1">
      <c r="B25" s="2" t="s">
        <v>33</v>
      </c>
      <c r="C25" s="2"/>
      <c r="D25" s="2"/>
      <c r="E25" s="2"/>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row>
    <row r="26" spans="2:58" ht="18" customHeight="1" thickBot="1">
      <c r="B26" s="390" t="s">
        <v>34</v>
      </c>
      <c r="C26" s="391"/>
      <c r="D26" s="391"/>
      <c r="E26" s="394" t="s">
        <v>35</v>
      </c>
      <c r="F26" s="395"/>
      <c r="G26" s="396"/>
      <c r="H26" s="331" t="s">
        <v>36</v>
      </c>
      <c r="I26" s="331"/>
      <c r="J26" s="278" t="s">
        <v>37</v>
      </c>
      <c r="K26" s="279"/>
      <c r="L26" s="400" t="s">
        <v>38</v>
      </c>
      <c r="M26" s="401"/>
      <c r="N26" s="279"/>
      <c r="O26" s="400" t="s">
        <v>39</v>
      </c>
      <c r="P26" s="404"/>
      <c r="Q26" s="404"/>
      <c r="R26" s="405"/>
      <c r="S26" s="100" t="s">
        <v>40</v>
      </c>
      <c r="T26" s="90"/>
      <c r="U26" s="90"/>
      <c r="V26" s="90"/>
      <c r="W26" s="90"/>
      <c r="X26" s="90"/>
      <c r="Y26" s="90"/>
      <c r="Z26" s="90"/>
      <c r="AA26" s="90"/>
      <c r="AB26" s="90"/>
      <c r="AC26" s="90"/>
      <c r="AD26" s="90"/>
      <c r="AE26" s="90"/>
      <c r="AF26" s="90"/>
      <c r="AG26" s="90"/>
      <c r="AH26" s="90"/>
      <c r="AI26" s="90"/>
      <c r="AJ26" s="90"/>
      <c r="AK26" s="274" t="s">
        <v>41</v>
      </c>
      <c r="AL26" s="275"/>
      <c r="AM26" s="409" t="s">
        <v>42</v>
      </c>
      <c r="AN26" s="404"/>
      <c r="AO26" s="404"/>
      <c r="AP26" s="410"/>
      <c r="AQ26" s="276" t="s">
        <v>43</v>
      </c>
      <c r="AR26" s="386" t="s">
        <v>44</v>
      </c>
      <c r="AS26" s="387"/>
      <c r="AT26" s="387"/>
      <c r="AU26" s="387"/>
      <c r="AV26" s="387"/>
      <c r="AW26" s="387"/>
      <c r="AX26" s="387"/>
      <c r="AY26" s="387"/>
      <c r="AZ26" s="388"/>
      <c r="BA26" s="101"/>
      <c r="BB26" s="101"/>
      <c r="BC26" s="101"/>
      <c r="BD26" s="101"/>
      <c r="BE26" s="101"/>
      <c r="BF26" s="101"/>
    </row>
    <row r="27" spans="2:58">
      <c r="B27" s="392"/>
      <c r="C27" s="393"/>
      <c r="D27" s="393"/>
      <c r="E27" s="397"/>
      <c r="F27" s="398"/>
      <c r="G27" s="399"/>
      <c r="H27" s="224"/>
      <c r="I27" s="224"/>
      <c r="J27" s="211"/>
      <c r="K27" s="280"/>
      <c r="L27" s="402"/>
      <c r="M27" s="403"/>
      <c r="N27" s="280"/>
      <c r="O27" s="406"/>
      <c r="P27" s="407"/>
      <c r="Q27" s="407"/>
      <c r="R27" s="408"/>
      <c r="S27" s="102" t="s">
        <v>45</v>
      </c>
      <c r="T27" s="93"/>
      <c r="U27" s="93"/>
      <c r="V27" s="93"/>
      <c r="W27" s="93"/>
      <c r="X27" s="93"/>
      <c r="Y27" s="93"/>
      <c r="Z27" s="93"/>
      <c r="AA27" s="103"/>
      <c r="AB27" s="104" t="s">
        <v>46</v>
      </c>
      <c r="AC27" s="93"/>
      <c r="AD27" s="93"/>
      <c r="AE27" s="93"/>
      <c r="AF27" s="93"/>
      <c r="AG27" s="93"/>
      <c r="AH27" s="93"/>
      <c r="AI27" s="93"/>
      <c r="AJ27" s="93"/>
      <c r="AK27" s="225"/>
      <c r="AL27" s="226"/>
      <c r="AM27" s="411"/>
      <c r="AN27" s="407"/>
      <c r="AO27" s="407"/>
      <c r="AP27" s="412"/>
      <c r="AQ27" s="277"/>
      <c r="AR27" s="415" t="s">
        <v>47</v>
      </c>
      <c r="AS27" s="416"/>
      <c r="AT27" s="90"/>
      <c r="AU27" s="105" t="s">
        <v>48</v>
      </c>
      <c r="AV27" s="106"/>
      <c r="AW27" s="106"/>
      <c r="AX27" s="106"/>
      <c r="AY27" s="106"/>
      <c r="AZ27" s="107"/>
      <c r="BA27" s="101"/>
      <c r="BB27" s="101"/>
      <c r="BC27" s="101"/>
      <c r="BD27" s="101"/>
      <c r="BE27" s="101"/>
      <c r="BF27" s="101"/>
    </row>
    <row r="28" spans="2:58">
      <c r="B28" s="289"/>
      <c r="C28" s="290"/>
      <c r="D28" s="290"/>
      <c r="E28" s="293"/>
      <c r="F28" s="294"/>
      <c r="G28" s="295"/>
      <c r="H28" s="299"/>
      <c r="I28" s="299"/>
      <c r="J28" s="206" t="s">
        <v>49</v>
      </c>
      <c r="K28" s="307"/>
      <c r="L28" s="301"/>
      <c r="M28" s="228"/>
      <c r="N28" s="302"/>
      <c r="O28" s="303"/>
      <c r="P28" s="231"/>
      <c r="Q28" s="231"/>
      <c r="R28" s="94" t="s">
        <v>8</v>
      </c>
      <c r="S28" s="288"/>
      <c r="T28" s="214"/>
      <c r="U28" s="108" t="s">
        <v>50</v>
      </c>
      <c r="V28" s="285"/>
      <c r="W28" s="285"/>
      <c r="X28" s="108" t="s">
        <v>51</v>
      </c>
      <c r="Y28" s="216">
        <f>ROUND(S28*V28,0)</f>
        <v>0</v>
      </c>
      <c r="Z28" s="216"/>
      <c r="AA28" s="281"/>
      <c r="AB28" s="213"/>
      <c r="AC28" s="214"/>
      <c r="AD28" s="108" t="s">
        <v>50</v>
      </c>
      <c r="AE28" s="287"/>
      <c r="AF28" s="287"/>
      <c r="AG28" s="108" t="s">
        <v>51</v>
      </c>
      <c r="AH28" s="216">
        <f>ROUND(AB28*AE28,0)</f>
        <v>0</v>
      </c>
      <c r="AI28" s="216"/>
      <c r="AJ28" s="281"/>
      <c r="AK28" s="213"/>
      <c r="AL28" s="215"/>
      <c r="AM28" s="262">
        <f>SUM(Y28,AH28,AK28)</f>
        <v>0</v>
      </c>
      <c r="AN28" s="216"/>
      <c r="AO28" s="216"/>
      <c r="AP28" s="103" t="s">
        <v>8</v>
      </c>
      <c r="AQ28" s="109" t="s">
        <v>49</v>
      </c>
      <c r="AR28" s="358"/>
      <c r="AS28" s="234"/>
      <c r="AT28" s="234"/>
      <c r="AU28" s="234"/>
      <c r="AV28" s="234"/>
      <c r="AW28" s="234"/>
      <c r="AX28" s="234"/>
      <c r="AY28" s="234"/>
      <c r="AZ28" s="235"/>
      <c r="BA28" s="110"/>
      <c r="BB28" s="111"/>
      <c r="BC28" s="111"/>
      <c r="BD28" s="111"/>
      <c r="BE28" s="111"/>
      <c r="BF28" s="111"/>
    </row>
    <row r="29" spans="2:58">
      <c r="B29" s="289"/>
      <c r="C29" s="290"/>
      <c r="D29" s="290"/>
      <c r="E29" s="293"/>
      <c r="F29" s="294"/>
      <c r="G29" s="295"/>
      <c r="H29" s="299"/>
      <c r="I29" s="299"/>
      <c r="J29" s="206" t="s">
        <v>49</v>
      </c>
      <c r="K29" s="307"/>
      <c r="L29" s="413"/>
      <c r="M29" s="218"/>
      <c r="N29" s="414"/>
      <c r="O29" s="288"/>
      <c r="P29" s="214"/>
      <c r="Q29" s="214"/>
      <c r="R29" s="94" t="s">
        <v>8</v>
      </c>
      <c r="S29" s="288"/>
      <c r="T29" s="214"/>
      <c r="U29" s="108" t="s">
        <v>50</v>
      </c>
      <c r="V29" s="285"/>
      <c r="W29" s="285"/>
      <c r="X29" s="108" t="s">
        <v>51</v>
      </c>
      <c r="Y29" s="216">
        <f>ROUND(S29*V29,0)</f>
        <v>0</v>
      </c>
      <c r="Z29" s="216"/>
      <c r="AA29" s="281"/>
      <c r="AB29" s="213"/>
      <c r="AC29" s="214"/>
      <c r="AD29" s="108" t="s">
        <v>50</v>
      </c>
      <c r="AE29" s="287"/>
      <c r="AF29" s="287"/>
      <c r="AG29" s="108" t="s">
        <v>51</v>
      </c>
      <c r="AH29" s="216">
        <f>ROUND(AB29*AE29,0)</f>
        <v>0</v>
      </c>
      <c r="AI29" s="216"/>
      <c r="AJ29" s="281"/>
      <c r="AK29" s="213"/>
      <c r="AL29" s="215"/>
      <c r="AM29" s="262">
        <f>SUM(Y29,AH29,AK29)</f>
        <v>0</v>
      </c>
      <c r="AN29" s="216"/>
      <c r="AO29" s="216"/>
      <c r="AP29" s="103" t="s">
        <v>8</v>
      </c>
      <c r="AQ29" s="112" t="s">
        <v>49</v>
      </c>
      <c r="AR29" s="358"/>
      <c r="AS29" s="234"/>
      <c r="AT29" s="234"/>
      <c r="AU29" s="234"/>
      <c r="AV29" s="234"/>
      <c r="AW29" s="234"/>
      <c r="AX29" s="234"/>
      <c r="AY29" s="234"/>
      <c r="AZ29" s="235"/>
      <c r="BA29" s="110"/>
      <c r="BB29" s="111"/>
      <c r="BC29" s="111"/>
      <c r="BD29" s="111"/>
      <c r="BE29" s="111"/>
      <c r="BF29" s="111"/>
    </row>
    <row r="30" spans="2:58" ht="14.5" thickBot="1">
      <c r="B30" s="291"/>
      <c r="C30" s="292"/>
      <c r="D30" s="292"/>
      <c r="E30" s="296"/>
      <c r="F30" s="297"/>
      <c r="G30" s="298"/>
      <c r="H30" s="300"/>
      <c r="I30" s="300"/>
      <c r="J30" s="308" t="s">
        <v>49</v>
      </c>
      <c r="K30" s="309"/>
      <c r="L30" s="304"/>
      <c r="M30" s="305"/>
      <c r="N30" s="306"/>
      <c r="O30" s="283"/>
      <c r="P30" s="284"/>
      <c r="Q30" s="284"/>
      <c r="R30" s="113" t="s">
        <v>8</v>
      </c>
      <c r="S30" s="283"/>
      <c r="T30" s="284"/>
      <c r="U30" s="114" t="s">
        <v>50</v>
      </c>
      <c r="V30" s="286"/>
      <c r="W30" s="286"/>
      <c r="X30" s="114" t="s">
        <v>51</v>
      </c>
      <c r="Y30" s="247">
        <f>ROUND(S30*V30,0)</f>
        <v>0</v>
      </c>
      <c r="Z30" s="247"/>
      <c r="AA30" s="282"/>
      <c r="AB30" s="268"/>
      <c r="AC30" s="284"/>
      <c r="AD30" s="114" t="s">
        <v>50</v>
      </c>
      <c r="AE30" s="287"/>
      <c r="AF30" s="287"/>
      <c r="AG30" s="114" t="s">
        <v>51</v>
      </c>
      <c r="AH30" s="247">
        <f>ROUND(AB30*AE30,0)</f>
        <v>0</v>
      </c>
      <c r="AI30" s="247"/>
      <c r="AJ30" s="282"/>
      <c r="AK30" s="268"/>
      <c r="AL30" s="389"/>
      <c r="AM30" s="246">
        <f>SUM(Y30,AH30,AK30)</f>
        <v>0</v>
      </c>
      <c r="AN30" s="247"/>
      <c r="AO30" s="247"/>
      <c r="AP30" s="115" t="s">
        <v>8</v>
      </c>
      <c r="AQ30" s="116" t="s">
        <v>49</v>
      </c>
      <c r="AR30" s="241"/>
      <c r="AS30" s="242"/>
      <c r="AT30" s="242"/>
      <c r="AU30" s="242"/>
      <c r="AV30" s="242"/>
      <c r="AW30" s="242"/>
      <c r="AX30" s="242"/>
      <c r="AY30" s="242"/>
      <c r="AZ30" s="359"/>
      <c r="BA30" s="110"/>
      <c r="BB30" s="111"/>
      <c r="BC30" s="111"/>
      <c r="BD30" s="111"/>
      <c r="BE30" s="111"/>
      <c r="BF30" s="111"/>
    </row>
    <row r="31" spans="2:58" ht="14.5" thickBot="1">
      <c r="B31" s="87"/>
      <c r="C31" s="2"/>
      <c r="D31" s="2"/>
      <c r="E31" s="87"/>
      <c r="F31" s="98"/>
      <c r="G31" s="98"/>
      <c r="H31" s="98"/>
      <c r="I31" s="98"/>
      <c r="J31" s="98"/>
      <c r="K31" s="98"/>
      <c r="L31" s="237" t="s">
        <v>52</v>
      </c>
      <c r="M31" s="202"/>
      <c r="N31" s="204"/>
      <c r="O31" s="238">
        <f>SUM(O28:O30)</f>
        <v>0</v>
      </c>
      <c r="P31" s="239"/>
      <c r="Q31" s="239"/>
      <c r="R31" s="97" t="s">
        <v>8</v>
      </c>
      <c r="S31" s="371" t="s">
        <v>24</v>
      </c>
      <c r="T31" s="372"/>
      <c r="U31" s="372"/>
      <c r="V31" s="372"/>
      <c r="W31" s="372"/>
      <c r="X31" s="372"/>
      <c r="Y31" s="372"/>
      <c r="Z31" s="372"/>
      <c r="AA31" s="372"/>
      <c r="AB31" s="372"/>
      <c r="AC31" s="372"/>
      <c r="AD31" s="372"/>
      <c r="AE31" s="372"/>
      <c r="AF31" s="372"/>
      <c r="AG31" s="372"/>
      <c r="AH31" s="372"/>
      <c r="AI31" s="372"/>
      <c r="AJ31" s="372"/>
      <c r="AK31" s="372"/>
      <c r="AL31" s="373"/>
      <c r="AM31" s="238">
        <f>SUM(AM28:AO30)</f>
        <v>0</v>
      </c>
      <c r="AN31" s="239"/>
      <c r="AO31" s="239"/>
      <c r="AP31" s="97" t="s">
        <v>8</v>
      </c>
      <c r="AQ31" s="369"/>
      <c r="AR31" s="370"/>
      <c r="AS31" s="370"/>
      <c r="AT31" s="370"/>
      <c r="AU31" s="370"/>
      <c r="AV31" s="370"/>
      <c r="AW31" s="370"/>
      <c r="AX31" s="370"/>
      <c r="AY31" s="370"/>
      <c r="AZ31" s="370"/>
      <c r="BA31" s="111"/>
      <c r="BB31" s="111"/>
      <c r="BC31" s="111"/>
      <c r="BD31" s="111"/>
      <c r="BE31" s="111"/>
      <c r="BF31" s="111"/>
    </row>
    <row r="32" spans="2:5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385" t="s">
        <v>53</v>
      </c>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118"/>
      <c r="BB32" s="118"/>
      <c r="BC32" s="118"/>
    </row>
    <row r="33" spans="2:59" ht="14.5" thickBot="1">
      <c r="B33" s="98" t="s">
        <v>54</v>
      </c>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118"/>
      <c r="AZ33" s="118"/>
      <c r="BA33" s="118"/>
      <c r="BB33" s="118"/>
      <c r="BC33" s="118"/>
    </row>
    <row r="34" spans="2:59">
      <c r="B34" s="253" t="s">
        <v>55</v>
      </c>
      <c r="C34" s="209"/>
      <c r="D34" s="209"/>
      <c r="E34" s="209"/>
      <c r="F34" s="209"/>
      <c r="G34" s="209"/>
      <c r="H34" s="209"/>
      <c r="I34" s="209"/>
      <c r="J34" s="251" t="s">
        <v>37</v>
      </c>
      <c r="K34" s="252"/>
      <c r="L34" s="208" t="s">
        <v>56</v>
      </c>
      <c r="M34" s="209"/>
      <c r="N34" s="236"/>
      <c r="O34" s="209" t="s">
        <v>57</v>
      </c>
      <c r="P34" s="209"/>
      <c r="Q34" s="209"/>
      <c r="R34" s="208" t="s">
        <v>58</v>
      </c>
      <c r="S34" s="209"/>
      <c r="T34" s="209"/>
      <c r="U34" s="236"/>
      <c r="V34" s="221" t="s">
        <v>59</v>
      </c>
      <c r="W34" s="221"/>
      <c r="X34" s="221"/>
      <c r="Y34" s="221"/>
      <c r="Z34" s="221"/>
      <c r="AA34" s="221"/>
      <c r="AB34" s="221"/>
      <c r="AC34" s="221"/>
      <c r="AD34" s="222"/>
      <c r="AE34" s="98"/>
      <c r="AF34" s="98"/>
      <c r="AG34" s="98"/>
      <c r="AH34" s="98"/>
      <c r="AI34" s="98"/>
      <c r="AJ34" s="98"/>
      <c r="AK34" s="98"/>
      <c r="AL34" s="98"/>
      <c r="AM34" s="98"/>
      <c r="AN34" s="98"/>
      <c r="AO34" s="98"/>
      <c r="AP34" s="98"/>
      <c r="AQ34" s="98"/>
      <c r="AR34" s="98"/>
      <c r="AS34" s="98"/>
      <c r="AT34" s="98"/>
      <c r="AU34" s="98"/>
      <c r="AV34" s="98"/>
      <c r="AW34" s="98"/>
      <c r="AX34" s="98"/>
      <c r="AY34" s="98"/>
      <c r="AZ34" s="98"/>
      <c r="BA34" s="118"/>
      <c r="BB34" s="118"/>
      <c r="BC34" s="118"/>
      <c r="BD34" s="118"/>
      <c r="BE34" s="118"/>
    </row>
    <row r="35" spans="2:59">
      <c r="B35" s="223"/>
      <c r="C35" s="224"/>
      <c r="D35" s="224"/>
      <c r="E35" s="224"/>
      <c r="F35" s="224"/>
      <c r="G35" s="224"/>
      <c r="H35" s="224"/>
      <c r="I35" s="224"/>
      <c r="J35" s="206" t="s">
        <v>49</v>
      </c>
      <c r="K35" s="207"/>
      <c r="L35" s="213"/>
      <c r="M35" s="214"/>
      <c r="N35" s="215"/>
      <c r="O35" s="240"/>
      <c r="P35" s="240"/>
      <c r="Q35" s="240"/>
      <c r="R35" s="310">
        <f>ROUND(L35*O35,0)</f>
        <v>0</v>
      </c>
      <c r="S35" s="311"/>
      <c r="T35" s="311"/>
      <c r="U35" s="119" t="s">
        <v>8</v>
      </c>
      <c r="V35" s="312"/>
      <c r="W35" s="312"/>
      <c r="X35" s="312"/>
      <c r="Y35" s="312"/>
      <c r="Z35" s="312"/>
      <c r="AA35" s="312"/>
      <c r="AB35" s="312"/>
      <c r="AC35" s="312"/>
      <c r="AD35" s="313"/>
      <c r="AE35" s="98"/>
      <c r="AF35" s="98"/>
      <c r="AG35" s="98"/>
      <c r="AH35" s="98"/>
      <c r="AI35" s="98"/>
      <c r="AJ35" s="98"/>
      <c r="AK35" s="98"/>
      <c r="AL35" s="98"/>
      <c r="AM35" s="98"/>
      <c r="AN35" s="98"/>
      <c r="AO35" s="98"/>
      <c r="AP35" s="98"/>
      <c r="AQ35" s="98"/>
      <c r="AR35" s="98"/>
      <c r="AS35" s="98"/>
      <c r="AT35" s="98"/>
      <c r="AU35" s="98"/>
      <c r="AV35" s="98"/>
      <c r="AW35" s="98"/>
      <c r="AX35" s="98"/>
      <c r="AY35" s="98"/>
      <c r="AZ35" s="98"/>
      <c r="BA35" s="118"/>
      <c r="BB35" s="118"/>
      <c r="BC35" s="118"/>
      <c r="BD35" s="118"/>
      <c r="BE35" s="118"/>
    </row>
    <row r="36" spans="2:59">
      <c r="B36" s="223"/>
      <c r="C36" s="224"/>
      <c r="D36" s="224"/>
      <c r="E36" s="224"/>
      <c r="F36" s="224"/>
      <c r="G36" s="224"/>
      <c r="H36" s="224"/>
      <c r="I36" s="224"/>
      <c r="J36" s="206" t="s">
        <v>49</v>
      </c>
      <c r="K36" s="207"/>
      <c r="L36" s="230"/>
      <c r="M36" s="231"/>
      <c r="N36" s="232"/>
      <c r="O36" s="240"/>
      <c r="P36" s="240"/>
      <c r="Q36" s="240"/>
      <c r="R36" s="310">
        <f>ROUND(L36*O36,0)</f>
        <v>0</v>
      </c>
      <c r="S36" s="311"/>
      <c r="T36" s="311"/>
      <c r="U36" s="119" t="s">
        <v>8</v>
      </c>
      <c r="V36" s="312"/>
      <c r="W36" s="312"/>
      <c r="X36" s="312"/>
      <c r="Y36" s="312"/>
      <c r="Z36" s="312"/>
      <c r="AA36" s="312"/>
      <c r="AB36" s="312"/>
      <c r="AC36" s="312"/>
      <c r="AD36" s="313"/>
      <c r="AE36" s="98"/>
      <c r="AF36" s="98"/>
      <c r="AG36" s="98"/>
      <c r="AH36" s="98"/>
      <c r="AI36" s="98"/>
      <c r="AJ36" s="98"/>
      <c r="AK36" s="98"/>
      <c r="AL36" s="98"/>
      <c r="AM36" s="98"/>
      <c r="AN36" s="98"/>
      <c r="AO36" s="98"/>
      <c r="AP36" s="98"/>
      <c r="AQ36" s="98"/>
      <c r="AR36" s="98"/>
      <c r="AS36" s="98"/>
      <c r="AT36" s="98"/>
      <c r="AU36" s="98"/>
      <c r="AV36" s="98"/>
      <c r="AW36" s="98"/>
      <c r="AX36" s="98"/>
      <c r="AY36" s="98"/>
      <c r="AZ36" s="98"/>
      <c r="BA36" s="118"/>
      <c r="BB36" s="118"/>
      <c r="BC36" s="118"/>
      <c r="BD36" s="118"/>
      <c r="BE36" s="118"/>
    </row>
    <row r="37" spans="2:59" ht="14.5" thickBot="1">
      <c r="B37" s="241" t="s">
        <v>24</v>
      </c>
      <c r="C37" s="242"/>
      <c r="D37" s="242"/>
      <c r="E37" s="242"/>
      <c r="F37" s="242"/>
      <c r="G37" s="242"/>
      <c r="H37" s="242"/>
      <c r="I37" s="242"/>
      <c r="J37" s="242"/>
      <c r="K37" s="242"/>
      <c r="L37" s="242"/>
      <c r="M37" s="242"/>
      <c r="N37" s="242"/>
      <c r="O37" s="242"/>
      <c r="P37" s="242"/>
      <c r="Q37" s="243"/>
      <c r="R37" s="383">
        <f>SUM(R35:R36)</f>
        <v>0</v>
      </c>
      <c r="S37" s="384"/>
      <c r="T37" s="384"/>
      <c r="U37" s="120" t="s">
        <v>8</v>
      </c>
      <c r="V37" s="378"/>
      <c r="W37" s="379"/>
      <c r="X37" s="379"/>
      <c r="Y37" s="379"/>
      <c r="Z37" s="379"/>
      <c r="AA37" s="379"/>
      <c r="AB37" s="379"/>
      <c r="AC37" s="379"/>
      <c r="AD37" s="380"/>
      <c r="AE37" s="98"/>
      <c r="AF37" s="98"/>
      <c r="AG37" s="98"/>
      <c r="AH37" s="98"/>
      <c r="AI37" s="98"/>
      <c r="AJ37" s="98"/>
      <c r="AK37" s="98"/>
      <c r="AL37" s="98"/>
      <c r="AM37" s="98"/>
      <c r="AN37" s="98"/>
      <c r="AO37" s="98"/>
      <c r="AP37" s="98"/>
      <c r="AQ37" s="98"/>
      <c r="AR37" s="98"/>
      <c r="AS37" s="98"/>
      <c r="AT37" s="98"/>
      <c r="AU37" s="98"/>
      <c r="AV37" s="98"/>
      <c r="AW37" s="98"/>
      <c r="AX37" s="98"/>
      <c r="AY37" s="98"/>
      <c r="AZ37" s="98"/>
      <c r="BA37" s="118"/>
      <c r="BB37" s="118"/>
      <c r="BC37" s="118"/>
      <c r="BD37" s="118"/>
      <c r="BE37" s="118"/>
    </row>
    <row r="38" spans="2:59">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118"/>
      <c r="AZ38" s="118"/>
      <c r="BA38" s="118"/>
      <c r="BB38" s="118"/>
      <c r="BC38" s="118"/>
    </row>
    <row r="39" spans="2:59">
      <c r="B39" s="98" t="s">
        <v>60</v>
      </c>
      <c r="C39" s="98"/>
      <c r="D39" s="98"/>
      <c r="E39" s="98"/>
      <c r="F39" s="98"/>
      <c r="G39" s="98"/>
      <c r="H39" s="98" t="s">
        <v>24</v>
      </c>
      <c r="I39" s="98"/>
      <c r="J39" s="98"/>
      <c r="K39" s="318">
        <f>J53</f>
        <v>0</v>
      </c>
      <c r="L39" s="319"/>
      <c r="M39" s="319"/>
      <c r="N39" s="98" t="s">
        <v>8</v>
      </c>
      <c r="O39" s="98"/>
      <c r="P39" s="98" t="s">
        <v>61</v>
      </c>
      <c r="Q39" s="98"/>
      <c r="R39" s="98"/>
      <c r="S39" s="98"/>
      <c r="U39" s="99" t="s">
        <v>24</v>
      </c>
      <c r="V39" s="99"/>
      <c r="W39" s="233">
        <f>SUM(AT44,AI52)</f>
        <v>0</v>
      </c>
      <c r="X39" s="233"/>
      <c r="Y39" s="233"/>
      <c r="Z39" s="99" t="s">
        <v>8</v>
      </c>
      <c r="AA39" s="99"/>
      <c r="AB39" s="99"/>
      <c r="AC39" s="99"/>
      <c r="AD39" s="233"/>
      <c r="AE39" s="233"/>
      <c r="AF39" s="233"/>
      <c r="AG39" s="99"/>
      <c r="AH39" s="99" t="s">
        <v>29</v>
      </c>
      <c r="AI39" s="99"/>
      <c r="AJ39" s="99"/>
      <c r="AK39" s="233">
        <f>W39-AD39</f>
        <v>0</v>
      </c>
      <c r="AL39" s="233"/>
      <c r="AM39" s="233"/>
      <c r="AN39" s="99" t="s">
        <v>8</v>
      </c>
      <c r="AO39" s="111"/>
      <c r="AP39" s="111"/>
      <c r="AR39" s="98"/>
      <c r="AS39" s="98"/>
      <c r="AT39" s="98"/>
      <c r="AU39" s="98"/>
      <c r="AV39" s="98"/>
      <c r="AW39" s="98"/>
      <c r="AX39" s="118"/>
      <c r="AY39" s="118"/>
      <c r="AZ39" s="118"/>
      <c r="BA39" s="118"/>
      <c r="BB39" s="118"/>
    </row>
    <row r="40" spans="2:59" ht="14.5" thickBot="1">
      <c r="B40" s="98"/>
      <c r="C40" s="98"/>
      <c r="D40" s="98"/>
      <c r="E40" s="98"/>
      <c r="F40" s="98"/>
      <c r="G40" s="98"/>
      <c r="H40" s="98" t="s">
        <v>29</v>
      </c>
      <c r="I40" s="98"/>
      <c r="J40" s="98"/>
      <c r="K40" s="314">
        <f>K39</f>
        <v>0</v>
      </c>
      <c r="L40" s="314"/>
      <c r="M40" s="314"/>
      <c r="N40" s="99" t="s">
        <v>8</v>
      </c>
      <c r="O40" s="98"/>
      <c r="P40" s="2" t="s">
        <v>62</v>
      </c>
      <c r="Q40" s="98"/>
      <c r="R40" s="98"/>
      <c r="S40" s="98"/>
      <c r="T40" s="98"/>
      <c r="U40" s="98"/>
      <c r="V40" s="98"/>
      <c r="W40" s="98"/>
      <c r="X40" s="98"/>
      <c r="Y40" s="98"/>
      <c r="Z40" s="98"/>
      <c r="AA40" s="98"/>
      <c r="AB40" s="95"/>
      <c r="AC40" s="95"/>
      <c r="AD40" s="98"/>
      <c r="AE40" s="98"/>
      <c r="AF40" s="98"/>
      <c r="AG40" s="98"/>
      <c r="AH40" s="98"/>
      <c r="AI40" s="98"/>
      <c r="AJ40" s="98"/>
      <c r="AK40" s="98"/>
      <c r="AL40" s="98"/>
      <c r="AM40" s="98"/>
      <c r="AN40" s="98"/>
      <c r="AO40" s="98"/>
      <c r="AP40" s="98"/>
      <c r="AQ40" s="98"/>
      <c r="AR40" s="98"/>
      <c r="AS40" s="98"/>
      <c r="AT40" s="98"/>
      <c r="AU40" s="98"/>
      <c r="AV40" s="98"/>
      <c r="AW40" s="98"/>
      <c r="AX40" s="98"/>
      <c r="AY40" s="118"/>
      <c r="AZ40" s="118"/>
      <c r="BA40" s="118"/>
      <c r="BB40" s="118"/>
      <c r="BC40" s="118"/>
    </row>
    <row r="41" spans="2:59">
      <c r="B41" s="253" t="s">
        <v>63</v>
      </c>
      <c r="C41" s="209"/>
      <c r="D41" s="209"/>
      <c r="E41" s="209"/>
      <c r="F41" s="209"/>
      <c r="G41" s="236"/>
      <c r="H41" s="251" t="s">
        <v>37</v>
      </c>
      <c r="I41" s="252"/>
      <c r="J41" s="208" t="s">
        <v>64</v>
      </c>
      <c r="K41" s="209"/>
      <c r="L41" s="209"/>
      <c r="M41" s="210"/>
      <c r="P41" s="118"/>
      <c r="Q41" s="118"/>
      <c r="R41" s="253" t="s">
        <v>65</v>
      </c>
      <c r="S41" s="209"/>
      <c r="T41" s="209"/>
      <c r="U41" s="209"/>
      <c r="V41" s="209"/>
      <c r="W41" s="315" t="s">
        <v>66</v>
      </c>
      <c r="X41" s="316"/>
      <c r="Y41" s="316"/>
      <c r="Z41" s="316"/>
      <c r="AA41" s="317"/>
      <c r="AB41" s="211" t="s">
        <v>37</v>
      </c>
      <c r="AC41" s="212"/>
      <c r="AD41" s="315" t="s">
        <v>57</v>
      </c>
      <c r="AE41" s="316"/>
      <c r="AF41" s="317"/>
      <c r="AG41" s="208" t="s">
        <v>67</v>
      </c>
      <c r="AH41" s="209"/>
      <c r="AI41" s="236"/>
      <c r="AJ41" s="209" t="s">
        <v>68</v>
      </c>
      <c r="AK41" s="209"/>
      <c r="AL41" s="209"/>
      <c r="AM41" s="209"/>
      <c r="AN41" s="208" t="s">
        <v>69</v>
      </c>
      <c r="AO41" s="209"/>
      <c r="AP41" s="236"/>
      <c r="AQ41" s="209" t="s">
        <v>70</v>
      </c>
      <c r="AR41" s="209"/>
      <c r="AS41" s="121"/>
      <c r="AT41" s="122" t="s">
        <v>71</v>
      </c>
      <c r="AU41" s="90"/>
      <c r="AV41" s="90"/>
      <c r="AW41" s="123"/>
      <c r="AX41" s="220" t="s">
        <v>59</v>
      </c>
      <c r="AY41" s="221"/>
      <c r="AZ41" s="221"/>
      <c r="BA41" s="221"/>
      <c r="BB41" s="222"/>
      <c r="BC41" s="98"/>
      <c r="BD41" s="118"/>
      <c r="BE41" s="118"/>
      <c r="BF41" s="118"/>
      <c r="BG41" s="118"/>
    </row>
    <row r="42" spans="2:59">
      <c r="B42" s="248" t="s">
        <v>72</v>
      </c>
      <c r="C42" s="249"/>
      <c r="D42" s="249"/>
      <c r="E42" s="249"/>
      <c r="F42" s="249"/>
      <c r="G42" s="250"/>
      <c r="H42" s="206" t="s">
        <v>49</v>
      </c>
      <c r="I42" s="207"/>
      <c r="J42" s="244"/>
      <c r="K42" s="245"/>
      <c r="L42" s="245"/>
      <c r="M42" s="94" t="s">
        <v>8</v>
      </c>
      <c r="N42" s="98"/>
      <c r="O42" s="98"/>
      <c r="P42" s="98"/>
      <c r="Q42" s="98"/>
      <c r="R42" s="381"/>
      <c r="S42" s="382"/>
      <c r="T42" s="382"/>
      <c r="U42" s="382"/>
      <c r="V42" s="382"/>
      <c r="W42" s="363"/>
      <c r="X42" s="234"/>
      <c r="Y42" s="234"/>
      <c r="Z42" s="234"/>
      <c r="AA42" s="364"/>
      <c r="AB42" s="206" t="s">
        <v>49</v>
      </c>
      <c r="AC42" s="207"/>
      <c r="AD42" s="217"/>
      <c r="AE42" s="218"/>
      <c r="AF42" s="219"/>
      <c r="AG42" s="213"/>
      <c r="AH42" s="214"/>
      <c r="AI42" s="215"/>
      <c r="AJ42" s="216">
        <f>ROUND(AD42*AG42,0)</f>
        <v>0</v>
      </c>
      <c r="AK42" s="216"/>
      <c r="AL42" s="216"/>
      <c r="AM42" s="93" t="s">
        <v>8</v>
      </c>
      <c r="AN42" s="217"/>
      <c r="AO42" s="218"/>
      <c r="AP42" s="219"/>
      <c r="AQ42" s="374"/>
      <c r="AR42" s="287"/>
      <c r="AS42" s="375"/>
      <c r="AT42" s="262">
        <f>IF(AND(ISNUMBER(AJ42),ISNUMBER(AN42),ISNUMBER(AQ42)),ROUND(AJ42*AN42*AQ42,0),0)</f>
        <v>0</v>
      </c>
      <c r="AU42" s="216"/>
      <c r="AV42" s="216"/>
      <c r="AW42" s="93" t="s">
        <v>8</v>
      </c>
      <c r="AX42" s="376"/>
      <c r="AY42" s="249"/>
      <c r="AZ42" s="249"/>
      <c r="BA42" s="249"/>
      <c r="BB42" s="377"/>
      <c r="BC42" s="118"/>
      <c r="BD42" s="118"/>
      <c r="BE42" s="118"/>
      <c r="BF42" s="118"/>
      <c r="BG42" s="118"/>
    </row>
    <row r="43" spans="2:59" ht="14.5" thickBot="1">
      <c r="B43" s="248" t="s">
        <v>73</v>
      </c>
      <c r="C43" s="249"/>
      <c r="D43" s="249"/>
      <c r="E43" s="249"/>
      <c r="F43" s="249"/>
      <c r="G43" s="250"/>
      <c r="H43" s="206" t="s">
        <v>49</v>
      </c>
      <c r="I43" s="207"/>
      <c r="J43" s="244"/>
      <c r="K43" s="245"/>
      <c r="L43" s="245"/>
      <c r="M43" s="94" t="s">
        <v>8</v>
      </c>
      <c r="N43" s="98"/>
      <c r="O43" s="98"/>
      <c r="P43" s="98"/>
      <c r="Q43" s="98"/>
      <c r="R43" s="223"/>
      <c r="S43" s="224"/>
      <c r="T43" s="224"/>
      <c r="U43" s="224"/>
      <c r="V43" s="224"/>
      <c r="W43" s="225"/>
      <c r="X43" s="224"/>
      <c r="Y43" s="224"/>
      <c r="Z43" s="224"/>
      <c r="AA43" s="226"/>
      <c r="AB43" s="206" t="s">
        <v>49</v>
      </c>
      <c r="AC43" s="207"/>
      <c r="AD43" s="227"/>
      <c r="AE43" s="228"/>
      <c r="AF43" s="229"/>
      <c r="AG43" s="230"/>
      <c r="AH43" s="231"/>
      <c r="AI43" s="232"/>
      <c r="AJ43" s="233">
        <f>ROUND(AD43*AG43,0)</f>
        <v>0</v>
      </c>
      <c r="AK43" s="233"/>
      <c r="AL43" s="233"/>
      <c r="AM43" s="93" t="s">
        <v>8</v>
      </c>
      <c r="AN43" s="217"/>
      <c r="AO43" s="218"/>
      <c r="AP43" s="219"/>
      <c r="AQ43" s="374"/>
      <c r="AR43" s="287"/>
      <c r="AS43" s="375"/>
      <c r="AT43" s="216">
        <f>IF(AND(ISNUMBER(AJ43),ISNUMBER(AN43),ISNUMBER(AQ43)),ROUND(AJ43*AN43*AQ43,0),0)</f>
        <v>0</v>
      </c>
      <c r="AU43" s="216"/>
      <c r="AV43" s="216"/>
      <c r="AW43" s="93" t="s">
        <v>8</v>
      </c>
      <c r="AX43" s="378"/>
      <c r="AY43" s="379"/>
      <c r="AZ43" s="379"/>
      <c r="BA43" s="379"/>
      <c r="BB43" s="380"/>
      <c r="BC43" s="118"/>
      <c r="BD43" s="118"/>
      <c r="BE43" s="118"/>
      <c r="BF43" s="118"/>
      <c r="BG43" s="118"/>
    </row>
    <row r="44" spans="2:59" ht="14.5" thickBot="1">
      <c r="B44" s="248" t="s">
        <v>74</v>
      </c>
      <c r="C44" s="249"/>
      <c r="D44" s="249"/>
      <c r="E44" s="249"/>
      <c r="F44" s="249"/>
      <c r="G44" s="250"/>
      <c r="H44" s="206" t="s">
        <v>49</v>
      </c>
      <c r="I44" s="207"/>
      <c r="J44" s="244"/>
      <c r="K44" s="245"/>
      <c r="L44" s="245"/>
      <c r="M44" s="94" t="s">
        <v>8</v>
      </c>
      <c r="N44" s="98"/>
      <c r="O44" s="98"/>
      <c r="P44" s="98"/>
      <c r="Q44" s="98"/>
      <c r="R44" s="241" t="s">
        <v>75</v>
      </c>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3"/>
      <c r="AT44" s="246">
        <f>SUM(AT42:AT43)</f>
        <v>0</v>
      </c>
      <c r="AU44" s="247"/>
      <c r="AV44" s="247"/>
      <c r="AW44" s="124" t="s">
        <v>8</v>
      </c>
      <c r="AX44" s="98"/>
      <c r="AY44" s="98"/>
      <c r="AZ44" s="98"/>
      <c r="BA44" s="98"/>
      <c r="BB44" s="98"/>
      <c r="BC44" s="118"/>
      <c r="BD44" s="118"/>
      <c r="BE44" s="118"/>
      <c r="BF44" s="118"/>
      <c r="BG44" s="118"/>
    </row>
    <row r="45" spans="2:59">
      <c r="B45" s="248" t="s">
        <v>76</v>
      </c>
      <c r="C45" s="249"/>
      <c r="D45" s="249"/>
      <c r="E45" s="249"/>
      <c r="F45" s="249"/>
      <c r="G45" s="250"/>
      <c r="H45" s="206" t="s">
        <v>49</v>
      </c>
      <c r="I45" s="207"/>
      <c r="J45" s="244"/>
      <c r="K45" s="245"/>
      <c r="L45" s="245"/>
      <c r="M45" s="94" t="s">
        <v>8</v>
      </c>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118"/>
      <c r="BD45" s="118"/>
      <c r="BE45" s="118"/>
      <c r="BF45" s="118"/>
      <c r="BG45" s="118"/>
    </row>
    <row r="46" spans="2:59">
      <c r="B46" s="248" t="s">
        <v>77</v>
      </c>
      <c r="C46" s="249"/>
      <c r="D46" s="249"/>
      <c r="E46" s="249"/>
      <c r="F46" s="249"/>
      <c r="G46" s="250"/>
      <c r="H46" s="206" t="s">
        <v>49</v>
      </c>
      <c r="I46" s="207"/>
      <c r="J46" s="244"/>
      <c r="K46" s="245"/>
      <c r="L46" s="245"/>
      <c r="M46" s="94" t="s">
        <v>8</v>
      </c>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330"/>
      <c r="AZ46" s="330"/>
      <c r="BA46" s="330"/>
      <c r="BB46" s="118"/>
      <c r="BC46" s="118"/>
      <c r="BD46" s="118"/>
    </row>
    <row r="47" spans="2:59">
      <c r="B47" s="248" t="s">
        <v>78</v>
      </c>
      <c r="C47" s="249"/>
      <c r="D47" s="249"/>
      <c r="E47" s="249"/>
      <c r="F47" s="249"/>
      <c r="G47" s="250"/>
      <c r="H47" s="206" t="s">
        <v>49</v>
      </c>
      <c r="I47" s="207"/>
      <c r="J47" s="244"/>
      <c r="K47" s="245"/>
      <c r="L47" s="245"/>
      <c r="M47" s="94" t="s">
        <v>8</v>
      </c>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118"/>
      <c r="BA47" s="118"/>
      <c r="BB47" s="118"/>
      <c r="BC47" s="118"/>
      <c r="BD47" s="118"/>
    </row>
    <row r="48" spans="2:59" ht="14.5" thickBot="1">
      <c r="B48" s="248" t="s">
        <v>79</v>
      </c>
      <c r="C48" s="249"/>
      <c r="D48" s="249"/>
      <c r="E48" s="249"/>
      <c r="F48" s="249"/>
      <c r="G48" s="250"/>
      <c r="H48" s="206" t="s">
        <v>49</v>
      </c>
      <c r="I48" s="207"/>
      <c r="J48" s="244"/>
      <c r="K48" s="245"/>
      <c r="L48" s="245"/>
      <c r="M48" s="94" t="s">
        <v>8</v>
      </c>
      <c r="N48" s="98"/>
      <c r="O48" s="98"/>
      <c r="P48" s="98"/>
      <c r="Q48" s="98"/>
      <c r="R48" s="98" t="s">
        <v>80</v>
      </c>
      <c r="S48" s="98"/>
      <c r="T48" s="98"/>
      <c r="U48" s="98"/>
      <c r="V48" s="98"/>
      <c r="W48" s="98"/>
      <c r="X48" s="98"/>
      <c r="Y48" s="98"/>
      <c r="Z48" s="98"/>
      <c r="AA48" s="125"/>
      <c r="AB48" s="125"/>
      <c r="AC48" s="125"/>
      <c r="AS48" s="98"/>
      <c r="AT48" s="98"/>
      <c r="AU48" s="98"/>
      <c r="AV48" s="98"/>
      <c r="AW48" s="98"/>
      <c r="AX48" s="98"/>
      <c r="AY48" s="98"/>
      <c r="AZ48" s="118"/>
      <c r="BA48" s="118"/>
      <c r="BB48" s="118"/>
      <c r="BC48" s="118"/>
      <c r="BD48" s="118"/>
    </row>
    <row r="49" spans="2:62">
      <c r="B49" s="248" t="s">
        <v>81</v>
      </c>
      <c r="C49" s="249"/>
      <c r="D49" s="249"/>
      <c r="E49" s="249"/>
      <c r="F49" s="249"/>
      <c r="G49" s="250"/>
      <c r="H49" s="206" t="s">
        <v>49</v>
      </c>
      <c r="I49" s="207"/>
      <c r="J49" s="244"/>
      <c r="K49" s="245"/>
      <c r="L49" s="245"/>
      <c r="M49" s="94" t="s">
        <v>8</v>
      </c>
      <c r="N49" s="98"/>
      <c r="O49" s="98"/>
      <c r="P49" s="98"/>
      <c r="Q49" s="98"/>
      <c r="R49" s="253" t="s">
        <v>82</v>
      </c>
      <c r="S49" s="209"/>
      <c r="T49" s="209"/>
      <c r="U49" s="209"/>
      <c r="V49" s="209"/>
      <c r="W49" s="209"/>
      <c r="X49" s="209"/>
      <c r="Y49" s="209"/>
      <c r="Z49" s="209"/>
      <c r="AA49" s="211" t="s">
        <v>37</v>
      </c>
      <c r="AB49" s="212"/>
      <c r="AC49" s="225" t="s">
        <v>67</v>
      </c>
      <c r="AD49" s="209"/>
      <c r="AE49" s="236"/>
      <c r="AF49" s="316" t="s">
        <v>57</v>
      </c>
      <c r="AG49" s="316"/>
      <c r="AH49" s="316"/>
      <c r="AI49" s="208" t="s">
        <v>68</v>
      </c>
      <c r="AJ49" s="209"/>
      <c r="AK49" s="209"/>
      <c r="AL49" s="236"/>
      <c r="AM49" s="220" t="s">
        <v>59</v>
      </c>
      <c r="AN49" s="221"/>
      <c r="AO49" s="221"/>
      <c r="AP49" s="221"/>
      <c r="AQ49" s="221"/>
      <c r="AR49" s="221"/>
      <c r="AS49" s="221"/>
      <c r="AT49" s="221"/>
      <c r="AU49" s="221"/>
      <c r="AV49" s="221"/>
      <c r="AW49" s="222"/>
      <c r="AX49" s="98"/>
      <c r="AY49" s="98"/>
      <c r="AZ49" s="98"/>
      <c r="BA49" s="98"/>
      <c r="BB49" s="118"/>
      <c r="BC49" s="118"/>
      <c r="BD49" s="118"/>
      <c r="BE49" s="118"/>
      <c r="BF49" s="118"/>
    </row>
    <row r="50" spans="2:62">
      <c r="B50" s="248" t="s">
        <v>83</v>
      </c>
      <c r="C50" s="249"/>
      <c r="D50" s="249"/>
      <c r="E50" s="249"/>
      <c r="F50" s="249"/>
      <c r="G50" s="250"/>
      <c r="H50" s="206" t="s">
        <v>49</v>
      </c>
      <c r="I50" s="207"/>
      <c r="J50" s="244"/>
      <c r="K50" s="245"/>
      <c r="L50" s="245"/>
      <c r="M50" s="94" t="s">
        <v>8</v>
      </c>
      <c r="N50" s="98"/>
      <c r="O50" s="98"/>
      <c r="P50" s="98"/>
      <c r="Q50" s="98"/>
      <c r="R50" s="320"/>
      <c r="S50" s="321"/>
      <c r="T50" s="321"/>
      <c r="U50" s="321"/>
      <c r="V50" s="321"/>
      <c r="W50" s="321"/>
      <c r="X50" s="321"/>
      <c r="Y50" s="321"/>
      <c r="Z50" s="321"/>
      <c r="AA50" s="206" t="s">
        <v>49</v>
      </c>
      <c r="AB50" s="207"/>
      <c r="AC50" s="213"/>
      <c r="AD50" s="214"/>
      <c r="AE50" s="215"/>
      <c r="AF50" s="287"/>
      <c r="AG50" s="287"/>
      <c r="AH50" s="287"/>
      <c r="AI50" s="262">
        <f>ROUND(AF50*AC50,0)</f>
        <v>0</v>
      </c>
      <c r="AJ50" s="216"/>
      <c r="AK50" s="216"/>
      <c r="AL50" s="103" t="s">
        <v>8</v>
      </c>
      <c r="AM50" s="234"/>
      <c r="AN50" s="234"/>
      <c r="AO50" s="234"/>
      <c r="AP50" s="234"/>
      <c r="AQ50" s="234"/>
      <c r="AR50" s="234"/>
      <c r="AS50" s="234"/>
      <c r="AT50" s="234"/>
      <c r="AU50" s="234"/>
      <c r="AV50" s="234"/>
      <c r="AW50" s="235"/>
      <c r="AX50" s="98"/>
      <c r="AY50" s="98"/>
      <c r="AZ50" s="98"/>
      <c r="BA50" s="98"/>
      <c r="BB50" s="118"/>
      <c r="BC50" s="118"/>
      <c r="BD50" s="118"/>
      <c r="BE50" s="118"/>
      <c r="BF50" s="118"/>
    </row>
    <row r="51" spans="2:62">
      <c r="B51" s="248" t="s">
        <v>84</v>
      </c>
      <c r="C51" s="249"/>
      <c r="D51" s="249"/>
      <c r="E51" s="249"/>
      <c r="F51" s="249"/>
      <c r="G51" s="250"/>
      <c r="H51" s="206" t="s">
        <v>49</v>
      </c>
      <c r="I51" s="207"/>
      <c r="J51" s="244"/>
      <c r="K51" s="245"/>
      <c r="L51" s="245"/>
      <c r="M51" s="94" t="s">
        <v>8</v>
      </c>
      <c r="N51" s="98"/>
      <c r="O51" s="98"/>
      <c r="P51" s="98"/>
      <c r="Q51" s="98"/>
      <c r="R51" s="320"/>
      <c r="S51" s="321"/>
      <c r="T51" s="321"/>
      <c r="U51" s="321"/>
      <c r="V51" s="321"/>
      <c r="W51" s="321"/>
      <c r="X51" s="321"/>
      <c r="Y51" s="321"/>
      <c r="Z51" s="321"/>
      <c r="AA51" s="206" t="s">
        <v>49</v>
      </c>
      <c r="AB51" s="207"/>
      <c r="AC51" s="213"/>
      <c r="AD51" s="214"/>
      <c r="AE51" s="215"/>
      <c r="AF51" s="287"/>
      <c r="AG51" s="287"/>
      <c r="AH51" s="287"/>
      <c r="AI51" s="326">
        <f>ROUND(AF51*AC51,0)</f>
        <v>0</v>
      </c>
      <c r="AJ51" s="321"/>
      <c r="AK51" s="321"/>
      <c r="AL51" s="103" t="s">
        <v>8</v>
      </c>
      <c r="AM51" s="234"/>
      <c r="AN51" s="234"/>
      <c r="AO51" s="234"/>
      <c r="AP51" s="234"/>
      <c r="AQ51" s="234"/>
      <c r="AR51" s="234"/>
      <c r="AS51" s="234"/>
      <c r="AT51" s="234"/>
      <c r="AU51" s="234"/>
      <c r="AV51" s="234"/>
      <c r="AW51" s="235"/>
      <c r="BC51" s="118"/>
      <c r="BD51" s="118"/>
      <c r="BE51" s="118"/>
      <c r="BF51" s="118"/>
    </row>
    <row r="52" spans="2:62" ht="14.5" thickBot="1">
      <c r="B52" s="248" t="s">
        <v>85</v>
      </c>
      <c r="C52" s="249"/>
      <c r="D52" s="249"/>
      <c r="E52" s="249"/>
      <c r="F52" s="249"/>
      <c r="G52" s="250"/>
      <c r="H52" s="206" t="s">
        <v>49</v>
      </c>
      <c r="I52" s="207"/>
      <c r="J52" s="244"/>
      <c r="K52" s="245"/>
      <c r="L52" s="245"/>
      <c r="M52" s="94" t="s">
        <v>8</v>
      </c>
      <c r="N52" s="98"/>
      <c r="O52" s="98"/>
      <c r="P52" s="98"/>
      <c r="Q52" s="98"/>
      <c r="R52" s="327" t="s">
        <v>75</v>
      </c>
      <c r="S52" s="328"/>
      <c r="T52" s="328"/>
      <c r="U52" s="328"/>
      <c r="V52" s="328"/>
      <c r="W52" s="328"/>
      <c r="X52" s="328"/>
      <c r="Y52" s="328"/>
      <c r="Z52" s="328"/>
      <c r="AA52" s="328"/>
      <c r="AB52" s="328"/>
      <c r="AC52" s="328"/>
      <c r="AD52" s="328"/>
      <c r="AE52" s="328"/>
      <c r="AF52" s="328"/>
      <c r="AG52" s="328"/>
      <c r="AH52" s="329"/>
      <c r="AI52" s="322">
        <f>SUM(AI50:AI51)</f>
        <v>0</v>
      </c>
      <c r="AJ52" s="323"/>
      <c r="AK52" s="323"/>
      <c r="AL52" s="120" t="s">
        <v>8</v>
      </c>
      <c r="AM52" s="324"/>
      <c r="AN52" s="324"/>
      <c r="AO52" s="324"/>
      <c r="AP52" s="324"/>
      <c r="AQ52" s="324"/>
      <c r="AR52" s="324"/>
      <c r="AS52" s="324"/>
      <c r="AT52" s="324"/>
      <c r="AU52" s="324"/>
      <c r="AV52" s="324"/>
      <c r="AW52" s="325"/>
      <c r="BC52" s="118"/>
      <c r="BD52" s="118"/>
      <c r="BE52" s="118"/>
      <c r="BF52" s="118"/>
    </row>
    <row r="53" spans="2:62" ht="14.5" thickBot="1">
      <c r="B53" s="241" t="s">
        <v>86</v>
      </c>
      <c r="C53" s="242"/>
      <c r="D53" s="242"/>
      <c r="E53" s="242"/>
      <c r="F53" s="242"/>
      <c r="G53" s="242"/>
      <c r="H53" s="242"/>
      <c r="I53" s="243"/>
      <c r="J53" s="246">
        <f>SUM(J42:J52)</f>
        <v>0</v>
      </c>
      <c r="K53" s="247"/>
      <c r="L53" s="247"/>
      <c r="M53" s="124" t="s">
        <v>8</v>
      </c>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118"/>
      <c r="BC53" s="118"/>
      <c r="BD53" s="118"/>
      <c r="BE53" s="118"/>
      <c r="BF53" s="118"/>
    </row>
    <row r="54" spans="2:62">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118"/>
      <c r="AZ54" s="118"/>
      <c r="BA54" s="118"/>
      <c r="BB54" s="118"/>
      <c r="BC54" s="118"/>
    </row>
    <row r="55" spans="2:62">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118"/>
      <c r="AZ55" s="118"/>
      <c r="BA55" s="118"/>
      <c r="BB55" s="118"/>
      <c r="BC55" s="118"/>
    </row>
    <row r="56" spans="2:62" ht="14.5" thickBot="1">
      <c r="B56" s="98" t="s">
        <v>87</v>
      </c>
      <c r="C56" s="98"/>
      <c r="D56" s="98"/>
      <c r="E56" s="98"/>
      <c r="F56" s="98"/>
      <c r="G56" s="98"/>
      <c r="H56" s="330" t="s">
        <v>24</v>
      </c>
      <c r="I56" s="330"/>
      <c r="J56" s="314">
        <f>V62</f>
        <v>0</v>
      </c>
      <c r="K56" s="314"/>
      <c r="L56" s="314"/>
      <c r="M56" s="98" t="s">
        <v>8</v>
      </c>
      <c r="N56" s="98" t="s">
        <v>28</v>
      </c>
      <c r="O56" s="98"/>
      <c r="P56" s="98"/>
      <c r="Q56" s="314">
        <f>AB62</f>
        <v>0</v>
      </c>
      <c r="R56" s="314"/>
      <c r="S56" s="314"/>
      <c r="T56" s="98" t="s">
        <v>8</v>
      </c>
      <c r="U56" s="98" t="s">
        <v>29</v>
      </c>
      <c r="V56" s="98"/>
      <c r="W56" s="98"/>
      <c r="X56" s="314">
        <f>J56-Q56</f>
        <v>0</v>
      </c>
      <c r="Y56" s="314"/>
      <c r="Z56" s="314"/>
      <c r="AA56" s="98" t="s">
        <v>8</v>
      </c>
      <c r="AE56" s="98"/>
      <c r="AF56" s="98"/>
      <c r="AG56" s="98"/>
      <c r="AH56" s="98"/>
      <c r="AI56" s="98"/>
      <c r="AJ56" s="98"/>
      <c r="AK56" s="98"/>
      <c r="AL56" s="98"/>
      <c r="AM56" s="98"/>
      <c r="AN56" s="98"/>
      <c r="AO56" s="98"/>
      <c r="AP56" s="98"/>
      <c r="AQ56" s="98"/>
      <c r="AR56" s="98"/>
      <c r="AS56" s="98"/>
      <c r="AT56" s="98"/>
      <c r="AU56" s="98"/>
      <c r="AV56" s="98"/>
      <c r="AW56" s="98"/>
      <c r="AX56" s="98"/>
      <c r="AY56" s="118"/>
      <c r="AZ56" s="118"/>
      <c r="BA56" s="118"/>
      <c r="BB56" s="118"/>
      <c r="BC56" s="118"/>
    </row>
    <row r="57" spans="2:62" ht="14.25" customHeight="1">
      <c r="B57" s="332" t="s">
        <v>88</v>
      </c>
      <c r="C57" s="331"/>
      <c r="D57" s="331"/>
      <c r="E57" s="274" t="s">
        <v>89</v>
      </c>
      <c r="F57" s="331"/>
      <c r="G57" s="275"/>
      <c r="H57" s="331" t="s">
        <v>36</v>
      </c>
      <c r="I57" s="331"/>
      <c r="J57" s="278" t="s">
        <v>37</v>
      </c>
      <c r="K57" s="335"/>
      <c r="L57" s="274" t="s">
        <v>90</v>
      </c>
      <c r="M57" s="331"/>
      <c r="N57" s="331"/>
      <c r="O57" s="275"/>
      <c r="P57" s="208" t="s">
        <v>91</v>
      </c>
      <c r="Q57" s="209"/>
      <c r="R57" s="209"/>
      <c r="S57" s="209"/>
      <c r="T57" s="209"/>
      <c r="U57" s="210"/>
      <c r="V57" s="332" t="s">
        <v>92</v>
      </c>
      <c r="W57" s="331"/>
      <c r="X57" s="331"/>
      <c r="Y57" s="333"/>
      <c r="Z57" s="337" t="s">
        <v>93</v>
      </c>
      <c r="AA57" s="338"/>
      <c r="AB57" s="332" t="s">
        <v>94</v>
      </c>
      <c r="AC57" s="331"/>
      <c r="AD57" s="331"/>
      <c r="AE57" s="333"/>
      <c r="AJ57" s="98"/>
      <c r="AK57" s="98"/>
      <c r="AL57" s="98"/>
      <c r="AM57" s="98"/>
      <c r="AN57" s="98"/>
      <c r="AO57" s="98"/>
      <c r="AP57" s="98"/>
      <c r="AQ57" s="98"/>
      <c r="AR57" s="98"/>
      <c r="AS57" s="98"/>
      <c r="AT57" s="98"/>
      <c r="AU57" s="98"/>
      <c r="AV57" s="98"/>
      <c r="AW57" s="98"/>
      <c r="AX57" s="98"/>
      <c r="AY57" s="98"/>
      <c r="AZ57" s="98"/>
      <c r="BA57" s="118"/>
      <c r="BB57" s="118"/>
      <c r="BC57" s="118"/>
      <c r="BD57" s="118"/>
      <c r="BE57" s="118"/>
    </row>
    <row r="58" spans="2:62" ht="19.5" customHeight="1" thickBot="1">
      <c r="B58" s="223"/>
      <c r="C58" s="224"/>
      <c r="D58" s="224"/>
      <c r="E58" s="225"/>
      <c r="F58" s="224"/>
      <c r="G58" s="226"/>
      <c r="H58" s="224"/>
      <c r="I58" s="224"/>
      <c r="J58" s="211"/>
      <c r="K58" s="212"/>
      <c r="L58" s="225"/>
      <c r="M58" s="224"/>
      <c r="N58" s="224"/>
      <c r="O58" s="226"/>
      <c r="P58" s="99"/>
      <c r="Q58" s="99"/>
      <c r="R58" s="225" t="s">
        <v>95</v>
      </c>
      <c r="S58" s="226"/>
      <c r="T58" s="99" t="s">
        <v>96</v>
      </c>
      <c r="U58" s="126"/>
      <c r="V58" s="223"/>
      <c r="W58" s="224"/>
      <c r="X58" s="224"/>
      <c r="Y58" s="334"/>
      <c r="Z58" s="339"/>
      <c r="AA58" s="340"/>
      <c r="AB58" s="341"/>
      <c r="AC58" s="324"/>
      <c r="AD58" s="324"/>
      <c r="AE58" s="325"/>
      <c r="AJ58" s="98"/>
      <c r="AK58" s="98"/>
      <c r="AL58" s="98"/>
      <c r="AM58" s="98"/>
      <c r="AN58" s="98"/>
      <c r="AO58" s="98"/>
      <c r="AP58" s="98"/>
      <c r="AQ58" s="98"/>
      <c r="AR58" s="98"/>
      <c r="AS58" s="98"/>
      <c r="AT58" s="98"/>
      <c r="AU58" s="98"/>
      <c r="AV58" s="98"/>
      <c r="AW58" s="98"/>
      <c r="AX58" s="98"/>
      <c r="AY58" s="98"/>
      <c r="AZ58" s="98"/>
      <c r="BA58" s="98"/>
      <c r="BB58" s="98"/>
      <c r="BC58" s="98"/>
      <c r="BD58" s="98"/>
      <c r="BE58" s="118"/>
      <c r="BF58" s="118"/>
      <c r="BG58" s="118"/>
      <c r="BH58" s="118"/>
      <c r="BI58" s="118"/>
      <c r="BJ58" s="118"/>
    </row>
    <row r="59" spans="2:62" ht="14.5" thickBot="1">
      <c r="B59" s="342"/>
      <c r="C59" s="330"/>
      <c r="D59" s="330"/>
      <c r="E59" s="343"/>
      <c r="F59" s="330"/>
      <c r="G59" s="344"/>
      <c r="H59" s="330">
        <v>3</v>
      </c>
      <c r="I59" s="330"/>
      <c r="J59" s="206" t="s">
        <v>49</v>
      </c>
      <c r="K59" s="207"/>
      <c r="L59" s="213"/>
      <c r="M59" s="214"/>
      <c r="N59" s="214"/>
      <c r="O59" s="103" t="s">
        <v>8</v>
      </c>
      <c r="P59" s="347" t="s">
        <v>97</v>
      </c>
      <c r="Q59" s="347"/>
      <c r="R59" s="353"/>
      <c r="S59" s="354"/>
      <c r="T59" s="355">
        <f>ROUND(R59/30,2)</f>
        <v>0</v>
      </c>
      <c r="U59" s="356"/>
      <c r="V59" s="357">
        <f>ROUND(L59*T59,0)</f>
        <v>0</v>
      </c>
      <c r="W59" s="216"/>
      <c r="X59" s="216"/>
      <c r="Y59" s="94" t="s">
        <v>8</v>
      </c>
      <c r="Z59" s="253" t="s">
        <v>49</v>
      </c>
      <c r="AA59" s="210"/>
      <c r="AB59" s="238" t="str">
        <f>IF(Z59="課税",ROUNDDOWN(V59,-3),"")</f>
        <v/>
      </c>
      <c r="AC59" s="239"/>
      <c r="AD59" s="239"/>
      <c r="AE59" s="97" t="s">
        <v>8</v>
      </c>
      <c r="AJ59" s="98"/>
      <c r="AK59" s="98"/>
      <c r="AL59" s="98"/>
      <c r="AM59" s="98"/>
      <c r="AN59" s="98"/>
      <c r="AO59" s="98"/>
      <c r="AP59" s="98"/>
      <c r="AQ59" s="98"/>
      <c r="AR59" s="98"/>
      <c r="AS59" s="98"/>
      <c r="AT59" s="98"/>
      <c r="AU59" s="98"/>
      <c r="AV59" s="98"/>
      <c r="AW59" s="98"/>
      <c r="AX59" s="98"/>
      <c r="AY59" s="98"/>
      <c r="AZ59" s="98"/>
      <c r="BA59" s="98"/>
      <c r="BB59" s="98"/>
      <c r="BC59" s="98"/>
      <c r="BD59" s="98"/>
      <c r="BE59" s="118"/>
      <c r="BF59" s="118"/>
      <c r="BG59" s="118"/>
      <c r="BH59" s="118"/>
      <c r="BI59" s="118"/>
      <c r="BJ59" s="118"/>
    </row>
    <row r="60" spans="2:62" ht="14.5" thickBot="1">
      <c r="B60" s="342"/>
      <c r="C60" s="330"/>
      <c r="D60" s="330"/>
      <c r="E60" s="343"/>
      <c r="F60" s="330"/>
      <c r="G60" s="344"/>
      <c r="H60" s="330"/>
      <c r="I60" s="330"/>
      <c r="J60" s="206" t="s">
        <v>49</v>
      </c>
      <c r="K60" s="207"/>
      <c r="L60" s="213"/>
      <c r="M60" s="214"/>
      <c r="N60" s="214"/>
      <c r="O60" s="103" t="s">
        <v>8</v>
      </c>
      <c r="P60" s="347" t="s">
        <v>97</v>
      </c>
      <c r="Q60" s="347"/>
      <c r="R60" s="353"/>
      <c r="S60" s="354"/>
      <c r="T60" s="355">
        <f>ROUND(R60/30,2)</f>
        <v>0</v>
      </c>
      <c r="U60" s="356"/>
      <c r="V60" s="357">
        <f>ROUND(L60*T60,0)</f>
        <v>0</v>
      </c>
      <c r="W60" s="216"/>
      <c r="X60" s="216"/>
      <c r="Y60" s="94" t="s">
        <v>8</v>
      </c>
      <c r="Z60" s="358" t="s">
        <v>49</v>
      </c>
      <c r="AA60" s="235"/>
      <c r="AB60" s="238" t="str">
        <f t="shared" ref="AB60:AB61" si="1">IF(Z60="課税",ROUNDDOWN(V60,-3),"")</f>
        <v/>
      </c>
      <c r="AC60" s="239"/>
      <c r="AD60" s="239"/>
      <c r="AE60" s="97" t="s">
        <v>8</v>
      </c>
      <c r="AJ60" s="98"/>
      <c r="AK60" s="98"/>
      <c r="AL60" s="98"/>
      <c r="AM60" s="98"/>
      <c r="AN60" s="98"/>
      <c r="AO60" s="98"/>
      <c r="AP60" s="98"/>
      <c r="AQ60" s="98"/>
      <c r="AR60" s="98"/>
      <c r="AS60" s="98"/>
      <c r="AT60" s="98"/>
      <c r="AU60" s="98"/>
      <c r="AV60" s="98"/>
      <c r="AW60" s="98"/>
      <c r="AX60" s="98"/>
      <c r="AY60" s="98"/>
      <c r="AZ60" s="98"/>
      <c r="BA60" s="98"/>
      <c r="BB60" s="98"/>
      <c r="BC60" s="98"/>
      <c r="BD60" s="98"/>
      <c r="BE60" s="118"/>
      <c r="BF60" s="118"/>
      <c r="BG60" s="118"/>
      <c r="BH60" s="118"/>
      <c r="BI60" s="118"/>
      <c r="BJ60" s="118"/>
    </row>
    <row r="61" spans="2:62" ht="14.5" thickBot="1">
      <c r="B61" s="341"/>
      <c r="C61" s="324"/>
      <c r="D61" s="324"/>
      <c r="E61" s="345"/>
      <c r="F61" s="324"/>
      <c r="G61" s="346"/>
      <c r="H61" s="324"/>
      <c r="I61" s="324"/>
      <c r="J61" s="206" t="s">
        <v>49</v>
      </c>
      <c r="K61" s="207"/>
      <c r="L61" s="348"/>
      <c r="M61" s="349"/>
      <c r="N61" s="349"/>
      <c r="O61" s="120" t="s">
        <v>8</v>
      </c>
      <c r="P61" s="350" t="s">
        <v>98</v>
      </c>
      <c r="Q61" s="350"/>
      <c r="R61" s="351"/>
      <c r="S61" s="352"/>
      <c r="T61" s="360">
        <f>ROUND(R61/20,2)</f>
        <v>0</v>
      </c>
      <c r="U61" s="361"/>
      <c r="V61" s="362">
        <f>ROUND(L61*T61,0)</f>
        <v>0</v>
      </c>
      <c r="W61" s="247"/>
      <c r="X61" s="247"/>
      <c r="Y61" s="113" t="s">
        <v>8</v>
      </c>
      <c r="Z61" s="241" t="s">
        <v>99</v>
      </c>
      <c r="AA61" s="359"/>
      <c r="AB61" s="238">
        <f t="shared" si="1"/>
        <v>0</v>
      </c>
      <c r="AC61" s="239"/>
      <c r="AD61" s="239"/>
      <c r="AE61" s="97" t="s">
        <v>8</v>
      </c>
      <c r="AH61" s="127"/>
      <c r="AI61" s="98"/>
      <c r="AJ61" s="98"/>
      <c r="AK61" s="98"/>
      <c r="AL61" s="98"/>
      <c r="AM61" s="98"/>
      <c r="AN61" s="98"/>
      <c r="AO61" s="98"/>
      <c r="AP61" s="98"/>
      <c r="AQ61" s="98"/>
      <c r="AR61" s="98"/>
      <c r="AS61" s="98"/>
      <c r="AT61" s="98"/>
      <c r="AU61" s="98"/>
      <c r="AV61" s="98"/>
      <c r="AW61" s="98"/>
      <c r="AX61" s="98"/>
      <c r="AY61" s="98"/>
      <c r="AZ61" s="98"/>
      <c r="BA61" s="98"/>
      <c r="BB61" s="98"/>
      <c r="BC61" s="98"/>
      <c r="BD61" s="98"/>
      <c r="BE61" s="118"/>
      <c r="BF61" s="118"/>
      <c r="BG61" s="118"/>
      <c r="BH61" s="118"/>
      <c r="BI61" s="118"/>
      <c r="BJ61" s="118"/>
    </row>
    <row r="62" spans="2:62" ht="14.5" thickBot="1">
      <c r="B62" s="237" t="s">
        <v>24</v>
      </c>
      <c r="C62" s="202"/>
      <c r="D62" s="202"/>
      <c r="E62" s="202"/>
      <c r="F62" s="202"/>
      <c r="G62" s="202"/>
      <c r="H62" s="202"/>
      <c r="I62" s="202"/>
      <c r="J62" s="202"/>
      <c r="K62" s="202"/>
      <c r="L62" s="202"/>
      <c r="M62" s="202"/>
      <c r="N62" s="202"/>
      <c r="O62" s="202"/>
      <c r="P62" s="202"/>
      <c r="Q62" s="202"/>
      <c r="R62" s="202"/>
      <c r="S62" s="202"/>
      <c r="T62" s="366">
        <f>SUM(T59:T61)</f>
        <v>0</v>
      </c>
      <c r="U62" s="367"/>
      <c r="V62" s="239">
        <f>SUM(V59:V61)</f>
        <v>0</v>
      </c>
      <c r="W62" s="239"/>
      <c r="X62" s="239"/>
      <c r="Y62" s="113" t="s">
        <v>8</v>
      </c>
      <c r="AB62" s="238">
        <f>SUM(AB59:AB61)</f>
        <v>0</v>
      </c>
      <c r="AC62" s="239"/>
      <c r="AD62" s="239"/>
      <c r="AE62" s="97" t="s">
        <v>8</v>
      </c>
      <c r="AH62" s="98"/>
      <c r="AI62" s="98"/>
      <c r="AN62" s="98"/>
      <c r="AO62" s="98"/>
      <c r="AP62" s="98"/>
      <c r="AQ62" s="98"/>
      <c r="AR62" s="98"/>
      <c r="AS62" s="98"/>
      <c r="AT62" s="98"/>
      <c r="AU62" s="98"/>
      <c r="AV62" s="98"/>
      <c r="AW62" s="98"/>
      <c r="AX62" s="98"/>
      <c r="AY62" s="98"/>
      <c r="AZ62" s="98"/>
      <c r="BA62" s="98"/>
      <c r="BB62" s="98"/>
      <c r="BC62" s="118"/>
      <c r="BD62" s="118"/>
      <c r="BE62" s="118"/>
      <c r="BF62" s="118"/>
      <c r="BG62" s="118"/>
      <c r="BH62" s="118"/>
    </row>
    <row r="63" spans="2:62">
      <c r="B63" s="98"/>
      <c r="C63" s="98"/>
      <c r="D63" s="98"/>
      <c r="E63" s="98"/>
      <c r="F63" s="98"/>
      <c r="G63" s="98"/>
      <c r="H63" s="98"/>
      <c r="I63" s="98"/>
      <c r="J63" s="98"/>
      <c r="K63" s="98"/>
      <c r="L63" s="98"/>
      <c r="M63" s="98"/>
      <c r="N63" s="98"/>
      <c r="O63" s="98"/>
      <c r="P63" s="98"/>
      <c r="Q63" s="98"/>
      <c r="R63" s="111"/>
      <c r="S63" s="111"/>
      <c r="T63" s="128"/>
      <c r="U63" s="128"/>
      <c r="V63" s="128"/>
      <c r="W63" s="98"/>
      <c r="X63" s="98"/>
      <c r="AH63" s="111"/>
      <c r="AI63" s="129"/>
      <c r="AJ63" s="129"/>
      <c r="AK63" s="98"/>
      <c r="AL63" s="98"/>
      <c r="AM63" s="98"/>
      <c r="AN63" s="98"/>
      <c r="AO63" s="98"/>
      <c r="AP63" s="98"/>
      <c r="AQ63" s="98"/>
      <c r="AR63" s="98"/>
      <c r="AS63" s="98"/>
      <c r="AT63" s="98"/>
      <c r="AU63" s="98"/>
      <c r="AV63" s="98"/>
      <c r="AW63" s="98"/>
      <c r="AX63" s="98"/>
      <c r="AY63" s="118"/>
      <c r="AZ63" s="118"/>
      <c r="BA63" s="118"/>
      <c r="BB63" s="118"/>
      <c r="BC63" s="118"/>
    </row>
    <row r="64" spans="2:62">
      <c r="B64" s="98"/>
      <c r="C64" s="98"/>
      <c r="D64" s="98"/>
      <c r="E64" s="98"/>
      <c r="F64" s="98"/>
      <c r="G64" s="98"/>
      <c r="H64" s="98"/>
      <c r="I64" s="98"/>
      <c r="J64" s="98"/>
      <c r="K64" s="98"/>
      <c r="L64" s="98"/>
      <c r="M64" s="98"/>
      <c r="N64" s="98"/>
      <c r="O64" s="98"/>
      <c r="P64" s="98"/>
      <c r="Q64" s="98"/>
      <c r="R64" s="88"/>
      <c r="S64" s="88"/>
      <c r="T64" s="8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118"/>
      <c r="AZ64" s="118"/>
      <c r="BA64" s="118"/>
      <c r="BB64" s="118"/>
      <c r="BC64" s="118"/>
    </row>
    <row r="65" spans="2:56">
      <c r="B65" s="98" t="s">
        <v>100</v>
      </c>
      <c r="C65" s="98"/>
      <c r="D65" s="98"/>
      <c r="E65" s="98"/>
      <c r="F65" s="98"/>
      <c r="G65" s="98"/>
      <c r="H65" s="98"/>
      <c r="I65" s="98"/>
      <c r="J65" s="98"/>
      <c r="K65" s="98"/>
      <c r="L65" s="98"/>
      <c r="M65" s="98"/>
      <c r="N65" s="98"/>
      <c r="O65" s="99" t="s">
        <v>24</v>
      </c>
      <c r="P65" s="99"/>
      <c r="Q65" s="233">
        <f>R75</f>
        <v>0</v>
      </c>
      <c r="R65" s="233"/>
      <c r="S65" s="233"/>
      <c r="T65" s="99" t="s">
        <v>8</v>
      </c>
      <c r="U65" s="99" t="s">
        <v>28</v>
      </c>
      <c r="V65" s="99"/>
      <c r="W65" s="99"/>
      <c r="X65" s="233">
        <f>AB75</f>
        <v>0</v>
      </c>
      <c r="Y65" s="233"/>
      <c r="Z65" s="233"/>
      <c r="AA65" s="99" t="s">
        <v>8</v>
      </c>
      <c r="AB65" s="99" t="s">
        <v>29</v>
      </c>
      <c r="AC65" s="99"/>
      <c r="AD65" s="99"/>
      <c r="AE65" s="233">
        <f>Q65-X65</f>
        <v>0</v>
      </c>
      <c r="AF65" s="233"/>
      <c r="AG65" s="233"/>
      <c r="AH65" s="99" t="s">
        <v>8</v>
      </c>
      <c r="AI65" s="98"/>
      <c r="AJ65" s="98"/>
      <c r="AK65" s="98"/>
      <c r="AL65" s="98"/>
      <c r="AM65" s="98"/>
      <c r="AN65" s="98"/>
      <c r="AO65" s="98"/>
      <c r="AP65" s="98"/>
      <c r="AQ65" s="98"/>
      <c r="AR65" s="98"/>
      <c r="AS65" s="98"/>
      <c r="AT65" s="98"/>
      <c r="AU65" s="98"/>
      <c r="AV65" s="98"/>
      <c r="AW65" s="98"/>
      <c r="AX65" s="98"/>
      <c r="AY65" s="118"/>
      <c r="AZ65" s="118"/>
      <c r="BA65" s="118"/>
      <c r="BB65" s="118"/>
      <c r="BC65" s="118"/>
    </row>
    <row r="66" spans="2:56">
      <c r="B66" s="98"/>
      <c r="C66" s="98" t="s">
        <v>24</v>
      </c>
      <c r="D66" s="98"/>
      <c r="E66" s="98"/>
      <c r="F66" s="98"/>
      <c r="G66" s="98"/>
      <c r="H66" s="98"/>
      <c r="I66" s="98"/>
      <c r="J66" s="98"/>
      <c r="K66" s="98"/>
      <c r="L66" s="98"/>
      <c r="M66" s="98"/>
      <c r="N66" s="98"/>
      <c r="O66" s="98"/>
      <c r="P66" s="130"/>
      <c r="Q66" s="130"/>
      <c r="R66" s="128"/>
      <c r="S66" s="128"/>
      <c r="T66" s="128"/>
      <c r="U66" s="98"/>
      <c r="V66" s="98"/>
      <c r="W66" s="98"/>
      <c r="X66" s="98"/>
      <c r="Y66" s="128"/>
      <c r="Z66" s="128"/>
      <c r="AA66" s="128"/>
      <c r="AB66" s="98"/>
      <c r="AC66" s="98"/>
      <c r="AD66" s="98"/>
      <c r="AE66" s="98"/>
      <c r="AF66" s="128"/>
      <c r="AG66" s="128"/>
      <c r="AH66" s="128"/>
      <c r="AI66" s="98"/>
      <c r="AJ66" s="98"/>
      <c r="AK66" s="98"/>
      <c r="AL66" s="98"/>
      <c r="AM66" s="98"/>
      <c r="AN66" s="98"/>
      <c r="AO66" s="98"/>
      <c r="AP66" s="98"/>
      <c r="AQ66" s="98"/>
      <c r="AR66" s="98"/>
      <c r="AS66" s="98"/>
      <c r="AT66" s="98"/>
      <c r="AU66" s="98"/>
      <c r="AV66" s="98"/>
      <c r="AW66" s="98"/>
      <c r="AX66" s="98"/>
      <c r="AY66" s="98"/>
      <c r="AZ66" s="118"/>
      <c r="BA66" s="118"/>
      <c r="BB66" s="118"/>
      <c r="BC66" s="118"/>
      <c r="BD66" s="118"/>
    </row>
    <row r="67" spans="2:56">
      <c r="B67" s="3" t="s">
        <v>101</v>
      </c>
      <c r="C67" s="3"/>
      <c r="D67" s="98"/>
      <c r="F67" s="98" t="s">
        <v>102</v>
      </c>
      <c r="G67" s="98"/>
      <c r="H67" s="98"/>
      <c r="I67" s="98"/>
      <c r="J67" s="118"/>
      <c r="K67" s="118"/>
      <c r="L67" s="98" t="s">
        <v>103</v>
      </c>
      <c r="M67" s="98"/>
      <c r="N67" s="131"/>
      <c r="O67" s="98" t="s">
        <v>104</v>
      </c>
      <c r="P67" s="98"/>
      <c r="Q67" s="98"/>
      <c r="R67" s="98"/>
      <c r="S67" s="98"/>
      <c r="T67" s="98"/>
      <c r="U67" s="98"/>
      <c r="V67" s="98"/>
      <c r="W67" s="98" t="s">
        <v>105</v>
      </c>
      <c r="X67" s="98"/>
      <c r="Y67" s="98"/>
      <c r="Z67" s="98"/>
      <c r="AA67" s="118"/>
      <c r="AB67" s="118" t="s">
        <v>28</v>
      </c>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118"/>
      <c r="BA67" s="118"/>
      <c r="BB67" s="118"/>
      <c r="BC67" s="118"/>
      <c r="BD67" s="118"/>
    </row>
    <row r="68" spans="2:56">
      <c r="B68" s="98"/>
      <c r="C68" s="98"/>
      <c r="D68" s="98"/>
      <c r="E68" s="98"/>
      <c r="F68" s="98"/>
      <c r="G68" s="98"/>
      <c r="H68" s="98"/>
      <c r="I68" s="336">
        <f>V59</f>
        <v>0</v>
      </c>
      <c r="J68" s="336"/>
      <c r="K68" s="336"/>
      <c r="L68" s="98" t="s">
        <v>103</v>
      </c>
      <c r="M68" s="319">
        <f>N67/100</f>
        <v>0</v>
      </c>
      <c r="N68" s="319"/>
      <c r="O68" s="98"/>
      <c r="P68" s="98" t="s">
        <v>51</v>
      </c>
      <c r="Q68" s="98"/>
      <c r="R68" s="336">
        <f>ROUND(I68*M68,0)</f>
        <v>0</v>
      </c>
      <c r="S68" s="336"/>
      <c r="T68" s="336"/>
      <c r="U68" s="98" t="s">
        <v>8</v>
      </c>
      <c r="V68" s="98"/>
      <c r="W68" s="363" t="s">
        <v>49</v>
      </c>
      <c r="X68" s="364"/>
      <c r="Y68" s="98"/>
      <c r="Z68" s="132"/>
      <c r="AA68" s="98"/>
      <c r="AB68" s="336" t="str">
        <f>IF(W68="課税",R68,"")</f>
        <v/>
      </c>
      <c r="AC68" s="336"/>
      <c r="AD68" s="336"/>
      <c r="AE68" s="98" t="s">
        <v>8</v>
      </c>
      <c r="AF68" s="98"/>
      <c r="AG68" s="98"/>
      <c r="AH68" s="133"/>
      <c r="AI68" s="336"/>
      <c r="AJ68" s="336"/>
      <c r="AK68" s="336"/>
      <c r="AL68" s="98"/>
      <c r="AM68" s="98"/>
      <c r="AN68" s="98"/>
      <c r="AO68" s="98"/>
      <c r="AP68" s="98"/>
      <c r="AQ68" s="98"/>
      <c r="AR68" s="98"/>
      <c r="AS68" s="98"/>
      <c r="AT68" s="98"/>
      <c r="AU68" s="98"/>
      <c r="AV68" s="98"/>
      <c r="AW68" s="98"/>
      <c r="AX68" s="98"/>
      <c r="AY68" s="98"/>
      <c r="AZ68" s="118"/>
      <c r="BA68" s="118"/>
      <c r="BB68" s="118"/>
      <c r="BC68" s="118"/>
      <c r="BD68" s="118"/>
    </row>
    <row r="69" spans="2:56">
      <c r="B69" s="98"/>
      <c r="C69" s="98"/>
      <c r="D69" s="98"/>
      <c r="E69" s="98"/>
      <c r="F69" s="98"/>
      <c r="G69" s="98"/>
      <c r="H69" s="98"/>
      <c r="I69" s="134"/>
      <c r="J69" s="134"/>
      <c r="K69" s="134"/>
      <c r="L69" s="98"/>
      <c r="M69" s="130"/>
      <c r="N69" s="130"/>
      <c r="O69" s="98"/>
      <c r="P69" s="98"/>
      <c r="Q69" s="98"/>
      <c r="R69" s="134"/>
      <c r="S69" s="134"/>
      <c r="T69" s="134"/>
      <c r="U69" s="98"/>
      <c r="V69" s="98"/>
      <c r="W69" s="98"/>
      <c r="X69" s="98"/>
      <c r="Y69" s="98"/>
      <c r="Z69" s="117"/>
      <c r="AA69" s="117"/>
      <c r="AB69" s="117"/>
      <c r="AC69" s="98"/>
      <c r="AD69" s="130"/>
      <c r="AE69" s="130"/>
      <c r="AF69" s="98"/>
      <c r="AG69" s="98"/>
      <c r="AH69" s="133"/>
      <c r="AI69" s="130"/>
      <c r="AJ69" s="130"/>
      <c r="AK69" s="130"/>
      <c r="AL69" s="98"/>
      <c r="AM69" s="98"/>
      <c r="AN69" s="98"/>
      <c r="AO69" s="98"/>
      <c r="AP69" s="98"/>
      <c r="AQ69" s="98"/>
      <c r="AR69" s="98"/>
      <c r="AS69" s="98"/>
      <c r="AT69" s="98"/>
      <c r="AU69" s="98"/>
      <c r="AV69" s="98"/>
      <c r="AW69" s="98"/>
      <c r="AX69" s="98"/>
      <c r="AY69" s="98"/>
      <c r="AZ69" s="118"/>
      <c r="BA69" s="118"/>
      <c r="BB69" s="118"/>
      <c r="BC69" s="118"/>
      <c r="BD69" s="118"/>
    </row>
    <row r="70" spans="2:56">
      <c r="B70" s="3" t="s">
        <v>101</v>
      </c>
      <c r="C70" s="3"/>
      <c r="D70" s="98"/>
      <c r="F70" s="98" t="s">
        <v>106</v>
      </c>
      <c r="G70" s="98"/>
      <c r="H70" s="98"/>
      <c r="I70" s="98"/>
      <c r="J70" s="118"/>
      <c r="K70" s="118"/>
      <c r="L70" s="98" t="s">
        <v>103</v>
      </c>
      <c r="M70" s="98"/>
      <c r="N70" s="131"/>
      <c r="O70" s="98" t="s">
        <v>104</v>
      </c>
      <c r="P70" s="98"/>
      <c r="Q70" s="98"/>
      <c r="R70" s="98"/>
      <c r="S70" s="98"/>
      <c r="T70" s="98"/>
      <c r="U70" s="98"/>
      <c r="V70" s="98"/>
      <c r="W70" s="98"/>
      <c r="X70" s="98"/>
      <c r="Y70" s="98"/>
      <c r="Z70" s="98"/>
      <c r="AA70" s="118"/>
      <c r="AB70" s="11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118"/>
      <c r="BA70" s="118"/>
      <c r="BB70" s="118"/>
      <c r="BC70" s="118"/>
      <c r="BD70" s="118"/>
    </row>
    <row r="71" spans="2:56">
      <c r="B71" s="98"/>
      <c r="C71" s="98"/>
      <c r="D71" s="98"/>
      <c r="E71" s="98"/>
      <c r="F71" s="98"/>
      <c r="G71" s="98"/>
      <c r="H71" s="98"/>
      <c r="I71" s="336">
        <f>V60</f>
        <v>0</v>
      </c>
      <c r="J71" s="336"/>
      <c r="K71" s="336"/>
      <c r="L71" s="98" t="s">
        <v>103</v>
      </c>
      <c r="M71" s="319">
        <f>N70/100</f>
        <v>0</v>
      </c>
      <c r="N71" s="319"/>
      <c r="O71" s="98"/>
      <c r="P71" s="98" t="s">
        <v>51</v>
      </c>
      <c r="Q71" s="98"/>
      <c r="R71" s="336">
        <f>ROUND(I71*M71,0)</f>
        <v>0</v>
      </c>
      <c r="S71" s="336"/>
      <c r="T71" s="336"/>
      <c r="U71" s="98" t="s">
        <v>8</v>
      </c>
      <c r="V71" s="98"/>
      <c r="W71" s="363" t="s">
        <v>49</v>
      </c>
      <c r="X71" s="364"/>
      <c r="Y71" s="98"/>
      <c r="Z71" s="98"/>
      <c r="AA71" s="98"/>
      <c r="AB71" s="336" t="str">
        <f>IF(W71="課税",R71,"")</f>
        <v/>
      </c>
      <c r="AC71" s="336"/>
      <c r="AD71" s="336"/>
      <c r="AE71" s="98" t="s">
        <v>8</v>
      </c>
      <c r="AF71" s="98"/>
      <c r="AG71" s="98"/>
      <c r="AH71" s="133"/>
      <c r="AI71" s="336"/>
      <c r="AJ71" s="336"/>
      <c r="AK71" s="336"/>
      <c r="AL71" s="98"/>
      <c r="AM71" s="98"/>
      <c r="AN71" s="98"/>
      <c r="AO71" s="98"/>
      <c r="AP71" s="98"/>
      <c r="AQ71" s="98"/>
      <c r="AR71" s="98"/>
      <c r="AS71" s="98"/>
      <c r="AT71" s="98"/>
      <c r="AU71" s="98"/>
      <c r="AV71" s="98"/>
      <c r="AW71" s="98"/>
      <c r="AX71" s="98"/>
      <c r="AY71" s="98"/>
      <c r="AZ71" s="118"/>
      <c r="BA71" s="118"/>
      <c r="BB71" s="118"/>
      <c r="BC71" s="118"/>
      <c r="BD71" s="118"/>
    </row>
    <row r="72" spans="2:56">
      <c r="B72" s="98"/>
      <c r="C72" s="98"/>
      <c r="D72" s="98"/>
      <c r="E72" s="98"/>
      <c r="F72" s="98"/>
      <c r="G72" s="98"/>
      <c r="H72" s="98"/>
      <c r="I72" s="134"/>
      <c r="J72" s="134"/>
      <c r="K72" s="134"/>
      <c r="L72" s="98"/>
      <c r="M72" s="130"/>
      <c r="N72" s="130"/>
      <c r="O72" s="98"/>
      <c r="P72" s="98"/>
      <c r="Q72" s="98"/>
      <c r="R72" s="134"/>
      <c r="S72" s="134"/>
      <c r="T72" s="134"/>
      <c r="U72" s="98"/>
      <c r="AG72" s="98"/>
      <c r="AH72" s="133"/>
      <c r="AI72" s="130"/>
      <c r="AJ72" s="130"/>
      <c r="AK72" s="130"/>
      <c r="AL72" s="98"/>
      <c r="AM72" s="98"/>
      <c r="AN72" s="98"/>
      <c r="AO72" s="98"/>
      <c r="AP72" s="98"/>
      <c r="AQ72" s="98"/>
      <c r="AR72" s="98"/>
      <c r="AS72" s="98"/>
      <c r="AT72" s="98"/>
      <c r="AU72" s="98"/>
      <c r="AV72" s="98"/>
      <c r="AW72" s="98"/>
      <c r="AX72" s="98"/>
      <c r="AY72" s="98"/>
      <c r="AZ72" s="118"/>
      <c r="BA72" s="118"/>
      <c r="BB72" s="118"/>
      <c r="BC72" s="118"/>
      <c r="BD72" s="118"/>
    </row>
    <row r="73" spans="2:56">
      <c r="B73" s="98"/>
      <c r="C73" s="98"/>
      <c r="D73" s="98"/>
      <c r="F73" s="98" t="s">
        <v>107</v>
      </c>
      <c r="G73" s="98"/>
      <c r="H73" s="98"/>
      <c r="I73" s="98"/>
      <c r="J73" s="98"/>
      <c r="K73" s="98"/>
      <c r="L73" s="98" t="s">
        <v>103</v>
      </c>
      <c r="M73" s="98"/>
      <c r="N73" s="131"/>
      <c r="O73" s="98" t="s">
        <v>104</v>
      </c>
      <c r="P73" s="98"/>
      <c r="Q73" s="98"/>
      <c r="R73" s="98"/>
      <c r="S73" s="98"/>
      <c r="T73" s="98"/>
      <c r="U73" s="98"/>
      <c r="X73" s="98"/>
      <c r="Z73" s="130"/>
      <c r="AA73" s="130"/>
      <c r="AB73" s="130"/>
      <c r="AC73" s="111"/>
      <c r="AD73" s="111"/>
      <c r="AE73" s="111"/>
      <c r="AF73" s="111"/>
      <c r="AG73" s="98"/>
      <c r="AH73" s="129"/>
      <c r="AI73" s="336"/>
      <c r="AJ73" s="336"/>
      <c r="AK73" s="336"/>
      <c r="AL73" s="98"/>
      <c r="AM73" s="98"/>
      <c r="AN73" s="98"/>
      <c r="AO73" s="98"/>
      <c r="AP73" s="98"/>
      <c r="AQ73" s="98"/>
      <c r="AR73" s="98"/>
      <c r="AS73" s="98"/>
      <c r="AT73" s="98"/>
      <c r="AU73" s="98"/>
      <c r="AV73" s="98"/>
      <c r="AW73" s="98"/>
      <c r="AX73" s="98"/>
      <c r="AY73" s="98"/>
      <c r="AZ73" s="118"/>
      <c r="BA73" s="118"/>
      <c r="BB73" s="118"/>
      <c r="BC73" s="118"/>
      <c r="BD73" s="118"/>
    </row>
    <row r="74" spans="2:56">
      <c r="B74" s="98"/>
      <c r="C74" s="98"/>
      <c r="D74" s="98"/>
      <c r="E74" s="98"/>
      <c r="F74" s="98"/>
      <c r="G74" s="98"/>
      <c r="H74" s="98"/>
      <c r="I74" s="336">
        <f>V61</f>
        <v>0</v>
      </c>
      <c r="J74" s="336"/>
      <c r="K74" s="336"/>
      <c r="L74" s="98" t="s">
        <v>103</v>
      </c>
      <c r="M74" s="319">
        <f>N73/100</f>
        <v>0</v>
      </c>
      <c r="N74" s="319"/>
      <c r="O74" s="98"/>
      <c r="P74" s="98" t="s">
        <v>51</v>
      </c>
      <c r="Q74" s="129"/>
      <c r="R74" s="336">
        <f>ROUND(I74*M74,0)</f>
        <v>0</v>
      </c>
      <c r="S74" s="336"/>
      <c r="T74" s="336"/>
      <c r="U74" s="98" t="s">
        <v>8</v>
      </c>
      <c r="V74" s="98"/>
      <c r="W74" s="363" t="s">
        <v>99</v>
      </c>
      <c r="X74" s="364"/>
      <c r="AB74" s="314">
        <f>IF(W74="課税",R74,"")</f>
        <v>0</v>
      </c>
      <c r="AC74" s="314"/>
      <c r="AD74" s="314"/>
      <c r="AE74" s="98" t="s">
        <v>8</v>
      </c>
      <c r="AI74" s="98"/>
      <c r="AJ74" s="98"/>
      <c r="AK74" s="98"/>
      <c r="AL74" s="98"/>
      <c r="AM74" s="98"/>
      <c r="AN74" s="98"/>
      <c r="AO74" s="98"/>
      <c r="AP74" s="98"/>
      <c r="AQ74" s="98"/>
      <c r="AR74" s="98"/>
      <c r="AS74" s="98"/>
      <c r="AT74" s="98"/>
      <c r="AU74" s="98"/>
      <c r="AV74" s="98"/>
      <c r="AW74" s="98"/>
      <c r="AX74" s="98"/>
      <c r="AY74" s="98"/>
      <c r="AZ74" s="118"/>
      <c r="BA74" s="118"/>
      <c r="BB74" s="118"/>
      <c r="BC74" s="118"/>
      <c r="BD74" s="118"/>
    </row>
    <row r="75" spans="2:56" ht="14.5" thickBot="1">
      <c r="B75" s="98"/>
      <c r="C75" s="98"/>
      <c r="D75" s="98"/>
      <c r="E75" s="98"/>
      <c r="F75" s="98"/>
      <c r="G75" s="98"/>
      <c r="H75" s="98"/>
      <c r="I75" s="98"/>
      <c r="J75" s="98"/>
      <c r="K75" s="98"/>
      <c r="L75" s="98"/>
      <c r="M75" s="98" t="s">
        <v>24</v>
      </c>
      <c r="N75" s="98"/>
      <c r="O75" s="98"/>
      <c r="P75" s="98"/>
      <c r="Q75" s="129"/>
      <c r="R75" s="368">
        <f>SUM(R68,R71,R74)</f>
        <v>0</v>
      </c>
      <c r="S75" s="368"/>
      <c r="T75" s="368"/>
      <c r="U75" s="98" t="s">
        <v>8</v>
      </c>
      <c r="V75" s="98"/>
      <c r="Z75" s="330" t="s">
        <v>24</v>
      </c>
      <c r="AA75" s="330"/>
      <c r="AB75" s="365">
        <f>SUM(AB68,AB71,AB74)</f>
        <v>0</v>
      </c>
      <c r="AC75" s="323"/>
      <c r="AD75" s="323"/>
      <c r="AE75" s="98" t="s">
        <v>8</v>
      </c>
      <c r="AH75" s="98"/>
      <c r="AI75" s="336"/>
      <c r="AJ75" s="336"/>
      <c r="AK75" s="336"/>
      <c r="AL75" s="98"/>
      <c r="AM75" s="98"/>
      <c r="AN75" s="98"/>
      <c r="AO75" s="98"/>
      <c r="AP75" s="98"/>
      <c r="AQ75" s="98"/>
      <c r="AR75" s="98"/>
      <c r="AS75" s="98"/>
      <c r="AT75" s="98"/>
      <c r="AU75" s="98"/>
      <c r="AV75" s="98"/>
      <c r="AW75" s="98"/>
      <c r="AX75" s="98"/>
      <c r="AY75" s="98"/>
      <c r="AZ75" s="118"/>
      <c r="BA75" s="118"/>
      <c r="BB75" s="118"/>
      <c r="BC75" s="118"/>
      <c r="BD75" s="118"/>
    </row>
    <row r="76" spans="2:56">
      <c r="B76" s="98"/>
      <c r="C76" s="98"/>
      <c r="D76" s="98"/>
      <c r="E76" s="98"/>
      <c r="F76" s="98"/>
      <c r="G76" s="98"/>
      <c r="H76" s="98"/>
      <c r="I76" s="98"/>
      <c r="J76" s="98"/>
      <c r="K76" s="98"/>
      <c r="L76" s="98"/>
      <c r="M76" s="98"/>
      <c r="N76" s="98"/>
      <c r="O76" s="98"/>
      <c r="P76" s="98"/>
      <c r="Q76" s="129"/>
      <c r="R76" s="128"/>
      <c r="S76" s="128"/>
      <c r="T76" s="128"/>
      <c r="U76" s="98"/>
      <c r="V76" s="98"/>
      <c r="Z76" s="130"/>
      <c r="AA76" s="130"/>
      <c r="AB76" s="145"/>
      <c r="AC76" s="117"/>
      <c r="AD76" s="117"/>
      <c r="AE76" s="98"/>
      <c r="AH76" s="98"/>
      <c r="AI76" s="134"/>
      <c r="AJ76" s="134"/>
      <c r="AK76" s="134"/>
      <c r="AL76" s="98"/>
      <c r="AM76" s="98"/>
      <c r="AN76" s="98"/>
      <c r="AO76" s="98"/>
      <c r="AP76" s="98"/>
      <c r="AQ76" s="98"/>
      <c r="AR76" s="98"/>
      <c r="AS76" s="98"/>
      <c r="AT76" s="98"/>
      <c r="AU76" s="98"/>
      <c r="AV76" s="98"/>
      <c r="AW76" s="98"/>
      <c r="AX76" s="98"/>
      <c r="AY76" s="98"/>
      <c r="AZ76" s="118"/>
      <c r="BA76" s="118"/>
      <c r="BB76" s="118"/>
      <c r="BC76" s="118"/>
      <c r="BD76" s="118"/>
    </row>
    <row r="77" spans="2:56">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M77" s="98"/>
      <c r="AN77" s="98"/>
      <c r="AO77" s="98"/>
      <c r="AP77" s="98"/>
      <c r="AQ77" s="98"/>
      <c r="AR77" s="98"/>
      <c r="AS77" s="98"/>
      <c r="AT77" s="98"/>
      <c r="AU77" s="98"/>
      <c r="AV77" s="98"/>
      <c r="AW77" s="98"/>
      <c r="AX77" s="98"/>
      <c r="AY77" s="98"/>
      <c r="AZ77" s="118"/>
      <c r="BA77" s="118"/>
      <c r="BB77" s="118"/>
      <c r="BC77" s="118"/>
      <c r="BD77" s="118"/>
    </row>
    <row r="78" spans="2:56">
      <c r="V78" s="98"/>
      <c r="W78" s="98"/>
      <c r="X78" s="98"/>
      <c r="Y78" s="98"/>
      <c r="Z78" s="98"/>
      <c r="AA78" s="98"/>
      <c r="AM78" s="98"/>
      <c r="AN78" s="98"/>
      <c r="AO78" s="98"/>
      <c r="AP78" s="98"/>
      <c r="AQ78" s="98"/>
      <c r="AR78" s="98"/>
      <c r="AS78" s="98"/>
      <c r="AT78" s="98"/>
      <c r="AU78" s="98"/>
      <c r="AV78" s="98"/>
      <c r="AW78" s="98"/>
      <c r="AX78" s="98"/>
      <c r="AY78" s="98"/>
      <c r="AZ78" s="118"/>
      <c r="BA78" s="118"/>
      <c r="BB78" s="118"/>
      <c r="BC78" s="118"/>
      <c r="BD78" s="118"/>
    </row>
    <row r="79" spans="2:56">
      <c r="B79" s="1" t="s">
        <v>108</v>
      </c>
      <c r="C79" s="98"/>
      <c r="D79" s="98"/>
      <c r="E79" s="98"/>
      <c r="F79" s="118"/>
      <c r="O79" s="99" t="s">
        <v>24</v>
      </c>
      <c r="P79" s="99"/>
      <c r="Q79" s="233">
        <f>Q82</f>
        <v>0</v>
      </c>
      <c r="R79" s="233"/>
      <c r="S79" s="233"/>
      <c r="T79" s="99" t="s">
        <v>8</v>
      </c>
      <c r="U79" s="99" t="s">
        <v>28</v>
      </c>
      <c r="V79" s="99"/>
      <c r="W79" s="99"/>
      <c r="X79" s="233">
        <f>AI82</f>
        <v>0</v>
      </c>
      <c r="Y79" s="233"/>
      <c r="Z79" s="233"/>
      <c r="AA79" s="99" t="s">
        <v>8</v>
      </c>
      <c r="AB79" s="99" t="s">
        <v>29</v>
      </c>
      <c r="AC79" s="99"/>
      <c r="AD79" s="99"/>
      <c r="AE79" s="233">
        <f>Q79-X79</f>
        <v>0</v>
      </c>
      <c r="AF79" s="233"/>
      <c r="AG79" s="233"/>
      <c r="AH79" s="99" t="s">
        <v>8</v>
      </c>
      <c r="AI79" s="98"/>
      <c r="AJ79" s="98"/>
      <c r="AK79" s="98"/>
      <c r="AL79" s="98"/>
      <c r="AM79" s="98"/>
      <c r="AN79" s="98"/>
      <c r="AO79" s="98"/>
      <c r="AP79" s="98"/>
      <c r="AQ79" s="98"/>
      <c r="AR79" s="98"/>
      <c r="AS79" s="98"/>
      <c r="AT79" s="98"/>
      <c r="AU79" s="98"/>
      <c r="AV79" s="98"/>
      <c r="AW79" s="98"/>
      <c r="AX79" s="98"/>
      <c r="AY79" s="118"/>
      <c r="AZ79" s="118"/>
      <c r="BA79" s="118"/>
      <c r="BB79" s="118"/>
      <c r="BC79" s="118"/>
    </row>
    <row r="80" spans="2:56">
      <c r="B80" s="1"/>
      <c r="C80" s="98" t="s">
        <v>24</v>
      </c>
      <c r="D80" s="98"/>
      <c r="E80" s="98"/>
      <c r="F80" s="118"/>
      <c r="V80" s="98" t="s">
        <v>109</v>
      </c>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118"/>
      <c r="AZ80" s="118"/>
      <c r="BA80" s="118"/>
      <c r="BB80" s="118"/>
      <c r="BC80" s="118"/>
    </row>
    <row r="81" spans="1:50">
      <c r="B81" s="98"/>
      <c r="C81" s="98"/>
      <c r="D81" s="98" t="s">
        <v>110</v>
      </c>
      <c r="E81" s="98"/>
      <c r="F81" s="98"/>
      <c r="G81" s="98"/>
      <c r="H81" s="98"/>
      <c r="I81" s="118"/>
      <c r="J81" s="118"/>
      <c r="K81" s="98" t="s">
        <v>103</v>
      </c>
      <c r="L81" s="98"/>
      <c r="M81" s="131">
        <v>10</v>
      </c>
      <c r="N81" s="98" t="s">
        <v>104</v>
      </c>
      <c r="O81" s="98"/>
      <c r="P81" s="98"/>
      <c r="Q81" s="98"/>
      <c r="R81" s="98"/>
      <c r="S81" s="98"/>
      <c r="T81" s="98"/>
      <c r="V81" s="98" t="s">
        <v>110</v>
      </c>
      <c r="W81" s="98"/>
      <c r="X81" s="98"/>
      <c r="Y81" s="98"/>
      <c r="Z81" s="98"/>
      <c r="AA81" s="118"/>
      <c r="AB81" s="118"/>
      <c r="AC81" s="98" t="s">
        <v>103</v>
      </c>
      <c r="AD81" s="98"/>
      <c r="AE81" s="135">
        <f>M81</f>
        <v>10</v>
      </c>
      <c r="AF81" s="98" t="s">
        <v>104</v>
      </c>
      <c r="AG81" s="98"/>
      <c r="AH81" s="98"/>
      <c r="AI81" s="98"/>
      <c r="AJ81" s="98"/>
      <c r="AK81" s="98"/>
      <c r="AL81" s="98"/>
      <c r="AM81" s="98"/>
      <c r="AN81" s="98"/>
      <c r="AO81" s="98"/>
      <c r="AP81" s="98"/>
      <c r="AQ81" s="98"/>
      <c r="AR81" s="98"/>
      <c r="AS81" s="98"/>
      <c r="AT81" s="98"/>
      <c r="AU81" s="98"/>
      <c r="AV81" s="98"/>
      <c r="AW81" s="98"/>
      <c r="AX81" s="98"/>
    </row>
    <row r="82" spans="1:50">
      <c r="B82" s="98"/>
      <c r="C82" s="98"/>
      <c r="D82" s="98"/>
      <c r="E82" s="98"/>
      <c r="F82" s="98"/>
      <c r="G82" s="98"/>
      <c r="H82" s="336">
        <f>SUM(J56,Q65)</f>
        <v>0</v>
      </c>
      <c r="I82" s="336"/>
      <c r="J82" s="336"/>
      <c r="K82" s="98" t="s">
        <v>103</v>
      </c>
      <c r="L82" s="319">
        <f>M81/100</f>
        <v>0.1</v>
      </c>
      <c r="M82" s="319"/>
      <c r="N82" s="98"/>
      <c r="O82" s="98" t="s">
        <v>51</v>
      </c>
      <c r="P82" s="129"/>
      <c r="Q82" s="336">
        <f>ROUNDDOWN(H82*L82,0)</f>
        <v>0</v>
      </c>
      <c r="R82" s="336"/>
      <c r="S82" s="336"/>
      <c r="T82" s="98" t="s">
        <v>8</v>
      </c>
      <c r="V82" s="98"/>
      <c r="W82" s="98"/>
      <c r="X82" s="98"/>
      <c r="Y82" s="98"/>
      <c r="Z82" s="336">
        <f>IF(W68="課税",SUM(ROUNDDOWN(I68,0),ROUNDDOWN(R68,0)),0)+IF(W71="課税",SUM(ROUNDDOWN(I71,0),ROUNDDOWN(AB71,0)),0)+IF(W74="課税",SUM(ROUNDDOWN(I74,0),ROUNDDOWN(AB74,0)),0)</f>
        <v>0</v>
      </c>
      <c r="AA82" s="336"/>
      <c r="AB82" s="336"/>
      <c r="AC82" s="98" t="s">
        <v>103</v>
      </c>
      <c r="AD82" s="319">
        <f>AE81/100</f>
        <v>0.1</v>
      </c>
      <c r="AE82" s="319"/>
      <c r="AF82" s="98"/>
      <c r="AG82" s="98" t="s">
        <v>51</v>
      </c>
      <c r="AH82" s="129"/>
      <c r="AI82" s="336">
        <f>ROUNDDOWN(Z82*AD82,0)</f>
        <v>0</v>
      </c>
      <c r="AJ82" s="336"/>
      <c r="AK82" s="336"/>
      <c r="AL82" s="98" t="s">
        <v>8</v>
      </c>
      <c r="AM82" s="98"/>
      <c r="AN82" s="98"/>
      <c r="AO82" s="98"/>
      <c r="AP82" s="98"/>
      <c r="AQ82" s="98"/>
      <c r="AR82" s="98"/>
      <c r="AS82" s="98"/>
      <c r="AT82" s="98"/>
      <c r="AU82" s="98"/>
      <c r="AV82" s="98"/>
      <c r="AW82" s="98"/>
      <c r="AX82" s="98"/>
    </row>
    <row r="83" spans="1:50">
      <c r="V83" s="98"/>
      <c r="W83" s="98"/>
      <c r="X83" s="98"/>
      <c r="Y83" s="98"/>
      <c r="Z83" s="98"/>
      <c r="AA83" s="98"/>
      <c r="AB83" s="98"/>
      <c r="AH83" s="98"/>
      <c r="AM83" s="98"/>
      <c r="AN83" s="98"/>
      <c r="AO83" s="98"/>
      <c r="AP83" s="98"/>
      <c r="AQ83" s="98"/>
      <c r="AR83" s="98"/>
      <c r="AS83" s="98"/>
      <c r="AT83" s="98"/>
      <c r="AU83" s="98"/>
      <c r="AV83" s="98"/>
      <c r="AW83" s="98"/>
      <c r="AX83" s="98"/>
    </row>
    <row r="84" spans="1:50">
      <c r="V84" s="98"/>
      <c r="W84" s="98"/>
      <c r="X84" s="98"/>
      <c r="Y84" s="98"/>
      <c r="Z84" s="98"/>
      <c r="AA84" s="98"/>
      <c r="AB84" s="98"/>
      <c r="AH84" s="98"/>
      <c r="AM84" s="98"/>
      <c r="AN84" s="98"/>
      <c r="AO84" s="98"/>
      <c r="AP84" s="98"/>
      <c r="AQ84" s="98"/>
      <c r="AR84" s="98"/>
      <c r="AS84" s="98"/>
      <c r="AT84" s="98"/>
      <c r="AU84" s="98"/>
      <c r="AV84" s="98"/>
      <c r="AW84" s="98"/>
      <c r="AX84" s="98"/>
    </row>
    <row r="85" spans="1:50">
      <c r="V85" s="98"/>
      <c r="W85" s="98"/>
      <c r="X85" s="98"/>
      <c r="Y85" s="98"/>
      <c r="Z85" s="98"/>
      <c r="AA85" s="98"/>
      <c r="AB85" s="98"/>
      <c r="AH85" s="98"/>
      <c r="AM85" s="98"/>
      <c r="AN85" s="98"/>
      <c r="AO85" s="98"/>
      <c r="AP85" s="98"/>
      <c r="AQ85" s="98"/>
      <c r="AR85" s="98"/>
      <c r="AS85" s="98"/>
      <c r="AT85" s="98"/>
      <c r="AU85" s="98"/>
      <c r="AV85" s="98"/>
      <c r="AW85" s="98"/>
      <c r="AX85" s="98"/>
    </row>
    <row r="86" spans="1:50">
      <c r="V86" s="98"/>
      <c r="W86" s="98"/>
      <c r="X86" s="98"/>
      <c r="Y86" s="98"/>
      <c r="Z86" s="98"/>
      <c r="AA86" s="98"/>
      <c r="AB86" s="98"/>
      <c r="AH86" s="98"/>
      <c r="AM86" s="98"/>
      <c r="AN86" s="98"/>
      <c r="AO86" s="98"/>
      <c r="AP86" s="98"/>
      <c r="AQ86" s="98"/>
      <c r="AR86" s="98"/>
      <c r="AS86" s="98"/>
      <c r="AT86" s="98"/>
      <c r="AU86" s="98"/>
      <c r="AV86" s="98"/>
      <c r="AW86" s="98"/>
      <c r="AX86" s="98"/>
    </row>
    <row r="87" spans="1:50">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row>
    <row r="88" spans="1:50">
      <c r="A88" s="254" t="s">
        <v>111</v>
      </c>
      <c r="B88" s="255"/>
      <c r="C88" s="255"/>
      <c r="D88" s="255"/>
      <c r="E88" s="255"/>
      <c r="F88" s="255"/>
      <c r="G88" s="255"/>
      <c r="H88" s="255"/>
      <c r="I88" s="255"/>
      <c r="J88" s="255"/>
      <c r="K88" s="255"/>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c r="AM88" s="98"/>
      <c r="AN88" s="98"/>
      <c r="AO88" s="98"/>
      <c r="AP88" s="98"/>
      <c r="AQ88" s="98"/>
      <c r="AR88" s="98"/>
      <c r="AS88" s="98"/>
      <c r="AT88" s="98"/>
      <c r="AU88" s="98"/>
      <c r="AV88" s="98"/>
      <c r="AW88" s="98"/>
      <c r="AX88" s="98"/>
    </row>
    <row r="89" spans="1:50" ht="63.75" customHeight="1">
      <c r="A89" s="255"/>
      <c r="B89" s="255"/>
      <c r="C89" s="255"/>
      <c r="D89" s="255"/>
      <c r="E89" s="255"/>
      <c r="F89" s="255"/>
      <c r="G89" s="255"/>
      <c r="H89" s="255"/>
      <c r="I89" s="255"/>
      <c r="J89" s="255"/>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98"/>
      <c r="AN89" s="98"/>
      <c r="AO89" s="98"/>
      <c r="AP89" s="98"/>
      <c r="AQ89" s="98"/>
      <c r="AR89" s="98"/>
      <c r="AS89" s="98"/>
      <c r="AT89" s="98"/>
      <c r="AU89" s="98"/>
      <c r="AV89" s="98"/>
      <c r="AW89" s="98"/>
      <c r="AX89" s="98"/>
    </row>
    <row r="90" spans="1:50">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row>
    <row r="91" spans="1:50">
      <c r="B91" s="98"/>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98"/>
      <c r="AS91" s="98"/>
      <c r="AT91" s="98"/>
      <c r="AU91" s="98"/>
      <c r="AV91" s="98"/>
      <c r="AW91" s="98"/>
      <c r="AX91" s="98"/>
    </row>
    <row r="92" spans="1:50">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row>
    <row r="93" spans="1:50">
      <c r="B93" s="98"/>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row>
    <row r="94" spans="1:50">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c r="AR94" s="98"/>
      <c r="AS94" s="98"/>
      <c r="AT94" s="98"/>
      <c r="AU94" s="98"/>
      <c r="AV94" s="98"/>
      <c r="AW94" s="98"/>
      <c r="AX94" s="98"/>
    </row>
    <row r="95" spans="1:50">
      <c r="B95" s="98"/>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8"/>
      <c r="AT95" s="98"/>
      <c r="AU95" s="98"/>
      <c r="AV95" s="98"/>
      <c r="AW95" s="98"/>
      <c r="AX95" s="98"/>
    </row>
    <row r="96" spans="1:50">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row>
    <row r="97" spans="2:50">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8"/>
      <c r="AN97" s="98"/>
      <c r="AO97" s="98"/>
      <c r="AP97" s="98"/>
      <c r="AQ97" s="98"/>
      <c r="AR97" s="98"/>
      <c r="AS97" s="98"/>
      <c r="AT97" s="98"/>
      <c r="AU97" s="98"/>
      <c r="AV97" s="98"/>
      <c r="AW97" s="98"/>
      <c r="AX97" s="98"/>
    </row>
    <row r="98" spans="2:50">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c r="AI98" s="98"/>
      <c r="AJ98" s="98"/>
      <c r="AK98" s="98"/>
      <c r="AL98" s="98"/>
      <c r="AM98" s="98"/>
      <c r="AN98" s="98"/>
      <c r="AO98" s="98"/>
      <c r="AP98" s="98"/>
      <c r="AQ98" s="98"/>
      <c r="AR98" s="98"/>
      <c r="AS98" s="98"/>
      <c r="AT98" s="98"/>
      <c r="AU98" s="98"/>
      <c r="AV98" s="98"/>
      <c r="AW98" s="98"/>
      <c r="AX98" s="98"/>
    </row>
    <row r="99" spans="2:50">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c r="AG99" s="98"/>
      <c r="AH99" s="98"/>
      <c r="AI99" s="98"/>
      <c r="AJ99" s="98"/>
      <c r="AK99" s="98"/>
      <c r="AL99" s="98"/>
      <c r="AM99" s="98"/>
      <c r="AN99" s="98"/>
      <c r="AO99" s="98"/>
      <c r="AP99" s="98"/>
      <c r="AQ99" s="98"/>
      <c r="AR99" s="98"/>
      <c r="AS99" s="98"/>
      <c r="AT99" s="98"/>
      <c r="AU99" s="98"/>
      <c r="AV99" s="98"/>
      <c r="AW99" s="98"/>
      <c r="AX99" s="98"/>
    </row>
    <row r="100" spans="2:50">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c r="AP100" s="98"/>
      <c r="AQ100" s="98"/>
      <c r="AR100" s="98"/>
      <c r="AS100" s="98"/>
      <c r="AT100" s="98"/>
      <c r="AU100" s="98"/>
      <c r="AV100" s="98"/>
      <c r="AW100" s="98"/>
      <c r="AX100" s="98"/>
    </row>
    <row r="101" spans="2:50">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c r="AG101" s="98"/>
      <c r="AH101" s="98"/>
      <c r="AI101" s="98"/>
      <c r="AJ101" s="98"/>
      <c r="AK101" s="98"/>
      <c r="AL101" s="98"/>
      <c r="AM101" s="98"/>
      <c r="AN101" s="98"/>
      <c r="AO101" s="98"/>
      <c r="AP101" s="98"/>
      <c r="AQ101" s="98"/>
      <c r="AR101" s="98"/>
      <c r="AS101" s="98"/>
      <c r="AT101" s="98"/>
      <c r="AU101" s="98"/>
      <c r="AV101" s="98"/>
      <c r="AW101" s="98"/>
      <c r="AX101" s="98"/>
    </row>
    <row r="102" spans="2:50">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8"/>
      <c r="AT102" s="98"/>
      <c r="AU102" s="98"/>
      <c r="AV102" s="98"/>
      <c r="AW102" s="98"/>
      <c r="AX102" s="98"/>
    </row>
    <row r="103" spans="2:50">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8"/>
      <c r="AN103" s="98"/>
      <c r="AO103" s="98"/>
      <c r="AP103" s="98"/>
      <c r="AQ103" s="98"/>
      <c r="AR103" s="98"/>
      <c r="AS103" s="98"/>
      <c r="AT103" s="98"/>
      <c r="AU103" s="98"/>
      <c r="AV103" s="98"/>
      <c r="AW103" s="98"/>
      <c r="AX103" s="98"/>
    </row>
    <row r="104" spans="2:50">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c r="AG104" s="98"/>
      <c r="AH104" s="98"/>
      <c r="AI104" s="98"/>
      <c r="AJ104" s="98"/>
      <c r="AK104" s="98"/>
      <c r="AL104" s="98"/>
      <c r="AM104" s="98"/>
      <c r="AN104" s="98"/>
      <c r="AO104" s="98"/>
      <c r="AP104" s="98"/>
      <c r="AQ104" s="98"/>
      <c r="AR104" s="98"/>
      <c r="AS104" s="98"/>
      <c r="AT104" s="98"/>
      <c r="AU104" s="98"/>
      <c r="AV104" s="98"/>
      <c r="AW104" s="98"/>
      <c r="AX104" s="98"/>
    </row>
    <row r="105" spans="2:50">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row>
    <row r="106" spans="2:50">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row>
    <row r="107" spans="2:50">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row>
    <row r="108" spans="2:50">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row>
    <row r="109" spans="2:50">
      <c r="B109" s="98"/>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8"/>
    </row>
    <row r="110" spans="2:50">
      <c r="B110" s="98"/>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98"/>
      <c r="AJ110" s="98"/>
      <c r="AK110" s="98"/>
      <c r="AL110" s="98"/>
      <c r="AM110" s="98"/>
      <c r="AN110" s="98"/>
      <c r="AO110" s="98"/>
      <c r="AP110" s="98"/>
      <c r="AQ110" s="98"/>
      <c r="AR110" s="98"/>
      <c r="AS110" s="98"/>
      <c r="AT110" s="98"/>
      <c r="AU110" s="98"/>
      <c r="AV110" s="98"/>
      <c r="AW110" s="98"/>
      <c r="AX110" s="98"/>
    </row>
    <row r="111" spans="2:50">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row>
    <row r="112" spans="2:50">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8"/>
      <c r="AH112" s="98"/>
      <c r="AI112" s="98"/>
      <c r="AJ112" s="98"/>
      <c r="AK112" s="98"/>
      <c r="AL112" s="98"/>
      <c r="AM112" s="98"/>
      <c r="AN112" s="98"/>
      <c r="AO112" s="98"/>
      <c r="AP112" s="98"/>
      <c r="AQ112" s="98"/>
      <c r="AR112" s="98"/>
      <c r="AS112" s="98"/>
      <c r="AT112" s="98"/>
      <c r="AU112" s="98"/>
      <c r="AV112" s="98"/>
      <c r="AW112" s="98"/>
      <c r="AX112" s="98"/>
    </row>
    <row r="113" spans="2:50">
      <c r="B113" s="98"/>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98"/>
      <c r="AK113" s="98"/>
      <c r="AL113" s="98"/>
      <c r="AM113" s="98"/>
      <c r="AN113" s="98"/>
      <c r="AO113" s="98"/>
      <c r="AP113" s="98"/>
      <c r="AQ113" s="98"/>
      <c r="AR113" s="98"/>
      <c r="AS113" s="98"/>
      <c r="AT113" s="98"/>
      <c r="AU113" s="98"/>
      <c r="AV113" s="98"/>
      <c r="AW113" s="98"/>
      <c r="AX113" s="98"/>
    </row>
    <row r="114" spans="2:50">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row>
    <row r="115" spans="2:50">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8"/>
      <c r="AJ115" s="98"/>
      <c r="AK115" s="98"/>
      <c r="AL115" s="98"/>
      <c r="AM115" s="98"/>
      <c r="AN115" s="98"/>
      <c r="AO115" s="98"/>
      <c r="AP115" s="98"/>
      <c r="AQ115" s="98"/>
      <c r="AR115" s="98"/>
      <c r="AS115" s="98"/>
      <c r="AT115" s="98"/>
      <c r="AU115" s="98"/>
      <c r="AV115" s="98"/>
      <c r="AW115" s="98"/>
      <c r="AX115" s="98"/>
    </row>
    <row r="116" spans="2:50">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c r="AK116" s="98"/>
      <c r="AL116" s="98"/>
      <c r="AM116" s="98"/>
      <c r="AN116" s="98"/>
      <c r="AO116" s="98"/>
      <c r="AP116" s="98"/>
      <c r="AQ116" s="98"/>
      <c r="AR116" s="98"/>
      <c r="AS116" s="98"/>
      <c r="AT116" s="98"/>
      <c r="AU116" s="98"/>
      <c r="AV116" s="98"/>
      <c r="AW116" s="98"/>
      <c r="AX116" s="98"/>
    </row>
    <row r="117" spans="2:50">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c r="AP117" s="98"/>
      <c r="AQ117" s="98"/>
      <c r="AR117" s="98"/>
      <c r="AS117" s="98"/>
      <c r="AT117" s="98"/>
      <c r="AU117" s="98"/>
      <c r="AV117" s="98"/>
      <c r="AW117" s="98"/>
      <c r="AX117" s="98"/>
    </row>
    <row r="118" spans="2:50">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98"/>
      <c r="AK118" s="98"/>
      <c r="AL118" s="98"/>
      <c r="AM118" s="98"/>
      <c r="AN118" s="98"/>
      <c r="AO118" s="98"/>
      <c r="AP118" s="98"/>
      <c r="AQ118" s="98"/>
      <c r="AR118" s="98"/>
      <c r="AS118" s="98"/>
      <c r="AT118" s="98"/>
      <c r="AU118" s="98"/>
      <c r="AV118" s="98"/>
      <c r="AW118" s="98"/>
      <c r="AX118" s="98"/>
    </row>
    <row r="119" spans="2:50">
      <c r="B119" s="98"/>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98"/>
      <c r="AK119" s="98"/>
      <c r="AL119" s="98"/>
      <c r="AM119" s="98"/>
      <c r="AN119" s="98"/>
      <c r="AO119" s="98"/>
      <c r="AP119" s="98"/>
      <c r="AQ119" s="98"/>
      <c r="AR119" s="98"/>
      <c r="AS119" s="98"/>
      <c r="AT119" s="98"/>
      <c r="AU119" s="98"/>
      <c r="AV119" s="98"/>
      <c r="AW119" s="98"/>
      <c r="AX119" s="98"/>
    </row>
    <row r="120" spans="2:50">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8"/>
      <c r="AG120" s="98"/>
      <c r="AH120" s="98"/>
      <c r="AI120" s="98"/>
      <c r="AJ120" s="98"/>
      <c r="AK120" s="98"/>
      <c r="AL120" s="98"/>
      <c r="AM120" s="98"/>
      <c r="AN120" s="98"/>
      <c r="AO120" s="98"/>
      <c r="AP120" s="98"/>
      <c r="AQ120" s="98"/>
      <c r="AR120" s="98"/>
      <c r="AS120" s="98"/>
      <c r="AT120" s="98"/>
      <c r="AU120" s="98"/>
      <c r="AV120" s="98"/>
      <c r="AW120" s="98"/>
      <c r="AX120" s="98"/>
    </row>
    <row r="121" spans="2:50">
      <c r="B121" s="98"/>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c r="AD121" s="98"/>
      <c r="AE121" s="98"/>
      <c r="AF121" s="98"/>
      <c r="AG121" s="98"/>
      <c r="AH121" s="98"/>
      <c r="AI121" s="98"/>
      <c r="AJ121" s="98"/>
      <c r="AK121" s="98"/>
      <c r="AL121" s="98"/>
      <c r="AM121" s="98"/>
      <c r="AN121" s="98"/>
      <c r="AO121" s="98"/>
      <c r="AP121" s="98"/>
      <c r="AQ121" s="98"/>
      <c r="AR121" s="98"/>
      <c r="AS121" s="98"/>
      <c r="AT121" s="98"/>
      <c r="AU121" s="98"/>
      <c r="AV121" s="98"/>
      <c r="AW121" s="98"/>
      <c r="AX121" s="98"/>
    </row>
    <row r="122" spans="2:50">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98"/>
      <c r="AK122" s="98"/>
      <c r="AL122" s="98"/>
      <c r="AM122" s="98"/>
      <c r="AN122" s="98"/>
      <c r="AO122" s="98"/>
      <c r="AP122" s="98"/>
      <c r="AQ122" s="98"/>
      <c r="AR122" s="98"/>
      <c r="AS122" s="98"/>
      <c r="AT122" s="98"/>
      <c r="AU122" s="98"/>
      <c r="AV122" s="98"/>
      <c r="AW122" s="98"/>
      <c r="AX122" s="98"/>
    </row>
    <row r="123" spans="2:50">
      <c r="B123" s="98"/>
      <c r="C123" s="98"/>
      <c r="D123" s="98"/>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98"/>
      <c r="AG123" s="98"/>
      <c r="AH123" s="98"/>
      <c r="AI123" s="98"/>
      <c r="AJ123" s="98"/>
      <c r="AK123" s="98"/>
      <c r="AL123" s="98"/>
      <c r="AM123" s="98"/>
      <c r="AN123" s="98"/>
      <c r="AO123" s="98"/>
      <c r="AP123" s="98"/>
      <c r="AQ123" s="98"/>
      <c r="AR123" s="98"/>
      <c r="AS123" s="98"/>
      <c r="AT123" s="98"/>
      <c r="AU123" s="98"/>
      <c r="AV123" s="98"/>
      <c r="AW123" s="98"/>
      <c r="AX123" s="98"/>
    </row>
    <row r="124" spans="2:50">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c r="AE124" s="98"/>
      <c r="AF124" s="98"/>
      <c r="AG124" s="98"/>
      <c r="AH124" s="98"/>
      <c r="AI124" s="98"/>
      <c r="AJ124" s="98"/>
      <c r="AK124" s="98"/>
      <c r="AL124" s="98"/>
      <c r="AM124" s="98"/>
      <c r="AN124" s="98"/>
      <c r="AO124" s="98"/>
      <c r="AP124" s="98"/>
      <c r="AQ124" s="98"/>
      <c r="AR124" s="98"/>
      <c r="AS124" s="98"/>
      <c r="AT124" s="98"/>
      <c r="AU124" s="98"/>
      <c r="AV124" s="98"/>
      <c r="AW124" s="98"/>
      <c r="AX124" s="98"/>
    </row>
    <row r="125" spans="2:50">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98"/>
      <c r="AM125" s="98"/>
      <c r="AN125" s="98"/>
      <c r="AO125" s="98"/>
      <c r="AP125" s="98"/>
      <c r="AQ125" s="98"/>
      <c r="AR125" s="98"/>
      <c r="AS125" s="98"/>
      <c r="AT125" s="98"/>
      <c r="AU125" s="98"/>
      <c r="AV125" s="98"/>
      <c r="AW125" s="98"/>
      <c r="AX125" s="98"/>
    </row>
    <row r="126" spans="2:50">
      <c r="B126" s="98"/>
      <c r="C126" s="98"/>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98"/>
      <c r="AL126" s="98"/>
      <c r="AM126" s="98"/>
      <c r="AN126" s="98"/>
      <c r="AO126" s="98"/>
      <c r="AP126" s="98"/>
      <c r="AQ126" s="98"/>
      <c r="AR126" s="98"/>
      <c r="AS126" s="98"/>
      <c r="AT126" s="98"/>
      <c r="AU126" s="98"/>
      <c r="AV126" s="98"/>
      <c r="AW126" s="98"/>
      <c r="AX126" s="98"/>
    </row>
    <row r="127" spans="2:50">
      <c r="B127" s="98"/>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c r="AG127" s="98"/>
      <c r="AH127" s="98"/>
      <c r="AI127" s="98"/>
      <c r="AJ127" s="98"/>
      <c r="AK127" s="98"/>
      <c r="AL127" s="98"/>
      <c r="AM127" s="98"/>
      <c r="AN127" s="98"/>
      <c r="AO127" s="98"/>
      <c r="AP127" s="98"/>
      <c r="AQ127" s="98"/>
      <c r="AR127" s="98"/>
      <c r="AS127" s="98"/>
      <c r="AT127" s="98"/>
      <c r="AU127" s="98"/>
      <c r="AV127" s="98"/>
      <c r="AW127" s="98"/>
      <c r="AX127" s="98"/>
    </row>
    <row r="128" spans="2:50">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8"/>
      <c r="AL128" s="98"/>
      <c r="AM128" s="98"/>
      <c r="AN128" s="98"/>
      <c r="AO128" s="98"/>
      <c r="AP128" s="98"/>
      <c r="AQ128" s="98"/>
      <c r="AR128" s="98"/>
      <c r="AS128" s="98"/>
      <c r="AT128" s="98"/>
      <c r="AU128" s="98"/>
      <c r="AV128" s="98"/>
      <c r="AW128" s="98"/>
      <c r="AX128" s="98"/>
    </row>
    <row r="129" spans="2:50">
      <c r="B129" s="98"/>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98"/>
      <c r="AJ129" s="98"/>
      <c r="AK129" s="98"/>
      <c r="AL129" s="98"/>
      <c r="AM129" s="98"/>
      <c r="AN129" s="98"/>
      <c r="AO129" s="98"/>
      <c r="AP129" s="98"/>
      <c r="AQ129" s="98"/>
      <c r="AR129" s="98"/>
      <c r="AS129" s="98"/>
      <c r="AT129" s="98"/>
      <c r="AU129" s="98"/>
      <c r="AV129" s="98"/>
      <c r="AW129" s="98"/>
      <c r="AX129" s="98"/>
    </row>
    <row r="130" spans="2:50">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98"/>
      <c r="AJ130" s="98"/>
      <c r="AK130" s="98"/>
      <c r="AL130" s="98"/>
      <c r="AM130" s="98"/>
      <c r="AN130" s="98"/>
      <c r="AO130" s="98"/>
      <c r="AP130" s="98"/>
      <c r="AQ130" s="98"/>
      <c r="AR130" s="98"/>
      <c r="AS130" s="98"/>
      <c r="AT130" s="98"/>
      <c r="AU130" s="98"/>
      <c r="AV130" s="98"/>
      <c r="AW130" s="98"/>
      <c r="AX130" s="98"/>
    </row>
    <row r="131" spans="2:50">
      <c r="B131" s="98"/>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c r="AE131" s="98"/>
      <c r="AF131" s="98"/>
      <c r="AG131" s="98"/>
      <c r="AH131" s="98"/>
      <c r="AI131" s="98"/>
      <c r="AJ131" s="98"/>
      <c r="AK131" s="98"/>
      <c r="AL131" s="98"/>
      <c r="AM131" s="98"/>
      <c r="AN131" s="98"/>
      <c r="AO131" s="98"/>
      <c r="AP131" s="98"/>
      <c r="AQ131" s="98"/>
      <c r="AR131" s="98"/>
      <c r="AS131" s="98"/>
      <c r="AT131" s="98"/>
      <c r="AU131" s="98"/>
      <c r="AV131" s="98"/>
      <c r="AW131" s="98"/>
      <c r="AX131" s="98"/>
    </row>
    <row r="132" spans="2:50">
      <c r="B132" s="98"/>
      <c r="C132" s="98"/>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98"/>
      <c r="AJ132" s="98"/>
      <c r="AK132" s="98"/>
      <c r="AL132" s="98"/>
      <c r="AM132" s="98"/>
      <c r="AN132" s="98"/>
      <c r="AO132" s="98"/>
      <c r="AP132" s="98"/>
      <c r="AQ132" s="98"/>
      <c r="AR132" s="98"/>
      <c r="AS132" s="98"/>
      <c r="AT132" s="98"/>
      <c r="AU132" s="98"/>
      <c r="AV132" s="98"/>
      <c r="AW132" s="98"/>
      <c r="AX132" s="98"/>
    </row>
    <row r="133" spans="2:50">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8"/>
      <c r="AT133" s="98"/>
      <c r="AU133" s="98"/>
      <c r="AV133" s="98"/>
      <c r="AW133" s="98"/>
      <c r="AX133" s="98"/>
    </row>
    <row r="134" spans="2:50">
      <c r="B134" s="98"/>
      <c r="C134" s="98"/>
      <c r="D134" s="98"/>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c r="AC134" s="98"/>
      <c r="AD134" s="98"/>
      <c r="AE134" s="98"/>
      <c r="AF134" s="98"/>
      <c r="AG134" s="98"/>
      <c r="AH134" s="98"/>
      <c r="AI134" s="98"/>
      <c r="AJ134" s="98"/>
      <c r="AK134" s="98"/>
      <c r="AL134" s="98"/>
      <c r="AM134" s="98"/>
      <c r="AN134" s="98"/>
      <c r="AO134" s="98"/>
      <c r="AP134" s="98"/>
      <c r="AQ134" s="98"/>
      <c r="AR134" s="98"/>
      <c r="AS134" s="98"/>
      <c r="AT134" s="98"/>
      <c r="AU134" s="98"/>
      <c r="AV134" s="98"/>
      <c r="AW134" s="98"/>
      <c r="AX134" s="98"/>
    </row>
    <row r="135" spans="2:50">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98"/>
      <c r="AJ135" s="98"/>
      <c r="AK135" s="98"/>
      <c r="AL135" s="98"/>
      <c r="AM135" s="98"/>
      <c r="AN135" s="98"/>
      <c r="AO135" s="98"/>
      <c r="AP135" s="98"/>
      <c r="AQ135" s="98"/>
      <c r="AR135" s="98"/>
      <c r="AS135" s="98"/>
      <c r="AT135" s="98"/>
      <c r="AU135" s="98"/>
      <c r="AV135" s="98"/>
      <c r="AW135" s="98"/>
      <c r="AX135" s="98"/>
    </row>
    <row r="136" spans="2:50">
      <c r="B136" s="98"/>
      <c r="C136" s="98"/>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c r="AC136" s="98"/>
      <c r="AD136" s="98"/>
      <c r="AE136" s="98"/>
      <c r="AF136" s="98"/>
      <c r="AG136" s="98"/>
      <c r="AH136" s="98"/>
      <c r="AI136" s="98"/>
      <c r="AJ136" s="98"/>
      <c r="AK136" s="98"/>
      <c r="AL136" s="98"/>
      <c r="AM136" s="98"/>
      <c r="AN136" s="98"/>
      <c r="AO136" s="98"/>
      <c r="AP136" s="98"/>
      <c r="AQ136" s="98"/>
      <c r="AR136" s="98"/>
      <c r="AS136" s="98"/>
      <c r="AT136" s="98"/>
      <c r="AU136" s="98"/>
      <c r="AV136" s="98"/>
      <c r="AW136" s="98"/>
      <c r="AX136" s="98"/>
    </row>
    <row r="137" spans="2:50">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8"/>
      <c r="AN137" s="98"/>
      <c r="AO137" s="98"/>
      <c r="AP137" s="98"/>
      <c r="AQ137" s="98"/>
      <c r="AR137" s="98"/>
      <c r="AS137" s="98"/>
      <c r="AT137" s="98"/>
      <c r="AU137" s="98"/>
      <c r="AV137" s="98"/>
      <c r="AW137" s="98"/>
      <c r="AX137" s="98"/>
    </row>
    <row r="138" spans="2:50">
      <c r="B138" s="98"/>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c r="AC138" s="98"/>
      <c r="AD138" s="98"/>
      <c r="AE138" s="98"/>
      <c r="AF138" s="98"/>
      <c r="AG138" s="98"/>
      <c r="AH138" s="98"/>
      <c r="AI138" s="98"/>
      <c r="AJ138" s="98"/>
      <c r="AK138" s="98"/>
      <c r="AL138" s="98"/>
      <c r="AM138" s="98"/>
      <c r="AN138" s="98"/>
      <c r="AO138" s="98"/>
      <c r="AP138" s="98"/>
      <c r="AQ138" s="98"/>
      <c r="AR138" s="98"/>
      <c r="AS138" s="98"/>
      <c r="AT138" s="98"/>
      <c r="AU138" s="98"/>
      <c r="AV138" s="98"/>
      <c r="AW138" s="98"/>
      <c r="AX138" s="98"/>
    </row>
    <row r="139" spans="2:50">
      <c r="B139" s="98"/>
      <c r="C139" s="98"/>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8"/>
      <c r="AM139" s="98"/>
      <c r="AN139" s="98"/>
      <c r="AO139" s="98"/>
      <c r="AP139" s="98"/>
      <c r="AQ139" s="98"/>
      <c r="AR139" s="98"/>
      <c r="AS139" s="98"/>
      <c r="AT139" s="98"/>
      <c r="AU139" s="98"/>
      <c r="AV139" s="98"/>
      <c r="AW139" s="98"/>
      <c r="AX139" s="98"/>
    </row>
    <row r="140" spans="2:50">
      <c r="B140" s="98"/>
      <c r="C140" s="98"/>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c r="AG140" s="98"/>
      <c r="AH140" s="98"/>
      <c r="AI140" s="98"/>
      <c r="AJ140" s="98"/>
      <c r="AK140" s="98"/>
      <c r="AL140" s="98"/>
      <c r="AM140" s="98"/>
      <c r="AN140" s="98"/>
      <c r="AO140" s="98"/>
      <c r="AP140" s="98"/>
      <c r="AQ140" s="98"/>
      <c r="AR140" s="98"/>
      <c r="AS140" s="98"/>
      <c r="AT140" s="98"/>
      <c r="AU140" s="98"/>
      <c r="AV140" s="98"/>
      <c r="AW140" s="98"/>
      <c r="AX140" s="98"/>
    </row>
    <row r="141" spans="2:50">
      <c r="B141" s="98"/>
      <c r="C141" s="98"/>
      <c r="D141" s="98"/>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c r="AC141" s="98"/>
      <c r="AD141" s="98"/>
      <c r="AE141" s="98"/>
      <c r="AF141" s="98"/>
      <c r="AG141" s="98"/>
      <c r="AH141" s="98"/>
      <c r="AI141" s="98"/>
      <c r="AJ141" s="98"/>
      <c r="AK141" s="98"/>
      <c r="AL141" s="98"/>
      <c r="AM141" s="98"/>
      <c r="AN141" s="98"/>
      <c r="AO141" s="98"/>
      <c r="AP141" s="98"/>
      <c r="AQ141" s="98"/>
      <c r="AR141" s="98"/>
      <c r="AS141" s="98"/>
      <c r="AT141" s="98"/>
      <c r="AU141" s="98"/>
      <c r="AV141" s="98"/>
      <c r="AW141" s="98"/>
      <c r="AX141" s="98"/>
    </row>
    <row r="142" spans="2:50">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8"/>
      <c r="AM142" s="98"/>
      <c r="AN142" s="98"/>
      <c r="AO142" s="98"/>
      <c r="AP142" s="98"/>
      <c r="AQ142" s="98"/>
      <c r="AR142" s="98"/>
      <c r="AS142" s="98"/>
      <c r="AT142" s="98"/>
      <c r="AU142" s="98"/>
      <c r="AV142" s="98"/>
      <c r="AW142" s="98"/>
      <c r="AX142" s="98"/>
    </row>
    <row r="143" spans="2:50">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8"/>
      <c r="AN143" s="98"/>
      <c r="AO143" s="98"/>
      <c r="AP143" s="98"/>
      <c r="AQ143" s="98"/>
      <c r="AR143" s="98"/>
      <c r="AS143" s="98"/>
      <c r="AT143" s="98"/>
      <c r="AU143" s="98"/>
      <c r="AV143" s="98"/>
      <c r="AW143" s="98"/>
      <c r="AX143" s="98"/>
    </row>
    <row r="144" spans="2:50">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8"/>
      <c r="AL144" s="98"/>
      <c r="AM144" s="98"/>
      <c r="AN144" s="98"/>
      <c r="AO144" s="98"/>
      <c r="AP144" s="98"/>
      <c r="AQ144" s="98"/>
      <c r="AR144" s="98"/>
      <c r="AS144" s="98"/>
      <c r="AT144" s="98"/>
      <c r="AU144" s="98"/>
      <c r="AV144" s="98"/>
      <c r="AW144" s="98"/>
      <c r="AX144" s="98"/>
    </row>
    <row r="145" spans="2:50">
      <c r="B145" s="98"/>
      <c r="C145" s="98"/>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8"/>
      <c r="AM145" s="98"/>
      <c r="AN145" s="98"/>
      <c r="AO145" s="98"/>
      <c r="AP145" s="98"/>
      <c r="AQ145" s="98"/>
      <c r="AR145" s="98"/>
      <c r="AS145" s="98"/>
      <c r="AT145" s="98"/>
      <c r="AU145" s="98"/>
      <c r="AV145" s="98"/>
      <c r="AW145" s="98"/>
      <c r="AX145" s="98"/>
    </row>
    <row r="146" spans="2:50">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98"/>
      <c r="AL146" s="98"/>
      <c r="AM146" s="98"/>
      <c r="AN146" s="98"/>
      <c r="AO146" s="98"/>
      <c r="AP146" s="98"/>
      <c r="AQ146" s="98"/>
      <c r="AR146" s="98"/>
      <c r="AS146" s="98"/>
      <c r="AT146" s="98"/>
      <c r="AU146" s="98"/>
      <c r="AV146" s="98"/>
      <c r="AW146" s="98"/>
      <c r="AX146" s="98"/>
    </row>
    <row r="147" spans="2:50">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8"/>
      <c r="AN147" s="98"/>
      <c r="AO147" s="98"/>
      <c r="AP147" s="98"/>
      <c r="AQ147" s="98"/>
      <c r="AR147" s="98"/>
      <c r="AS147" s="98"/>
      <c r="AT147" s="98"/>
      <c r="AU147" s="98"/>
      <c r="AV147" s="98"/>
      <c r="AW147" s="98"/>
      <c r="AX147" s="98"/>
    </row>
    <row r="148" spans="2:50">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8"/>
      <c r="AM148" s="98"/>
      <c r="AN148" s="98"/>
      <c r="AO148" s="98"/>
      <c r="AP148" s="98"/>
      <c r="AQ148" s="98"/>
      <c r="AR148" s="98"/>
      <c r="AS148" s="98"/>
      <c r="AT148" s="98"/>
      <c r="AU148" s="98"/>
      <c r="AV148" s="98"/>
      <c r="AW148" s="98"/>
      <c r="AX148" s="98"/>
    </row>
    <row r="149" spans="2:50">
      <c r="B149" s="98"/>
      <c r="C149" s="98"/>
      <c r="D149" s="98"/>
      <c r="E149" s="98"/>
      <c r="F149" s="98"/>
      <c r="G149" s="98"/>
      <c r="H149" s="98"/>
      <c r="I149" s="98"/>
      <c r="J149" s="98"/>
      <c r="K149" s="98"/>
      <c r="L149" s="98"/>
      <c r="M149" s="98"/>
      <c r="N149" s="98"/>
      <c r="O149" s="98"/>
      <c r="P149" s="98"/>
      <c r="Q149" s="98"/>
      <c r="R149" s="98"/>
      <c r="S149" s="98"/>
      <c r="T149" s="98"/>
      <c r="U149" s="98"/>
      <c r="V149" s="98"/>
      <c r="W149" s="98"/>
      <c r="X149" s="98"/>
      <c r="Y149" s="98"/>
      <c r="Z149" s="98"/>
      <c r="AA149" s="98"/>
      <c r="AB149" s="98"/>
      <c r="AC149" s="98"/>
      <c r="AD149" s="98"/>
      <c r="AE149" s="98"/>
      <c r="AF149" s="98"/>
      <c r="AG149" s="98"/>
      <c r="AH149" s="98"/>
      <c r="AI149" s="98"/>
      <c r="AJ149" s="98"/>
      <c r="AK149" s="98"/>
      <c r="AL149" s="98"/>
      <c r="AM149" s="98"/>
      <c r="AN149" s="98"/>
      <c r="AO149" s="98"/>
      <c r="AP149" s="98"/>
      <c r="AQ149" s="98"/>
      <c r="AR149" s="98"/>
      <c r="AS149" s="98"/>
      <c r="AT149" s="98"/>
      <c r="AU149" s="98"/>
      <c r="AV149" s="98"/>
      <c r="AW149" s="98"/>
      <c r="AX149" s="98"/>
    </row>
    <row r="150" spans="2:50">
      <c r="B150" s="98"/>
      <c r="C150" s="98"/>
      <c r="D150" s="98"/>
      <c r="E150" s="98"/>
      <c r="F150" s="98"/>
      <c r="G150" s="98"/>
      <c r="H150" s="98"/>
      <c r="I150" s="98"/>
      <c r="J150" s="98"/>
      <c r="K150" s="98"/>
      <c r="L150" s="98"/>
      <c r="M150" s="98"/>
      <c r="N150" s="98"/>
      <c r="O150" s="98"/>
      <c r="P150" s="98"/>
      <c r="Q150" s="98"/>
      <c r="R150" s="98"/>
      <c r="S150" s="98"/>
      <c r="T150" s="98"/>
      <c r="U150" s="98"/>
      <c r="V150" s="98"/>
      <c r="W150" s="98"/>
      <c r="X150" s="98"/>
      <c r="Y150" s="98"/>
      <c r="Z150" s="98"/>
      <c r="AA150" s="98"/>
      <c r="AB150" s="98"/>
      <c r="AC150" s="98"/>
      <c r="AD150" s="98"/>
      <c r="AE150" s="98"/>
      <c r="AF150" s="98"/>
      <c r="AG150" s="98"/>
      <c r="AH150" s="98"/>
      <c r="AI150" s="98"/>
      <c r="AJ150" s="98"/>
      <c r="AK150" s="98"/>
      <c r="AL150" s="98"/>
      <c r="AM150" s="98"/>
      <c r="AN150" s="98"/>
      <c r="AO150" s="98"/>
      <c r="AP150" s="98"/>
      <c r="AQ150" s="98"/>
      <c r="AR150" s="98"/>
      <c r="AS150" s="98"/>
      <c r="AT150" s="98"/>
      <c r="AU150" s="98"/>
      <c r="AV150" s="98"/>
      <c r="AW150" s="98"/>
      <c r="AX150" s="98"/>
    </row>
    <row r="151" spans="2:50">
      <c r="B151" s="98"/>
      <c r="C151" s="98"/>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c r="AC151" s="98"/>
      <c r="AD151" s="98"/>
      <c r="AE151" s="98"/>
      <c r="AF151" s="98"/>
      <c r="AG151" s="98"/>
      <c r="AH151" s="98"/>
      <c r="AI151" s="98"/>
      <c r="AJ151" s="98"/>
      <c r="AK151" s="98"/>
      <c r="AL151" s="98"/>
      <c r="AM151" s="98"/>
      <c r="AN151" s="98"/>
      <c r="AO151" s="98"/>
      <c r="AP151" s="98"/>
      <c r="AQ151" s="98"/>
      <c r="AR151" s="98"/>
      <c r="AS151" s="98"/>
      <c r="AT151" s="98"/>
      <c r="AU151" s="98"/>
      <c r="AV151" s="98"/>
      <c r="AW151" s="98"/>
      <c r="AX151" s="98"/>
    </row>
    <row r="152" spans="2:50">
      <c r="B152" s="98"/>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8"/>
      <c r="AM152" s="98"/>
      <c r="AN152" s="98"/>
      <c r="AO152" s="98"/>
      <c r="AP152" s="98"/>
      <c r="AQ152" s="98"/>
      <c r="AR152" s="98"/>
      <c r="AS152" s="98"/>
      <c r="AT152" s="98"/>
      <c r="AU152" s="98"/>
      <c r="AV152" s="98"/>
      <c r="AW152" s="98"/>
      <c r="AX152" s="98"/>
    </row>
    <row r="153" spans="2:50">
      <c r="U153" s="98"/>
      <c r="V153" s="98"/>
      <c r="W153" s="98"/>
      <c r="X153" s="98"/>
      <c r="Y153" s="98"/>
      <c r="Z153" s="98"/>
      <c r="AA153" s="98"/>
      <c r="AB153" s="98"/>
      <c r="AC153" s="98"/>
      <c r="AD153" s="98"/>
      <c r="AE153" s="98"/>
      <c r="AF153" s="98"/>
      <c r="AG153" s="98"/>
      <c r="AH153" s="98"/>
      <c r="AI153" s="98"/>
      <c r="AJ153" s="98"/>
      <c r="AK153" s="98"/>
      <c r="AL153" s="98"/>
    </row>
    <row r="154" spans="2:50">
      <c r="U154" s="98"/>
      <c r="V154" s="98"/>
      <c r="W154" s="98"/>
      <c r="X154" s="98"/>
      <c r="Y154" s="98"/>
      <c r="Z154" s="98"/>
      <c r="AA154" s="98"/>
      <c r="AB154" s="98"/>
      <c r="AC154" s="98"/>
      <c r="AD154" s="98"/>
      <c r="AE154" s="98"/>
      <c r="AF154" s="98"/>
      <c r="AG154" s="98"/>
      <c r="AH154" s="98"/>
      <c r="AI154" s="98"/>
      <c r="AJ154" s="98"/>
      <c r="AK154" s="98"/>
    </row>
  </sheetData>
  <mergeCells count="333">
    <mergeCell ref="AR26:AZ26"/>
    <mergeCell ref="B3:AY3"/>
    <mergeCell ref="Y28:AA28"/>
    <mergeCell ref="Y29:AA29"/>
    <mergeCell ref="Y30:AA30"/>
    <mergeCell ref="S28:T28"/>
    <mergeCell ref="AR28:AZ28"/>
    <mergeCell ref="AR29:AZ29"/>
    <mergeCell ref="AR30:AZ30"/>
    <mergeCell ref="AK28:AL28"/>
    <mergeCell ref="AK29:AL29"/>
    <mergeCell ref="AK30:AL30"/>
    <mergeCell ref="AM28:AO28"/>
    <mergeCell ref="AM29:AO29"/>
    <mergeCell ref="AM30:AO30"/>
    <mergeCell ref="B26:D27"/>
    <mergeCell ref="E26:G27"/>
    <mergeCell ref="H26:I27"/>
    <mergeCell ref="L26:N27"/>
    <mergeCell ref="O26:R27"/>
    <mergeCell ref="AM26:AP27"/>
    <mergeCell ref="AH29:AJ29"/>
    <mergeCell ref="L29:N29"/>
    <mergeCell ref="AR27:AS27"/>
    <mergeCell ref="AQ31:AZ31"/>
    <mergeCell ref="AM31:AO31"/>
    <mergeCell ref="S31:AL31"/>
    <mergeCell ref="AY46:BA46"/>
    <mergeCell ref="AT42:AV42"/>
    <mergeCell ref="AT43:AV43"/>
    <mergeCell ref="AT44:AV44"/>
    <mergeCell ref="AQ42:AS42"/>
    <mergeCell ref="AQ43:AS43"/>
    <mergeCell ref="AX41:BB41"/>
    <mergeCell ref="AX42:BB42"/>
    <mergeCell ref="AX43:BB43"/>
    <mergeCell ref="R42:V42"/>
    <mergeCell ref="W42:AA42"/>
    <mergeCell ref="AD42:AF42"/>
    <mergeCell ref="AK39:AM39"/>
    <mergeCell ref="R34:U34"/>
    <mergeCell ref="V34:AD34"/>
    <mergeCell ref="AQ41:AR41"/>
    <mergeCell ref="R37:T37"/>
    <mergeCell ref="V37:AD37"/>
    <mergeCell ref="AE32:AZ32"/>
    <mergeCell ref="R35:T35"/>
    <mergeCell ref="V35:AD35"/>
    <mergeCell ref="AI75:AK75"/>
    <mergeCell ref="AI71:AK71"/>
    <mergeCell ref="AI73:AK73"/>
    <mergeCell ref="AB62:AD62"/>
    <mergeCell ref="W68:X68"/>
    <mergeCell ref="H82:J82"/>
    <mergeCell ref="L82:M82"/>
    <mergeCell ref="Q82:S82"/>
    <mergeCell ref="R71:T71"/>
    <mergeCell ref="AI82:AK82"/>
    <mergeCell ref="AD82:AE82"/>
    <mergeCell ref="Z82:AB82"/>
    <mergeCell ref="Q65:S65"/>
    <mergeCell ref="X65:Z65"/>
    <mergeCell ref="AE65:AG65"/>
    <mergeCell ref="V62:X62"/>
    <mergeCell ref="I74:K74"/>
    <mergeCell ref="M74:N74"/>
    <mergeCell ref="R74:T74"/>
    <mergeCell ref="I68:K68"/>
    <mergeCell ref="M68:N68"/>
    <mergeCell ref="R68:T68"/>
    <mergeCell ref="AE79:AG79"/>
    <mergeCell ref="R75:T75"/>
    <mergeCell ref="AB61:AD61"/>
    <mergeCell ref="W71:X71"/>
    <mergeCell ref="W74:X74"/>
    <mergeCell ref="AB68:AD68"/>
    <mergeCell ref="AB71:AD71"/>
    <mergeCell ref="AB74:AD74"/>
    <mergeCell ref="AB75:AD75"/>
    <mergeCell ref="B62:S62"/>
    <mergeCell ref="T62:U62"/>
    <mergeCell ref="Q79:S79"/>
    <mergeCell ref="X79:Z79"/>
    <mergeCell ref="B57:D58"/>
    <mergeCell ref="E57:G58"/>
    <mergeCell ref="P60:Q60"/>
    <mergeCell ref="T60:U60"/>
    <mergeCell ref="R60:S60"/>
    <mergeCell ref="V60:X60"/>
    <mergeCell ref="L60:N60"/>
    <mergeCell ref="T61:U61"/>
    <mergeCell ref="V61:X61"/>
    <mergeCell ref="Z75:AA75"/>
    <mergeCell ref="AI68:AK68"/>
    <mergeCell ref="I71:K71"/>
    <mergeCell ref="M71:N71"/>
    <mergeCell ref="Z57:AA58"/>
    <mergeCell ref="AB59:AD59"/>
    <mergeCell ref="AB57:AE58"/>
    <mergeCell ref="B59:D61"/>
    <mergeCell ref="E59:G61"/>
    <mergeCell ref="H59:I61"/>
    <mergeCell ref="L59:N59"/>
    <mergeCell ref="P59:Q59"/>
    <mergeCell ref="L61:N61"/>
    <mergeCell ref="P61:Q61"/>
    <mergeCell ref="R61:S61"/>
    <mergeCell ref="R59:S59"/>
    <mergeCell ref="T59:U59"/>
    <mergeCell ref="V59:X59"/>
    <mergeCell ref="Z59:AA59"/>
    <mergeCell ref="Z60:AA60"/>
    <mergeCell ref="Z61:AA61"/>
    <mergeCell ref="AB60:AD60"/>
    <mergeCell ref="J59:K59"/>
    <mergeCell ref="J60:K60"/>
    <mergeCell ref="J61:K61"/>
    <mergeCell ref="H56:I56"/>
    <mergeCell ref="J56:L56"/>
    <mergeCell ref="Q56:S56"/>
    <mergeCell ref="X56:Z56"/>
    <mergeCell ref="H57:I58"/>
    <mergeCell ref="L57:O58"/>
    <mergeCell ref="P57:U57"/>
    <mergeCell ref="V57:Y58"/>
    <mergeCell ref="R58:S58"/>
    <mergeCell ref="J57:K58"/>
    <mergeCell ref="AI52:AK52"/>
    <mergeCell ref="AM52:AW52"/>
    <mergeCell ref="B51:G51"/>
    <mergeCell ref="R51:Z51"/>
    <mergeCell ref="AC51:AE51"/>
    <mergeCell ref="AF51:AH51"/>
    <mergeCell ref="AI51:AK51"/>
    <mergeCell ref="R52:AH52"/>
    <mergeCell ref="H51:I51"/>
    <mergeCell ref="H52:I52"/>
    <mergeCell ref="B52:G52"/>
    <mergeCell ref="B50:G50"/>
    <mergeCell ref="R50:Z50"/>
    <mergeCell ref="AC50:AE50"/>
    <mergeCell ref="AF50:AH50"/>
    <mergeCell ref="AI50:AK50"/>
    <mergeCell ref="AM50:AW50"/>
    <mergeCell ref="B44:G44"/>
    <mergeCell ref="B48:G48"/>
    <mergeCell ref="B49:G49"/>
    <mergeCell ref="R49:Z49"/>
    <mergeCell ref="AC49:AE49"/>
    <mergeCell ref="B45:G45"/>
    <mergeCell ref="B46:G46"/>
    <mergeCell ref="B47:G47"/>
    <mergeCell ref="AF49:AH49"/>
    <mergeCell ref="AI49:AL49"/>
    <mergeCell ref="H50:I50"/>
    <mergeCell ref="H48:I48"/>
    <mergeCell ref="H49:I49"/>
    <mergeCell ref="R44:AS44"/>
    <mergeCell ref="R36:T36"/>
    <mergeCell ref="V36:AD36"/>
    <mergeCell ref="K40:M40"/>
    <mergeCell ref="R41:V41"/>
    <mergeCell ref="W41:AA41"/>
    <mergeCell ref="AD41:AF41"/>
    <mergeCell ref="K39:M39"/>
    <mergeCell ref="W39:Y39"/>
    <mergeCell ref="AD39:AF39"/>
    <mergeCell ref="AB41:AC41"/>
    <mergeCell ref="B28:D30"/>
    <mergeCell ref="E28:G30"/>
    <mergeCell ref="H28:I30"/>
    <mergeCell ref="L28:N28"/>
    <mergeCell ref="O28:Q28"/>
    <mergeCell ref="L30:N30"/>
    <mergeCell ref="O30:Q30"/>
    <mergeCell ref="J28:K28"/>
    <mergeCell ref="J29:K29"/>
    <mergeCell ref="J30:K30"/>
    <mergeCell ref="O29:Q29"/>
    <mergeCell ref="AH28:AJ28"/>
    <mergeCell ref="AH30:AJ30"/>
    <mergeCell ref="S30:T30"/>
    <mergeCell ref="V28:W28"/>
    <mergeCell ref="V29:W29"/>
    <mergeCell ref="V30:W30"/>
    <mergeCell ref="AB28:AC28"/>
    <mergeCell ref="AB29:AC29"/>
    <mergeCell ref="AB30:AC30"/>
    <mergeCell ref="AE28:AF28"/>
    <mergeCell ref="AE29:AF29"/>
    <mergeCell ref="AE30:AF30"/>
    <mergeCell ref="S29:T29"/>
    <mergeCell ref="AK26:AL27"/>
    <mergeCell ref="AQ26:AQ27"/>
    <mergeCell ref="O23:Q23"/>
    <mergeCell ref="V23:X23"/>
    <mergeCell ref="AC23:AE23"/>
    <mergeCell ref="O24:Q24"/>
    <mergeCell ref="V24:X24"/>
    <mergeCell ref="AC24:AE24"/>
    <mergeCell ref="J26:K27"/>
    <mergeCell ref="O21:Q21"/>
    <mergeCell ref="V21:X21"/>
    <mergeCell ref="AC21:AE21"/>
    <mergeCell ref="O22:Q22"/>
    <mergeCell ref="V22:X22"/>
    <mergeCell ref="AC22:AE22"/>
    <mergeCell ref="B17:H17"/>
    <mergeCell ref="I17:K17"/>
    <mergeCell ref="M17:O17"/>
    <mergeCell ref="B18:H18"/>
    <mergeCell ref="I18:K18"/>
    <mergeCell ref="M18:O18"/>
    <mergeCell ref="Q18:S18"/>
    <mergeCell ref="Q17:T17"/>
    <mergeCell ref="B15:H15"/>
    <mergeCell ref="I15:K15"/>
    <mergeCell ref="M15:O15"/>
    <mergeCell ref="Q15:S15"/>
    <mergeCell ref="B16:H16"/>
    <mergeCell ref="I16:K16"/>
    <mergeCell ref="M16:O16"/>
    <mergeCell ref="Q16:S16"/>
    <mergeCell ref="B13:H13"/>
    <mergeCell ref="I13:K13"/>
    <mergeCell ref="M13:O13"/>
    <mergeCell ref="Q13:S13"/>
    <mergeCell ref="B14:H14"/>
    <mergeCell ref="I14:K14"/>
    <mergeCell ref="M14:O14"/>
    <mergeCell ref="Q14:S14"/>
    <mergeCell ref="I8:K8"/>
    <mergeCell ref="M8:O8"/>
    <mergeCell ref="Q8:S8"/>
    <mergeCell ref="AP1:AR1"/>
    <mergeCell ref="B11:H11"/>
    <mergeCell ref="I11:K11"/>
    <mergeCell ref="M11:O11"/>
    <mergeCell ref="Q11:S11"/>
    <mergeCell ref="B12:H12"/>
    <mergeCell ref="I12:K12"/>
    <mergeCell ref="M12:O12"/>
    <mergeCell ref="Q12:S12"/>
    <mergeCell ref="B9:H9"/>
    <mergeCell ref="I9:K9"/>
    <mergeCell ref="M9:O9"/>
    <mergeCell ref="Q9:S9"/>
    <mergeCell ref="B10:H10"/>
    <mergeCell ref="I10:K10"/>
    <mergeCell ref="M10:O10"/>
    <mergeCell ref="Q10:S10"/>
    <mergeCell ref="A88:AL89"/>
    <mergeCell ref="AS1:AW1"/>
    <mergeCell ref="AX1:AZ1"/>
    <mergeCell ref="B6:H6"/>
    <mergeCell ref="I6:L6"/>
    <mergeCell ref="M6:P6"/>
    <mergeCell ref="Q6:T6"/>
    <mergeCell ref="V1:X1"/>
    <mergeCell ref="Y1:AA1"/>
    <mergeCell ref="AC1:AD1"/>
    <mergeCell ref="AE1:AF1"/>
    <mergeCell ref="AG1:AH1"/>
    <mergeCell ref="AI1:AO1"/>
    <mergeCell ref="B1:H1"/>
    <mergeCell ref="I1:K1"/>
    <mergeCell ref="L1:N1"/>
    <mergeCell ref="O1:P1"/>
    <mergeCell ref="R1:S1"/>
    <mergeCell ref="T1:U1"/>
    <mergeCell ref="B7:H7"/>
    <mergeCell ref="I7:K7"/>
    <mergeCell ref="M7:O7"/>
    <mergeCell ref="Q7:S7"/>
    <mergeCell ref="B8:H8"/>
    <mergeCell ref="J34:K34"/>
    <mergeCell ref="J35:K35"/>
    <mergeCell ref="J36:K36"/>
    <mergeCell ref="B37:Q37"/>
    <mergeCell ref="H42:I42"/>
    <mergeCell ref="H41:I41"/>
    <mergeCell ref="B34:I34"/>
    <mergeCell ref="L34:N34"/>
    <mergeCell ref="O34:Q34"/>
    <mergeCell ref="B42:G42"/>
    <mergeCell ref="B41:G41"/>
    <mergeCell ref="B36:I36"/>
    <mergeCell ref="L36:N36"/>
    <mergeCell ref="O36:Q36"/>
    <mergeCell ref="L31:N31"/>
    <mergeCell ref="O31:Q31"/>
    <mergeCell ref="B35:I35"/>
    <mergeCell ref="L35:N35"/>
    <mergeCell ref="O35:Q35"/>
    <mergeCell ref="B53:I53"/>
    <mergeCell ref="J42:L42"/>
    <mergeCell ref="J43:L43"/>
    <mergeCell ref="J44:L44"/>
    <mergeCell ref="J45:L45"/>
    <mergeCell ref="J46:L46"/>
    <mergeCell ref="J47:L47"/>
    <mergeCell ref="J48:L48"/>
    <mergeCell ref="J49:L49"/>
    <mergeCell ref="J50:L50"/>
    <mergeCell ref="J51:L51"/>
    <mergeCell ref="J52:L52"/>
    <mergeCell ref="J53:L53"/>
    <mergeCell ref="B43:G43"/>
    <mergeCell ref="H43:I43"/>
    <mergeCell ref="H44:I44"/>
    <mergeCell ref="H45:I45"/>
    <mergeCell ref="H46:I46"/>
    <mergeCell ref="H47:I47"/>
    <mergeCell ref="AB42:AC42"/>
    <mergeCell ref="AB43:AC43"/>
    <mergeCell ref="J41:M41"/>
    <mergeCell ref="AA49:AB49"/>
    <mergeCell ref="AA50:AB50"/>
    <mergeCell ref="AA51:AB51"/>
    <mergeCell ref="AG42:AI42"/>
    <mergeCell ref="AJ42:AL42"/>
    <mergeCell ref="AN42:AP42"/>
    <mergeCell ref="AM49:AW49"/>
    <mergeCell ref="R43:V43"/>
    <mergeCell ref="W43:AA43"/>
    <mergeCell ref="AD43:AF43"/>
    <mergeCell ref="AG43:AI43"/>
    <mergeCell ref="AJ43:AL43"/>
    <mergeCell ref="AN43:AP43"/>
    <mergeCell ref="AM51:AW51"/>
    <mergeCell ref="AG41:AI41"/>
    <mergeCell ref="AJ41:AM41"/>
    <mergeCell ref="AN41:AP41"/>
  </mergeCells>
  <phoneticPr fontId="1"/>
  <dataValidations count="2">
    <dataValidation type="list" allowBlank="1" showInputMessage="1" showErrorMessage="1" sqref="AQ28:AQ30 Z59:AA61 W68:X68 W71:X71 W74:X74" xr:uid="{00000000-0002-0000-0100-000000000000}">
      <formula1>"　,課税"</formula1>
    </dataValidation>
    <dataValidation type="list" allowBlank="1" showInputMessage="1" showErrorMessage="1" sqref="J28:K30 J35:K36 H42:I52 AB42:AC43 J59:K61 AA50:AB51" xr:uid="{00000000-0002-0000-0100-000001000000}">
      <formula1>"　,変更なし,変更後,追加"</formula1>
    </dataValidation>
  </dataValidations>
  <pageMargins left="0.70866141732283472" right="0.70866141732283472" top="0.74803149606299213" bottom="0.74803149606299213" header="0.31496062992125984" footer="0.31496062992125984"/>
  <pageSetup paperSize="9" scale="62" fitToHeight="0" orientation="landscape" r:id="rId1"/>
  <headerFooter>
    <oddHeader>&amp;R(2019.10版）</oddHeader>
  </headerFooter>
  <rowBreaks count="1" manualBreakCount="1">
    <brk id="53" max="5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70"/>
  <sheetViews>
    <sheetView showGridLines="0" view="pageBreakPreview" topLeftCell="A7" zoomScaleNormal="100" zoomScaleSheetLayoutView="100" workbookViewId="0"/>
  </sheetViews>
  <sheetFormatPr defaultColWidth="10.58203125" defaultRowHeight="12"/>
  <cols>
    <col min="1" max="1" width="3.5" style="13" customWidth="1"/>
    <col min="2" max="2" width="9" style="13" customWidth="1"/>
    <col min="3" max="3" width="16.58203125" style="13" customWidth="1"/>
    <col min="4" max="9" width="11.83203125" style="13" customWidth="1"/>
    <col min="10" max="10" width="3.08203125" style="13" customWidth="1"/>
    <col min="11" max="11" width="7.5" style="13" customWidth="1"/>
    <col min="12" max="12" width="11.83203125" style="13" customWidth="1"/>
    <col min="13" max="13" width="4.5" style="74" customWidth="1"/>
    <col min="14" max="16" width="10.58203125" style="13" customWidth="1"/>
    <col min="17" max="17" width="4.58203125" style="13" bestFit="1" customWidth="1"/>
    <col min="18" max="19" width="11" style="13" customWidth="1"/>
    <col min="20" max="16384" width="10.58203125" style="13"/>
  </cols>
  <sheetData>
    <row r="1" spans="2:23" ht="19.5" customHeight="1">
      <c r="B1" s="452" t="s">
        <v>112</v>
      </c>
      <c r="C1" s="452"/>
      <c r="D1" s="452"/>
      <c r="E1" s="452"/>
      <c r="F1" s="452"/>
      <c r="G1" s="452"/>
      <c r="H1" s="452"/>
      <c r="I1" s="452"/>
      <c r="J1" s="452"/>
      <c r="K1" s="452"/>
      <c r="L1" s="452"/>
      <c r="M1" s="452"/>
      <c r="N1" s="12"/>
    </row>
    <row r="2" spans="2:23" s="14" customFormat="1" ht="19.5" customHeight="1" thickBot="1">
      <c r="C2" s="15"/>
      <c r="D2" s="15"/>
      <c r="E2" s="15"/>
      <c r="F2" s="15"/>
      <c r="G2" s="15"/>
      <c r="H2" s="15"/>
      <c r="I2" s="15"/>
      <c r="J2" s="15"/>
      <c r="K2" s="15"/>
      <c r="M2" s="16"/>
      <c r="N2" s="12"/>
      <c r="W2" s="17"/>
    </row>
    <row r="3" spans="2:23" s="14" customFormat="1" ht="20.25" customHeight="1" thickBot="1">
      <c r="C3" s="453" t="s">
        <v>113</v>
      </c>
      <c r="D3" s="454"/>
      <c r="E3" s="455"/>
      <c r="F3" s="18" t="s">
        <v>114</v>
      </c>
      <c r="M3" s="19"/>
      <c r="N3" s="20"/>
    </row>
    <row r="4" spans="2:23" s="14" customFormat="1" ht="20.25" customHeight="1" thickBot="1">
      <c r="C4" s="456" t="s">
        <v>115</v>
      </c>
      <c r="D4" s="457"/>
      <c r="E4" s="458"/>
      <c r="F4" s="21" t="s">
        <v>116</v>
      </c>
      <c r="N4" s="22"/>
    </row>
    <row r="5" spans="2:23" s="14" customFormat="1" ht="20.25" customHeight="1" thickBot="1">
      <c r="C5" s="15"/>
      <c r="D5" s="23"/>
      <c r="E5" s="23"/>
      <c r="F5" s="23"/>
      <c r="M5" s="24"/>
      <c r="N5" s="22"/>
    </row>
    <row r="6" spans="2:23" s="14" customFormat="1" ht="20.25" customHeight="1" thickBot="1">
      <c r="C6" s="459" t="s">
        <v>117</v>
      </c>
      <c r="D6" s="460"/>
      <c r="E6" s="461"/>
      <c r="F6" s="25">
        <f>IF(AND($F$3="法人",$F$4="非該当"),0.4,IF(AND($F$3="法人",$F$4="該当"),0.5,IF(AND($F$3="個人",$F$4="非該当"),0,IF(AND($F$3="個人",$F$4="該当"),0.1,0))))</f>
        <v>0.4</v>
      </c>
      <c r="M6" s="24"/>
      <c r="N6" s="20"/>
      <c r="O6" s="20"/>
    </row>
    <row r="7" spans="2:23" s="14" customFormat="1" ht="20.25" customHeight="1" thickBot="1">
      <c r="C7" s="15"/>
      <c r="D7" s="26"/>
      <c r="E7" s="26"/>
      <c r="F7" s="26"/>
      <c r="G7" s="27"/>
      <c r="M7" s="24"/>
      <c r="N7" s="22"/>
    </row>
    <row r="8" spans="2:23" s="14" customFormat="1" ht="20.25" customHeight="1">
      <c r="B8" s="153" t="s">
        <v>118</v>
      </c>
      <c r="C8" s="154" t="s">
        <v>119</v>
      </c>
      <c r="D8" s="462" t="s">
        <v>97</v>
      </c>
      <c r="E8" s="463"/>
      <c r="F8" s="463"/>
      <c r="G8" s="463"/>
      <c r="H8" s="463"/>
      <c r="I8" s="463"/>
      <c r="J8" s="463"/>
      <c r="K8" s="159"/>
      <c r="L8" s="464" t="s">
        <v>98</v>
      </c>
      <c r="M8" s="28"/>
      <c r="N8" s="13"/>
      <c r="O8" s="67" t="s">
        <v>120</v>
      </c>
      <c r="P8" s="30" t="s">
        <v>121</v>
      </c>
    </row>
    <row r="9" spans="2:23" s="14" customFormat="1" ht="20.25" customHeight="1">
      <c r="C9" s="155" t="s">
        <v>122</v>
      </c>
      <c r="D9" s="160"/>
      <c r="E9" s="160"/>
      <c r="F9" s="160"/>
      <c r="G9" s="160"/>
      <c r="H9" s="160"/>
      <c r="I9" s="160"/>
      <c r="J9" s="161" t="s">
        <v>123</v>
      </c>
      <c r="K9" s="162"/>
      <c r="L9" s="465"/>
      <c r="M9" s="28"/>
      <c r="N9" s="68" t="s">
        <v>36</v>
      </c>
      <c r="O9" s="69" t="s">
        <v>124</v>
      </c>
      <c r="P9" s="68" t="s">
        <v>124</v>
      </c>
    </row>
    <row r="10" spans="2:23" s="14" customFormat="1" ht="20.25" customHeight="1">
      <c r="C10" s="152" t="s">
        <v>125</v>
      </c>
      <c r="D10" s="163"/>
      <c r="E10" s="163"/>
      <c r="F10" s="163"/>
      <c r="G10" s="163"/>
      <c r="H10" s="163"/>
      <c r="I10" s="163"/>
      <c r="J10" s="439"/>
      <c r="K10" s="440"/>
      <c r="L10" s="164"/>
      <c r="M10" s="29"/>
      <c r="N10" s="71" t="s">
        <v>126</v>
      </c>
      <c r="O10" s="72">
        <v>1310000</v>
      </c>
      <c r="P10" s="72">
        <v>1286000</v>
      </c>
    </row>
    <row r="11" spans="2:23" s="14" customFormat="1" ht="20.25" customHeight="1">
      <c r="C11" s="152" t="s">
        <v>127</v>
      </c>
      <c r="D11" s="163"/>
      <c r="E11" s="163"/>
      <c r="F11" s="163"/>
      <c r="G11" s="163"/>
      <c r="H11" s="163"/>
      <c r="I11" s="163"/>
      <c r="J11" s="441"/>
      <c r="K11" s="442"/>
      <c r="L11" s="164"/>
      <c r="M11" s="31"/>
      <c r="N11" s="71">
        <v>1</v>
      </c>
      <c r="O11" s="72">
        <v>1234000</v>
      </c>
      <c r="P11" s="72">
        <v>1208000</v>
      </c>
    </row>
    <row r="12" spans="2:23" s="14" customFormat="1" ht="20.25" customHeight="1">
      <c r="C12" s="152" t="s">
        <v>128</v>
      </c>
      <c r="D12" s="163"/>
      <c r="E12" s="163"/>
      <c r="F12" s="163"/>
      <c r="G12" s="163"/>
      <c r="H12" s="163"/>
      <c r="I12" s="163"/>
      <c r="J12" s="441"/>
      <c r="K12" s="442"/>
      <c r="L12" s="164"/>
      <c r="M12" s="31"/>
      <c r="N12" s="71">
        <v>2</v>
      </c>
      <c r="O12" s="72">
        <v>1054000</v>
      </c>
      <c r="P12" s="72">
        <v>1024000</v>
      </c>
    </row>
    <row r="13" spans="2:23" s="14" customFormat="1" ht="20.25" customHeight="1">
      <c r="C13" s="152" t="s">
        <v>129</v>
      </c>
      <c r="D13" s="163"/>
      <c r="E13" s="163"/>
      <c r="F13" s="163"/>
      <c r="G13" s="163"/>
      <c r="H13" s="163"/>
      <c r="I13" s="163"/>
      <c r="J13" s="441"/>
      <c r="K13" s="442"/>
      <c r="L13" s="164"/>
      <c r="M13" s="31"/>
      <c r="N13" s="71">
        <v>3</v>
      </c>
      <c r="O13" s="72">
        <v>926000</v>
      </c>
      <c r="P13" s="72">
        <v>910000</v>
      </c>
    </row>
    <row r="14" spans="2:23" s="14" customFormat="1" ht="20.25" customHeight="1">
      <c r="C14" s="152" t="s">
        <v>130</v>
      </c>
      <c r="D14" s="163"/>
      <c r="E14" s="163"/>
      <c r="F14" s="163"/>
      <c r="G14" s="163"/>
      <c r="H14" s="163"/>
      <c r="I14" s="163"/>
      <c r="J14" s="441"/>
      <c r="K14" s="442"/>
      <c r="L14" s="164"/>
      <c r="M14" s="31"/>
      <c r="N14" s="71">
        <v>4</v>
      </c>
      <c r="O14" s="72">
        <v>758000</v>
      </c>
      <c r="P14" s="72">
        <v>744000</v>
      </c>
    </row>
    <row r="15" spans="2:23" s="14" customFormat="1" ht="20.25" customHeight="1" thickBot="1">
      <c r="C15" s="156" t="s">
        <v>131</v>
      </c>
      <c r="D15" s="165"/>
      <c r="E15" s="165"/>
      <c r="F15" s="165"/>
      <c r="G15" s="165"/>
      <c r="H15" s="165"/>
      <c r="I15" s="165"/>
      <c r="J15" s="443"/>
      <c r="K15" s="444"/>
      <c r="L15" s="166"/>
      <c r="M15" s="31"/>
      <c r="N15" s="71">
        <v>5</v>
      </c>
      <c r="O15" s="72">
        <v>616000</v>
      </c>
      <c r="P15" s="72">
        <v>600000</v>
      </c>
    </row>
    <row r="16" spans="2:23" s="14" customFormat="1" ht="20.25" customHeight="1" thickBot="1">
      <c r="C16" s="157" t="s">
        <v>132</v>
      </c>
      <c r="D16" s="167">
        <f t="shared" ref="D16:I16" si="0">SUM(D10:D15)</f>
        <v>0</v>
      </c>
      <c r="E16" s="167">
        <f t="shared" si="0"/>
        <v>0</v>
      </c>
      <c r="F16" s="167">
        <f t="shared" si="0"/>
        <v>0</v>
      </c>
      <c r="G16" s="167">
        <f t="shared" si="0"/>
        <v>0</v>
      </c>
      <c r="H16" s="167">
        <f t="shared" si="0"/>
        <v>0</v>
      </c>
      <c r="I16" s="167">
        <f t="shared" si="0"/>
        <v>0</v>
      </c>
      <c r="J16" s="445">
        <f>SUM(D16:I16)</f>
        <v>0</v>
      </c>
      <c r="K16" s="446"/>
      <c r="L16" s="168">
        <f>SUM(L10:L15)</f>
        <v>0</v>
      </c>
      <c r="M16" s="32"/>
      <c r="N16" s="71">
        <v>6</v>
      </c>
      <c r="O16" s="72">
        <v>524000</v>
      </c>
      <c r="P16" s="72">
        <v>508000</v>
      </c>
    </row>
    <row r="17" spans="2:16" s="33" customFormat="1" ht="20.25" customHeight="1" thickBot="1">
      <c r="C17" s="158" t="s">
        <v>133</v>
      </c>
      <c r="D17" s="34">
        <f t="shared" ref="D17:J17" si="1">ROUND(D16/30,2)</f>
        <v>0</v>
      </c>
      <c r="E17" s="35">
        <f t="shared" si="1"/>
        <v>0</v>
      </c>
      <c r="F17" s="35">
        <f t="shared" si="1"/>
        <v>0</v>
      </c>
      <c r="G17" s="35">
        <f t="shared" si="1"/>
        <v>0</v>
      </c>
      <c r="H17" s="35">
        <f t="shared" si="1"/>
        <v>0</v>
      </c>
      <c r="I17" s="35">
        <f t="shared" si="1"/>
        <v>0</v>
      </c>
      <c r="J17" s="447">
        <f t="shared" si="1"/>
        <v>0</v>
      </c>
      <c r="K17" s="448"/>
      <c r="L17" s="36">
        <f>ROUND(L16/20,2)</f>
        <v>0</v>
      </c>
      <c r="M17" s="37"/>
      <c r="N17" s="71"/>
      <c r="O17" s="71"/>
      <c r="P17" s="73"/>
    </row>
    <row r="18" spans="2:16" s="33" customFormat="1" ht="20.25" customHeight="1" thickBot="1">
      <c r="C18" s="38" t="s">
        <v>134</v>
      </c>
      <c r="D18" s="39">
        <f>IF($F$3="法人",IF(D17&gt;12,0.41,IF(D17&gt;2,ROUNDDOWN((0.24+2.14/(D17+0.48)),2),1.1)),IF(D17&gt;12,0.37,IF(D17&gt;3,ROUNDDOWN((-0.54+24.75/(D17+15.2)),2),0.82)))</f>
        <v>1.1000000000000001</v>
      </c>
      <c r="E18" s="40">
        <f t="shared" ref="E18:I18" si="2">IF($F$3="法人",IF(E17&gt;12,0.41,IF(E17&gt;2,ROUNDDOWN((0.24+2.14/(E17+0.48)),2),1.1)),IF(E17&gt;12,0.37,IF(E17&gt;3,ROUNDDOWN((-0.54+24.75/(E17+15.2)),2),0.82)))</f>
        <v>1.1000000000000001</v>
      </c>
      <c r="F18" s="40">
        <f t="shared" si="2"/>
        <v>1.1000000000000001</v>
      </c>
      <c r="G18" s="40">
        <f t="shared" si="2"/>
        <v>1.1000000000000001</v>
      </c>
      <c r="H18" s="40">
        <f t="shared" si="2"/>
        <v>1.1000000000000001</v>
      </c>
      <c r="I18" s="40">
        <f t="shared" si="2"/>
        <v>1.1000000000000001</v>
      </c>
      <c r="J18" s="41"/>
      <c r="K18" s="42"/>
      <c r="L18" s="43">
        <f>IF($F$3="法人",0.75,0.65)</f>
        <v>0.75</v>
      </c>
      <c r="M18" s="44"/>
      <c r="N18" s="71"/>
      <c r="O18" s="71"/>
      <c r="P18" s="73"/>
    </row>
    <row r="19" spans="2:16" s="14" customFormat="1" ht="20.25" customHeight="1">
      <c r="C19" s="12"/>
      <c r="M19" s="16"/>
    </row>
    <row r="20" spans="2:16" ht="15" customHeight="1">
      <c r="B20" s="45" t="s">
        <v>135</v>
      </c>
      <c r="C20" s="14"/>
      <c r="D20" s="14"/>
      <c r="E20" s="14"/>
      <c r="F20" s="13" t="s">
        <v>136</v>
      </c>
      <c r="G20" s="146">
        <f>I28</f>
        <v>0</v>
      </c>
      <c r="H20" s="14" t="s">
        <v>137</v>
      </c>
      <c r="I20" s="14"/>
      <c r="J20" s="14"/>
      <c r="K20" s="14"/>
      <c r="L20" s="14"/>
      <c r="M20" s="14"/>
      <c r="N20" s="14"/>
    </row>
    <row r="21" spans="2:16" ht="15" customHeight="1">
      <c r="B21" s="45"/>
      <c r="C21" s="14"/>
      <c r="D21" s="14"/>
      <c r="E21" s="14"/>
      <c r="F21" s="46" t="s">
        <v>138</v>
      </c>
      <c r="G21" s="147">
        <f ca="1">I29</f>
        <v>0</v>
      </c>
      <c r="H21" s="14" t="s">
        <v>137</v>
      </c>
      <c r="I21" s="14"/>
      <c r="J21" s="14"/>
      <c r="K21" s="14"/>
      <c r="L21" s="47"/>
      <c r="M21" s="14"/>
      <c r="N21" s="14"/>
    </row>
    <row r="22" spans="2:16" ht="15" customHeight="1">
      <c r="B22" s="45"/>
      <c r="C22" s="14"/>
      <c r="D22" s="14"/>
      <c r="E22" s="14"/>
      <c r="F22" s="46" t="s">
        <v>139</v>
      </c>
      <c r="G22" s="148">
        <f ca="1">I30</f>
        <v>0</v>
      </c>
      <c r="H22" s="14" t="s">
        <v>137</v>
      </c>
      <c r="I22" s="14"/>
      <c r="J22" s="14"/>
      <c r="K22" s="14"/>
      <c r="L22" s="47"/>
      <c r="M22" s="47"/>
      <c r="N22" s="14"/>
    </row>
    <row r="23" spans="2:16" ht="15" customHeight="1" thickBot="1">
      <c r="B23" s="14"/>
      <c r="C23" s="14"/>
      <c r="D23" s="14"/>
      <c r="E23" s="14"/>
      <c r="F23" s="48"/>
      <c r="G23" s="48"/>
      <c r="H23" s="48"/>
      <c r="I23" s="14"/>
      <c r="J23" s="14"/>
      <c r="K23" s="14"/>
      <c r="L23" s="14"/>
      <c r="M23" s="14"/>
      <c r="N23" s="14"/>
    </row>
    <row r="24" spans="2:16" ht="15" customHeight="1">
      <c r="B24" s="49" t="s">
        <v>88</v>
      </c>
      <c r="C24" s="50" t="s">
        <v>140</v>
      </c>
      <c r="D24" s="50" t="s">
        <v>141</v>
      </c>
      <c r="E24" s="50" t="s">
        <v>142</v>
      </c>
      <c r="F24" s="449" t="s">
        <v>143</v>
      </c>
      <c r="G24" s="450"/>
      <c r="H24" s="451"/>
      <c r="I24" s="51" t="s">
        <v>144</v>
      </c>
      <c r="J24" s="424" t="s">
        <v>145</v>
      </c>
      <c r="K24" s="425"/>
      <c r="L24" s="14"/>
      <c r="M24" s="13"/>
    </row>
    <row r="25" spans="2:16" ht="15" customHeight="1">
      <c r="B25" s="434"/>
      <c r="C25" s="435"/>
      <c r="D25" s="435">
        <v>3</v>
      </c>
      <c r="E25" s="436">
        <f>IF(D25="","",VLOOKUP(D25,$N$10:$P$16,2,FALSE))</f>
        <v>926000</v>
      </c>
      <c r="F25" s="52" t="s">
        <v>97</v>
      </c>
      <c r="G25" s="426">
        <f>J17</f>
        <v>0</v>
      </c>
      <c r="H25" s="428"/>
      <c r="I25" s="53">
        <f>IF(AND(ISNUMBER($E$25),ISNUMBER(G25)),ROUND($E$25*G25,0),"")</f>
        <v>0</v>
      </c>
      <c r="J25" s="424" t="s">
        <v>146</v>
      </c>
      <c r="K25" s="425"/>
      <c r="L25" s="14"/>
      <c r="M25" s="13"/>
    </row>
    <row r="26" spans="2:16" ht="15" customHeight="1">
      <c r="B26" s="434"/>
      <c r="C26" s="435"/>
      <c r="D26" s="435"/>
      <c r="E26" s="437"/>
      <c r="F26" s="52" t="s">
        <v>97</v>
      </c>
      <c r="G26" s="426"/>
      <c r="H26" s="427"/>
      <c r="I26" s="53" t="str">
        <f>IF(AND(ISNUMBER($E$25),ISNUMBER(G26)),ROUND($E$25*G26,0),"")</f>
        <v/>
      </c>
      <c r="J26" s="424" t="s">
        <v>99</v>
      </c>
      <c r="K26" s="425"/>
      <c r="L26" s="14"/>
      <c r="M26" s="13"/>
    </row>
    <row r="27" spans="2:16" ht="15" customHeight="1">
      <c r="B27" s="434"/>
      <c r="C27" s="435"/>
      <c r="D27" s="435"/>
      <c r="E27" s="438"/>
      <c r="F27" s="52" t="s">
        <v>98</v>
      </c>
      <c r="G27" s="426">
        <f>L17</f>
        <v>0</v>
      </c>
      <c r="H27" s="428"/>
      <c r="I27" s="53">
        <f>IF(AND(ISNUMBER($E$25),ISNUMBER(G27)),ROUND($E$25*G27,0),"")</f>
        <v>0</v>
      </c>
      <c r="J27" s="424" t="s">
        <v>99</v>
      </c>
      <c r="K27" s="425"/>
      <c r="M27" s="13"/>
    </row>
    <row r="28" spans="2:16" ht="15" customHeight="1" thickBot="1">
      <c r="B28" s="429" t="s">
        <v>86</v>
      </c>
      <c r="C28" s="430"/>
      <c r="D28" s="430"/>
      <c r="E28" s="430"/>
      <c r="F28" s="431"/>
      <c r="G28" s="432"/>
      <c r="H28" s="433"/>
      <c r="I28" s="149">
        <f>SUM(I25,I27)</f>
        <v>0</v>
      </c>
      <c r="J28" s="14"/>
      <c r="K28" s="14"/>
      <c r="L28" s="14"/>
      <c r="M28" s="13"/>
    </row>
    <row r="29" spans="2:16" ht="15" customHeight="1">
      <c r="B29" s="14"/>
      <c r="C29" s="14"/>
      <c r="D29" s="14"/>
      <c r="E29" s="14"/>
      <c r="G29" s="14"/>
      <c r="H29" s="30" t="s">
        <v>138</v>
      </c>
      <c r="I29" s="150">
        <f ca="1">SUMIF(J25:K27,"課税",I25:I27)</f>
        <v>0</v>
      </c>
      <c r="J29" s="55" t="s">
        <v>137</v>
      </c>
      <c r="K29" s="55"/>
      <c r="L29" s="56"/>
      <c r="M29" s="14"/>
      <c r="N29" s="14"/>
    </row>
    <row r="30" spans="2:16" ht="15" customHeight="1">
      <c r="B30" s="14"/>
      <c r="C30" s="14"/>
      <c r="D30" s="14"/>
      <c r="E30" s="14"/>
      <c r="G30" s="14"/>
      <c r="H30" s="30" t="s">
        <v>139</v>
      </c>
      <c r="I30" s="57">
        <f ca="1">I28-I29</f>
        <v>0</v>
      </c>
      <c r="J30" s="55" t="s">
        <v>137</v>
      </c>
      <c r="K30" s="55"/>
      <c r="L30" s="58"/>
      <c r="M30" s="14"/>
      <c r="N30" s="14"/>
    </row>
    <row r="31" spans="2:16" ht="15" customHeight="1">
      <c r="B31" s="14"/>
      <c r="C31" s="467"/>
      <c r="D31" s="14"/>
      <c r="E31" s="14"/>
      <c r="F31" s="14"/>
      <c r="G31" s="14"/>
      <c r="H31" s="14"/>
      <c r="I31" s="55"/>
      <c r="J31" s="55"/>
      <c r="K31" s="55"/>
      <c r="L31" s="56"/>
      <c r="M31" s="14"/>
      <c r="N31" s="14"/>
    </row>
    <row r="32" spans="2:16" ht="15" customHeight="1">
      <c r="B32" s="45" t="s">
        <v>147</v>
      </c>
      <c r="C32" s="467"/>
      <c r="D32" s="14"/>
      <c r="E32" s="14"/>
      <c r="F32" s="14"/>
      <c r="G32" s="14"/>
      <c r="H32" s="14"/>
      <c r="I32" s="12"/>
      <c r="J32" s="12"/>
      <c r="L32" s="14"/>
      <c r="M32" s="14"/>
      <c r="N32" s="14"/>
    </row>
    <row r="33" spans="2:14" ht="15" customHeight="1">
      <c r="B33" s="45"/>
      <c r="C33" s="467" t="s">
        <v>148</v>
      </c>
      <c r="D33" s="14"/>
      <c r="E33" s="14"/>
      <c r="F33" s="14"/>
      <c r="G33" s="14"/>
      <c r="H33" s="14"/>
      <c r="I33" s="12"/>
      <c r="J33" s="12"/>
      <c r="K33" s="12" t="s">
        <v>145</v>
      </c>
      <c r="L33" s="14"/>
      <c r="M33" s="14"/>
      <c r="N33" s="14"/>
    </row>
    <row r="34" spans="2:14" ht="15" customHeight="1" thickBot="1">
      <c r="B34" s="59" t="s">
        <v>97</v>
      </c>
      <c r="C34" s="468" t="str">
        <f>IF(D9="","",D9)</f>
        <v/>
      </c>
      <c r="D34" s="417" t="s">
        <v>149</v>
      </c>
      <c r="E34" s="417"/>
      <c r="F34" s="60" t="s">
        <v>150</v>
      </c>
      <c r="G34" s="27">
        <f>D18</f>
        <v>1.1000000000000001</v>
      </c>
      <c r="H34" s="61"/>
      <c r="I34" s="59"/>
      <c r="J34" s="12"/>
      <c r="K34" s="12"/>
      <c r="L34" s="14"/>
      <c r="M34" s="14"/>
      <c r="N34" s="14"/>
    </row>
    <row r="35" spans="2:14" ht="15" customHeight="1" thickBot="1">
      <c r="B35" s="14"/>
      <c r="C35" s="469" t="s">
        <v>151</v>
      </c>
      <c r="D35" s="60"/>
      <c r="E35" s="62">
        <f>IF(AND(ISNUMBER(E25),ISNUMBER(D17)),ROUND(E25*D17,0),"")</f>
        <v>0</v>
      </c>
      <c r="F35" s="60" t="s">
        <v>150</v>
      </c>
      <c r="G35" s="27">
        <f>D18</f>
        <v>1.1000000000000001</v>
      </c>
      <c r="H35" s="60" t="s">
        <v>152</v>
      </c>
      <c r="I35" s="63">
        <f>IF(AND(ISNUMBER(E35),ISNUMBER(G35)),ROUND(E35*G35,0),"")</f>
        <v>0</v>
      </c>
      <c r="J35" s="64" t="s">
        <v>137</v>
      </c>
      <c r="K35" s="65" t="s">
        <v>49</v>
      </c>
      <c r="L35" s="14"/>
      <c r="M35" s="14"/>
      <c r="N35" s="14"/>
    </row>
    <row r="36" spans="2:14" ht="15" customHeight="1">
      <c r="B36" s="14"/>
      <c r="C36" s="469"/>
      <c r="D36" s="417"/>
      <c r="E36" s="417"/>
      <c r="F36" s="60"/>
      <c r="G36" s="27"/>
      <c r="H36" s="61"/>
      <c r="I36" s="66"/>
      <c r="J36" s="66"/>
      <c r="K36" s="66"/>
      <c r="L36" s="14"/>
      <c r="M36" s="13"/>
      <c r="N36" s="14"/>
    </row>
    <row r="37" spans="2:14" ht="15" customHeight="1" thickBot="1">
      <c r="B37" s="59" t="s">
        <v>97</v>
      </c>
      <c r="C37" s="468" t="str">
        <f>IF(E9="","",E9)</f>
        <v/>
      </c>
      <c r="D37" s="417" t="s">
        <v>149</v>
      </c>
      <c r="E37" s="417"/>
      <c r="F37" s="60" t="s">
        <v>150</v>
      </c>
      <c r="G37" s="27">
        <f>E18</f>
        <v>1.1000000000000001</v>
      </c>
      <c r="H37" s="61"/>
      <c r="I37" s="59"/>
      <c r="J37" s="12"/>
      <c r="K37" s="12"/>
      <c r="L37" s="14"/>
      <c r="M37" s="13"/>
      <c r="N37" s="14"/>
    </row>
    <row r="38" spans="2:14" ht="15" customHeight="1" thickBot="1">
      <c r="B38" s="14"/>
      <c r="C38" s="469"/>
      <c r="D38" s="60"/>
      <c r="E38" s="62">
        <f>IF(AND(ISNUMBER(E25),ISNUMBER(E17)),ROUND(E25*E17,0),"")</f>
        <v>0</v>
      </c>
      <c r="F38" s="60" t="s">
        <v>150</v>
      </c>
      <c r="G38" s="27">
        <f>E18</f>
        <v>1.1000000000000001</v>
      </c>
      <c r="H38" s="60" t="s">
        <v>152</v>
      </c>
      <c r="I38" s="70">
        <f>IF(AND(ISNUMBER(E38),ISNUMBER(G38)),ROUND(E38*G38,0),"")</f>
        <v>0</v>
      </c>
      <c r="J38" s="64" t="s">
        <v>137</v>
      </c>
      <c r="K38" s="65" t="s">
        <v>49</v>
      </c>
      <c r="L38" s="14"/>
      <c r="M38" s="13"/>
      <c r="N38" s="14"/>
    </row>
    <row r="39" spans="2:14" ht="15" customHeight="1">
      <c r="B39" s="14"/>
      <c r="C39" s="469"/>
      <c r="D39" s="14"/>
      <c r="E39" s="14"/>
      <c r="F39" s="417"/>
      <c r="G39" s="417"/>
      <c r="H39" s="417"/>
      <c r="I39" s="55"/>
      <c r="J39" s="55"/>
      <c r="K39" s="55"/>
      <c r="L39" s="14"/>
      <c r="M39" s="13"/>
      <c r="N39" s="14"/>
    </row>
    <row r="40" spans="2:14" ht="15" customHeight="1" thickBot="1">
      <c r="B40" s="59" t="s">
        <v>97</v>
      </c>
      <c r="C40" s="468" t="str">
        <f>IF(F9="","",F9)</f>
        <v/>
      </c>
      <c r="D40" s="417" t="s">
        <v>149</v>
      </c>
      <c r="E40" s="417"/>
      <c r="F40" s="60" t="s">
        <v>150</v>
      </c>
      <c r="G40" s="27">
        <f>F18</f>
        <v>1.1000000000000001</v>
      </c>
      <c r="H40" s="61"/>
      <c r="I40" s="59"/>
      <c r="J40" s="12"/>
      <c r="K40" s="12"/>
      <c r="L40" s="14"/>
      <c r="M40" s="13"/>
      <c r="N40" s="14"/>
    </row>
    <row r="41" spans="2:14" ht="15" customHeight="1" thickBot="1">
      <c r="B41" s="14"/>
      <c r="C41" s="469"/>
      <c r="D41" s="60"/>
      <c r="E41" s="62">
        <f>IF(AND(ISNUMBER(E25),ISNUMBER(F17)),ROUND(E25*F17,0),"")</f>
        <v>0</v>
      </c>
      <c r="F41" s="60" t="s">
        <v>150</v>
      </c>
      <c r="G41" s="27">
        <f>F18</f>
        <v>1.1000000000000001</v>
      </c>
      <c r="H41" s="60" t="s">
        <v>152</v>
      </c>
      <c r="I41" s="70">
        <f>IF(AND(ISNUMBER(E41),ISNUMBER(G41)),ROUND(E41*G41,0),"")</f>
        <v>0</v>
      </c>
      <c r="J41" s="64" t="s">
        <v>137</v>
      </c>
      <c r="K41" s="65" t="s">
        <v>49</v>
      </c>
      <c r="L41" s="14"/>
      <c r="M41" s="13"/>
      <c r="N41" s="14"/>
    </row>
    <row r="42" spans="2:14" ht="15" customHeight="1">
      <c r="B42" s="14"/>
      <c r="C42" s="469"/>
      <c r="D42" s="60"/>
      <c r="E42" s="62"/>
      <c r="F42" s="60"/>
      <c r="G42" s="27"/>
      <c r="H42" s="60"/>
      <c r="I42" s="65"/>
      <c r="J42" s="65"/>
      <c r="K42" s="65"/>
      <c r="L42" s="14"/>
      <c r="M42" s="13"/>
      <c r="N42" s="14"/>
    </row>
    <row r="43" spans="2:14" ht="15" customHeight="1" thickBot="1">
      <c r="B43" s="59" t="s">
        <v>97</v>
      </c>
      <c r="C43" s="468" t="str">
        <f>IF(G9="","",G9)</f>
        <v/>
      </c>
      <c r="D43" s="417" t="s">
        <v>149</v>
      </c>
      <c r="E43" s="417"/>
      <c r="F43" s="60" t="s">
        <v>150</v>
      </c>
      <c r="G43" s="27">
        <f>G18</f>
        <v>1.1000000000000001</v>
      </c>
      <c r="H43" s="61"/>
      <c r="I43" s="59"/>
      <c r="J43" s="12"/>
      <c r="K43" s="12"/>
      <c r="L43" s="14"/>
      <c r="M43" s="13"/>
      <c r="N43" s="14"/>
    </row>
    <row r="44" spans="2:14" ht="15" customHeight="1" thickBot="1">
      <c r="B44" s="14"/>
      <c r="C44" s="469"/>
      <c r="D44" s="60"/>
      <c r="E44" s="62">
        <f>IF(AND(ISNUMBER(E25),ISNUMBER(G17)),ROUND(E25*G17,0),"")</f>
        <v>0</v>
      </c>
      <c r="F44" s="60" t="s">
        <v>150</v>
      </c>
      <c r="G44" s="27">
        <f>G18</f>
        <v>1.1000000000000001</v>
      </c>
      <c r="H44" s="60" t="s">
        <v>152</v>
      </c>
      <c r="I44" s="63">
        <f>IF(AND(ISNUMBER(E44),ISNUMBER(G44)),ROUND(E44*G44,0),"")</f>
        <v>0</v>
      </c>
      <c r="J44" s="64" t="s">
        <v>137</v>
      </c>
      <c r="K44" s="65" t="s">
        <v>49</v>
      </c>
      <c r="L44" s="14"/>
      <c r="M44" s="13"/>
      <c r="N44" s="14"/>
    </row>
    <row r="45" spans="2:14" ht="15" customHeight="1">
      <c r="B45" s="14"/>
      <c r="C45" s="469"/>
      <c r="D45" s="60"/>
      <c r="E45" s="62"/>
      <c r="F45" s="60"/>
      <c r="G45" s="27"/>
      <c r="H45" s="60"/>
      <c r="I45" s="65"/>
      <c r="J45" s="65"/>
      <c r="K45" s="65"/>
      <c r="L45" s="14"/>
      <c r="M45" s="13"/>
      <c r="N45" s="14"/>
    </row>
    <row r="46" spans="2:14" ht="15" customHeight="1" thickBot="1">
      <c r="B46" s="59" t="s">
        <v>97</v>
      </c>
      <c r="C46" s="468" t="str">
        <f>IF(H9="","",H9)</f>
        <v/>
      </c>
      <c r="D46" s="417" t="s">
        <v>149</v>
      </c>
      <c r="E46" s="417"/>
      <c r="F46" s="60" t="s">
        <v>150</v>
      </c>
      <c r="G46" s="27">
        <f>H18</f>
        <v>1.1000000000000001</v>
      </c>
      <c r="H46" s="61"/>
      <c r="I46" s="59"/>
      <c r="J46" s="12"/>
      <c r="K46" s="12"/>
      <c r="M46" s="13"/>
      <c r="N46" s="59"/>
    </row>
    <row r="47" spans="2:14" ht="15" customHeight="1" thickBot="1">
      <c r="B47" s="14"/>
      <c r="C47" s="469"/>
      <c r="D47" s="60"/>
      <c r="E47" s="62">
        <f>IF(AND(ISNUMBER(E25),ISNUMBER(H17)),ROUND(E25*H17,0),"")</f>
        <v>0</v>
      </c>
      <c r="F47" s="60" t="s">
        <v>150</v>
      </c>
      <c r="G47" s="27">
        <f>H18</f>
        <v>1.1000000000000001</v>
      </c>
      <c r="H47" s="60" t="s">
        <v>152</v>
      </c>
      <c r="I47" s="63">
        <f>IF(AND(ISNUMBER(E47),ISNUMBER(G47)),ROUND(E47*G47,0),"")</f>
        <v>0</v>
      </c>
      <c r="J47" s="64" t="s">
        <v>137</v>
      </c>
      <c r="K47" s="65" t="s">
        <v>49</v>
      </c>
      <c r="M47" s="13"/>
    </row>
    <row r="48" spans="2:14" ht="15" customHeight="1">
      <c r="B48" s="14"/>
      <c r="C48" s="469"/>
      <c r="D48" s="60"/>
      <c r="E48" s="62"/>
      <c r="F48" s="60"/>
      <c r="G48" s="27"/>
      <c r="H48" s="60"/>
      <c r="I48" s="65"/>
      <c r="J48" s="65"/>
      <c r="K48" s="65"/>
      <c r="L48" s="74"/>
      <c r="M48" s="13"/>
    </row>
    <row r="49" spans="1:13" ht="15" customHeight="1" thickBot="1">
      <c r="B49" s="59" t="s">
        <v>97</v>
      </c>
      <c r="C49" s="468" t="str">
        <f>IF(I9="","",I9)</f>
        <v/>
      </c>
      <c r="D49" s="417" t="s">
        <v>149</v>
      </c>
      <c r="E49" s="417"/>
      <c r="F49" s="60" t="s">
        <v>150</v>
      </c>
      <c r="G49" s="27">
        <f>I18</f>
        <v>1.1000000000000001</v>
      </c>
      <c r="H49" s="61"/>
      <c r="I49" s="59"/>
      <c r="J49" s="12"/>
      <c r="K49" s="12"/>
      <c r="L49" s="74"/>
      <c r="M49" s="13"/>
    </row>
    <row r="50" spans="1:13" s="14" customFormat="1" ht="15" customHeight="1" thickBot="1">
      <c r="A50" s="13"/>
      <c r="B50" s="45"/>
      <c r="C50" s="470"/>
      <c r="D50" s="60"/>
      <c r="E50" s="62">
        <f>IF(AND(ISNUMBER(E25),ISNUMBER(I17)),ROUND(E25*I17,0),"")</f>
        <v>0</v>
      </c>
      <c r="F50" s="60" t="s">
        <v>150</v>
      </c>
      <c r="G50" s="27">
        <f>I18</f>
        <v>1.1000000000000001</v>
      </c>
      <c r="H50" s="60" t="s">
        <v>152</v>
      </c>
      <c r="I50" s="63">
        <f>IF(AND(ISNUMBER(E50),ISNUMBER(G50)),ROUND(E50*G50,0),"")</f>
        <v>0</v>
      </c>
      <c r="J50" s="64" t="s">
        <v>137</v>
      </c>
      <c r="K50" s="65" t="s">
        <v>49</v>
      </c>
      <c r="L50" s="15"/>
      <c r="M50" s="75"/>
    </row>
    <row r="51" spans="1:13" s="14" customFormat="1" ht="15" customHeight="1">
      <c r="A51" s="13"/>
      <c r="B51" s="13"/>
      <c r="C51" s="471"/>
      <c r="D51" s="13"/>
      <c r="E51" s="13"/>
      <c r="F51" s="13"/>
      <c r="G51" s="13"/>
      <c r="H51" s="13"/>
      <c r="I51" s="55"/>
      <c r="J51" s="55"/>
      <c r="K51" s="55"/>
      <c r="L51" s="15"/>
      <c r="M51" s="75"/>
    </row>
    <row r="52" spans="1:13" s="14" customFormat="1" ht="15" customHeight="1" thickBot="1">
      <c r="A52" s="13"/>
      <c r="B52" s="12" t="s">
        <v>98</v>
      </c>
      <c r="C52" s="468"/>
      <c r="D52" s="417" t="s">
        <v>153</v>
      </c>
      <c r="E52" s="417"/>
      <c r="F52" s="60" t="s">
        <v>150</v>
      </c>
      <c r="G52" s="27">
        <f>L18</f>
        <v>0.75</v>
      </c>
      <c r="H52" s="61"/>
      <c r="I52" s="66"/>
      <c r="J52" s="66"/>
      <c r="K52" s="66"/>
      <c r="L52" s="15"/>
      <c r="M52" s="75"/>
    </row>
    <row r="53" spans="1:13" ht="15" customHeight="1" thickBot="1">
      <c r="A53" s="14"/>
      <c r="B53" s="14"/>
      <c r="C53" s="14"/>
      <c r="D53" s="60"/>
      <c r="E53" s="62">
        <f>I27</f>
        <v>0</v>
      </c>
      <c r="F53" s="60" t="s">
        <v>150</v>
      </c>
      <c r="G53" s="27">
        <f>L18</f>
        <v>0.75</v>
      </c>
      <c r="H53" s="60" t="s">
        <v>152</v>
      </c>
      <c r="I53" s="63">
        <f>IF(AND(ISNUMBER(E53),ISNUMBER(G53)),ROUND(E53*G53,0),"")</f>
        <v>0</v>
      </c>
      <c r="J53" s="64" t="s">
        <v>137</v>
      </c>
      <c r="K53" s="65" t="s">
        <v>99</v>
      </c>
      <c r="L53" s="15"/>
      <c r="M53" s="75"/>
    </row>
    <row r="54" spans="1:13" ht="15" customHeight="1" thickBot="1">
      <c r="A54" s="14"/>
      <c r="B54" s="14"/>
      <c r="C54" s="14"/>
      <c r="D54" s="60"/>
      <c r="E54" s="62"/>
      <c r="F54" s="60"/>
      <c r="G54" s="27"/>
      <c r="H54" s="60"/>
      <c r="I54" s="76"/>
      <c r="J54" s="65"/>
      <c r="K54" s="65"/>
      <c r="L54" s="15"/>
      <c r="M54" s="75"/>
    </row>
    <row r="55" spans="1:13" ht="15" customHeight="1" thickBot="1">
      <c r="A55" s="14"/>
      <c r="B55" s="14"/>
      <c r="C55" s="14"/>
      <c r="D55" s="14"/>
      <c r="E55" s="14"/>
      <c r="F55" s="418" t="s">
        <v>154</v>
      </c>
      <c r="G55" s="419"/>
      <c r="H55" s="420"/>
      <c r="I55" s="79">
        <f>SUM(I35:I53)</f>
        <v>0</v>
      </c>
      <c r="J55" s="54" t="s">
        <v>137</v>
      </c>
      <c r="K55" s="55"/>
      <c r="L55" s="77"/>
      <c r="M55" s="78"/>
    </row>
    <row r="56" spans="1:13" ht="15" customHeight="1" thickBot="1">
      <c r="B56" s="14"/>
      <c r="C56" s="14"/>
      <c r="D56" s="14"/>
      <c r="E56" s="14"/>
      <c r="F56" s="421" t="s">
        <v>138</v>
      </c>
      <c r="G56" s="422"/>
      <c r="H56" s="423"/>
      <c r="I56" s="80">
        <f>SUMIF(K35:K53,"課税",I35:I53)</f>
        <v>0</v>
      </c>
      <c r="J56" s="55" t="s">
        <v>137</v>
      </c>
      <c r="K56" s="55"/>
      <c r="L56" s="77"/>
      <c r="M56" s="78"/>
    </row>
    <row r="57" spans="1:13" ht="15" customHeight="1" thickBot="1">
      <c r="B57" s="14"/>
      <c r="C57" s="14"/>
      <c r="D57" s="14"/>
      <c r="E57" s="14"/>
      <c r="F57" s="418" t="s">
        <v>139</v>
      </c>
      <c r="G57" s="419"/>
      <c r="H57" s="420"/>
      <c r="I57" s="81">
        <f>I55-I56</f>
        <v>0</v>
      </c>
      <c r="J57" s="55" t="s">
        <v>137</v>
      </c>
      <c r="K57" s="55"/>
      <c r="L57" s="77"/>
      <c r="M57" s="78"/>
    </row>
    <row r="58" spans="1:13" ht="15" customHeight="1">
      <c r="B58" s="14"/>
      <c r="C58" s="14"/>
      <c r="D58" s="14"/>
      <c r="E58" s="14"/>
      <c r="F58" s="60"/>
      <c r="G58" s="60"/>
      <c r="H58" s="60"/>
      <c r="I58" s="55"/>
      <c r="J58" s="55"/>
      <c r="K58" s="55"/>
      <c r="L58" s="77"/>
      <c r="M58" s="78"/>
    </row>
    <row r="59" spans="1:13" ht="15" customHeight="1">
      <c r="B59" s="14"/>
      <c r="C59" s="14"/>
      <c r="D59" s="14"/>
      <c r="E59" s="14"/>
      <c r="F59" s="60"/>
      <c r="G59" s="60"/>
      <c r="H59" s="60"/>
      <c r="I59" s="55"/>
      <c r="J59" s="55"/>
      <c r="K59" s="55"/>
      <c r="L59" s="77"/>
      <c r="M59" s="78"/>
    </row>
    <row r="60" spans="1:13" ht="15" customHeight="1">
      <c r="B60" s="14"/>
      <c r="C60" s="14"/>
      <c r="D60" s="14"/>
      <c r="E60" s="14"/>
      <c r="F60" s="60"/>
      <c r="G60" s="60"/>
      <c r="H60" s="60"/>
      <c r="I60" s="55"/>
      <c r="J60" s="55"/>
      <c r="K60" s="55"/>
      <c r="L60" s="77"/>
      <c r="M60" s="78"/>
    </row>
    <row r="61" spans="1:13" ht="15" customHeight="1">
      <c r="B61" s="14"/>
      <c r="C61" s="14"/>
      <c r="D61" s="14"/>
      <c r="E61" s="14"/>
      <c r="F61" s="60"/>
      <c r="G61" s="60"/>
      <c r="H61" s="60"/>
      <c r="I61" s="55"/>
      <c r="J61" s="55"/>
      <c r="K61" s="55"/>
      <c r="L61" s="77"/>
      <c r="M61" s="78"/>
    </row>
    <row r="62" spans="1:13" ht="15" customHeight="1">
      <c r="B62" s="14"/>
      <c r="C62" s="14"/>
      <c r="D62" s="14"/>
      <c r="E62" s="14"/>
      <c r="F62" s="14"/>
      <c r="G62" s="14"/>
      <c r="H62" s="14"/>
      <c r="I62" s="82"/>
      <c r="J62" s="82"/>
      <c r="K62" s="82"/>
    </row>
    <row r="63" spans="1:13" ht="15" customHeight="1" thickBot="1">
      <c r="B63" s="45" t="s">
        <v>155</v>
      </c>
      <c r="C63" s="14"/>
      <c r="D63" s="14"/>
      <c r="E63" s="12" t="s">
        <v>110</v>
      </c>
      <c r="F63" s="60" t="s">
        <v>150</v>
      </c>
      <c r="G63" s="83">
        <f>F6</f>
        <v>0.4</v>
      </c>
      <c r="I63" s="82"/>
      <c r="J63" s="82"/>
      <c r="K63" s="82"/>
    </row>
    <row r="64" spans="1:13" ht="12.5" thickBot="1">
      <c r="B64" s="14"/>
      <c r="C64" s="14"/>
      <c r="D64" s="14"/>
      <c r="E64" s="55">
        <f>SUM(G20,I55)</f>
        <v>0</v>
      </c>
      <c r="F64" s="60" t="s">
        <v>150</v>
      </c>
      <c r="G64" s="83">
        <f>F6</f>
        <v>0.4</v>
      </c>
      <c r="H64" s="60" t="s">
        <v>152</v>
      </c>
      <c r="I64" s="79">
        <f>E64*G64</f>
        <v>0</v>
      </c>
      <c r="J64" s="54" t="s">
        <v>137</v>
      </c>
      <c r="K64" s="55"/>
    </row>
    <row r="65" spans="3:11">
      <c r="C65" s="77"/>
      <c r="D65" s="13" t="s">
        <v>138</v>
      </c>
      <c r="I65" s="65"/>
      <c r="J65" s="65"/>
      <c r="K65" s="65"/>
    </row>
    <row r="66" spans="3:11" ht="12.5" thickBot="1">
      <c r="D66" s="14"/>
      <c r="E66" s="12" t="s">
        <v>110</v>
      </c>
      <c r="F66" s="60" t="s">
        <v>150</v>
      </c>
      <c r="G66" s="83">
        <f>G63</f>
        <v>0.4</v>
      </c>
      <c r="H66" s="60" t="s">
        <v>152</v>
      </c>
      <c r="I66" s="84"/>
      <c r="J66" s="55"/>
      <c r="K66" s="55"/>
    </row>
    <row r="67" spans="3:11" ht="12.5" thickBot="1">
      <c r="E67" s="65">
        <f ca="1">SUM(G21,I56)</f>
        <v>0</v>
      </c>
      <c r="F67" s="60" t="s">
        <v>150</v>
      </c>
      <c r="G67" s="83">
        <f>G64</f>
        <v>0.4</v>
      </c>
      <c r="H67" s="60" t="s">
        <v>152</v>
      </c>
      <c r="I67" s="80">
        <f ca="1">IF(AND(ISNUMBER(E67),ISNUMBER(G67)),ROUND(E67*G67,0),"")</f>
        <v>0</v>
      </c>
      <c r="J67" s="13" t="s">
        <v>137</v>
      </c>
    </row>
    <row r="68" spans="3:11">
      <c r="D68" s="13" t="s">
        <v>139</v>
      </c>
    </row>
    <row r="69" spans="3:11" ht="12.5" thickBot="1">
      <c r="D69" s="13" t="s">
        <v>156</v>
      </c>
      <c r="F69" s="13" t="s">
        <v>157</v>
      </c>
      <c r="G69" s="13" t="s">
        <v>138</v>
      </c>
      <c r="H69" s="60" t="s">
        <v>152</v>
      </c>
    </row>
    <row r="70" spans="3:11" ht="12.5" thickBot="1">
      <c r="I70" s="85">
        <f ca="1">I64-I67</f>
        <v>0</v>
      </c>
      <c r="J70" s="13" t="s">
        <v>137</v>
      </c>
    </row>
  </sheetData>
  <sheetProtection formatCells="0" formatColumns="0" formatRows="0" insertColumns="0" insertRows="0" insertHyperlinks="0" deleteColumns="0" deleteRows="0" sort="0" autoFilter="0" pivotTables="0"/>
  <mergeCells count="35">
    <mergeCell ref="B1:M1"/>
    <mergeCell ref="C3:E3"/>
    <mergeCell ref="C4:E4"/>
    <mergeCell ref="C6:E6"/>
    <mergeCell ref="D8:J8"/>
    <mergeCell ref="L8:L9"/>
    <mergeCell ref="G25:H25"/>
    <mergeCell ref="J10:K15"/>
    <mergeCell ref="J16:K16"/>
    <mergeCell ref="J17:K17"/>
    <mergeCell ref="F24:H24"/>
    <mergeCell ref="J24:K24"/>
    <mergeCell ref="D40:E40"/>
    <mergeCell ref="D43:E43"/>
    <mergeCell ref="D46:E46"/>
    <mergeCell ref="B25:B27"/>
    <mergeCell ref="C25:C27"/>
    <mergeCell ref="D25:D27"/>
    <mergeCell ref="E25:E27"/>
    <mergeCell ref="D52:E52"/>
    <mergeCell ref="F55:H55"/>
    <mergeCell ref="F56:H56"/>
    <mergeCell ref="F57:H57"/>
    <mergeCell ref="J25:K25"/>
    <mergeCell ref="G26:H26"/>
    <mergeCell ref="J26:K26"/>
    <mergeCell ref="D49:E49"/>
    <mergeCell ref="G27:H27"/>
    <mergeCell ref="J27:K27"/>
    <mergeCell ref="B28:F28"/>
    <mergeCell ref="G28:H28"/>
    <mergeCell ref="D34:E34"/>
    <mergeCell ref="D36:E36"/>
    <mergeCell ref="D37:E37"/>
    <mergeCell ref="F39:H39"/>
  </mergeCells>
  <phoneticPr fontId="1"/>
  <dataValidations count="6">
    <dataValidation type="list" allowBlank="1" showInputMessage="1" showErrorMessage="1" sqref="J25:K27 K35 K38 K41 K44 K47 K50 K53" xr:uid="{00000000-0002-0000-0200-000000000000}">
      <formula1>"　,課税,不課税"</formula1>
    </dataValidation>
    <dataValidation type="list" allowBlank="1" showInputMessage="1" showErrorMessage="1" sqref="D25:D27" xr:uid="{00000000-0002-0000-0200-000001000000}">
      <formula1>"　,特,1,2,3,4,5,6"</formula1>
    </dataValidation>
    <dataValidation type="list" allowBlank="1" showInputMessage="1" showErrorMessage="1" sqref="F4" xr:uid="{00000000-0002-0000-0200-000002000000}">
      <formula1>"　,非該当,該当"</formula1>
    </dataValidation>
    <dataValidation type="list" allowBlank="1" showInputMessage="1" showErrorMessage="1" sqref="F3" xr:uid="{00000000-0002-0000-0200-000003000000}">
      <formula1>"　,法人,個人"</formula1>
    </dataValidation>
    <dataValidation type="list" allowBlank="1" showInputMessage="1" showErrorMessage="1" sqref="W2 WVO983040 WLS983040 WBW983040 VSA983040 VIE983040 UYI983040 UOM983040 UEQ983040 TUU983040 TKY983040 TBC983040 SRG983040 SHK983040 RXO983040 RNS983040 RDW983040 QUA983040 QKE983040 QAI983040 PQM983040 PGQ983040 OWU983040 OMY983040 ODC983040 NTG983040 NJK983040 MZO983040 MPS983040 MFW983040 LWA983040 LME983040 LCI983040 KSM983040 KIQ983040 JYU983040 JOY983040 JFC983040 IVG983040 ILK983040 IBO983040 HRS983040 HHW983040 GYA983040 GOE983040 GEI983040 FUM983040 FKQ983040 FAU983040 EQY983040 EHC983040 DXG983040 DNK983040 DDO983040 CTS983040 CJW983040 CAA983040 BQE983040 BGI983040 AWM983040 AMQ983040 ACU983040 SY983040 JC983040 F983040 WVO917504 WLS917504 WBW917504 VSA917504 VIE917504 UYI917504 UOM917504 UEQ917504 TUU917504 TKY917504 TBC917504 SRG917504 SHK917504 RXO917504 RNS917504 RDW917504 QUA917504 QKE917504 QAI917504 PQM917504 PGQ917504 OWU917504 OMY917504 ODC917504 NTG917504 NJK917504 MZO917504 MPS917504 MFW917504 LWA917504 LME917504 LCI917504 KSM917504 KIQ917504 JYU917504 JOY917504 JFC917504 IVG917504 ILK917504 IBO917504 HRS917504 HHW917504 GYA917504 GOE917504 GEI917504 FUM917504 FKQ917504 FAU917504 EQY917504 EHC917504 DXG917504 DNK917504 DDO917504 CTS917504 CJW917504 CAA917504 BQE917504 BGI917504 AWM917504 AMQ917504 ACU917504 SY917504 JC917504 F917504 WVO851968 WLS851968 WBW851968 VSA851968 VIE851968 UYI851968 UOM851968 UEQ851968 TUU851968 TKY851968 TBC851968 SRG851968 SHK851968 RXO851968 RNS851968 RDW851968 QUA851968 QKE851968 QAI851968 PQM851968 PGQ851968 OWU851968 OMY851968 ODC851968 NTG851968 NJK851968 MZO851968 MPS851968 MFW851968 LWA851968 LME851968 LCI851968 KSM851968 KIQ851968 JYU851968 JOY851968 JFC851968 IVG851968 ILK851968 IBO851968 HRS851968 HHW851968 GYA851968 GOE851968 GEI851968 FUM851968 FKQ851968 FAU851968 EQY851968 EHC851968 DXG851968 DNK851968 DDO851968 CTS851968 CJW851968 CAA851968 BQE851968 BGI851968 AWM851968 AMQ851968 ACU851968 SY851968 JC851968 F851968 WVO786432 WLS786432 WBW786432 VSA786432 VIE786432 UYI786432 UOM786432 UEQ786432 TUU786432 TKY786432 TBC786432 SRG786432 SHK786432 RXO786432 RNS786432 RDW786432 QUA786432 QKE786432 QAI786432 PQM786432 PGQ786432 OWU786432 OMY786432 ODC786432 NTG786432 NJK786432 MZO786432 MPS786432 MFW786432 LWA786432 LME786432 LCI786432 KSM786432 KIQ786432 JYU786432 JOY786432 JFC786432 IVG786432 ILK786432 IBO786432 HRS786432 HHW786432 GYA786432 GOE786432 GEI786432 FUM786432 FKQ786432 FAU786432 EQY786432 EHC786432 DXG786432 DNK786432 DDO786432 CTS786432 CJW786432 CAA786432 BQE786432 BGI786432 AWM786432 AMQ786432 ACU786432 SY786432 JC786432 F786432 WVO720896 WLS720896 WBW720896 VSA720896 VIE720896 UYI720896 UOM720896 UEQ720896 TUU720896 TKY720896 TBC720896 SRG720896 SHK720896 RXO720896 RNS720896 RDW720896 QUA720896 QKE720896 QAI720896 PQM720896 PGQ720896 OWU720896 OMY720896 ODC720896 NTG720896 NJK720896 MZO720896 MPS720896 MFW720896 LWA720896 LME720896 LCI720896 KSM720896 KIQ720896 JYU720896 JOY720896 JFC720896 IVG720896 ILK720896 IBO720896 HRS720896 HHW720896 GYA720896 GOE720896 GEI720896 FUM720896 FKQ720896 FAU720896 EQY720896 EHC720896 DXG720896 DNK720896 DDO720896 CTS720896 CJW720896 CAA720896 BQE720896 BGI720896 AWM720896 AMQ720896 ACU720896 SY720896 JC720896 F720896 WVO655360 WLS655360 WBW655360 VSA655360 VIE655360 UYI655360 UOM655360 UEQ655360 TUU655360 TKY655360 TBC655360 SRG655360 SHK655360 RXO655360 RNS655360 RDW655360 QUA655360 QKE655360 QAI655360 PQM655360 PGQ655360 OWU655360 OMY655360 ODC655360 NTG655360 NJK655360 MZO655360 MPS655360 MFW655360 LWA655360 LME655360 LCI655360 KSM655360 KIQ655360 JYU655360 JOY655360 JFC655360 IVG655360 ILK655360 IBO655360 HRS655360 HHW655360 GYA655360 GOE655360 GEI655360 FUM655360 FKQ655360 FAU655360 EQY655360 EHC655360 DXG655360 DNK655360 DDO655360 CTS655360 CJW655360 CAA655360 BQE655360 BGI655360 AWM655360 AMQ655360 ACU655360 SY655360 JC655360 F655360 WVO589824 WLS589824 WBW589824 VSA589824 VIE589824 UYI589824 UOM589824 UEQ589824 TUU589824 TKY589824 TBC589824 SRG589824 SHK589824 RXO589824 RNS589824 RDW589824 QUA589824 QKE589824 QAI589824 PQM589824 PGQ589824 OWU589824 OMY589824 ODC589824 NTG589824 NJK589824 MZO589824 MPS589824 MFW589824 LWA589824 LME589824 LCI589824 KSM589824 KIQ589824 JYU589824 JOY589824 JFC589824 IVG589824 ILK589824 IBO589824 HRS589824 HHW589824 GYA589824 GOE589824 GEI589824 FUM589824 FKQ589824 FAU589824 EQY589824 EHC589824 DXG589824 DNK589824 DDO589824 CTS589824 CJW589824 CAA589824 BQE589824 BGI589824 AWM589824 AMQ589824 ACU589824 SY589824 JC589824 F589824 WVO524288 WLS524288 WBW524288 VSA524288 VIE524288 UYI524288 UOM524288 UEQ524288 TUU524288 TKY524288 TBC524288 SRG524288 SHK524288 RXO524288 RNS524288 RDW524288 QUA524288 QKE524288 QAI524288 PQM524288 PGQ524288 OWU524288 OMY524288 ODC524288 NTG524288 NJK524288 MZO524288 MPS524288 MFW524288 LWA524288 LME524288 LCI524288 KSM524288 KIQ524288 JYU524288 JOY524288 JFC524288 IVG524288 ILK524288 IBO524288 HRS524288 HHW524288 GYA524288 GOE524288 GEI524288 FUM524288 FKQ524288 FAU524288 EQY524288 EHC524288 DXG524288 DNK524288 DDO524288 CTS524288 CJW524288 CAA524288 BQE524288 BGI524288 AWM524288 AMQ524288 ACU524288 SY524288 JC524288 F524288 WVO458752 WLS458752 WBW458752 VSA458752 VIE458752 UYI458752 UOM458752 UEQ458752 TUU458752 TKY458752 TBC458752 SRG458752 SHK458752 RXO458752 RNS458752 RDW458752 QUA458752 QKE458752 QAI458752 PQM458752 PGQ458752 OWU458752 OMY458752 ODC458752 NTG458752 NJK458752 MZO458752 MPS458752 MFW458752 LWA458752 LME458752 LCI458752 KSM458752 KIQ458752 JYU458752 JOY458752 JFC458752 IVG458752 ILK458752 IBO458752 HRS458752 HHW458752 GYA458752 GOE458752 GEI458752 FUM458752 FKQ458752 FAU458752 EQY458752 EHC458752 DXG458752 DNK458752 DDO458752 CTS458752 CJW458752 CAA458752 BQE458752 BGI458752 AWM458752 AMQ458752 ACU458752 SY458752 JC458752 F458752 WVO393216 WLS393216 WBW393216 VSA393216 VIE393216 UYI393216 UOM393216 UEQ393216 TUU393216 TKY393216 TBC393216 SRG393216 SHK393216 RXO393216 RNS393216 RDW393216 QUA393216 QKE393216 QAI393216 PQM393216 PGQ393216 OWU393216 OMY393216 ODC393216 NTG393216 NJK393216 MZO393216 MPS393216 MFW393216 LWA393216 LME393216 LCI393216 KSM393216 KIQ393216 JYU393216 JOY393216 JFC393216 IVG393216 ILK393216 IBO393216 HRS393216 HHW393216 GYA393216 GOE393216 GEI393216 FUM393216 FKQ393216 FAU393216 EQY393216 EHC393216 DXG393216 DNK393216 DDO393216 CTS393216 CJW393216 CAA393216 BQE393216 BGI393216 AWM393216 AMQ393216 ACU393216 SY393216 JC393216 F393216 WVO327680 WLS327680 WBW327680 VSA327680 VIE327680 UYI327680 UOM327680 UEQ327680 TUU327680 TKY327680 TBC327680 SRG327680 SHK327680 RXO327680 RNS327680 RDW327680 QUA327680 QKE327680 QAI327680 PQM327680 PGQ327680 OWU327680 OMY327680 ODC327680 NTG327680 NJK327680 MZO327680 MPS327680 MFW327680 LWA327680 LME327680 LCI327680 KSM327680 KIQ327680 JYU327680 JOY327680 JFC327680 IVG327680 ILK327680 IBO327680 HRS327680 HHW327680 GYA327680 GOE327680 GEI327680 FUM327680 FKQ327680 FAU327680 EQY327680 EHC327680 DXG327680 DNK327680 DDO327680 CTS327680 CJW327680 CAA327680 BQE327680 BGI327680 AWM327680 AMQ327680 ACU327680 SY327680 JC327680 F327680 WVO262144 WLS262144 WBW262144 VSA262144 VIE262144 UYI262144 UOM262144 UEQ262144 TUU262144 TKY262144 TBC262144 SRG262144 SHK262144 RXO262144 RNS262144 RDW262144 QUA262144 QKE262144 QAI262144 PQM262144 PGQ262144 OWU262144 OMY262144 ODC262144 NTG262144 NJK262144 MZO262144 MPS262144 MFW262144 LWA262144 LME262144 LCI262144 KSM262144 KIQ262144 JYU262144 JOY262144 JFC262144 IVG262144 ILK262144 IBO262144 HRS262144 HHW262144 GYA262144 GOE262144 GEI262144 FUM262144 FKQ262144 FAU262144 EQY262144 EHC262144 DXG262144 DNK262144 DDO262144 CTS262144 CJW262144 CAA262144 BQE262144 BGI262144 AWM262144 AMQ262144 ACU262144 SY262144 JC262144 F262144 WVO196608 WLS196608 WBW196608 VSA196608 VIE196608 UYI196608 UOM196608 UEQ196608 TUU196608 TKY196608 TBC196608 SRG196608 SHK196608 RXO196608 RNS196608 RDW196608 QUA196608 QKE196608 QAI196608 PQM196608 PGQ196608 OWU196608 OMY196608 ODC196608 NTG196608 NJK196608 MZO196608 MPS196608 MFW196608 LWA196608 LME196608 LCI196608 KSM196608 KIQ196608 JYU196608 JOY196608 JFC196608 IVG196608 ILK196608 IBO196608 HRS196608 HHW196608 GYA196608 GOE196608 GEI196608 FUM196608 FKQ196608 FAU196608 EQY196608 EHC196608 DXG196608 DNK196608 DDO196608 CTS196608 CJW196608 CAA196608 BQE196608 BGI196608 AWM196608 AMQ196608 ACU196608 SY196608 JC196608 F196608 WVO131072 WLS131072 WBW131072 VSA131072 VIE131072 UYI131072 UOM131072 UEQ131072 TUU131072 TKY131072 TBC131072 SRG131072 SHK131072 RXO131072 RNS131072 RDW131072 QUA131072 QKE131072 QAI131072 PQM131072 PGQ131072 OWU131072 OMY131072 ODC131072 NTG131072 NJK131072 MZO131072 MPS131072 MFW131072 LWA131072 LME131072 LCI131072 KSM131072 KIQ131072 JYU131072 JOY131072 JFC131072 IVG131072 ILK131072 IBO131072 HRS131072 HHW131072 GYA131072 GOE131072 GEI131072 FUM131072 FKQ131072 FAU131072 EQY131072 EHC131072 DXG131072 DNK131072 DDO131072 CTS131072 CJW131072 CAA131072 BQE131072 BGI131072 AWM131072 AMQ131072 ACU131072 SY131072 JC131072 F131072 WVO65536 WLS65536 WBW65536 VSA65536 VIE65536 UYI65536 UOM65536 UEQ65536 TUU65536 TKY65536 TBC65536 SRG65536 SHK65536 RXO65536 RNS65536 RDW65536 QUA65536 QKE65536 QAI65536 PQM65536 PGQ65536 OWU65536 OMY65536 ODC65536 NTG65536 NJK65536 MZO65536 MPS65536 MFW65536 LWA65536 LME65536 LCI65536 KSM65536 KIQ65536 JYU65536 JOY65536 JFC65536 IVG65536 ILK65536 IBO65536 HRS65536 HHW65536 GYA65536 GOE65536 GEI65536 FUM65536 FKQ65536 FAU65536 EQY65536 EHC65536 DXG65536 DNK65536 DDO65536 CTS65536 CJW65536 CAA65536 BQE65536 BGI65536 AWM65536 AMQ65536 ACU65536 SY65536 JC65536 F65536 WVO4 WLS4 WBW4 VSA4 VIE4 UYI4 UOM4 UEQ4 TUU4 TKY4 TBC4 SRG4 SHK4 RXO4 RNS4 RDW4 QUA4 QKE4 QAI4 PQM4 PGQ4 OWU4 OMY4 ODC4 NTG4 NJK4 MZO4 MPS4 MFW4 LWA4 LME4 LCI4 KSM4 KIQ4 JYU4 JOY4 JFC4 IVG4 ILK4 IBO4 HRS4 HHW4 GYA4 GOE4 GEI4 FUM4 FKQ4 FAU4 EQY4 EHC4 DXG4 DNK4 DDO4 CTS4 CJW4 CAA4 BQE4 BGI4 AWM4 AMQ4 ACU4 SY4 JC4 JS2 WWE983038 WMI983038 WCM983038 VSQ983038 VIU983038 UYY983038 UPC983038 UFG983038 TVK983038 TLO983038 TBS983038 SRW983038 SIA983038 RYE983038 ROI983038 REM983038 QUQ983038 QKU983038 QAY983038 PRC983038 PHG983038 OXK983038 ONO983038 ODS983038 NTW983038 NKA983038 NAE983038 MQI983038 MGM983038 LWQ983038 LMU983038 LCY983038 KTC983038 KJG983038 JZK983038 JPO983038 JFS983038 IVW983038 IMA983038 ICE983038 HSI983038 HIM983038 GYQ983038 GOU983038 GEY983038 FVC983038 FLG983038 FBK983038 ERO983038 EHS983038 DXW983038 DOA983038 DEE983038 CUI983038 CKM983038 CAQ983038 BQU983038 BGY983038 AXC983038 ANG983038 ADK983038 TO983038 JS983038 W983038 WWE917502 WMI917502 WCM917502 VSQ917502 VIU917502 UYY917502 UPC917502 UFG917502 TVK917502 TLO917502 TBS917502 SRW917502 SIA917502 RYE917502 ROI917502 REM917502 QUQ917502 QKU917502 QAY917502 PRC917502 PHG917502 OXK917502 ONO917502 ODS917502 NTW917502 NKA917502 NAE917502 MQI917502 MGM917502 LWQ917502 LMU917502 LCY917502 KTC917502 KJG917502 JZK917502 JPO917502 JFS917502 IVW917502 IMA917502 ICE917502 HSI917502 HIM917502 GYQ917502 GOU917502 GEY917502 FVC917502 FLG917502 FBK917502 ERO917502 EHS917502 DXW917502 DOA917502 DEE917502 CUI917502 CKM917502 CAQ917502 BQU917502 BGY917502 AXC917502 ANG917502 ADK917502 TO917502 JS917502 W917502 WWE851966 WMI851966 WCM851966 VSQ851966 VIU851966 UYY851966 UPC851966 UFG851966 TVK851966 TLO851966 TBS851966 SRW851966 SIA851966 RYE851966 ROI851966 REM851966 QUQ851966 QKU851966 QAY851966 PRC851966 PHG851966 OXK851966 ONO851966 ODS851966 NTW851966 NKA851966 NAE851966 MQI851966 MGM851966 LWQ851966 LMU851966 LCY851966 KTC851966 KJG851966 JZK851966 JPO851966 JFS851966 IVW851966 IMA851966 ICE851966 HSI851966 HIM851966 GYQ851966 GOU851966 GEY851966 FVC851966 FLG851966 FBK851966 ERO851966 EHS851966 DXW851966 DOA851966 DEE851966 CUI851966 CKM851966 CAQ851966 BQU851966 BGY851966 AXC851966 ANG851966 ADK851966 TO851966 JS851966 W851966 WWE786430 WMI786430 WCM786430 VSQ786430 VIU786430 UYY786430 UPC786430 UFG786430 TVK786430 TLO786430 TBS786430 SRW786430 SIA786430 RYE786430 ROI786430 REM786430 QUQ786430 QKU786430 QAY786430 PRC786430 PHG786430 OXK786430 ONO786430 ODS786430 NTW786430 NKA786430 NAE786430 MQI786430 MGM786430 LWQ786430 LMU786430 LCY786430 KTC786430 KJG786430 JZK786430 JPO786430 JFS786430 IVW786430 IMA786430 ICE786430 HSI786430 HIM786430 GYQ786430 GOU786430 GEY786430 FVC786430 FLG786430 FBK786430 ERO786430 EHS786430 DXW786430 DOA786430 DEE786430 CUI786430 CKM786430 CAQ786430 BQU786430 BGY786430 AXC786430 ANG786430 ADK786430 TO786430 JS786430 W786430 WWE720894 WMI720894 WCM720894 VSQ720894 VIU720894 UYY720894 UPC720894 UFG720894 TVK720894 TLO720894 TBS720894 SRW720894 SIA720894 RYE720894 ROI720894 REM720894 QUQ720894 QKU720894 QAY720894 PRC720894 PHG720894 OXK720894 ONO720894 ODS720894 NTW720894 NKA720894 NAE720894 MQI720894 MGM720894 LWQ720894 LMU720894 LCY720894 KTC720894 KJG720894 JZK720894 JPO720894 JFS720894 IVW720894 IMA720894 ICE720894 HSI720894 HIM720894 GYQ720894 GOU720894 GEY720894 FVC720894 FLG720894 FBK720894 ERO720894 EHS720894 DXW720894 DOA720894 DEE720894 CUI720894 CKM720894 CAQ720894 BQU720894 BGY720894 AXC720894 ANG720894 ADK720894 TO720894 JS720894 W720894 WWE655358 WMI655358 WCM655358 VSQ655358 VIU655358 UYY655358 UPC655358 UFG655358 TVK655358 TLO655358 TBS655358 SRW655358 SIA655358 RYE655358 ROI655358 REM655358 QUQ655358 QKU655358 QAY655358 PRC655358 PHG655358 OXK655358 ONO655358 ODS655358 NTW655358 NKA655358 NAE655358 MQI655358 MGM655358 LWQ655358 LMU655358 LCY655358 KTC655358 KJG655358 JZK655358 JPO655358 JFS655358 IVW655358 IMA655358 ICE655358 HSI655358 HIM655358 GYQ655358 GOU655358 GEY655358 FVC655358 FLG655358 FBK655358 ERO655358 EHS655358 DXW655358 DOA655358 DEE655358 CUI655358 CKM655358 CAQ655358 BQU655358 BGY655358 AXC655358 ANG655358 ADK655358 TO655358 JS655358 W655358 WWE589822 WMI589822 WCM589822 VSQ589822 VIU589822 UYY589822 UPC589822 UFG589822 TVK589822 TLO589822 TBS589822 SRW589822 SIA589822 RYE589822 ROI589822 REM589822 QUQ589822 QKU589822 QAY589822 PRC589822 PHG589822 OXK589822 ONO589822 ODS589822 NTW589822 NKA589822 NAE589822 MQI589822 MGM589822 LWQ589822 LMU589822 LCY589822 KTC589822 KJG589822 JZK589822 JPO589822 JFS589822 IVW589822 IMA589822 ICE589822 HSI589822 HIM589822 GYQ589822 GOU589822 GEY589822 FVC589822 FLG589822 FBK589822 ERO589822 EHS589822 DXW589822 DOA589822 DEE589822 CUI589822 CKM589822 CAQ589822 BQU589822 BGY589822 AXC589822 ANG589822 ADK589822 TO589822 JS589822 W589822 WWE524286 WMI524286 WCM524286 VSQ524286 VIU524286 UYY524286 UPC524286 UFG524286 TVK524286 TLO524286 TBS524286 SRW524286 SIA524286 RYE524286 ROI524286 REM524286 QUQ524286 QKU524286 QAY524286 PRC524286 PHG524286 OXK524286 ONO524286 ODS524286 NTW524286 NKA524286 NAE524286 MQI524286 MGM524286 LWQ524286 LMU524286 LCY524286 KTC524286 KJG524286 JZK524286 JPO524286 JFS524286 IVW524286 IMA524286 ICE524286 HSI524286 HIM524286 GYQ524286 GOU524286 GEY524286 FVC524286 FLG524286 FBK524286 ERO524286 EHS524286 DXW524286 DOA524286 DEE524286 CUI524286 CKM524286 CAQ524286 BQU524286 BGY524286 AXC524286 ANG524286 ADK524286 TO524286 JS524286 W524286 WWE458750 WMI458750 WCM458750 VSQ458750 VIU458750 UYY458750 UPC458750 UFG458750 TVK458750 TLO458750 TBS458750 SRW458750 SIA458750 RYE458750 ROI458750 REM458750 QUQ458750 QKU458750 QAY458750 PRC458750 PHG458750 OXK458750 ONO458750 ODS458750 NTW458750 NKA458750 NAE458750 MQI458750 MGM458750 LWQ458750 LMU458750 LCY458750 KTC458750 KJG458750 JZK458750 JPO458750 JFS458750 IVW458750 IMA458750 ICE458750 HSI458750 HIM458750 GYQ458750 GOU458750 GEY458750 FVC458750 FLG458750 FBK458750 ERO458750 EHS458750 DXW458750 DOA458750 DEE458750 CUI458750 CKM458750 CAQ458750 BQU458750 BGY458750 AXC458750 ANG458750 ADK458750 TO458750 JS458750 W458750 WWE393214 WMI393214 WCM393214 VSQ393214 VIU393214 UYY393214 UPC393214 UFG393214 TVK393214 TLO393214 TBS393214 SRW393214 SIA393214 RYE393214 ROI393214 REM393214 QUQ393214 QKU393214 QAY393214 PRC393214 PHG393214 OXK393214 ONO393214 ODS393214 NTW393214 NKA393214 NAE393214 MQI393214 MGM393214 LWQ393214 LMU393214 LCY393214 KTC393214 KJG393214 JZK393214 JPO393214 JFS393214 IVW393214 IMA393214 ICE393214 HSI393214 HIM393214 GYQ393214 GOU393214 GEY393214 FVC393214 FLG393214 FBK393214 ERO393214 EHS393214 DXW393214 DOA393214 DEE393214 CUI393214 CKM393214 CAQ393214 BQU393214 BGY393214 AXC393214 ANG393214 ADK393214 TO393214 JS393214 W393214 WWE327678 WMI327678 WCM327678 VSQ327678 VIU327678 UYY327678 UPC327678 UFG327678 TVK327678 TLO327678 TBS327678 SRW327678 SIA327678 RYE327678 ROI327678 REM327678 QUQ327678 QKU327678 QAY327678 PRC327678 PHG327678 OXK327678 ONO327678 ODS327678 NTW327678 NKA327678 NAE327678 MQI327678 MGM327678 LWQ327678 LMU327678 LCY327678 KTC327678 KJG327678 JZK327678 JPO327678 JFS327678 IVW327678 IMA327678 ICE327678 HSI327678 HIM327678 GYQ327678 GOU327678 GEY327678 FVC327678 FLG327678 FBK327678 ERO327678 EHS327678 DXW327678 DOA327678 DEE327678 CUI327678 CKM327678 CAQ327678 BQU327678 BGY327678 AXC327678 ANG327678 ADK327678 TO327678 JS327678 W327678 WWE262142 WMI262142 WCM262142 VSQ262142 VIU262142 UYY262142 UPC262142 UFG262142 TVK262142 TLO262142 TBS262142 SRW262142 SIA262142 RYE262142 ROI262142 REM262142 QUQ262142 QKU262142 QAY262142 PRC262142 PHG262142 OXK262142 ONO262142 ODS262142 NTW262142 NKA262142 NAE262142 MQI262142 MGM262142 LWQ262142 LMU262142 LCY262142 KTC262142 KJG262142 JZK262142 JPO262142 JFS262142 IVW262142 IMA262142 ICE262142 HSI262142 HIM262142 GYQ262142 GOU262142 GEY262142 FVC262142 FLG262142 FBK262142 ERO262142 EHS262142 DXW262142 DOA262142 DEE262142 CUI262142 CKM262142 CAQ262142 BQU262142 BGY262142 AXC262142 ANG262142 ADK262142 TO262142 JS262142 W262142 WWE196606 WMI196606 WCM196606 VSQ196606 VIU196606 UYY196606 UPC196606 UFG196606 TVK196606 TLO196606 TBS196606 SRW196606 SIA196606 RYE196606 ROI196606 REM196606 QUQ196606 QKU196606 QAY196606 PRC196606 PHG196606 OXK196606 ONO196606 ODS196606 NTW196606 NKA196606 NAE196606 MQI196606 MGM196606 LWQ196606 LMU196606 LCY196606 KTC196606 KJG196606 JZK196606 JPO196606 JFS196606 IVW196606 IMA196606 ICE196606 HSI196606 HIM196606 GYQ196606 GOU196606 GEY196606 FVC196606 FLG196606 FBK196606 ERO196606 EHS196606 DXW196606 DOA196606 DEE196606 CUI196606 CKM196606 CAQ196606 BQU196606 BGY196606 AXC196606 ANG196606 ADK196606 TO196606 JS196606 W196606 WWE131070 WMI131070 WCM131070 VSQ131070 VIU131070 UYY131070 UPC131070 UFG131070 TVK131070 TLO131070 TBS131070 SRW131070 SIA131070 RYE131070 ROI131070 REM131070 QUQ131070 QKU131070 QAY131070 PRC131070 PHG131070 OXK131070 ONO131070 ODS131070 NTW131070 NKA131070 NAE131070 MQI131070 MGM131070 LWQ131070 LMU131070 LCY131070 KTC131070 KJG131070 JZK131070 JPO131070 JFS131070 IVW131070 IMA131070 ICE131070 HSI131070 HIM131070 GYQ131070 GOU131070 GEY131070 FVC131070 FLG131070 FBK131070 ERO131070 EHS131070 DXW131070 DOA131070 DEE131070 CUI131070 CKM131070 CAQ131070 BQU131070 BGY131070 AXC131070 ANG131070 ADK131070 TO131070 JS131070 W131070 WWE65534 WMI65534 WCM65534 VSQ65534 VIU65534 UYY65534 UPC65534 UFG65534 TVK65534 TLO65534 TBS65534 SRW65534 SIA65534 RYE65534 ROI65534 REM65534 QUQ65534 QKU65534 QAY65534 PRC65534 PHG65534 OXK65534 ONO65534 ODS65534 NTW65534 NKA65534 NAE65534 MQI65534 MGM65534 LWQ65534 LMU65534 LCY65534 KTC65534 KJG65534 JZK65534 JPO65534 JFS65534 IVW65534 IMA65534 ICE65534 HSI65534 HIM65534 GYQ65534 GOU65534 GEY65534 FVC65534 FLG65534 FBK65534 ERO65534 EHS65534 DXW65534 DOA65534 DEE65534 CUI65534 CKM65534 CAQ65534 BQU65534 BGY65534 AXC65534 ANG65534 ADK65534 TO65534 JS65534 W65534 WWE2 WMI2 WCM2 VSQ2 VIU2 UYY2 UPC2 UFG2 TVK2 TLO2 TBS2 SRW2 SIA2 RYE2 ROI2 REM2 QUQ2 QKU2 QAY2 PRC2 PHG2 OXK2 ONO2 ODS2 NTW2 NKA2 NAE2 MQI2 MGM2 LWQ2 LMU2 LCY2 KTC2 KJG2 JZK2 JPO2 JFS2 IVW2 IMA2 ICE2 HSI2 HIM2 GYQ2 GOU2 GEY2 FVC2 FLG2 FBK2 ERO2 EHS2 DXW2 DOA2 DEE2 CUI2 CKM2 CAQ2 BQU2 BGY2 AXC2 ANG2 ADK2 TO2" xr:uid="{00000000-0002-0000-0200-000004000000}">
      <formula1>$P$2:$P$3</formula1>
    </dataValidation>
    <dataValidation type="list" allowBlank="1" showInputMessage="1" showErrorMessage="1" sqref="JC3 WVO983039 WLS983039 WBW983039 VSA983039 VIE983039 UYI983039 UOM983039 UEQ983039 TUU983039 TKY983039 TBC983039 SRG983039 SHK983039 RXO983039 RNS983039 RDW983039 QUA983039 QKE983039 QAI983039 PQM983039 PGQ983039 OWU983039 OMY983039 ODC983039 NTG983039 NJK983039 MZO983039 MPS983039 MFW983039 LWA983039 LME983039 LCI983039 KSM983039 KIQ983039 JYU983039 JOY983039 JFC983039 IVG983039 ILK983039 IBO983039 HRS983039 HHW983039 GYA983039 GOE983039 GEI983039 FUM983039 FKQ983039 FAU983039 EQY983039 EHC983039 DXG983039 DNK983039 DDO983039 CTS983039 CJW983039 CAA983039 BQE983039 BGI983039 AWM983039 AMQ983039 ACU983039 SY983039 JC983039 F983039 WVO917503 WLS917503 WBW917503 VSA917503 VIE917503 UYI917503 UOM917503 UEQ917503 TUU917503 TKY917503 TBC917503 SRG917503 SHK917503 RXO917503 RNS917503 RDW917503 QUA917503 QKE917503 QAI917503 PQM917503 PGQ917503 OWU917503 OMY917503 ODC917503 NTG917503 NJK917503 MZO917503 MPS917503 MFW917503 LWA917503 LME917503 LCI917503 KSM917503 KIQ917503 JYU917503 JOY917503 JFC917503 IVG917503 ILK917503 IBO917503 HRS917503 HHW917503 GYA917503 GOE917503 GEI917503 FUM917503 FKQ917503 FAU917503 EQY917503 EHC917503 DXG917503 DNK917503 DDO917503 CTS917503 CJW917503 CAA917503 BQE917503 BGI917503 AWM917503 AMQ917503 ACU917503 SY917503 JC917503 F917503 WVO851967 WLS851967 WBW851967 VSA851967 VIE851967 UYI851967 UOM851967 UEQ851967 TUU851967 TKY851967 TBC851967 SRG851967 SHK851967 RXO851967 RNS851967 RDW851967 QUA851967 QKE851967 QAI851967 PQM851967 PGQ851967 OWU851967 OMY851967 ODC851967 NTG851967 NJK851967 MZO851967 MPS851967 MFW851967 LWA851967 LME851967 LCI851967 KSM851967 KIQ851967 JYU851967 JOY851967 JFC851967 IVG851967 ILK851967 IBO851967 HRS851967 HHW851967 GYA851967 GOE851967 GEI851967 FUM851967 FKQ851967 FAU851967 EQY851967 EHC851967 DXG851967 DNK851967 DDO851967 CTS851967 CJW851967 CAA851967 BQE851967 BGI851967 AWM851967 AMQ851967 ACU851967 SY851967 JC851967 F851967 WVO786431 WLS786431 WBW786431 VSA786431 VIE786431 UYI786431 UOM786431 UEQ786431 TUU786431 TKY786431 TBC786431 SRG786431 SHK786431 RXO786431 RNS786431 RDW786431 QUA786431 QKE786431 QAI786431 PQM786431 PGQ786431 OWU786431 OMY786431 ODC786431 NTG786431 NJK786431 MZO786431 MPS786431 MFW786431 LWA786431 LME786431 LCI786431 KSM786431 KIQ786431 JYU786431 JOY786431 JFC786431 IVG786431 ILK786431 IBO786431 HRS786431 HHW786431 GYA786431 GOE786431 GEI786431 FUM786431 FKQ786431 FAU786431 EQY786431 EHC786431 DXG786431 DNK786431 DDO786431 CTS786431 CJW786431 CAA786431 BQE786431 BGI786431 AWM786431 AMQ786431 ACU786431 SY786431 JC786431 F786431 WVO720895 WLS720895 WBW720895 VSA720895 VIE720895 UYI720895 UOM720895 UEQ720895 TUU720895 TKY720895 TBC720895 SRG720895 SHK720895 RXO720895 RNS720895 RDW720895 QUA720895 QKE720895 QAI720895 PQM720895 PGQ720895 OWU720895 OMY720895 ODC720895 NTG720895 NJK720895 MZO720895 MPS720895 MFW720895 LWA720895 LME720895 LCI720895 KSM720895 KIQ720895 JYU720895 JOY720895 JFC720895 IVG720895 ILK720895 IBO720895 HRS720895 HHW720895 GYA720895 GOE720895 GEI720895 FUM720895 FKQ720895 FAU720895 EQY720895 EHC720895 DXG720895 DNK720895 DDO720895 CTS720895 CJW720895 CAA720895 BQE720895 BGI720895 AWM720895 AMQ720895 ACU720895 SY720895 JC720895 F720895 WVO655359 WLS655359 WBW655359 VSA655359 VIE655359 UYI655359 UOM655359 UEQ655359 TUU655359 TKY655359 TBC655359 SRG655359 SHK655359 RXO655359 RNS655359 RDW655359 QUA655359 QKE655359 QAI655359 PQM655359 PGQ655359 OWU655359 OMY655359 ODC655359 NTG655359 NJK655359 MZO655359 MPS655359 MFW655359 LWA655359 LME655359 LCI655359 KSM655359 KIQ655359 JYU655359 JOY655359 JFC655359 IVG655359 ILK655359 IBO655359 HRS655359 HHW655359 GYA655359 GOE655359 GEI655359 FUM655359 FKQ655359 FAU655359 EQY655359 EHC655359 DXG655359 DNK655359 DDO655359 CTS655359 CJW655359 CAA655359 BQE655359 BGI655359 AWM655359 AMQ655359 ACU655359 SY655359 JC655359 F655359 WVO589823 WLS589823 WBW589823 VSA589823 VIE589823 UYI589823 UOM589823 UEQ589823 TUU589823 TKY589823 TBC589823 SRG589823 SHK589823 RXO589823 RNS589823 RDW589823 QUA589823 QKE589823 QAI589823 PQM589823 PGQ589823 OWU589823 OMY589823 ODC589823 NTG589823 NJK589823 MZO589823 MPS589823 MFW589823 LWA589823 LME589823 LCI589823 KSM589823 KIQ589823 JYU589823 JOY589823 JFC589823 IVG589823 ILK589823 IBO589823 HRS589823 HHW589823 GYA589823 GOE589823 GEI589823 FUM589823 FKQ589823 FAU589823 EQY589823 EHC589823 DXG589823 DNK589823 DDO589823 CTS589823 CJW589823 CAA589823 BQE589823 BGI589823 AWM589823 AMQ589823 ACU589823 SY589823 JC589823 F589823 WVO524287 WLS524287 WBW524287 VSA524287 VIE524287 UYI524287 UOM524287 UEQ524287 TUU524287 TKY524287 TBC524287 SRG524287 SHK524287 RXO524287 RNS524287 RDW524287 QUA524287 QKE524287 QAI524287 PQM524287 PGQ524287 OWU524287 OMY524287 ODC524287 NTG524287 NJK524287 MZO524287 MPS524287 MFW524287 LWA524287 LME524287 LCI524287 KSM524287 KIQ524287 JYU524287 JOY524287 JFC524287 IVG524287 ILK524287 IBO524287 HRS524287 HHW524287 GYA524287 GOE524287 GEI524287 FUM524287 FKQ524287 FAU524287 EQY524287 EHC524287 DXG524287 DNK524287 DDO524287 CTS524287 CJW524287 CAA524287 BQE524287 BGI524287 AWM524287 AMQ524287 ACU524287 SY524287 JC524287 F524287 WVO458751 WLS458751 WBW458751 VSA458751 VIE458751 UYI458751 UOM458751 UEQ458751 TUU458751 TKY458751 TBC458751 SRG458751 SHK458751 RXO458751 RNS458751 RDW458751 QUA458751 QKE458751 QAI458751 PQM458751 PGQ458751 OWU458751 OMY458751 ODC458751 NTG458751 NJK458751 MZO458751 MPS458751 MFW458751 LWA458751 LME458751 LCI458751 KSM458751 KIQ458751 JYU458751 JOY458751 JFC458751 IVG458751 ILK458751 IBO458751 HRS458751 HHW458751 GYA458751 GOE458751 GEI458751 FUM458751 FKQ458751 FAU458751 EQY458751 EHC458751 DXG458751 DNK458751 DDO458751 CTS458751 CJW458751 CAA458751 BQE458751 BGI458751 AWM458751 AMQ458751 ACU458751 SY458751 JC458751 F458751 WVO393215 WLS393215 WBW393215 VSA393215 VIE393215 UYI393215 UOM393215 UEQ393215 TUU393215 TKY393215 TBC393215 SRG393215 SHK393215 RXO393215 RNS393215 RDW393215 QUA393215 QKE393215 QAI393215 PQM393215 PGQ393215 OWU393215 OMY393215 ODC393215 NTG393215 NJK393215 MZO393215 MPS393215 MFW393215 LWA393215 LME393215 LCI393215 KSM393215 KIQ393215 JYU393215 JOY393215 JFC393215 IVG393215 ILK393215 IBO393215 HRS393215 HHW393215 GYA393215 GOE393215 GEI393215 FUM393215 FKQ393215 FAU393215 EQY393215 EHC393215 DXG393215 DNK393215 DDO393215 CTS393215 CJW393215 CAA393215 BQE393215 BGI393215 AWM393215 AMQ393215 ACU393215 SY393215 JC393215 F393215 WVO327679 WLS327679 WBW327679 VSA327679 VIE327679 UYI327679 UOM327679 UEQ327679 TUU327679 TKY327679 TBC327679 SRG327679 SHK327679 RXO327679 RNS327679 RDW327679 QUA327679 QKE327679 QAI327679 PQM327679 PGQ327679 OWU327679 OMY327679 ODC327679 NTG327679 NJK327679 MZO327679 MPS327679 MFW327679 LWA327679 LME327679 LCI327679 KSM327679 KIQ327679 JYU327679 JOY327679 JFC327679 IVG327679 ILK327679 IBO327679 HRS327679 HHW327679 GYA327679 GOE327679 GEI327679 FUM327679 FKQ327679 FAU327679 EQY327679 EHC327679 DXG327679 DNK327679 DDO327679 CTS327679 CJW327679 CAA327679 BQE327679 BGI327679 AWM327679 AMQ327679 ACU327679 SY327679 JC327679 F327679 WVO262143 WLS262143 WBW262143 VSA262143 VIE262143 UYI262143 UOM262143 UEQ262143 TUU262143 TKY262143 TBC262143 SRG262143 SHK262143 RXO262143 RNS262143 RDW262143 QUA262143 QKE262143 QAI262143 PQM262143 PGQ262143 OWU262143 OMY262143 ODC262143 NTG262143 NJK262143 MZO262143 MPS262143 MFW262143 LWA262143 LME262143 LCI262143 KSM262143 KIQ262143 JYU262143 JOY262143 JFC262143 IVG262143 ILK262143 IBO262143 HRS262143 HHW262143 GYA262143 GOE262143 GEI262143 FUM262143 FKQ262143 FAU262143 EQY262143 EHC262143 DXG262143 DNK262143 DDO262143 CTS262143 CJW262143 CAA262143 BQE262143 BGI262143 AWM262143 AMQ262143 ACU262143 SY262143 JC262143 F262143 WVO196607 WLS196607 WBW196607 VSA196607 VIE196607 UYI196607 UOM196607 UEQ196607 TUU196607 TKY196607 TBC196607 SRG196607 SHK196607 RXO196607 RNS196607 RDW196607 QUA196607 QKE196607 QAI196607 PQM196607 PGQ196607 OWU196607 OMY196607 ODC196607 NTG196607 NJK196607 MZO196607 MPS196607 MFW196607 LWA196607 LME196607 LCI196607 KSM196607 KIQ196607 JYU196607 JOY196607 JFC196607 IVG196607 ILK196607 IBO196607 HRS196607 HHW196607 GYA196607 GOE196607 GEI196607 FUM196607 FKQ196607 FAU196607 EQY196607 EHC196607 DXG196607 DNK196607 DDO196607 CTS196607 CJW196607 CAA196607 BQE196607 BGI196607 AWM196607 AMQ196607 ACU196607 SY196607 JC196607 F196607 WVO131071 WLS131071 WBW131071 VSA131071 VIE131071 UYI131071 UOM131071 UEQ131071 TUU131071 TKY131071 TBC131071 SRG131071 SHK131071 RXO131071 RNS131071 RDW131071 QUA131071 QKE131071 QAI131071 PQM131071 PGQ131071 OWU131071 OMY131071 ODC131071 NTG131071 NJK131071 MZO131071 MPS131071 MFW131071 LWA131071 LME131071 LCI131071 KSM131071 KIQ131071 JYU131071 JOY131071 JFC131071 IVG131071 ILK131071 IBO131071 HRS131071 HHW131071 GYA131071 GOE131071 GEI131071 FUM131071 FKQ131071 FAU131071 EQY131071 EHC131071 DXG131071 DNK131071 DDO131071 CTS131071 CJW131071 CAA131071 BQE131071 BGI131071 AWM131071 AMQ131071 ACU131071 SY131071 JC131071 F131071 WVO65535 WLS65535 WBW65535 VSA65535 VIE65535 UYI65535 UOM65535 UEQ65535 TUU65535 TKY65535 TBC65535 SRG65535 SHK65535 RXO65535 RNS65535 RDW65535 QUA65535 QKE65535 QAI65535 PQM65535 PGQ65535 OWU65535 OMY65535 ODC65535 NTG65535 NJK65535 MZO65535 MPS65535 MFW65535 LWA65535 LME65535 LCI65535 KSM65535 KIQ65535 JYU65535 JOY65535 JFC65535 IVG65535 ILK65535 IBO65535 HRS65535 HHW65535 GYA65535 GOE65535 GEI65535 FUM65535 FKQ65535 FAU65535 EQY65535 EHC65535 DXG65535 DNK65535 DDO65535 CTS65535 CJW65535 CAA65535 BQE65535 BGI65535 AWM65535 AMQ65535 ACU65535 SY65535 JC65535 F65535 WVO3 WLS3 WBW3 VSA3 VIE3 UYI3 UOM3 UEQ3 TUU3 TKY3 TBC3 SRG3 SHK3 RXO3 RNS3 RDW3 QUA3 QKE3 QAI3 PQM3 PGQ3 OWU3 OMY3 ODC3 NTG3 NJK3 MZO3 MPS3 MFW3 LWA3 LME3 LCI3 KSM3 KIQ3 JYU3 JOY3 JFC3 IVG3 ILK3 IBO3 HRS3 HHW3 GYA3 GOE3 GEI3 FUM3 FKQ3 FAU3 EQY3 EHC3 DXG3 DNK3 DDO3 CTS3 CJW3 CAA3 BQE3 BGI3 AWM3 AMQ3 ACU3 SY3" xr:uid="{00000000-0002-0000-0200-000005000000}">
      <formula1>$O$2:$O$3</formula1>
    </dataValidation>
  </dataValidations>
  <printOptions gridLinesSet="0"/>
  <pageMargins left="0.70866141732283472" right="0.70866141732283472" top="0.74803149606299213" bottom="0.74803149606299213" header="0.31496062992125984" footer="0.31496062992125984"/>
  <pageSetup paperSize="9" scale="50" orientation="portrait" r:id="rId1"/>
  <headerFooter>
    <oddHeader>&amp;R(2019.10版）</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8"/>
  <sheetViews>
    <sheetView view="pageBreakPreview" zoomScaleNormal="100" zoomScaleSheetLayoutView="100" workbookViewId="0">
      <selection activeCell="C6" sqref="C6"/>
    </sheetView>
  </sheetViews>
  <sheetFormatPr defaultRowHeight="14"/>
  <cols>
    <col min="1" max="1" width="11.58203125" customWidth="1"/>
    <col min="2" max="2" width="3.83203125" customWidth="1"/>
    <col min="3" max="3" width="67.58203125" customWidth="1"/>
  </cols>
  <sheetData>
    <row r="1" spans="1:3" ht="41.25" customHeight="1">
      <c r="A1" s="466">
        <v>43443</v>
      </c>
      <c r="B1" s="137" t="s">
        <v>158</v>
      </c>
      <c r="C1" s="138" t="s">
        <v>159</v>
      </c>
    </row>
    <row r="2" spans="1:3" ht="65.25" customHeight="1">
      <c r="A2" s="466"/>
      <c r="B2" s="139" t="s">
        <v>160</v>
      </c>
      <c r="C2" s="140" t="s">
        <v>161</v>
      </c>
    </row>
    <row r="3" spans="1:3" ht="39" customHeight="1">
      <c r="A3" s="466"/>
      <c r="B3" s="139" t="s">
        <v>162</v>
      </c>
      <c r="C3" s="141" t="s">
        <v>163</v>
      </c>
    </row>
    <row r="4" spans="1:3" ht="44.25" customHeight="1">
      <c r="A4" s="466"/>
      <c r="B4" s="139" t="s">
        <v>164</v>
      </c>
      <c r="C4" s="142" t="s">
        <v>165</v>
      </c>
    </row>
    <row r="5" spans="1:3" ht="41.25" customHeight="1">
      <c r="A5" s="466"/>
      <c r="B5" s="139" t="s">
        <v>166</v>
      </c>
      <c r="C5" s="143" t="s">
        <v>167</v>
      </c>
    </row>
    <row r="6" spans="1:3" ht="41.25" customHeight="1">
      <c r="A6" s="144" t="s">
        <v>168</v>
      </c>
      <c r="B6" s="137" t="s">
        <v>169</v>
      </c>
      <c r="C6" s="138" t="s">
        <v>170</v>
      </c>
    </row>
    <row r="7" spans="1:3">
      <c r="A7" s="466">
        <v>45108</v>
      </c>
      <c r="B7" s="137" t="s">
        <v>169</v>
      </c>
      <c r="C7" s="151" t="s">
        <v>171</v>
      </c>
    </row>
    <row r="8" spans="1:3">
      <c r="A8" s="466"/>
      <c r="B8" s="139" t="s">
        <v>160</v>
      </c>
      <c r="C8" s="151" t="s">
        <v>172</v>
      </c>
    </row>
  </sheetData>
  <mergeCells count="2">
    <mergeCell ref="A1:A5"/>
    <mergeCell ref="A7:A8"/>
  </mergeCells>
  <phoneticPr fontId="1"/>
  <pageMargins left="0.70866141732283472" right="0.70866141732283472" top="0.74803149606299213" bottom="0.74803149606299213" header="0.31496062992125984" footer="0.31496062992125984"/>
  <pageSetup paperSize="9" scale="98" orientation="portrait" r:id="rId1"/>
  <headerFooter>
    <oddHeader>&amp;R(2019.10版）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内訳書</vt:lpstr>
      <vt:lpstr>内訳書（変更後）</vt:lpstr>
      <vt:lpstr>★【参考】その他原価と一般管理費計算</vt:lpstr>
      <vt:lpstr>【参考】変更履歴</vt:lpstr>
      <vt:lpstr>【参考】変更履歴!Print_Area</vt:lpstr>
      <vt:lpstr>★【参考】その他原価と一般管理費計算!Print_Area</vt:lpstr>
      <vt:lpstr>内訳書!Print_Area</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Yoshizawa, Shinobu[芳沢 忍]</cp:lastModifiedBy>
  <cp:revision/>
  <dcterms:created xsi:type="dcterms:W3CDTF">2018-03-05T01:11:02Z</dcterms:created>
  <dcterms:modified xsi:type="dcterms:W3CDTF">2023-06-14T13:19:48Z</dcterms:modified>
  <cp:category/>
  <cp:contentStatus/>
</cp:coreProperties>
</file>