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300_契約第一課/02_マニュアル・執務参考資料/02_様式/03_見積・契約金額内訳・精算様式/202307　千円未満切捨て廃止に伴う修正/単独型様式/04_精算報告書/●【チェック済】04_精算報告書/"/>
    </mc:Choice>
  </mc:AlternateContent>
  <xr:revisionPtr revIDLastSave="54" documentId="13_ncr:1_{ED8CE4CD-F1FB-4ACA-BB11-BE2116234BC9}" xr6:coauthVersionLast="47" xr6:coauthVersionMax="47" xr10:uidLastSave="{295B011C-5100-4BB1-B199-6524C15CE7BB}"/>
  <bookViews>
    <workbookView xWindow="-110" yWindow="-110" windowWidth="19420" windowHeight="10560" tabRatio="907" firstSheet="14" activeTab="16" xr2:uid="{00000000-000D-0000-FFFF-FFFF00000000}"/>
  </bookViews>
  <sheets>
    <sheet name="初めにお読みください" sheetId="48" r:id="rId1"/>
    <sheet name="様式３　契約金額精算報告書内訳書（国内業務主体）" sheetId="13" r:id="rId2"/>
    <sheet name="様式４（旅費宿泊費－１）" sheetId="10" state="hidden" r:id="rId3"/>
    <sheet name="様式３　契約金額精算報告書内訳書（国内業務）" sheetId="49" r:id="rId4"/>
    <sheet name="様式４（旅費）（国内業務主体）" sheetId="19" r:id="rId5"/>
    <sheet name="様式４（旅費　(特例 様式内の注4参照））（国内業務主体）" sheetId="20" r:id="rId6"/>
    <sheet name="様式５（直接人件費）（共通）" sheetId="43" r:id="rId7"/>
    <sheet name="様式６ その他原価及び管理費等（共通）" sheetId="45" r:id="rId8"/>
    <sheet name="様式7一般業務費(国内業務主体)" sheetId="38" r:id="rId9"/>
    <sheet name="様式7 一般業務費（国内業務）" sheetId="46" r:id="rId10"/>
    <sheet name="様式８　一般業務費出納簿（国内業務主体） " sheetId="39" r:id="rId11"/>
    <sheet name="様式8一般業務費出納簿（国内業務） " sheetId="47" r:id="rId12"/>
    <sheet name="様式9 機材費（共通）" sheetId="37" r:id="rId13"/>
    <sheet name="　様式10　現地一時隔離関連費（国内業務主体）　" sheetId="34" r:id="rId14"/>
    <sheet name="様式11　本邦一時隔離関連費（国内業務主体） " sheetId="35" r:id="rId15"/>
    <sheet name=" 証書添付台紙（共通）" sheetId="31" r:id="rId16"/>
    <sheet name="様式13　証拠書類附属書（航空賃）（国内業務主体）" sheetId="33" r:id="rId17"/>
    <sheet name="変更の内容" sheetId="50" r:id="rId18"/>
    <sheet name="（参考）日当宿泊単価表" sheetId="3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9">#REF!</definedName>
    <definedName name="a" localSheetId="11">#REF!</definedName>
    <definedName name="a">#REF!</definedName>
    <definedName name="at15cl2it1" localSheetId="13">'　様式10　現地一時隔離関連費（国内業務主体）　'!#REF!</definedName>
    <definedName name="at15cl2it1" localSheetId="14">'様式11　本邦一時隔離関連費（国内業務主体） '!#REF!</definedName>
    <definedName name="at15cl2it2" localSheetId="13">'　様式10　現地一時隔離関連費（国内業務主体）　'!#REF!</definedName>
    <definedName name="at15cl2it2" localSheetId="14">'様式11　本邦一時隔離関連費（国内業務主体） '!#REF!</definedName>
    <definedName name="at15cl3" localSheetId="13">'　様式10　現地一時隔離関連費（国内業務主体）　'!#REF!</definedName>
    <definedName name="at15cl3" localSheetId="14">'様式11　本邦一時隔離関連費（国内業務主体） '!#REF!</definedName>
    <definedName name="DATA" localSheetId="15">#REF!</definedName>
    <definedName name="DATA" localSheetId="13">#REF!</definedName>
    <definedName name="DATA" localSheetId="14">#REF!</definedName>
    <definedName name="DATA" localSheetId="16">#REF!</definedName>
    <definedName name="DATA" localSheetId="7">#REF!</definedName>
    <definedName name="DATA" localSheetId="9">#REF!</definedName>
    <definedName name="DATA" localSheetId="8">#REF!</definedName>
    <definedName name="DATA" localSheetId="10">#REF!</definedName>
    <definedName name="DATA" localSheetId="11">#REF!</definedName>
    <definedName name="DATA" localSheetId="12">#REF!</definedName>
    <definedName name="DATA">#REF!</definedName>
    <definedName name="_xlnm.Print_Area" localSheetId="15">' 証書添付台紙（共通）'!$A$1:$D$14</definedName>
    <definedName name="_xlnm.Print_Area" localSheetId="13">'　様式10　現地一時隔離関連費（国内業務主体）　'!$A$1:$I$40</definedName>
    <definedName name="_xlnm.Print_Area" localSheetId="14">'様式11　本邦一時隔離関連費（国内業務主体） '!$A$1:$J$27</definedName>
    <definedName name="_xlnm.Print_Area" localSheetId="16">'様式13　証拠書類附属書（航空賃）（国内業務主体）'!$A$1:$J$32</definedName>
    <definedName name="_xlnm.Print_Area" localSheetId="3">'様式３　契約金額精算報告書内訳書（国内業務）'!$A$1:$I$16</definedName>
    <definedName name="_xlnm.Print_Area" localSheetId="1">'様式３　契約金額精算報告書内訳書（国内業務主体）'!$A$1:$I$20</definedName>
    <definedName name="_xlnm.Print_Area" localSheetId="5">'様式４（旅費　(特例 様式内の注4参照））（国内業務主体）'!$A$1:$AE$27</definedName>
    <definedName name="_xlnm.Print_Area" localSheetId="4">'様式４（旅費）（国内業務主体）'!$A$1:$AF$27</definedName>
    <definedName name="_xlnm.Print_Area" localSheetId="2">'様式４（旅費宿泊費－１）'!$A$1:$AF$16</definedName>
    <definedName name="_xlnm.Print_Area" localSheetId="6">'様式５（直接人件費）（共通）'!$A$1:$H$13</definedName>
    <definedName name="_xlnm.Print_Area" localSheetId="7">'様式６ その他原価及び管理費等（共通）'!$A$1:$L$23</definedName>
    <definedName name="_xlnm.Print_Area" localSheetId="9">'様式7 一般業務費（国内業務）'!$A$1:$B$11</definedName>
    <definedName name="_xlnm.Print_Area" localSheetId="8">'様式7一般業務費(国内業務主体)'!$A$1:$M$14</definedName>
    <definedName name="_xlnm.Print_Area" localSheetId="10">'様式８　一般業務費出納簿（国内業務主体） '!$A$1:$H$37</definedName>
    <definedName name="_xlnm.Print_Area" localSheetId="11">'様式8一般業務費出納簿（国内業務） '!$A$1:$F$21</definedName>
    <definedName name="_xlnm.Print_Area" localSheetId="12">'様式9 機材費（共通）'!$A$1:$H$36</definedName>
    <definedName name="コンサルタントによる見積" localSheetId="9">#REF!</definedName>
    <definedName name="コンサルタントによる見積" localSheetId="11">#REF!</definedName>
    <definedName name="コンサルタントによる見積">#REF!</definedName>
    <definedName name="ドルレート" localSheetId="15">#REF!</definedName>
    <definedName name="ドルレート" localSheetId="13">#REF!</definedName>
    <definedName name="ドルレート" localSheetId="14">#REF!</definedName>
    <definedName name="ドルレート" localSheetId="16">#REF!</definedName>
    <definedName name="ドルレート" localSheetId="7">#REF!</definedName>
    <definedName name="ドルレート" localSheetId="9">#REF!</definedName>
    <definedName name="ドルレート" localSheetId="8">#REF!</definedName>
    <definedName name="ドルレート" localSheetId="10">#REF!</definedName>
    <definedName name="ドルレート" localSheetId="11">#REF!</definedName>
    <definedName name="ドルレート" localSheetId="12">#REF!</definedName>
    <definedName name="ドルレート">#REF!</definedName>
    <definedName name="一般業務費合計">'[1]一般業務費（２）'!$F$60</definedName>
    <definedName name="一般業務費地域分類" localSheetId="9">#REF!</definedName>
    <definedName name="一般業務費地域分類" localSheetId="11">#REF!</definedName>
    <definedName name="一般業務費地域分類">#REF!</definedName>
    <definedName name="課税区分A">#REF!</definedName>
    <definedName name="課税区分B" localSheetId="9">#REF!</definedName>
    <definedName name="課税区分B" localSheetId="11">#REF!</definedName>
    <definedName name="課税区分B">#REF!</definedName>
    <definedName name="間接費合計" localSheetId="15">#REF!</definedName>
    <definedName name="間接費合計" localSheetId="13">#REF!</definedName>
    <definedName name="間接費合計" localSheetId="14">#REF!</definedName>
    <definedName name="間接費合計" localSheetId="16">#REF!</definedName>
    <definedName name="間接費合計" localSheetId="7">#REF!</definedName>
    <definedName name="間接費合計" localSheetId="9">#REF!</definedName>
    <definedName name="間接費合計" localSheetId="8">#REF!</definedName>
    <definedName name="間接費合計" localSheetId="10">#REF!</definedName>
    <definedName name="間接費合計" localSheetId="11">#REF!</definedName>
    <definedName name="間接費合計" localSheetId="12">#REF!</definedName>
    <definedName name="間接費合計">#REF!</definedName>
    <definedName name="基礎情報">[2]従事者基礎情報!$A$4:$G$23</definedName>
    <definedName name="基盤整備費合計" localSheetId="15">'[3]3.一般業務費（２）'!#REF!</definedName>
    <definedName name="基盤整備費合計" localSheetId="13">'[3]3.一般業務費（２）'!#REF!</definedName>
    <definedName name="基盤整備費合計" localSheetId="14">'[3]3.一般業務費（２）'!#REF!</definedName>
    <definedName name="基盤整備費合計" localSheetId="16">'[3]3.一般業務費（２）'!#REF!</definedName>
    <definedName name="基盤整備費合計" localSheetId="7">'[3]3.一般業務費（２）'!#REF!</definedName>
    <definedName name="基盤整備費合計" localSheetId="9">'[3]3.一般業務費（２）'!#REF!</definedName>
    <definedName name="基盤整備費合計" localSheetId="8">'[3]3.一般業務費（２）'!#REF!</definedName>
    <definedName name="基盤整備費合計" localSheetId="10">'[3]3.一般業務費（２）'!#REF!</definedName>
    <definedName name="基盤整備費合計" localSheetId="11">'[3]3.一般業務費（２）'!#REF!</definedName>
    <definedName name="基盤整備費合計" localSheetId="12">'[3]3.一般業務費（２）'!#REF!</definedName>
    <definedName name="基盤整備費合計">'[4]一般業務費（２）'!#REF!</definedName>
    <definedName name="基本人件費" localSheetId="15">#REF!</definedName>
    <definedName name="基本人件費" localSheetId="13">#REF!</definedName>
    <definedName name="基本人件費" localSheetId="14">#REF!</definedName>
    <definedName name="基本人件費" localSheetId="16">#REF!</definedName>
    <definedName name="基本人件費" localSheetId="7">#REF!</definedName>
    <definedName name="基本人件費" localSheetId="9">#REF!</definedName>
    <definedName name="基本人件費" localSheetId="8">#REF!</definedName>
    <definedName name="基本人件費" localSheetId="10">#REF!</definedName>
    <definedName name="基本人件費" localSheetId="11">#REF!</definedName>
    <definedName name="基本人件費" localSheetId="12">#REF!</definedName>
    <definedName name="基本人件費">#REF!</definedName>
    <definedName name="技術交換費合計" localSheetId="15">#REF!</definedName>
    <definedName name="技術交換費合計" localSheetId="13">#REF!</definedName>
    <definedName name="技術交換費合計" localSheetId="14">#REF!</definedName>
    <definedName name="技術交換費合計" localSheetId="16">#REF!</definedName>
    <definedName name="技術交換費合計" localSheetId="7">#REF!</definedName>
    <definedName name="技術交換費合計" localSheetId="9">#REF!</definedName>
    <definedName name="技術交換費合計" localSheetId="8">#REF!</definedName>
    <definedName name="技術交換費合計" localSheetId="10">#REF!</definedName>
    <definedName name="技術交換費合計" localSheetId="11">#REF!</definedName>
    <definedName name="技術交換費合計" localSheetId="12">#REF!</definedName>
    <definedName name="技術交換費合計">#REF!</definedName>
    <definedName name="業務分類">#REF!</definedName>
    <definedName name="勤務地" localSheetId="15">[5]月報2!$X$2:$X$4</definedName>
    <definedName name="勤務地" localSheetId="13">[5]月報2!$X$2:$X$4</definedName>
    <definedName name="勤務地" localSheetId="14">[5]月報2!$X$2:$X$4</definedName>
    <definedName name="勤務地" localSheetId="16">[5]月報2!$X$2:$X$4</definedName>
    <definedName name="勤務地" localSheetId="7">[5]月報2!$X$2:$X$4</definedName>
    <definedName name="勤務地" localSheetId="9">[5]月報2!$X$2:$X$4</definedName>
    <definedName name="勤務地" localSheetId="8">[5]月報2!$X$2:$X$4</definedName>
    <definedName name="勤務地" localSheetId="10">[5]月報2!$X$2:$X$4</definedName>
    <definedName name="勤務地" localSheetId="11">[5]月報2!$X$2:$X$4</definedName>
    <definedName name="勤務地" localSheetId="12">[5]月報2!$X$2:$X$4</definedName>
    <definedName name="勤務地">[6]月報2!$X$2:$X$4</definedName>
    <definedName name="契約" localSheetId="15">[7]様式1!$O$4:$O$6</definedName>
    <definedName name="契約" localSheetId="13">[7]様式1!$O$4:$O$6</definedName>
    <definedName name="契約" localSheetId="14">[7]様式1!$O$4:$O$6</definedName>
    <definedName name="契約" localSheetId="16">[7]様式1!$O$4:$O$6</definedName>
    <definedName name="契約" localSheetId="7">[7]様式1!$O$4:$O$6</definedName>
    <definedName name="契約" localSheetId="9">[7]様式1!$O$4:$O$6</definedName>
    <definedName name="契約" localSheetId="8">[7]様式1!$O$4:$O$6</definedName>
    <definedName name="契約" localSheetId="10">[7]様式1!$O$4:$O$6</definedName>
    <definedName name="契約" localSheetId="11">[7]様式1!$O$4:$O$6</definedName>
    <definedName name="契約" localSheetId="12">[7]様式1!$O$4:$O$6</definedName>
    <definedName name="契約">[8]様式1!$O$4:$O$6</definedName>
    <definedName name="契約年度" localSheetId="15">#REF!</definedName>
    <definedName name="契約年度" localSheetId="13">#REF!</definedName>
    <definedName name="契約年度" localSheetId="14">#REF!</definedName>
    <definedName name="契約年度" localSheetId="16">#REF!</definedName>
    <definedName name="契約年度" localSheetId="7">#REF!</definedName>
    <definedName name="契約年度" localSheetId="9">#REF!</definedName>
    <definedName name="契約年度" localSheetId="8">#REF!</definedName>
    <definedName name="契約年度" localSheetId="10">#REF!</definedName>
    <definedName name="契約年度" localSheetId="11">#REF!</definedName>
    <definedName name="契約年度" localSheetId="12">#REF!</definedName>
    <definedName name="契約年度">#REF!</definedName>
    <definedName name="経路" localSheetId="15">[7]様式2_4旅費!$C$26:$C$29</definedName>
    <definedName name="経路" localSheetId="13">[7]様式2_4旅費!$C$26:$C$29</definedName>
    <definedName name="経路" localSheetId="14">[7]様式2_4旅費!$C$26:$C$29</definedName>
    <definedName name="経路" localSheetId="16">[7]様式2_4旅費!$C$26:$C$29</definedName>
    <definedName name="経路" localSheetId="7">[7]様式2_4旅費!$C$26:$C$29</definedName>
    <definedName name="経路" localSheetId="9">[7]様式2_4旅費!$C$26:$C$29</definedName>
    <definedName name="経路" localSheetId="8">[7]様式2_4旅費!$C$26:$C$29</definedName>
    <definedName name="経路" localSheetId="10">[7]様式2_4旅費!$C$26:$C$29</definedName>
    <definedName name="経路" localSheetId="11">[7]様式2_4旅費!$C$26:$C$29</definedName>
    <definedName name="経路" localSheetId="12">[7]様式2_4旅費!$C$26:$C$29</definedName>
    <definedName name="経路">[8]様式2_4旅費!$C$26:$C$29</definedName>
    <definedName name="現地業務費合計" localSheetId="15">'[3]3.一般業務費（１）'!#REF!</definedName>
    <definedName name="現地業務費合計" localSheetId="13">'[3]3.一般業務費（１）'!#REF!</definedName>
    <definedName name="現地業務費合計" localSheetId="14">'[3]3.一般業務費（１）'!#REF!</definedName>
    <definedName name="現地業務費合計" localSheetId="16">'[3]3.一般業務費（１）'!#REF!</definedName>
    <definedName name="現地業務費合計" localSheetId="7">'[3]3.一般業務費（１）'!#REF!</definedName>
    <definedName name="現地業務費合計" localSheetId="9">'[3]3.一般業務費（１）'!#REF!</definedName>
    <definedName name="現地業務費合計" localSheetId="8">'[3]3.一般業務費（１）'!#REF!</definedName>
    <definedName name="現地業務費合計" localSheetId="10">'[3]3.一般業務費（１）'!#REF!</definedName>
    <definedName name="現地業務費合計" localSheetId="11">'[3]3.一般業務費（１）'!#REF!</definedName>
    <definedName name="現地業務費合計" localSheetId="12">'[3]3.一般業務費（１）'!#REF!</definedName>
    <definedName name="現地業務費合計">'[4]一般業務費（１）'!#REF!</definedName>
    <definedName name="現地調査人月" localSheetId="9">#REF!</definedName>
    <definedName name="現地調査人月" localSheetId="11">#REF!</definedName>
    <definedName name="現地調査人月">#REF!</definedName>
    <definedName name="現地通貨">[9]LookUp!$B$3</definedName>
    <definedName name="現地通貨レート" localSheetId="15">#REF!</definedName>
    <definedName name="現地通貨レート" localSheetId="13">#REF!</definedName>
    <definedName name="現地通貨レート" localSheetId="14">#REF!</definedName>
    <definedName name="現地通貨レート" localSheetId="16">#REF!</definedName>
    <definedName name="現地通貨レート" localSheetId="7">#REF!</definedName>
    <definedName name="現地通貨レート" localSheetId="9">#REF!</definedName>
    <definedName name="現地通貨レート" localSheetId="8">#REF!</definedName>
    <definedName name="現地通貨レート" localSheetId="10">#REF!</definedName>
    <definedName name="現地通貨レート" localSheetId="11">#REF!</definedName>
    <definedName name="現地通貨レート" localSheetId="12">#REF!</definedName>
    <definedName name="現地通貨レート">#REF!</definedName>
    <definedName name="口座種別" localSheetId="15">[5]入力シート!$G$2:$G$4</definedName>
    <definedName name="口座種別" localSheetId="13">[5]入力シート!$G$2:$G$4</definedName>
    <definedName name="口座種別" localSheetId="14">[5]入力シート!$G$2:$G$4</definedName>
    <definedName name="口座種別" localSheetId="16">[5]入力シート!$G$2:$G$4</definedName>
    <definedName name="口座種別" localSheetId="7">[5]入力シート!$G$2:$G$4</definedName>
    <definedName name="口座種別" localSheetId="9">[5]入力シート!$G$2:$G$4</definedName>
    <definedName name="口座種別" localSheetId="8">[5]入力シート!$G$2:$G$4</definedName>
    <definedName name="口座種別" localSheetId="10">[5]入力シート!$G$2:$G$4</definedName>
    <definedName name="口座種別" localSheetId="11">[5]入力シート!$G$2:$G$4</definedName>
    <definedName name="口座種別" localSheetId="12">[5]入力シート!$G$2:$G$4</definedName>
    <definedName name="口座種別">[6]入力シート!$G$2:$G$4</definedName>
    <definedName name="航空運賃" localSheetId="9">#REF!</definedName>
    <definedName name="航空運賃" localSheetId="11">#REF!</definedName>
    <definedName name="航空運賃">#REF!</definedName>
    <definedName name="航空賃C" localSheetId="15">#REF!</definedName>
    <definedName name="航空賃C" localSheetId="13">#REF!</definedName>
    <definedName name="航空賃C" localSheetId="14">#REF!</definedName>
    <definedName name="航空賃C" localSheetId="16">#REF!</definedName>
    <definedName name="航空賃C" localSheetId="7">#REF!</definedName>
    <definedName name="航空賃C" localSheetId="9">#REF!</definedName>
    <definedName name="航空賃C" localSheetId="8">#REF!</definedName>
    <definedName name="航空賃C" localSheetId="10">#REF!</definedName>
    <definedName name="航空賃C" localSheetId="11">#REF!</definedName>
    <definedName name="航空賃C" localSheetId="12">#REF!</definedName>
    <definedName name="航空賃C">#REF!</definedName>
    <definedName name="航空賃Y" localSheetId="15">#REF!</definedName>
    <definedName name="航空賃Y" localSheetId="13">#REF!</definedName>
    <definedName name="航空賃Y" localSheetId="14">#REF!</definedName>
    <definedName name="航空賃Y" localSheetId="16">#REF!</definedName>
    <definedName name="航空賃Y" localSheetId="7">#REF!</definedName>
    <definedName name="航空賃Y" localSheetId="9">#REF!</definedName>
    <definedName name="航空賃Y" localSheetId="8">#REF!</definedName>
    <definedName name="航空賃Y" localSheetId="10">#REF!</definedName>
    <definedName name="航空賃Y" localSheetId="11">#REF!</definedName>
    <definedName name="航空賃Y" localSheetId="12">#REF!</definedName>
    <definedName name="航空賃Y">#REF!</definedName>
    <definedName name="国一覧">#REF!</definedName>
    <definedName name="国内旅費" localSheetId="15">#REF!</definedName>
    <definedName name="国内旅費" localSheetId="13">#REF!</definedName>
    <definedName name="国内旅費" localSheetId="14">#REF!</definedName>
    <definedName name="国内旅費" localSheetId="16">#REF!</definedName>
    <definedName name="国内旅費" localSheetId="7">#REF!</definedName>
    <definedName name="国内旅費" localSheetId="9">#REF!</definedName>
    <definedName name="国内旅費" localSheetId="8">#REF!</definedName>
    <definedName name="国内旅費" localSheetId="10">#REF!</definedName>
    <definedName name="国内旅費" localSheetId="11">#REF!</definedName>
    <definedName name="国内旅費" localSheetId="12">#REF!</definedName>
    <definedName name="国内旅費">#REF!</definedName>
    <definedName name="国別地域分類表">#REF!</definedName>
    <definedName name="資機材費合計" localSheetId="15">#REF!</definedName>
    <definedName name="資機材費合計" localSheetId="13">#REF!</definedName>
    <definedName name="資機材費合計" localSheetId="14">#REF!</definedName>
    <definedName name="資機材費合計" localSheetId="16">#REF!</definedName>
    <definedName name="資機材費合計" localSheetId="7">#REF!</definedName>
    <definedName name="資機材費合計" localSheetId="9">#REF!</definedName>
    <definedName name="資機材費合計" localSheetId="8">#REF!</definedName>
    <definedName name="資機材費合計" localSheetId="10">#REF!</definedName>
    <definedName name="資機材費合計" localSheetId="11">#REF!</definedName>
    <definedName name="資機材費合計" localSheetId="12">#REF!</definedName>
    <definedName name="資機材費合計">#REF!</definedName>
    <definedName name="従業員基礎情報">[10]単価表!#REF!</definedName>
    <definedName name="従事者基礎情報" localSheetId="15">[11]従事者基礎情報!$A$4:$G$23</definedName>
    <definedName name="従事者基礎情報" localSheetId="13">[12]従事者基礎情報!$A$4:$G$23</definedName>
    <definedName name="従事者基礎情報" localSheetId="14">[12]従事者基礎情報!$A$4:$G$23</definedName>
    <definedName name="従事者基礎情報" localSheetId="16">[13]従事者基礎情報!$A$4:$G$23</definedName>
    <definedName name="従事者基礎情報" localSheetId="1">[14]従事者基礎情報!$A$4:$G$23</definedName>
    <definedName name="従事者基礎情報" localSheetId="2">#REF!</definedName>
    <definedName name="従事者基礎情報" localSheetId="6">[15]単価表!#REF!</definedName>
    <definedName name="従事者基礎情報" localSheetId="7">[16]従事者基礎情報!$A$4:$G$23</definedName>
    <definedName name="従事者基礎情報" localSheetId="9">[17]従事者基礎情報!$A$4:$G$23</definedName>
    <definedName name="従事者基礎情報" localSheetId="8">[17]従事者基礎情報!$A$4:$G$23</definedName>
    <definedName name="従事者基礎情報" localSheetId="10">[18]従事者基礎情報!$A$4:$G$23</definedName>
    <definedName name="従事者基礎情報" localSheetId="11">[19]従事者基礎情報!$A$4:$G$23</definedName>
    <definedName name="従事者基礎情報" localSheetId="12">[17]従事者基礎情報!$A$4:$G$23</definedName>
    <definedName name="従事者基礎情報">[20]従事者基礎情報!$A$4:$G$23</definedName>
    <definedName name="処理" localSheetId="15">[21]単価!$G$3:$G$6</definedName>
    <definedName name="処理" localSheetId="13">[21]単価!$G$3:$G$6</definedName>
    <definedName name="処理" localSheetId="14">[21]単価!$G$3:$G$6</definedName>
    <definedName name="処理" localSheetId="16">[21]単価!$G$3:$G$6</definedName>
    <definedName name="処理" localSheetId="7">[21]単価!$G$3:$G$6</definedName>
    <definedName name="処理" localSheetId="9">[21]単価!$G$3:$G$6</definedName>
    <definedName name="処理" localSheetId="8">[21]単価!$G$3:$G$6</definedName>
    <definedName name="処理" localSheetId="10">[21]単価!$G$3:$G$6</definedName>
    <definedName name="処理" localSheetId="11">[21]単価!$G$3:$G$6</definedName>
    <definedName name="処理" localSheetId="12">[21]単価!$G$3:$G$6</definedName>
    <definedName name="処理">[22]単価!$G$3:$G$6</definedName>
    <definedName name="前払" localSheetId="15">'[5]別紙前払請求内訳 '!$K$2:$K$3</definedName>
    <definedName name="前払" localSheetId="13">'[5]別紙前払請求内訳 '!$K$2:$K$3</definedName>
    <definedName name="前払" localSheetId="14">'[5]別紙前払請求内訳 '!$K$2:$K$3</definedName>
    <definedName name="前払" localSheetId="16">'[5]別紙前払請求内訳 '!$K$2:$K$3</definedName>
    <definedName name="前払" localSheetId="7">'[5]別紙前払請求内訳 '!$K$2:$K$3</definedName>
    <definedName name="前払" localSheetId="9">'[5]別紙前払請求内訳 '!$K$2:$K$3</definedName>
    <definedName name="前払" localSheetId="8">'[5]別紙前払請求内訳 '!$K$2:$K$3</definedName>
    <definedName name="前払" localSheetId="10">'[5]別紙前払請求内訳 '!$K$2:$K$3</definedName>
    <definedName name="前払" localSheetId="11">'[5]別紙前払請求内訳 '!$K$2:$K$3</definedName>
    <definedName name="前払" localSheetId="12">'[5]別紙前払請求内訳 '!$K$2:$K$3</definedName>
    <definedName name="前払">'[6]別紙前払請求内訳 '!$K$2:$K$3</definedName>
    <definedName name="打合簿" localSheetId="15">#REF!</definedName>
    <definedName name="打合簿" localSheetId="13">#REF!</definedName>
    <definedName name="打合簿" localSheetId="14">#REF!</definedName>
    <definedName name="打合簿" localSheetId="16">#REF!</definedName>
    <definedName name="打合簿" localSheetId="2">#REF!</definedName>
    <definedName name="打合簿" localSheetId="6">#REF!</definedName>
    <definedName name="打合簿" localSheetId="7">#REF!</definedName>
    <definedName name="打合簿" localSheetId="9">#REF!</definedName>
    <definedName name="打合簿" localSheetId="8">#REF!</definedName>
    <definedName name="打合簿" localSheetId="10">#REF!</definedName>
    <definedName name="打合簿" localSheetId="11">#REF!</definedName>
    <definedName name="打合簿" localSheetId="12">#REF!</definedName>
    <definedName name="打合簿">#REF!</definedName>
    <definedName name="単価表" localSheetId="15">[11]従事者基礎情報!$I$5:$L$10</definedName>
    <definedName name="単価表" localSheetId="13">[12]従事者基礎情報!$I$6:$L$11</definedName>
    <definedName name="単価表" localSheetId="14">[12]従事者基礎情報!$I$6:$L$11</definedName>
    <definedName name="単価表" localSheetId="16">[13]従事者基礎情報!$I$5:$L$10</definedName>
    <definedName name="単価表" localSheetId="6">[15]単価表!$A$6:$D$11</definedName>
    <definedName name="単価表" localSheetId="7">[16]従事者基礎情報!$I$5:$L$10</definedName>
    <definedName name="単価表" localSheetId="9">[17]従事者基礎情報!$I$6:$L$11</definedName>
    <definedName name="単価表" localSheetId="8">[17]従事者基礎情報!$I$6:$L$11</definedName>
    <definedName name="単価表" localSheetId="10">[18]従事者基礎情報!$I$5:$L$10</definedName>
    <definedName name="単価表" localSheetId="11">[19]従事者基礎情報!$I$5:$L$10</definedName>
    <definedName name="単価表" localSheetId="12">[17]従事者基礎情報!$I$6:$L$11</definedName>
    <definedName name="単価表">#REF!</definedName>
    <definedName name="地域" localSheetId="15">#REF!</definedName>
    <definedName name="地域" localSheetId="13">#REF!</definedName>
    <definedName name="地域" localSheetId="14">#REF!</definedName>
    <definedName name="地域" localSheetId="16">#REF!</definedName>
    <definedName name="地域" localSheetId="7">#REF!</definedName>
    <definedName name="地域" localSheetId="9">#REF!</definedName>
    <definedName name="地域" localSheetId="8">#REF!</definedName>
    <definedName name="地域" localSheetId="10">#REF!</definedName>
    <definedName name="地域" localSheetId="11">#REF!</definedName>
    <definedName name="地域" localSheetId="12">#REF!</definedName>
    <definedName name="地域">#REF!</definedName>
    <definedName name="地域分類">#REF!</definedName>
    <definedName name="地域毎一般業務費単価">#REF!</definedName>
    <definedName name="調査旅費合計" localSheetId="15">#REF!</definedName>
    <definedName name="調査旅費合計" localSheetId="13">#REF!</definedName>
    <definedName name="調査旅費合計" localSheetId="14">#REF!</definedName>
    <definedName name="調査旅費合計" localSheetId="16">#REF!</definedName>
    <definedName name="調査旅費合計" localSheetId="7">#REF!</definedName>
    <definedName name="調査旅費合計" localSheetId="9">#REF!</definedName>
    <definedName name="調査旅費合計" localSheetId="8">#REF!</definedName>
    <definedName name="調査旅費合計" localSheetId="10">#REF!</definedName>
    <definedName name="調査旅費合計" localSheetId="11">#REF!</definedName>
    <definedName name="調査旅費合計" localSheetId="12">#REF!</definedName>
    <definedName name="調査旅費合計">#REF!</definedName>
    <definedName name="直人費コンサル" localSheetId="15">#REF!</definedName>
    <definedName name="直人費コンサル" localSheetId="13">#REF!</definedName>
    <definedName name="直人費コンサル" localSheetId="14">#REF!</definedName>
    <definedName name="直人費コンサル" localSheetId="16">#REF!</definedName>
    <definedName name="直人費コンサル" localSheetId="7">#REF!</definedName>
    <definedName name="直人費コンサル" localSheetId="9">#REF!</definedName>
    <definedName name="直人費コンサル" localSheetId="8">#REF!</definedName>
    <definedName name="直人費コンサル" localSheetId="10">#REF!</definedName>
    <definedName name="直人費コンサル" localSheetId="11">#REF!</definedName>
    <definedName name="直人費コンサル" localSheetId="12">#REF!</definedName>
    <definedName name="直人費コンサル">#REF!</definedName>
    <definedName name="直人費合計" localSheetId="15">#REF!</definedName>
    <definedName name="直人費合計" localSheetId="13">#REF!</definedName>
    <definedName name="直人費合計" localSheetId="14">#REF!</definedName>
    <definedName name="直人費合計" localSheetId="16">#REF!</definedName>
    <definedName name="直人費合計" localSheetId="7">#REF!</definedName>
    <definedName name="直人費合計" localSheetId="9">#REF!</definedName>
    <definedName name="直人費合計" localSheetId="8">#REF!</definedName>
    <definedName name="直人費合計" localSheetId="10">#REF!</definedName>
    <definedName name="直人費合計" localSheetId="11">#REF!</definedName>
    <definedName name="直人費合計" localSheetId="12">#REF!</definedName>
    <definedName name="直人費合計">#REF!</definedName>
    <definedName name="直接経費">#REF!</definedName>
    <definedName name="直接費">#REF!</definedName>
    <definedName name="通訳単価" localSheetId="15">#REF!</definedName>
    <definedName name="通訳単価" localSheetId="13">#REF!</definedName>
    <definedName name="通訳単価" localSheetId="14">#REF!</definedName>
    <definedName name="通訳単価" localSheetId="16">#REF!</definedName>
    <definedName name="通訳単価" localSheetId="7">#REF!</definedName>
    <definedName name="通訳単価" localSheetId="9">#REF!</definedName>
    <definedName name="通訳単価" localSheetId="8">#REF!</definedName>
    <definedName name="通訳単価" localSheetId="10">#REF!</definedName>
    <definedName name="通訳単価" localSheetId="11">#REF!</definedName>
    <definedName name="通訳単価" localSheetId="12">#REF!</definedName>
    <definedName name="通訳単価">#REF!</definedName>
    <definedName name="定率化">'[23](4)一般業務費-定率化'!$F$7:$H$16</definedName>
    <definedName name="内外選択" localSheetId="15">[21]単価!$F$3:$F$4</definedName>
    <definedName name="内外選択" localSheetId="13">[21]単価!$F$3:$F$4</definedName>
    <definedName name="内外選択" localSheetId="14">[21]単価!$F$3:$F$4</definedName>
    <definedName name="内外選択" localSheetId="16">[21]単価!$F$3:$F$4</definedName>
    <definedName name="内外選択" localSheetId="7">[21]単価!$F$3:$F$4</definedName>
    <definedName name="内外選択" localSheetId="9">[21]単価!$F$3:$F$4</definedName>
    <definedName name="内外選択" localSheetId="8">[21]単価!$F$3:$F$4</definedName>
    <definedName name="内外選択" localSheetId="10">[21]単価!$F$3:$F$4</definedName>
    <definedName name="内外選択" localSheetId="11">[21]単価!$F$3:$F$4</definedName>
    <definedName name="内外選択" localSheetId="12">[21]単価!$F$3:$F$4</definedName>
    <definedName name="内外選択">[22]単価!$F$3:$F$4</definedName>
    <definedName name="年度毎月額単価表" localSheetId="6">[24]単価表!$A$14:$E$20</definedName>
    <definedName name="年度毎月額単価表" localSheetId="9">#REF!</definedName>
    <definedName name="年度毎月額単価表" localSheetId="11">#REF!</definedName>
    <definedName name="年度毎月額単価表">#REF!</definedName>
    <definedName name="不要" localSheetId="9">[25]日当宿泊単価表!#REF!</definedName>
    <definedName name="不要" localSheetId="11">[25]日当宿泊単価表!#REF!</definedName>
    <definedName name="不要">'（参考）日当宿泊単価表'!#REF!</definedName>
    <definedName name="不要2" localSheetId="9">[25]日当宿泊単価表!#REF!</definedName>
    <definedName name="不要2" localSheetId="11">[25]日当宿泊単価表!#REF!</definedName>
    <definedName name="不要2">'（参考）日当宿泊単価表'!#REF!</definedName>
    <definedName name="分類" localSheetId="15">[7]従事者明細!$K$4:$K$7</definedName>
    <definedName name="分類" localSheetId="13">[7]従事者明細!$K$4:$K$7</definedName>
    <definedName name="分類" localSheetId="14">[7]従事者明細!$K$4:$K$7</definedName>
    <definedName name="分類" localSheetId="16">[7]従事者明細!$K$4:$K$7</definedName>
    <definedName name="分類" localSheetId="7">[7]従事者明細!$K$4:$K$7</definedName>
    <definedName name="分類" localSheetId="9">[7]従事者明細!$K$4:$K$7</definedName>
    <definedName name="分類" localSheetId="8">[7]従事者明細!$K$4:$K$7</definedName>
    <definedName name="分類" localSheetId="10">[7]従事者明細!$K$4:$K$7</definedName>
    <definedName name="分類" localSheetId="11">[7]従事者明細!$K$4:$K$7</definedName>
    <definedName name="分類" localSheetId="12">[7]従事者明細!$K$4:$K$7</definedName>
    <definedName name="分類">[8]従事者明細!$K$4:$K$7</definedName>
    <definedName name="報告書作成費合計" localSheetId="15">#REF!</definedName>
    <definedName name="報告書作成費合計" localSheetId="13">#REF!</definedName>
    <definedName name="報告書作成費合計" localSheetId="14">#REF!</definedName>
    <definedName name="報告書作成費合計" localSheetId="16">#REF!</definedName>
    <definedName name="報告書作成費合計" localSheetId="7">#REF!</definedName>
    <definedName name="報告書作成費合計" localSheetId="9">#REF!</definedName>
    <definedName name="報告書作成費合計" localSheetId="8">#REF!</definedName>
    <definedName name="報告書作成費合計" localSheetId="10">#REF!</definedName>
    <definedName name="報告書作成費合計" localSheetId="11">#REF!</definedName>
    <definedName name="報告書作成費合計" localSheetId="12">#REF!</definedName>
    <definedName name="報告書作成費合計">#REF!</definedName>
    <definedName name="末">#REF!</definedName>
    <definedName name="無償以外単価">#REF!</definedName>
    <definedName name="無償単価">#REF!</definedName>
    <definedName name="様式番号" localSheetId="15">#REF!</definedName>
    <definedName name="様式番号" localSheetId="13">#REF!</definedName>
    <definedName name="様式番号" localSheetId="14">#REF!</definedName>
    <definedName name="様式番号" localSheetId="16">#REF!</definedName>
    <definedName name="様式番号" localSheetId="2">#REF!</definedName>
    <definedName name="様式番号" localSheetId="6">#REF!</definedName>
    <definedName name="様式番号" localSheetId="7">#REF!</definedName>
    <definedName name="様式番号" localSheetId="9">#REF!</definedName>
    <definedName name="様式番号" localSheetId="8">#REF!</definedName>
    <definedName name="様式番号" localSheetId="10">#REF!</definedName>
    <definedName name="様式番号" localSheetId="11">#REF!</definedName>
    <definedName name="様式番号" localSheetId="12">#REF!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0" l="1"/>
  <c r="D16" i="19"/>
  <c r="I9" i="19"/>
  <c r="D6" i="49" l="1"/>
  <c r="D5" i="49" s="1"/>
  <c r="D12" i="49" s="1"/>
  <c r="D13" i="49" s="1"/>
  <c r="C6" i="49"/>
  <c r="C5" i="49" s="1"/>
  <c r="C12" i="49" s="1"/>
  <c r="D14" i="49" l="1"/>
  <c r="H14" i="49" s="1"/>
  <c r="C13" i="49"/>
  <c r="C14" i="49" s="1"/>
  <c r="C6" i="13"/>
  <c r="C5" i="13" s="1"/>
  <c r="C16" i="13" s="1"/>
  <c r="E6" i="43"/>
  <c r="D17" i="47"/>
  <c r="A17" i="47"/>
  <c r="B11" i="46"/>
  <c r="C17" i="13" l="1"/>
  <c r="C18" i="13" s="1"/>
  <c r="I30" i="34"/>
  <c r="M6" i="38"/>
  <c r="M7" i="19" l="1"/>
  <c r="M6" i="19"/>
  <c r="G6" i="43"/>
  <c r="H6" i="43" s="1"/>
  <c r="D6" i="13"/>
  <c r="D5" i="13" s="1"/>
  <c r="D16" i="13" s="1"/>
  <c r="D17" i="13" s="1"/>
  <c r="D18" i="13" l="1"/>
  <c r="H18" i="13" s="1"/>
  <c r="H9" i="43"/>
  <c r="H10" i="43" s="1"/>
  <c r="B15" i="45" s="1"/>
  <c r="B6" i="45" l="1"/>
  <c r="H6" i="45" l="1"/>
  <c r="H9" i="45" s="1"/>
  <c r="F15" i="45" s="1"/>
  <c r="K15" i="45" s="1"/>
  <c r="K18" i="45" s="1"/>
  <c r="M7" i="38"/>
  <c r="M13" i="38"/>
  <c r="G3" i="39" l="1"/>
  <c r="D29" i="39"/>
  <c r="D30" i="39" s="1"/>
  <c r="E29" i="39"/>
  <c r="E30" i="39" s="1"/>
  <c r="F29" i="39"/>
  <c r="C33" i="39"/>
  <c r="C34" i="39"/>
  <c r="M12" i="38"/>
  <c r="M11" i="38"/>
  <c r="M10" i="38"/>
  <c r="M9" i="38"/>
  <c r="M8" i="38"/>
  <c r="E33" i="37"/>
  <c r="E22" i="37"/>
  <c r="E21" i="37"/>
  <c r="E20" i="37"/>
  <c r="E19" i="37"/>
  <c r="E18" i="37"/>
  <c r="E13" i="37"/>
  <c r="D31" i="39" l="1"/>
  <c r="M14" i="38"/>
  <c r="E23" i="37"/>
  <c r="H34" i="37" s="1"/>
  <c r="I22" i="35" l="1"/>
  <c r="I21" i="35"/>
  <c r="I20" i="35"/>
  <c r="I19" i="35"/>
  <c r="I18" i="35"/>
  <c r="I17" i="35"/>
  <c r="E12" i="35"/>
  <c r="I35" i="34"/>
  <c r="I34" i="34"/>
  <c r="I33" i="34"/>
  <c r="I32" i="34"/>
  <c r="I31" i="34"/>
  <c r="E25" i="34"/>
  <c r="G14" i="34"/>
  <c r="G13" i="34"/>
  <c r="G12" i="34"/>
  <c r="G11" i="34"/>
  <c r="G10" i="34"/>
  <c r="G9" i="34"/>
  <c r="G8" i="34"/>
  <c r="G7" i="34"/>
  <c r="G6" i="34"/>
  <c r="I23" i="35" l="1"/>
  <c r="G25" i="35" s="1"/>
  <c r="I36" i="34"/>
  <c r="G15" i="34"/>
  <c r="T8" i="20"/>
  <c r="T7" i="20"/>
  <c r="T6" i="20"/>
  <c r="T6" i="19"/>
  <c r="M8" i="20"/>
  <c r="M7" i="20"/>
  <c r="M6" i="20"/>
  <c r="T8" i="19"/>
  <c r="T7" i="19"/>
  <c r="M8" i="19"/>
  <c r="G38" i="34" l="1"/>
  <c r="F6" i="19"/>
  <c r="R6" i="19" s="1"/>
  <c r="P6" i="19" l="1"/>
  <c r="N6" i="19"/>
  <c r="Q6" i="19"/>
  <c r="F6" i="20" l="1"/>
  <c r="W6" i="20" s="1"/>
  <c r="I9" i="20"/>
  <c r="F8" i="20"/>
  <c r="Q8" i="20" s="1"/>
  <c r="F7" i="20"/>
  <c r="X7" i="20" s="1"/>
  <c r="F8" i="19"/>
  <c r="U8" i="19" s="1"/>
  <c r="F7" i="19"/>
  <c r="V7" i="19" s="1"/>
  <c r="W6" i="19"/>
  <c r="P7" i="19"/>
  <c r="Y6" i="19"/>
  <c r="V6" i="19"/>
  <c r="G9" i="10"/>
  <c r="G10" i="10"/>
  <c r="AB8" i="10"/>
  <c r="R8" i="10"/>
  <c r="K8" i="10"/>
  <c r="D8" i="10"/>
  <c r="AB7" i="10"/>
  <c r="R7" i="10"/>
  <c r="K7" i="10"/>
  <c r="D7" i="10"/>
  <c r="N7" i="10" s="1"/>
  <c r="AB6" i="10"/>
  <c r="R6" i="10"/>
  <c r="K6" i="10"/>
  <c r="D6" i="10"/>
  <c r="N8" i="10"/>
  <c r="P6" i="10"/>
  <c r="N6" i="10"/>
  <c r="L8" i="10"/>
  <c r="P8" i="10"/>
  <c r="P8" i="19" l="1"/>
  <c r="P7" i="20"/>
  <c r="P8" i="20"/>
  <c r="W7" i="20"/>
  <c r="W8" i="20"/>
  <c r="Y8" i="20"/>
  <c r="P6" i="20"/>
  <c r="W8" i="19"/>
  <c r="W7" i="19"/>
  <c r="Q7" i="19"/>
  <c r="X7" i="19"/>
  <c r="R7" i="19"/>
  <c r="N7" i="19"/>
  <c r="O7" i="20"/>
  <c r="R8" i="20"/>
  <c r="X8" i="20"/>
  <c r="Y7" i="19"/>
  <c r="L7" i="10"/>
  <c r="O7" i="19"/>
  <c r="U7" i="19"/>
  <c r="U6" i="10"/>
  <c r="W6" i="10"/>
  <c r="S6" i="10"/>
  <c r="L6" i="10"/>
  <c r="M6" i="10"/>
  <c r="V6" i="10"/>
  <c r="O7" i="10"/>
  <c r="U8" i="10"/>
  <c r="W8" i="10"/>
  <c r="V8" i="10"/>
  <c r="M7" i="10"/>
  <c r="X6" i="20"/>
  <c r="O6" i="20"/>
  <c r="Q6" i="20"/>
  <c r="V6" i="20"/>
  <c r="N6" i="20"/>
  <c r="S6" i="20" s="1"/>
  <c r="N8" i="20"/>
  <c r="R6" i="20"/>
  <c r="N7" i="20"/>
  <c r="S7" i="20" s="1"/>
  <c r="Y6" i="20"/>
  <c r="Y7" i="20"/>
  <c r="U6" i="20"/>
  <c r="Z6" i="20" s="1"/>
  <c r="O8" i="19"/>
  <c r="Y8" i="19"/>
  <c r="V8" i="19"/>
  <c r="R8" i="19"/>
  <c r="Q8" i="19"/>
  <c r="X8" i="19"/>
  <c r="O6" i="10"/>
  <c r="T6" i="10"/>
  <c r="Q7" i="20"/>
  <c r="U7" i="20"/>
  <c r="W7" i="10"/>
  <c r="S7" i="10"/>
  <c r="U7" i="10"/>
  <c r="V7" i="10"/>
  <c r="T7" i="10"/>
  <c r="O8" i="10"/>
  <c r="T8" i="10"/>
  <c r="S8" i="10"/>
  <c r="M8" i="10"/>
  <c r="P7" i="10"/>
  <c r="O6" i="19"/>
  <c r="S6" i="19" s="1"/>
  <c r="X6" i="19"/>
  <c r="U6" i="19"/>
  <c r="N8" i="19"/>
  <c r="V7" i="20"/>
  <c r="R7" i="20"/>
  <c r="V8" i="20"/>
  <c r="O8" i="20"/>
  <c r="U8" i="20"/>
  <c r="Z8" i="20" s="1"/>
  <c r="Z7" i="20" l="1"/>
  <c r="S8" i="20"/>
  <c r="AD8" i="20" s="1"/>
  <c r="Z6" i="19"/>
  <c r="S8" i="19"/>
  <c r="Z8" i="19"/>
  <c r="S7" i="19"/>
  <c r="Z7" i="19"/>
  <c r="AD7" i="19" s="1"/>
  <c r="Q6" i="10"/>
  <c r="X6" i="10"/>
  <c r="X8" i="10"/>
  <c r="Q7" i="10"/>
  <c r="AD6" i="19"/>
  <c r="AD6" i="20"/>
  <c r="AD7" i="20"/>
  <c r="X7" i="10"/>
  <c r="Q8" i="10"/>
  <c r="AD8" i="19" l="1"/>
  <c r="AD9" i="19" s="1"/>
  <c r="S12" i="19" s="1"/>
  <c r="AE6" i="10"/>
  <c r="AE9" i="10" s="1"/>
  <c r="AE10" i="10" s="1"/>
  <c r="AE8" i="10"/>
  <c r="AE7" i="10"/>
  <c r="AD9" i="20"/>
  <c r="R1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槙田 めい</author>
    <author>JICA</author>
    <author>加藤 理恵</author>
  </authors>
  <commentList>
    <comment ref="R5" authorId="0" shapeId="0" xr:uid="{00000000-0006-0000-0200-000001000000}">
      <text>
        <r>
          <rPr>
            <b/>
            <sz val="9"/>
            <color indexed="81"/>
            <rFont val="ＭＳ Ｐゴシック"/>
            <family val="3"/>
            <charset val="128"/>
          </rPr>
          <t>槙田 めい:</t>
        </r>
        <r>
          <rPr>
            <sz val="9"/>
            <color indexed="81"/>
            <rFont val="ＭＳ Ｐゴシック"/>
            <family val="3"/>
            <charset val="128"/>
          </rPr>
          <t xml:space="preserve">
＜宿泊数について＞
国によってマイナス1泊となりますが、そちらについての記載等は不要でしょうか。</t>
        </r>
      </text>
    </comment>
    <comment ref="Z5" authorId="0" shapeId="0" xr:uid="{00000000-0006-0000-0200-000002000000}">
      <text>
        <r>
          <rPr>
            <b/>
            <sz val="9"/>
            <color indexed="81"/>
            <rFont val="ＭＳ Ｐゴシック"/>
            <family val="3"/>
            <charset val="128"/>
          </rPr>
          <t>槙田 めい:</t>
        </r>
        <r>
          <rPr>
            <sz val="9"/>
            <color indexed="81"/>
            <rFont val="ＭＳ Ｐゴシック"/>
            <family val="3"/>
            <charset val="128"/>
          </rPr>
          <t xml:space="preserve">
単価×日数を入れるようにしました。</t>
        </r>
      </text>
    </comment>
    <comment ref="A6" authorId="1" shapeId="0" xr:uid="{00000000-0006-0000-0200-000003000000}">
      <text>
        <r>
          <rPr>
            <b/>
            <sz val="11"/>
            <color indexed="81"/>
            <rFont val="ＭＳ Ｐゴシック"/>
            <family val="3"/>
            <charset val="128"/>
          </rPr>
          <t>黄色セル内のみを入力してください。その他セルには関数が入っております。</t>
        </r>
      </text>
    </comment>
    <comment ref="B6" authorId="0" shapeId="0" xr:uid="{00000000-0006-0000-0200-000004000000}">
      <text>
        <r>
          <rPr>
            <b/>
            <sz val="9"/>
            <color indexed="81"/>
            <rFont val="ＭＳ Ｐゴシック"/>
            <family val="3"/>
            <charset val="128"/>
          </rPr>
          <t>槙田 めい:</t>
        </r>
        <r>
          <rPr>
            <sz val="9"/>
            <color indexed="81"/>
            <rFont val="ＭＳ Ｐゴシック"/>
            <family val="3"/>
            <charset val="128"/>
          </rPr>
          <t xml:space="preserve">
データの入力規則が入っていましたので、削除し、yyyy/mm/ddで入力できるようにしました（日付すべて）</t>
        </r>
      </text>
    </comment>
    <comment ref="E6" authorId="2" shapeId="0" xr:uid="{00000000-0006-0000-0200-000005000000}">
      <text>
        <r>
          <rPr>
            <b/>
            <sz val="9"/>
            <color indexed="81"/>
            <rFont val="ＭＳ Ｐゴシック"/>
            <family val="3"/>
            <charset val="128"/>
          </rPr>
          <t>加藤 理恵:</t>
        </r>
        <r>
          <rPr>
            <sz val="9"/>
            <color indexed="81"/>
            <rFont val="ＭＳ Ｐゴシック"/>
            <family val="3"/>
            <charset val="128"/>
          </rPr>
          <t xml:space="preserve">
航空券クラス（実績）と契約額に罫線をお願いします。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300-000001000000}">
      <text>
        <r>
          <rPr>
            <b/>
            <sz val="11"/>
            <color indexed="81"/>
            <rFont val="ＭＳ Ｐゴシック"/>
            <family val="3"/>
            <charset val="128"/>
          </rPr>
          <t>黄色セル内のみを入力してください。その他セルには関数が入っています。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400-000001000000}">
      <text>
        <r>
          <rPr>
            <b/>
            <sz val="11"/>
            <color indexed="81"/>
            <rFont val="ＭＳ Ｐゴシック"/>
            <family val="3"/>
            <charset val="128"/>
          </rPr>
          <t>黄色セル内のみを入力してください。その他セルには関数が入っています。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DD9D9B3A-1C5B-415A-A5ED-41E086CBCCC6}">
      <text>
        <r>
          <rPr>
            <b/>
            <sz val="11"/>
            <color indexed="81"/>
            <rFont val="ＭＳ Ｐゴシック"/>
            <family val="3"/>
            <charset val="128"/>
          </rPr>
          <t>黄色セル内のみを入力してください。その他セルには関数が入っています。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9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9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津田</author>
  </authors>
  <commentList>
    <comment ref="A3" authorId="0" shapeId="0" xr:uid="{548FED5A-F483-4ED3-8CE0-64E21A548F67}">
      <text>
        <r>
          <rPr>
            <b/>
            <sz val="9"/>
            <color indexed="81"/>
            <rFont val="MS P ゴシック"/>
            <family val="3"/>
            <charset val="128"/>
          </rPr>
          <t>注）小項目ごとに作成します。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00000000-0006-0000-0A00-000001000000}">
      <text>
        <r>
          <rPr>
            <b/>
            <sz val="9"/>
            <color indexed="81"/>
            <rFont val="MS P ゴシック"/>
            <family val="3"/>
            <charset val="128"/>
          </rPr>
          <t xml:space="preserve">プルダウンから選択してください。
</t>
        </r>
      </text>
    </comment>
    <comment ref="G6" authorId="0" shapeId="0" xr:uid="{00000000-0006-0000-0A00-000002000000}">
      <text>
        <r>
          <rPr>
            <b/>
            <sz val="9"/>
            <color indexed="81"/>
            <rFont val="MS P ゴシック"/>
            <family val="3"/>
            <charset val="128"/>
          </rPr>
          <t>プルダウンから選択してください。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E00-000001000000}">
      <text>
        <r>
          <rPr>
            <b/>
            <sz val="10"/>
            <color indexed="81"/>
            <rFont val="ＭＳ Ｐゴシック"/>
            <family val="3"/>
            <charset val="128"/>
          </rPr>
          <t>航空賃の証拠書類は「証書貼付台紙」に貼付し、本「証書番号」欄に「証書貼付台紙」の証書番号を記入の上、本紙を当該証書貼付台紙に添付してください。</t>
        </r>
      </text>
    </comment>
    <comment ref="D14" authorId="1" shapeId="0" xr:uid="{00000000-0006-0000-0E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<sst xmlns="http://schemas.openxmlformats.org/spreadsheetml/2006/main" count="407" uniqueCount="256">
  <si>
    <t>・本様式は、「業務実施契約（単独型）（国内業務主体）」、及び「業務実施契約（単独型）（国内業務）」の両方に
用いる精算報告書内訳書の様式となります。</t>
    <rPh sb="1" eb="4">
      <t>ホンヨウシキ</t>
    </rPh>
    <rPh sb="7" eb="11">
      <t>ギョウムジッシ</t>
    </rPh>
    <rPh sb="11" eb="13">
      <t>ケイヤク</t>
    </rPh>
    <rPh sb="14" eb="16">
      <t>タンドク</t>
    </rPh>
    <rPh sb="16" eb="17">
      <t>ガタ</t>
    </rPh>
    <rPh sb="19" eb="25">
      <t>コクナイギョウムシュタイ</t>
    </rPh>
    <rPh sb="28" eb="29">
      <t>オヨ</t>
    </rPh>
    <rPh sb="50" eb="52">
      <t>リョウホウ</t>
    </rPh>
    <rPh sb="57" eb="62">
      <t>セイサンホウコクショ</t>
    </rPh>
    <rPh sb="62" eb="65">
      <t>ウチワケショ</t>
    </rPh>
    <rPh sb="66" eb="68">
      <t>ヨウシキ</t>
    </rPh>
    <phoneticPr fontId="1"/>
  </si>
  <si>
    <t>・各シートに「（共通）」とあるものは、双方に共通するシートとなります。
（国内業務主体）（青色のシート）もしくは（国内業務）（赤色のシート）と記載のあるものは該当のシートを
用いてください。</t>
    <rPh sb="1" eb="2">
      <t>カク</t>
    </rPh>
    <rPh sb="8" eb="10">
      <t>キョウツウ</t>
    </rPh>
    <rPh sb="19" eb="21">
      <t>ソウホウ</t>
    </rPh>
    <rPh sb="22" eb="24">
      <t>キョウツウ</t>
    </rPh>
    <rPh sb="37" eb="39">
      <t>コクナイ</t>
    </rPh>
    <rPh sb="39" eb="41">
      <t>ギョウム</t>
    </rPh>
    <rPh sb="41" eb="43">
      <t>シュタイ</t>
    </rPh>
    <rPh sb="45" eb="47">
      <t>アオイロ</t>
    </rPh>
    <rPh sb="57" eb="59">
      <t>コクナイ</t>
    </rPh>
    <rPh sb="59" eb="61">
      <t>ギョウム</t>
    </rPh>
    <rPh sb="63" eb="65">
      <t>アカイロ</t>
    </rPh>
    <rPh sb="71" eb="73">
      <t>キサイ</t>
    </rPh>
    <rPh sb="79" eb="81">
      <t>ガイトウ</t>
    </rPh>
    <rPh sb="87" eb="88">
      <t>モチ</t>
    </rPh>
    <phoneticPr fontId="1"/>
  </si>
  <si>
    <t>様式３</t>
    <rPh sb="0" eb="2">
      <t>ヨウシキ</t>
    </rPh>
    <phoneticPr fontId="1"/>
  </si>
  <si>
    <t>契約金額精算報告内訳書</t>
    <rPh sb="0" eb="2">
      <t>ケイヤク</t>
    </rPh>
    <rPh sb="2" eb="4">
      <t>キンガク</t>
    </rPh>
    <rPh sb="4" eb="6">
      <t>セイサン</t>
    </rPh>
    <phoneticPr fontId="1"/>
  </si>
  <si>
    <t>（単位：円）</t>
    <phoneticPr fontId="1"/>
  </si>
  <si>
    <t>費　目</t>
    <phoneticPr fontId="1"/>
  </si>
  <si>
    <r>
      <t>契約金額</t>
    </r>
    <r>
      <rPr>
        <vertAlign val="superscript"/>
        <sz val="12"/>
        <color theme="1"/>
        <rFont val="ＭＳ ゴシック"/>
        <family val="3"/>
        <charset val="128"/>
      </rPr>
      <t>注２</t>
    </r>
    <phoneticPr fontId="1"/>
  </si>
  <si>
    <t>精算額</t>
    <rPh sb="0" eb="3">
      <t>セイサンガク</t>
    </rPh>
    <phoneticPr fontId="1"/>
  </si>
  <si>
    <r>
      <t>前払額</t>
    </r>
    <r>
      <rPr>
        <vertAlign val="superscript"/>
        <sz val="12"/>
        <color theme="1"/>
        <rFont val="ＭＳ ゴシック"/>
        <family val="3"/>
        <charset val="128"/>
      </rPr>
      <t>注３</t>
    </r>
    <rPh sb="0" eb="1">
      <t>マエ</t>
    </rPh>
    <phoneticPr fontId="1"/>
  </si>
  <si>
    <r>
      <t>部分払額</t>
    </r>
    <r>
      <rPr>
        <vertAlign val="superscript"/>
        <sz val="12"/>
        <color indexed="8"/>
        <rFont val="ＭＳ ゴシック"/>
        <family val="3"/>
        <charset val="128"/>
      </rPr>
      <t>注３</t>
    </r>
    <phoneticPr fontId="1"/>
  </si>
  <si>
    <t>概算払額</t>
    <phoneticPr fontId="1"/>
  </si>
  <si>
    <r>
      <t>請求予定額</t>
    </r>
    <r>
      <rPr>
        <vertAlign val="superscript"/>
        <sz val="12"/>
        <color indexed="8"/>
        <rFont val="ＭＳ ゴシック"/>
        <family val="3"/>
        <charset val="128"/>
      </rPr>
      <t>注4</t>
    </r>
    <rPh sb="2" eb="4">
      <t>ヨテイ</t>
    </rPh>
    <rPh sb="4" eb="5">
      <t>ガク</t>
    </rPh>
    <rPh sb="5" eb="6">
      <t>チュウ</t>
    </rPh>
    <phoneticPr fontId="1"/>
  </si>
  <si>
    <t>Ⅰ．業務原価</t>
    <rPh sb="2" eb="4">
      <t>ギョウム</t>
    </rPh>
    <rPh sb="4" eb="6">
      <t>ゲンカ</t>
    </rPh>
    <phoneticPr fontId="1"/>
  </si>
  <si>
    <r>
      <t>（１）直接経費</t>
    </r>
    <r>
      <rPr>
        <vertAlign val="superscript"/>
        <sz val="12"/>
        <rFont val="ＭＳ ゴシック"/>
        <family val="3"/>
        <charset val="128"/>
      </rPr>
      <t>注１</t>
    </r>
    <rPh sb="7" eb="8">
      <t>チュウ</t>
    </rPh>
    <phoneticPr fontId="66"/>
  </si>
  <si>
    <t>　１　旅費（航空賃）</t>
    <phoneticPr fontId="66"/>
  </si>
  <si>
    <t>　２　旅費（その他）</t>
    <phoneticPr fontId="66"/>
  </si>
  <si>
    <t>　３　一般業務費</t>
    <phoneticPr fontId="66"/>
  </si>
  <si>
    <t>　４　機材費</t>
    <phoneticPr fontId="66"/>
  </si>
  <si>
    <t>　５　現地一時隔離関連費</t>
    <phoneticPr fontId="66"/>
  </si>
  <si>
    <t>　６　本邦一時隔離関連費</t>
    <rPh sb="3" eb="5">
      <t>ホンポウ</t>
    </rPh>
    <phoneticPr fontId="66"/>
  </si>
  <si>
    <t>（２）直接人件費</t>
    <rPh sb="3" eb="8">
      <t>チョクセツジンケンヒ</t>
    </rPh>
    <phoneticPr fontId="66"/>
  </si>
  <si>
    <t>（３）その他原価</t>
    <rPh sb="5" eb="8">
      <t>タゲンカ</t>
    </rPh>
    <phoneticPr fontId="66"/>
  </si>
  <si>
    <t>Ⅱ.一般管理費等</t>
    <rPh sb="2" eb="4">
      <t>イッパン</t>
    </rPh>
    <rPh sb="4" eb="7">
      <t>カンリヒ</t>
    </rPh>
    <rPh sb="7" eb="8">
      <t>ラ</t>
    </rPh>
    <phoneticPr fontId="1"/>
  </si>
  <si>
    <t>Ⅲ．小計（(Ⅰ．＋Ⅱ．)</t>
    <rPh sb="2" eb="4">
      <t>ショウケイ</t>
    </rPh>
    <phoneticPr fontId="1"/>
  </si>
  <si>
    <t>Ⅳ．消費税及び地方消費税10％</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</si>
  <si>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</si>
  <si>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</si>
  <si>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r>
      <t>注１）直接経費の費目構成については、契約ごとに異なります。契約金額内訳書に記載されている費目を使用してください。
注２）契約変更している場合は、最終契約変更後の契約金額内訳を記載してください。
注３）複数の前払、部分払がある場合はその合計額を記載してください。
注４）請求額には、精算額から前払額、部分払額及び概算払額を控除した数字を記載してください。
注５）請求額における消費税等の額は、精算額の小計から、部分払（及び概算払）において確定した消費税額を控除してください。
注６）黄色で着色されたセル</t>
    </r>
    <r>
      <rPr>
        <b/>
        <u/>
        <sz val="10"/>
        <color rgb="FFFF0000"/>
        <rFont val="ＭＳ ゴシック"/>
        <family val="3"/>
        <charset val="128"/>
      </rPr>
      <t>以外</t>
    </r>
    <r>
      <rPr>
        <sz val="10"/>
        <rFont val="ＭＳ ゴシック"/>
        <family val="3"/>
        <charset val="128"/>
      </rPr>
      <t>には計算式を入れています。必要に応じ、計算式を削除してください。</t>
    </r>
    <rPh sb="3" eb="5">
      <t>チョクセツ</t>
    </rPh>
    <rPh sb="5" eb="7">
      <t>ケイヒ</t>
    </rPh>
    <rPh sb="10" eb="12">
      <t>コウセイ</t>
    </rPh>
    <rPh sb="23" eb="24">
      <t>コト</t>
    </rPh>
    <rPh sb="204" eb="206">
      <t>ブブン</t>
    </rPh>
    <rPh sb="206" eb="207">
      <t>バライ</t>
    </rPh>
    <rPh sb="208" eb="209">
      <t>オヨ</t>
    </rPh>
    <rPh sb="210" eb="212">
      <t>ガイサン</t>
    </rPh>
    <rPh sb="212" eb="213">
      <t>バライ</t>
    </rPh>
    <rPh sb="218" eb="220">
      <t>カクテイ</t>
    </rPh>
    <rPh sb="222" eb="225">
      <t>ショウヒゼイ</t>
    </rPh>
    <rPh sb="225" eb="226">
      <t>ガク</t>
    </rPh>
    <rPh sb="227" eb="229">
      <t>コウジョ</t>
    </rPh>
    <rPh sb="237" eb="238">
      <t>チュウ</t>
    </rPh>
    <rPh sb="240" eb="242">
      <t>キイロ</t>
    </rPh>
    <rPh sb="243" eb="245">
      <t>チャクショク</t>
    </rPh>
    <rPh sb="250" eb="252">
      <t>イガイ</t>
    </rPh>
    <rPh sb="254" eb="257">
      <t>ケイサンシキ</t>
    </rPh>
    <rPh sb="258" eb="259">
      <t>イ</t>
    </rPh>
    <rPh sb="265" eb="267">
      <t>ヒツヨウ</t>
    </rPh>
    <rPh sb="268" eb="269">
      <t>オウ</t>
    </rPh>
    <rPh sb="271" eb="274">
      <t>ケイサンシキ</t>
    </rPh>
    <rPh sb="275" eb="277">
      <t>サクジョ</t>
    </rPh>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</si>
  <si>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</si>
  <si>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</si>
  <si>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消費税を小数点第一位を切捨てに修正しました。</t>
    <rPh sb="0" eb="3">
      <t>ショウヒゼイ</t>
    </rPh>
    <rPh sb="4" eb="10">
      <t>ショウスウテンダイイチイ</t>
    </rPh>
    <rPh sb="11" eb="13">
      <t>キリス</t>
    </rPh>
    <rPh sb="15" eb="17">
      <t>シュウセイ</t>
    </rPh>
    <phoneticPr fontId="1"/>
  </si>
  <si>
    <t>様式６</t>
    <rPh sb="0" eb="2">
      <t>ヨウシキ</t>
    </rPh>
    <phoneticPr fontId="1"/>
  </si>
  <si>
    <t>その他原価、一般管理費等を小数点第一位を切捨てに修正しました。</t>
    <rPh sb="2" eb="5">
      <t>タゲンカ</t>
    </rPh>
    <rPh sb="6" eb="12">
      <t>イッパンカンリヒナド</t>
    </rPh>
    <rPh sb="13" eb="19">
      <t>ショウスウテンダイイチイ</t>
    </rPh>
    <rPh sb="20" eb="22">
      <t>キリス</t>
    </rPh>
    <rPh sb="24" eb="26">
      <t>シュウセイ</t>
    </rPh>
    <phoneticPr fontId="1"/>
  </si>
  <si>
    <t>精算報告明細書（旅費）</t>
    <rPh sb="0" eb="2">
      <t>セイサン</t>
    </rPh>
    <rPh sb="2" eb="4">
      <t>ホウコク</t>
    </rPh>
    <rPh sb="4" eb="7">
      <t>メイサイショ</t>
    </rPh>
    <rPh sb="8" eb="10">
      <t>リョヒ</t>
    </rPh>
    <phoneticPr fontId="1"/>
  </si>
  <si>
    <t>氏名</t>
    <rPh sb="0" eb="2">
      <t>シメイ</t>
    </rPh>
    <phoneticPr fontId="1"/>
  </si>
  <si>
    <t>現地業務期間　注1,2,3</t>
    <rPh sb="4" eb="6">
      <t>キカン</t>
    </rPh>
    <phoneticPr fontId="1"/>
  </si>
  <si>
    <t>航空券
クラス
（実績）</t>
    <rPh sb="0" eb="3">
      <t>コウクウケン</t>
    </rPh>
    <rPh sb="9" eb="11">
      <t>ジッセキ</t>
    </rPh>
    <phoneticPr fontId="1"/>
  </si>
  <si>
    <t>旅費（航空賃）</t>
    <rPh sb="0" eb="2">
      <t>リョヒ</t>
    </rPh>
    <rPh sb="3" eb="5">
      <t>コウクウ</t>
    </rPh>
    <rPh sb="5" eb="6">
      <t>チン</t>
    </rPh>
    <phoneticPr fontId="1"/>
  </si>
  <si>
    <t>証書
番号</t>
    <rPh sb="0" eb="2">
      <t>ショウショ</t>
    </rPh>
    <rPh sb="3" eb="5">
      <t>バンゴウ</t>
    </rPh>
    <phoneticPr fontId="1"/>
  </si>
  <si>
    <t>格付</t>
    <rPh sb="0" eb="1">
      <t>カク</t>
    </rPh>
    <rPh sb="1" eb="2">
      <t>ヅ</t>
    </rPh>
    <phoneticPr fontId="1"/>
  </si>
  <si>
    <t>旅費（その他）</t>
    <rPh sb="0" eb="2">
      <t>リョヒ</t>
    </rPh>
    <rPh sb="5" eb="6">
      <t>タ</t>
    </rPh>
    <phoneticPr fontId="1"/>
  </si>
  <si>
    <t>小　計</t>
    <rPh sb="0" eb="1">
      <t>ショウ</t>
    </rPh>
    <rPh sb="2" eb="3">
      <t>ケイ</t>
    </rPh>
    <phoneticPr fontId="1"/>
  </si>
  <si>
    <t>備　考</t>
    <rPh sb="0" eb="1">
      <t>ソナエ</t>
    </rPh>
    <rPh sb="2" eb="3">
      <t>コウ</t>
    </rPh>
    <phoneticPr fontId="1"/>
  </si>
  <si>
    <t>開始日</t>
    <rPh sb="0" eb="2">
      <t>カイシ</t>
    </rPh>
    <rPh sb="2" eb="3">
      <t>ビ</t>
    </rPh>
    <phoneticPr fontId="1"/>
  </si>
  <si>
    <t>終了日</t>
    <rPh sb="0" eb="2">
      <t>シュウリョウ</t>
    </rPh>
    <rPh sb="2" eb="3">
      <t>ヒ</t>
    </rPh>
    <phoneticPr fontId="1"/>
  </si>
  <si>
    <t>日数</t>
    <rPh sb="0" eb="2">
      <t>ニッスウ</t>
    </rPh>
    <phoneticPr fontId="1"/>
  </si>
  <si>
    <t>契約額</t>
    <rPh sb="0" eb="2">
      <t>ケイヤク</t>
    </rPh>
    <rPh sb="2" eb="3">
      <t>ガク</t>
    </rPh>
    <phoneticPr fontId="1"/>
  </si>
  <si>
    <t>　日　当</t>
    <phoneticPr fontId="1"/>
  </si>
  <si>
    <t>宿泊料</t>
    <phoneticPr fontId="1"/>
  </si>
  <si>
    <t>内国
旅費</t>
    <rPh sb="0" eb="2">
      <t>ナイコク</t>
    </rPh>
    <rPh sb="3" eb="5">
      <t>リョヒ</t>
    </rPh>
    <phoneticPr fontId="1"/>
  </si>
  <si>
    <r>
      <t>特別手当</t>
    </r>
    <r>
      <rPr>
        <vertAlign val="superscript"/>
        <sz val="11"/>
        <color theme="1"/>
        <rFont val="ＭＳ ゴシック"/>
        <family val="3"/>
        <charset val="128"/>
      </rPr>
      <t>注4</t>
    </r>
    <rPh sb="0" eb="2">
      <t>トクベツ</t>
    </rPh>
    <rPh sb="2" eb="4">
      <t>テアテ</t>
    </rPh>
    <rPh sb="4" eb="5">
      <t>チュウ</t>
    </rPh>
    <phoneticPr fontId="1"/>
  </si>
  <si>
    <r>
      <t>戦争特約
保険料</t>
    </r>
    <r>
      <rPr>
        <vertAlign val="superscript"/>
        <sz val="11"/>
        <color theme="1"/>
        <rFont val="ＭＳ ゴシック"/>
        <family val="3"/>
        <charset val="128"/>
      </rPr>
      <t>注5</t>
    </r>
    <rPh sb="8" eb="9">
      <t>チュウ</t>
    </rPh>
    <phoneticPr fontId="1"/>
  </si>
  <si>
    <t>証書
番号</t>
    <phoneticPr fontId="1"/>
  </si>
  <si>
    <t>合計額</t>
    <phoneticPr fontId="1"/>
  </si>
  <si>
    <t>合計額</t>
    <rPh sb="0" eb="2">
      <t>ゴウケイ</t>
    </rPh>
    <rPh sb="2" eb="3">
      <t>ガク</t>
    </rPh>
    <phoneticPr fontId="1"/>
  </si>
  <si>
    <t>合計額（千円未満切捨て）</t>
    <phoneticPr fontId="1"/>
  </si>
  <si>
    <t>合計額（千円未満切捨て）</t>
    <rPh sb="0" eb="2">
      <t>ゴウケイ</t>
    </rPh>
    <rPh sb="2" eb="3">
      <t>ガク</t>
    </rPh>
    <phoneticPr fontId="1"/>
  </si>
  <si>
    <t>注１）現地業務期間については、渡航ごとに記載願います。</t>
    <rPh sb="0" eb="1">
      <t>チュウ</t>
    </rPh>
    <rPh sb="3" eb="5">
      <t>ゲンチ</t>
    </rPh>
    <rPh sb="5" eb="7">
      <t>ギョウム</t>
    </rPh>
    <rPh sb="7" eb="9">
      <t>キカン</t>
    </rPh>
    <rPh sb="15" eb="17">
      <t>トコウ</t>
    </rPh>
    <rPh sb="20" eb="22">
      <t>キサイ</t>
    </rPh>
    <rPh sb="22" eb="23">
      <t>ネガ</t>
    </rPh>
    <phoneticPr fontId="1"/>
  </si>
  <si>
    <t>注２）現地業務日数には、原則、自社負担業務の日数を含まないものとします。ただし、打合簿により、日当・宿泊料等の支出を監督職員が承諾している場合は、承諾された日数を含んで現地業務日数を記載するとともに当該打合簿の写を添付してください。</t>
    <rPh sb="0" eb="1">
      <t>チュウ</t>
    </rPh>
    <rPh sb="3" eb="5">
      <t>ゲンチ</t>
    </rPh>
    <rPh sb="5" eb="7">
      <t>ギョウム</t>
    </rPh>
    <rPh sb="7" eb="9">
      <t>ニッスウ</t>
    </rPh>
    <rPh sb="12" eb="14">
      <t>ゲンソク</t>
    </rPh>
    <rPh sb="15" eb="17">
      <t>ジシャ</t>
    </rPh>
    <rPh sb="17" eb="19">
      <t>フタン</t>
    </rPh>
    <rPh sb="19" eb="21">
      <t>ギョウム</t>
    </rPh>
    <rPh sb="22" eb="24">
      <t>ニッスウ</t>
    </rPh>
    <rPh sb="25" eb="26">
      <t>フク</t>
    </rPh>
    <rPh sb="40" eb="42">
      <t>ウチアワ</t>
    </rPh>
    <rPh sb="42" eb="43">
      <t>ボ</t>
    </rPh>
    <rPh sb="47" eb="49">
      <t>ニットウ</t>
    </rPh>
    <rPh sb="50" eb="53">
      <t>シュクハクリョウ</t>
    </rPh>
    <rPh sb="53" eb="54">
      <t>トウ</t>
    </rPh>
    <rPh sb="55" eb="57">
      <t>シシュツ</t>
    </rPh>
    <rPh sb="58" eb="60">
      <t>カントク</t>
    </rPh>
    <rPh sb="60" eb="62">
      <t>ショクイン</t>
    </rPh>
    <rPh sb="63" eb="65">
      <t>ショウダク</t>
    </rPh>
    <rPh sb="69" eb="71">
      <t>バアイ</t>
    </rPh>
    <rPh sb="73" eb="75">
      <t>ショウダク</t>
    </rPh>
    <rPh sb="78" eb="80">
      <t>ニッスウ</t>
    </rPh>
    <rPh sb="81" eb="82">
      <t>フク</t>
    </rPh>
    <rPh sb="84" eb="86">
      <t>ゲンチ</t>
    </rPh>
    <rPh sb="86" eb="88">
      <t>ギョウム</t>
    </rPh>
    <rPh sb="88" eb="90">
      <t>ニッスウ</t>
    </rPh>
    <rPh sb="91" eb="93">
      <t>キサイ</t>
    </rPh>
    <rPh sb="99" eb="101">
      <t>トウガイ</t>
    </rPh>
    <rPh sb="101" eb="103">
      <t>ウチアワ</t>
    </rPh>
    <rPh sb="103" eb="104">
      <t>ボ</t>
    </rPh>
    <rPh sb="105" eb="106">
      <t>ウツ</t>
    </rPh>
    <rPh sb="107" eb="109">
      <t>テンプ</t>
    </rPh>
    <phoneticPr fontId="1"/>
  </si>
  <si>
    <t>注３）現地業務期間中に他の業務や自社負担による業務が含まれる場合、日当・宿泊料等をどのように折半するかについての打合簿の写を添付してください。</t>
    <rPh sb="0" eb="1">
      <t>チュウ</t>
    </rPh>
    <rPh sb="5" eb="7">
      <t>ギョウム</t>
    </rPh>
    <rPh sb="33" eb="35">
      <t>ニットウ</t>
    </rPh>
    <rPh sb="36" eb="39">
      <t>シュクハクリョウ</t>
    </rPh>
    <rPh sb="39" eb="40">
      <t>トウ</t>
    </rPh>
    <rPh sb="60" eb="61">
      <t>ウツ</t>
    </rPh>
    <rPh sb="62" eb="64">
      <t>テンプ</t>
    </rPh>
    <phoneticPr fontId="1"/>
  </si>
  <si>
    <t>注４）特別手当については、アフガニスタン案件のみが対象であるため、その他案件では欄そのものを削除して差支えありません。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</si>
  <si>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注５）戦争特約保険料の期間と現地業務期間の平仄が合わない場合、その理由を備考に記載願います。（例：年間５回の渡航を予定しているので、個別の渡航ではなく、１年間で通して付保している。）</t>
    <rPh sb="0" eb="1">
      <t>チュウ</t>
    </rPh>
    <rPh sb="41" eb="42">
      <t>ネガ</t>
    </rPh>
    <phoneticPr fontId="1"/>
  </si>
  <si>
    <t>　１　一般業務費</t>
    <phoneticPr fontId="66"/>
  </si>
  <si>
    <t>　２　機材費</t>
    <phoneticPr fontId="66"/>
  </si>
  <si>
    <t>様式４</t>
    <phoneticPr fontId="1"/>
  </si>
  <si>
    <t>（１）旅費（航空賃）</t>
    <rPh sb="3" eb="5">
      <t>リョヒ</t>
    </rPh>
    <rPh sb="6" eb="8">
      <t>コウクウ</t>
    </rPh>
    <rPh sb="8" eb="9">
      <t>チン</t>
    </rPh>
    <phoneticPr fontId="1"/>
  </si>
  <si>
    <t>（２）-1）旅費（その他）　日当、宿泊料等</t>
    <rPh sb="11" eb="12">
      <t>タ</t>
    </rPh>
    <rPh sb="14" eb="16">
      <t>ニットウ</t>
    </rPh>
    <rPh sb="17" eb="20">
      <t>シュクハクリョウ</t>
    </rPh>
    <rPh sb="20" eb="21">
      <t>トウ</t>
    </rPh>
    <phoneticPr fontId="1"/>
  </si>
  <si>
    <r>
      <t>現地業務期間</t>
    </r>
    <r>
      <rPr>
        <vertAlign val="superscript"/>
        <sz val="12"/>
        <rFont val="ＭＳ ゴシック"/>
        <family val="3"/>
        <charset val="128"/>
      </rPr>
      <t>注1,2,3</t>
    </r>
    <rPh sb="4" eb="6">
      <t>キカン</t>
    </rPh>
    <phoneticPr fontId="1"/>
  </si>
  <si>
    <t>旅費（その他）</t>
    <phoneticPr fontId="1"/>
  </si>
  <si>
    <r>
      <t>宿泊料</t>
    </r>
    <r>
      <rPr>
        <vertAlign val="superscript"/>
        <sz val="12"/>
        <rFont val="ＭＳ ゴシック"/>
        <family val="3"/>
        <charset val="128"/>
      </rPr>
      <t>注4</t>
    </r>
    <rPh sb="3" eb="4">
      <t>チュウ</t>
    </rPh>
    <phoneticPr fontId="1"/>
  </si>
  <si>
    <r>
      <t>特別手当</t>
    </r>
    <r>
      <rPr>
        <vertAlign val="superscript"/>
        <sz val="12"/>
        <rFont val="ＭＳ ゴシック"/>
        <family val="3"/>
        <charset val="128"/>
      </rPr>
      <t>注5</t>
    </r>
    <rPh sb="0" eb="2">
      <t>トクベツ</t>
    </rPh>
    <rPh sb="2" eb="4">
      <t>テアテ</t>
    </rPh>
    <rPh sb="4" eb="5">
      <t>チュウ</t>
    </rPh>
    <phoneticPr fontId="1"/>
  </si>
  <si>
    <t>（２）-2）旅費（その他）戦争特約保険料)</t>
    <rPh sb="13" eb="15">
      <t>センソウ</t>
    </rPh>
    <rPh sb="15" eb="17">
      <t>トクヤク</t>
    </rPh>
    <rPh sb="17" eb="19">
      <t>ホケン</t>
    </rPh>
    <rPh sb="19" eb="20">
      <t>リョウ</t>
    </rPh>
    <phoneticPr fontId="1"/>
  </si>
  <si>
    <t>（２）旅費（その他）　合計</t>
  </si>
  <si>
    <t>証書
番号</t>
  </si>
  <si>
    <r>
      <t>戦争特約
保険料</t>
    </r>
    <r>
      <rPr>
        <vertAlign val="superscript"/>
        <sz val="11"/>
        <rFont val="ＭＳ ゴシック"/>
        <family val="3"/>
        <charset val="128"/>
      </rPr>
      <t>注6</t>
    </r>
    <rPh sb="8" eb="9">
      <t>チュウ</t>
    </rPh>
    <phoneticPr fontId="1"/>
  </si>
  <si>
    <t xml:space="preserve">合計額 </t>
  </si>
  <si>
    <t>合計額</t>
  </si>
  <si>
    <t>注１）現地業務期間については、渡航ごと（複数国にまたがる業務の場合は国ごと）に記載してください。</t>
    <rPh sb="0" eb="1">
      <t>チュウ</t>
    </rPh>
    <rPh sb="3" eb="5">
      <t>ゲンチ</t>
    </rPh>
    <rPh sb="5" eb="7">
      <t>ギョウム</t>
    </rPh>
    <rPh sb="7" eb="9">
      <t>キカン</t>
    </rPh>
    <rPh sb="15" eb="17">
      <t>トコウ</t>
    </rPh>
    <rPh sb="39" eb="41">
      <t>キサイ</t>
    </rPh>
    <phoneticPr fontId="1"/>
  </si>
  <si>
    <t>注４）宿泊数は現地業務期間から２日を引いた泊数を計上しますが、中国、韓国、モンゴル、フィリピン、ブルネイ、ミクロネシア、マーシャル諸島への渡航は１日のみ引きます。その場合は様式４_(旅費)(特例)をご利用ください。</t>
    <rPh sb="83" eb="85">
      <t>バアイ</t>
    </rPh>
    <rPh sb="86" eb="88">
      <t>ヨウシキ</t>
    </rPh>
    <rPh sb="91" eb="93">
      <t>リョヒ</t>
    </rPh>
    <rPh sb="95" eb="97">
      <t>トクレイ</t>
    </rPh>
    <rPh sb="100" eb="102">
      <t>リヨウ</t>
    </rPh>
    <phoneticPr fontId="1"/>
  </si>
  <si>
    <t>注５）特別手当については、アフガニスタン案件のみが対象であるため、その他案件では欄そのものを削除して差支えありません。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</si>
  <si>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注６）戦争特約保険料の期間と現地業務期間の平仄が合わない場合、その理由を備考に記載してください。（例：年間５回の渡航を予定しているので、個別の渡航ではなく、１年間で通して付保している。）</t>
    <rPh sb="0" eb="1">
      <t>チュウ</t>
    </rPh>
    <phoneticPr fontId="1"/>
  </si>
  <si>
    <t xml:space="preserve">注７) 本邦外に居住する従事者が本邦で行った業務について「課税」を選択ください。
 </t>
    <rPh sb="0" eb="1">
      <t>チュウ</t>
    </rPh>
    <rPh sb="6" eb="7">
      <t>ガイ</t>
    </rPh>
    <rPh sb="8" eb="10">
      <t>キョジュウ</t>
    </rPh>
    <rPh sb="12" eb="15">
      <t>ジュウジシャ</t>
    </rPh>
    <rPh sb="16" eb="18">
      <t>ホンポウ</t>
    </rPh>
    <phoneticPr fontId="1"/>
  </si>
  <si>
    <r>
      <t>注８）黄色で着色されたセル</t>
    </r>
    <r>
      <rPr>
        <b/>
        <u/>
        <sz val="12"/>
        <color rgb="FFFF0000"/>
        <rFont val="ＭＳ ゴシック"/>
        <family val="3"/>
        <charset val="128"/>
      </rPr>
      <t>以外</t>
    </r>
    <r>
      <rPr>
        <sz val="12"/>
        <rFont val="ＭＳ ゴシック"/>
        <family val="3"/>
        <charset val="128"/>
      </rPr>
      <t>には計算式を入れています。必要に応じ、計算式を削除してください。</t>
    </r>
    <phoneticPr fontId="1"/>
  </si>
  <si>
    <t>注９）With コロナ下における新しい渡航管理体系に基づき業務地へ渡航する場合、緊急移送が含まれている旅行保険に加入している場合において、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３０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</si>
  <si>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（20210707）注9を追記</t>
    <rPh sb="10" eb="11">
      <t>チュウ</t>
    </rPh>
    <rPh sb="13" eb="15">
      <t>ツイキ</t>
    </rPh>
    <phoneticPr fontId="1"/>
  </si>
  <si>
    <t>（２）旅費（その他）　合計</t>
    <rPh sb="11" eb="13">
      <t>ゴウケイ</t>
    </rPh>
    <phoneticPr fontId="1"/>
  </si>
  <si>
    <t>注４）中国、韓国、モンゴル、フィリピン、ブルネイ、ミクロネシア、マーシャル諸島への渡航は１日のみ引きます。その場合はこのシートをご利用ください。</t>
    <rPh sb="55" eb="57">
      <t>バアイ</t>
    </rPh>
    <rPh sb="65" eb="67">
      <t>リヨウ</t>
    </rPh>
    <phoneticPr fontId="1"/>
  </si>
  <si>
    <t>注９）With コロナ下における新しい渡航管理体系に基づき業務地へ渡航する場合、緊急移送が含まれている旅行保険に加入している場合おいて、その保険料の一部費用の計上を認めます。具体的には、１日当たり税抜２００円を発注者として負担します。本経費の計上につい　　　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</si>
  <si>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様式５</t>
    <rPh sb="0" eb="2">
      <t>ヨウシキ</t>
    </rPh>
    <phoneticPr fontId="1"/>
  </si>
  <si>
    <t>精算報告明細書（直接人件費）</t>
    <rPh sb="0" eb="2">
      <t>セイサン</t>
    </rPh>
    <rPh sb="2" eb="4">
      <t>ホウコク</t>
    </rPh>
    <rPh sb="4" eb="7">
      <t>メイサイショ</t>
    </rPh>
    <rPh sb="8" eb="10">
      <t>チョクセツ</t>
    </rPh>
    <rPh sb="10" eb="13">
      <t>ジンケンヒ</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</si>
  <si>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</si>
  <si>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</si>
  <si>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</si>
  <si>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</si>
  <si>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</si>
  <si>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</si>
  <si>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契約金額</t>
    <rPh sb="0" eb="2">
      <t>ケイヤク</t>
    </rPh>
    <rPh sb="2" eb="4">
      <t>キンガク</t>
    </rPh>
    <phoneticPr fontId="1"/>
  </si>
  <si>
    <t>実績額</t>
    <rPh sb="0" eb="3">
      <t>ジッセキガク</t>
    </rPh>
    <phoneticPr fontId="1"/>
  </si>
  <si>
    <t>注１）実績額については、上表で算出された合計額を記載してください。</t>
  </si>
  <si>
    <t>注２）精算額については、契約金額と実績額のいずれか低い方を精算額とします。</t>
  </si>
  <si>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7"/>
  </si>
  <si>
    <t>１．その他原価</t>
    <rPh sb="4" eb="5">
      <t>タ</t>
    </rPh>
    <rPh sb="5" eb="7">
      <t>ゲンカ</t>
    </rPh>
    <phoneticPr fontId="7"/>
  </si>
  <si>
    <t>直接人件費(円)</t>
    <rPh sb="0" eb="2">
      <t>チョクセツ</t>
    </rPh>
    <rPh sb="2" eb="5">
      <t>ジンケンヒ</t>
    </rPh>
    <rPh sb="6" eb="7">
      <t>エン</t>
    </rPh>
    <phoneticPr fontId="7"/>
  </si>
  <si>
    <t>その他原価率%</t>
    <phoneticPr fontId="1"/>
  </si>
  <si>
    <t xml:space="preserve">　× </t>
    <phoneticPr fontId="7"/>
  </si>
  <si>
    <t>÷</t>
    <phoneticPr fontId="1"/>
  </si>
  <si>
    <t>　（１－その他原価率%）</t>
    <rPh sb="6" eb="10">
      <t>タゲンカリツ</t>
    </rPh>
    <phoneticPr fontId="7"/>
  </si>
  <si>
    <t>＝</t>
    <phoneticPr fontId="1"/>
  </si>
  <si>
    <t>円</t>
    <rPh sb="0" eb="1">
      <t>エン</t>
    </rPh>
    <phoneticPr fontId="7"/>
  </si>
  <si>
    <t>【計算式】：直接人件費×（その他原価率÷（1－その他原価率））　</t>
    <rPh sb="1" eb="3">
      <t>ケイサン</t>
    </rPh>
    <rPh sb="3" eb="4">
      <t>シキ</t>
    </rPh>
    <rPh sb="6" eb="8">
      <t>チョクセツ</t>
    </rPh>
    <rPh sb="15" eb="18">
      <t>タゲンカ</t>
    </rPh>
    <rPh sb="18" eb="19">
      <t>リツ</t>
    </rPh>
    <rPh sb="25" eb="28">
      <t>タゲンカ</t>
    </rPh>
    <rPh sb="28" eb="29">
      <t>リツ</t>
    </rPh>
    <phoneticPr fontId="68"/>
  </si>
  <si>
    <t>精算額</t>
    <rPh sb="0" eb="3">
      <t>セイサンガク</t>
    </rPh>
    <phoneticPr fontId="7"/>
  </si>
  <si>
    <t>２．一般管理費等</t>
    <rPh sb="2" eb="4">
      <t>イッパン</t>
    </rPh>
    <rPh sb="4" eb="7">
      <t>カンリヒ</t>
    </rPh>
    <rPh sb="7" eb="8">
      <t>トウ</t>
    </rPh>
    <phoneticPr fontId="7"/>
  </si>
  <si>
    <t>直接経費（円）</t>
    <rPh sb="0" eb="4">
      <t>チョクセツケイヒ</t>
    </rPh>
    <rPh sb="5" eb="6">
      <t>エン</t>
    </rPh>
    <phoneticPr fontId="1"/>
  </si>
  <si>
    <t>その他原価（円）</t>
    <rPh sb="2" eb="5">
      <t>タゲンカ</t>
    </rPh>
    <rPh sb="6" eb="7">
      <t>エン</t>
    </rPh>
    <phoneticPr fontId="1"/>
  </si>
  <si>
    <t>　一般管理費等率%</t>
    <phoneticPr fontId="1"/>
  </si>
  <si>
    <t>（</t>
    <phoneticPr fontId="1"/>
  </si>
  <si>
    <t>＋</t>
    <phoneticPr fontId="1"/>
  </si>
  <si>
    <t>×（</t>
    <phoneticPr fontId="1"/>
  </si>
  <si>
    <t>(1-（一般管理費等率％）)=</t>
    <rPh sb="4" eb="6">
      <t>イッパン</t>
    </rPh>
    <rPh sb="6" eb="9">
      <t>カンリヒ</t>
    </rPh>
    <rPh sb="9" eb="10">
      <t>ナド</t>
    </rPh>
    <rPh sb="10" eb="11">
      <t>リツ</t>
    </rPh>
    <phoneticPr fontId="7"/>
  </si>
  <si>
    <t>【計算式】：（直接人件費＋直接経費＋その他原価）×（一般管理費等率÷（1－一般管理費等率））</t>
    <phoneticPr fontId="1"/>
  </si>
  <si>
    <t>様式７</t>
    <phoneticPr fontId="1"/>
  </si>
  <si>
    <t>精算報告明細書（一般業務費）</t>
  </si>
  <si>
    <t>費目（小項目）</t>
  </si>
  <si>
    <t>精算額（月額）</t>
  </si>
  <si>
    <t xml:space="preserve">小計額
</t>
    <phoneticPr fontId="1"/>
  </si>
  <si>
    <t xml:space="preserve"> 特殊傭人費</t>
  </si>
  <si>
    <t xml:space="preserve"> 車両関連費</t>
  </si>
  <si>
    <t>セミナー等実施関連費</t>
    <rPh sb="4" eb="5">
      <t>ナド</t>
    </rPh>
    <rPh sb="5" eb="7">
      <t>ジッシ</t>
    </rPh>
    <rPh sb="7" eb="9">
      <t>カンレン</t>
    </rPh>
    <rPh sb="9" eb="10">
      <t>ヒ</t>
    </rPh>
    <phoneticPr fontId="1"/>
  </si>
  <si>
    <t>事務所関連費</t>
    <rPh sb="0" eb="2">
      <t>ジム</t>
    </rPh>
    <rPh sb="2" eb="3">
      <t>ショ</t>
    </rPh>
    <rPh sb="3" eb="5">
      <t>カンレン</t>
    </rPh>
    <rPh sb="5" eb="6">
      <t>ヒ</t>
    </rPh>
    <phoneticPr fontId="1"/>
  </si>
  <si>
    <t xml:space="preserve"> 旅費・交通費</t>
  </si>
  <si>
    <t xml:space="preserve"> 施設・設備等関連費</t>
    <rPh sb="1" eb="3">
      <t>シセツ</t>
    </rPh>
    <rPh sb="4" eb="6">
      <t>セツビ</t>
    </rPh>
    <rPh sb="6" eb="7">
      <t>ナド</t>
    </rPh>
    <rPh sb="7" eb="9">
      <t>カンレン</t>
    </rPh>
    <rPh sb="9" eb="10">
      <t>ヒ</t>
    </rPh>
    <phoneticPr fontId="1"/>
  </si>
  <si>
    <t xml:space="preserve"> 資料等作成費</t>
  </si>
  <si>
    <t xml:space="preserve"> 雑費</t>
    <phoneticPr fontId="1"/>
  </si>
  <si>
    <t>合計</t>
  </si>
  <si>
    <t xml:space="preserve">合計額
</t>
    <rPh sb="0" eb="2">
      <t>ゴウケイ</t>
    </rPh>
    <rPh sb="2" eb="3">
      <t>ガク</t>
    </rPh>
    <phoneticPr fontId="1"/>
  </si>
  <si>
    <t>合計</t>
    <phoneticPr fontId="1"/>
  </si>
  <si>
    <t>様式８</t>
    <phoneticPr fontId="1"/>
  </si>
  <si>
    <t>一般業務費出納簿</t>
    <rPh sb="0" eb="2">
      <t>イッパン</t>
    </rPh>
    <rPh sb="2" eb="4">
      <t>ギョウム</t>
    </rPh>
    <rPh sb="4" eb="5">
      <t>ヒ</t>
    </rPh>
    <rPh sb="5" eb="8">
      <t>スイトウボ</t>
    </rPh>
    <phoneticPr fontId="7"/>
  </si>
  <si>
    <t>費目（小項目）名：　　　　　　　　　　</t>
    <rPh sb="0" eb="2">
      <t>ヒモク</t>
    </rPh>
    <rPh sb="3" eb="6">
      <t>ショウコウモク</t>
    </rPh>
    <rPh sb="7" eb="8">
      <t>メイ</t>
    </rPh>
    <phoneticPr fontId="1"/>
  </si>
  <si>
    <t>日付</t>
    <rPh sb="0" eb="2">
      <t>ヒヅケ</t>
    </rPh>
    <phoneticPr fontId="7"/>
  </si>
  <si>
    <t>細　目</t>
    <rPh sb="0" eb="1">
      <t>ホソ</t>
    </rPh>
    <rPh sb="2" eb="3">
      <t>メ</t>
    </rPh>
    <phoneticPr fontId="7"/>
  </si>
  <si>
    <t>証憑
番号</t>
    <rPh sb="0" eb="2">
      <t>ショウヒョウ</t>
    </rPh>
    <rPh sb="3" eb="5">
      <t>バンゴウ</t>
    </rPh>
    <phoneticPr fontId="7"/>
  </si>
  <si>
    <t>支出金額</t>
    <rPh sb="0" eb="2">
      <t>シシュツ</t>
    </rPh>
    <rPh sb="2" eb="4">
      <t>キンガク</t>
    </rPh>
    <phoneticPr fontId="7"/>
  </si>
  <si>
    <t>備　　考</t>
    <rPh sb="0" eb="4">
      <t>ビコウ</t>
    </rPh>
    <phoneticPr fontId="7"/>
  </si>
  <si>
    <t>US$</t>
    <phoneticPr fontId="7"/>
  </si>
  <si>
    <r>
      <t>現地通貨</t>
    </r>
    <r>
      <rPr>
        <i/>
        <vertAlign val="superscript"/>
        <sz val="11"/>
        <rFont val="ＭＳ ゴシック"/>
        <family val="3"/>
        <charset val="128"/>
      </rPr>
      <t>注４</t>
    </r>
    <rPh sb="0" eb="2">
      <t>ゲンチ</t>
    </rPh>
    <rPh sb="2" eb="4">
      <t>ツウカ</t>
    </rPh>
    <rPh sb="4" eb="5">
      <t>チュウ</t>
    </rPh>
    <phoneticPr fontId="7"/>
  </si>
  <si>
    <t>円貨</t>
    <rPh sb="0" eb="2">
      <t>エンカ</t>
    </rPh>
    <phoneticPr fontId="7"/>
  </si>
  <si>
    <t>月額合計</t>
    <rPh sb="0" eb="1">
      <t>ガツ</t>
    </rPh>
    <rPh sb="1" eb="2">
      <t>ガク</t>
    </rPh>
    <rPh sb="2" eb="4">
      <t>ゴウケイ</t>
    </rPh>
    <rPh sb="3" eb="4">
      <t>ケイ</t>
    </rPh>
    <phoneticPr fontId="7"/>
  </si>
  <si>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7"/>
  </si>
  <si>
    <t>円貨換算支出合計額</t>
    <rPh sb="0" eb="2">
      <t>エンカ</t>
    </rPh>
    <rPh sb="2" eb="4">
      <t>カンザン</t>
    </rPh>
    <rPh sb="4" eb="6">
      <t>シシュツ</t>
    </rPh>
    <rPh sb="6" eb="8">
      <t>ゴウケイ</t>
    </rPh>
    <rPh sb="8" eb="9">
      <t>ガク</t>
    </rPh>
    <phoneticPr fontId="7"/>
  </si>
  <si>
    <t>＝</t>
    <phoneticPr fontId="60"/>
  </si>
  <si>
    <t>円</t>
    <rPh sb="0" eb="1">
      <t>エン</t>
    </rPh>
    <phoneticPr fontId="60"/>
  </si>
  <si>
    <t>JICA指定レート</t>
    <rPh sb="4" eb="6">
      <t>シテイ</t>
    </rPh>
    <phoneticPr fontId="60"/>
  </si>
  <si>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</si>
  <si>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</si>
  <si>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費目（小項目）名：　　　　　　　</t>
    <rPh sb="0" eb="2">
      <t>ヒモク</t>
    </rPh>
    <rPh sb="3" eb="6">
      <t>ショウコウモク</t>
    </rPh>
    <rPh sb="7" eb="8">
      <t>メイ</t>
    </rPh>
    <phoneticPr fontId="1"/>
  </si>
  <si>
    <t>（単位：円）</t>
    <rPh sb="1" eb="3">
      <t>タンイ</t>
    </rPh>
    <rPh sb="4" eb="5">
      <t>エン</t>
    </rPh>
    <phoneticPr fontId="1"/>
  </si>
  <si>
    <t>支出金額
（税抜）</t>
    <rPh sb="0" eb="4">
      <t>シシュツキンガク</t>
    </rPh>
    <rPh sb="6" eb="8">
      <t>ゼイヌ</t>
    </rPh>
    <phoneticPr fontId="1"/>
  </si>
  <si>
    <t>合計</t>
    <rPh sb="0" eb="2">
      <t>ゴウケイ</t>
    </rPh>
    <phoneticPr fontId="1"/>
  </si>
  <si>
    <r>
      <t>注１）契約時の費目名が本様式と異なる場合は、契約時の費目名に基づき記載してください。
注２）</t>
    </r>
    <r>
      <rPr>
        <sz val="11"/>
        <color rgb="FFFF0000"/>
        <rFont val="ＭＳ ゴシック"/>
        <family val="3"/>
        <charset val="128"/>
      </rPr>
      <t>一般業務費出納簿は、小項目名毎に作成してください。</t>
    </r>
    <r>
      <rPr>
        <sz val="11"/>
        <rFont val="ＭＳ ゴシック"/>
        <family val="3"/>
        <charset val="128"/>
      </rPr>
      <t xml:space="preserve">
注３）領収書等は、細目ごとに一連の番号を付けて、その番号を「証憑番号」欄に記入してください。
</t>
    </r>
    <rPh sb="43" eb="44">
      <t>チュウ</t>
    </rPh>
    <rPh sb="56" eb="59">
      <t>ショウコウモク</t>
    </rPh>
    <rPh sb="59" eb="60">
      <t>メイ</t>
    </rPh>
    <rPh sb="60" eb="61">
      <t>ゴト</t>
    </rPh>
    <rPh sb="72" eb="73">
      <t>チュウ</t>
    </rPh>
    <rPh sb="98" eb="100">
      <t>バンゴウ</t>
    </rPh>
    <phoneticPr fontId="1"/>
  </si>
  <si>
    <t>様式９</t>
    <phoneticPr fontId="1"/>
  </si>
  <si>
    <t>精算報告明細書（機材費）</t>
  </si>
  <si>
    <t>（１）機材購入費</t>
  </si>
  <si>
    <t>日付</t>
  </si>
  <si>
    <t>細目</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</si>
  <si>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</si>
  <si>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</si>
  <si>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</si>
  <si>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</si>
  <si>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</si>
  <si>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r>
      <t>合　計（税抜）</t>
    </r>
    <r>
      <rPr>
        <b/>
        <vertAlign val="superscript"/>
        <sz val="12"/>
        <rFont val="ＭＳ ゴシック"/>
        <family val="3"/>
        <charset val="128"/>
      </rPr>
      <t>注３</t>
    </r>
    <rPh sb="0" eb="2">
      <t>ゴウケイ</t>
    </rPh>
    <rPh sb="2" eb="3">
      <t>ケイ</t>
    </rPh>
    <rPh sb="7" eb="8">
      <t>チュウ</t>
    </rPh>
    <phoneticPr fontId="7"/>
  </si>
  <si>
    <r>
      <t>（２）機材損料・借料</t>
    </r>
    <r>
      <rPr>
        <vertAlign val="superscript"/>
        <sz val="12"/>
        <color rgb="FFFF0000"/>
        <rFont val="ＭＳ ゴシック"/>
        <family val="3"/>
        <charset val="128"/>
      </rPr>
      <t>注５</t>
    </r>
    <rPh sb="10" eb="11">
      <t>チュウ</t>
    </rPh>
    <phoneticPr fontId="1"/>
  </si>
  <si>
    <t>単価</t>
    <rPh sb="0" eb="2">
      <t>タンカ</t>
    </rPh>
    <phoneticPr fontId="1"/>
  </si>
  <si>
    <t>数量</t>
    <rPh sb="0" eb="2">
      <t>スウリョウ</t>
    </rPh>
    <phoneticPr fontId="1"/>
  </si>
  <si>
    <t>支出金額</t>
  </si>
  <si>
    <t>備　　考</t>
    <phoneticPr fontId="1"/>
  </si>
  <si>
    <t>（３）機材送料</t>
  </si>
  <si>
    <t>機材費合計</t>
  </si>
  <si>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注５）損料は単価×数量を記載して下さい。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1"/>
  </si>
  <si>
    <t>様式10</t>
    <rPh sb="0" eb="2">
      <t>ヨウシキ</t>
    </rPh>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</si>
  <si>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</si>
  <si>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</si>
  <si>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</si>
  <si>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</si>
  <si>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格付</t>
  </si>
  <si>
    <t>月額単価</t>
    <rPh sb="0" eb="2">
      <t>ゲツガク</t>
    </rPh>
    <phoneticPr fontId="1"/>
  </si>
  <si>
    <t>業務人月</t>
  </si>
  <si>
    <t>合計金額</t>
  </si>
  <si>
    <t>現地</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</si>
  <si>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</si>
  <si>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</si>
  <si>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合　計</t>
    <rPh sb="0" eb="2">
      <t>ゴウケイ</t>
    </rPh>
    <rPh sb="2" eb="3">
      <t>ケイ</t>
    </rPh>
    <phoneticPr fontId="7"/>
  </si>
  <si>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</si>
  <si>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</si>
  <si>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</si>
  <si>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</si>
  <si>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</si>
  <si>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</si>
  <si>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</si>
  <si>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様式11</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</si>
  <si>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</si>
  <si>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</si>
  <si>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</si>
  <si>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</si>
  <si>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</si>
  <si>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</si>
  <si>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</si>
  <si>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</si>
  <si>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様式12</t>
    <phoneticPr fontId="1"/>
  </si>
  <si>
    <t>証拠書類附属書</t>
    <rPh sb="0" eb="7">
      <t>ショウコショルイフゾクショ</t>
    </rPh>
    <phoneticPr fontId="1"/>
  </si>
  <si>
    <r>
      <t>証書番号</t>
    </r>
    <r>
      <rPr>
        <vertAlign val="superscript"/>
        <sz val="12"/>
        <color theme="1"/>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</si>
  <si>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</si>
  <si>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</si>
  <si>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</si>
  <si>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</si>
  <si>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</si>
  <si>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</si>
  <si>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様式13</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</si>
  <si>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</si>
  <si>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</si>
  <si>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</si>
  <si>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</si>
  <si>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</si>
  <si>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</si>
  <si>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</si>
  <si>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</si>
  <si>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</si>
  <si>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</si>
  <si>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</si>
  <si>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</si>
  <si>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</si>
  <si>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</si>
  <si>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</si>
  <si>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なし</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</si>
  <si>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</si>
  <si>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</si>
  <si>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</si>
  <si>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</si>
  <si>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</si>
  <si>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</si>
  <si>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</si>
  <si>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</si>
  <si>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</si>
  <si>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1"/>
  </si>
  <si>
    <t>日当・宿泊単価</t>
    <rPh sb="0" eb="2">
      <t>ニットウ</t>
    </rPh>
    <rPh sb="3" eb="5">
      <t>シュクハク</t>
    </rPh>
    <rPh sb="5" eb="7">
      <t>タンカ</t>
    </rPh>
    <phoneticPr fontId="1"/>
  </si>
  <si>
    <t>（日／円）</t>
    <rPh sb="1" eb="2">
      <t>ニチ</t>
    </rPh>
    <rPh sb="3" eb="4">
      <t>エン</t>
    </rPh>
    <phoneticPr fontId="1"/>
  </si>
  <si>
    <t>号数</t>
    <rPh sb="0" eb="2">
      <t>ゴウスウ</t>
    </rPh>
    <phoneticPr fontId="7"/>
  </si>
  <si>
    <r>
      <rPr>
        <sz val="12"/>
        <color theme="1"/>
        <rFont val="ＭＳ ゴシック"/>
        <family val="3"/>
        <charset val="128"/>
      </rPr>
      <t>宿泊費</t>
    </r>
    <rPh sb="0" eb="3">
      <t>シュクハクヒ</t>
    </rPh>
    <phoneticPr fontId="7"/>
  </si>
  <si>
    <t>注）上記単価は、2020年4月1日以降公示分に適用する単価を入力しています。</t>
    <rPh sb="0" eb="1">
      <t>チュウ</t>
    </rPh>
    <rPh sb="30" eb="32">
      <t>ニュウリョク</t>
    </rPh>
    <phoneticPr fontId="1"/>
  </si>
  <si>
    <t>※このシートは様式4（旅費）に使用する単価表であり、印刷は不要です。</t>
    <rPh sb="15" eb="17">
      <t>シヨウ</t>
    </rPh>
    <rPh sb="19" eb="21">
      <t>タンカ</t>
    </rPh>
    <rPh sb="21" eb="22">
      <t>ヒョウ</t>
    </rPh>
    <rPh sb="26" eb="28">
      <t>インサツ</t>
    </rPh>
    <rPh sb="29" eb="31">
      <t>フヨウ</t>
    </rPh>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</si>
  <si>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phoneticPr fontId="1"/>
  </si>
  <si>
    <t>無</t>
  </si>
  <si>
    <t>有</t>
  </si>
  <si>
    <t>現地調達</t>
  </si>
  <si>
    <t>第三国調達</t>
  </si>
  <si>
    <t>本邦調達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</si>
</sst>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旅-&quot;@"/>
    <numFmt numFmtId="177" formatCode="\x#,##0;[Red]\-#,##0"/>
    <numFmt numFmtId="178" formatCode="\+#,##0\x;[Red]\+\-#,##0\x"/>
    <numFmt numFmtId="179" formatCode="\x#,##0\=;[Red]\-#,##0"/>
    <numFmt numFmtId="180" formatCode="#,##0\="/>
    <numFmt numFmtId="181" formatCode="#,##0_ "/>
    <numFmt numFmtId="182" formatCode="#,##0_ &quot;円&quot;"/>
    <numFmt numFmtId="183" formatCode="yyyy&quot;年&quot;m&quot;月&quot;d&quot;日&quot;;@"/>
    <numFmt numFmtId="184" formatCode="[$-F800]dddd\,\ mmmm\ dd\,\ yyyy"/>
    <numFmt numFmtId="185" formatCode="\+#,##0;[Red]\+\-#,##0"/>
    <numFmt numFmtId="186" formatCode="\+#,##0;[Red]\+\-#,##0\x"/>
    <numFmt numFmtId="187" formatCode="yyyy/m/d;@"/>
    <numFmt numFmtId="188" formatCode="&quot;x&quot;\ @\ &quot;=&quot;"/>
    <numFmt numFmtId="189" formatCode="#,##0.00_ "/>
    <numFmt numFmtId="190" formatCode="0.00;;;@"/>
    <numFmt numFmtId="191" formatCode="yy&quot;年&quot;m&quot;月&quot;;@"/>
    <numFmt numFmtId="192" formatCode="#,##0_);[Red]\(#,##0\)"/>
    <numFmt numFmtId="193" formatCode="yyyy&quot;年&quot;m&quot;月&quot;&quot;分&quot;"/>
    <numFmt numFmtId="194" formatCode="#,##0&quot;円&quot;"/>
  </numFmts>
  <fonts count="75">
    <font>
      <sz val="12"/>
      <color theme="1"/>
      <name val="ＭＳ ゴシック"/>
      <family val="3"/>
      <charset val="128"/>
    </font>
    <font>
      <sz val="6"/>
      <name val="ＭＳ ゴシック"/>
      <family val="3"/>
      <charset val="128"/>
    </font>
    <font>
      <sz val="12"/>
      <color theme="1"/>
      <name val="ＭＳ ゴシック"/>
      <family val="3"/>
      <charset val="128"/>
    </font>
    <font>
      <b/>
      <sz val="16"/>
      <color theme="1"/>
      <name val="ＭＳ ゴシック"/>
      <family val="3"/>
      <charset val="128"/>
    </font>
    <font>
      <b/>
      <sz val="14"/>
      <color theme="1"/>
      <name val="ＭＳ ゴシック"/>
      <family val="3"/>
      <charset val="128"/>
    </font>
    <font>
      <sz val="12"/>
      <name val="ＭＳ ゴシック"/>
      <family val="3"/>
      <charset val="128"/>
    </font>
    <font>
      <sz val="12"/>
      <name val="Osaka"/>
      <family val="3"/>
      <charset val="128"/>
    </font>
    <font>
      <sz val="6"/>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1"/>
      <color theme="1"/>
      <name val="ＭＳ Ｐゴシック"/>
      <family val="3"/>
      <charset val="128"/>
      <scheme val="minor"/>
    </font>
    <font>
      <sz val="12"/>
      <name val="平成明朝"/>
      <family val="3"/>
      <charset val="128"/>
    </font>
    <font>
      <sz val="11"/>
      <name val="ＭＳ 明朝"/>
      <family val="1"/>
      <charset val="128"/>
    </font>
    <font>
      <u/>
      <sz val="12"/>
      <color indexed="20"/>
      <name val="ＭＳ ゴシック"/>
      <family val="3"/>
      <charset val="128"/>
    </font>
    <font>
      <u/>
      <sz val="12"/>
      <color indexed="20"/>
      <name val="ＭＳ Ｐゴシック"/>
      <family val="3"/>
      <charset val="128"/>
      <scheme val="minor"/>
    </font>
    <font>
      <b/>
      <sz val="12"/>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b/>
      <sz val="14"/>
      <name val="ＭＳ ゴシック"/>
      <family val="3"/>
      <charset val="128"/>
    </font>
    <font>
      <sz val="10.5"/>
      <color theme="1"/>
      <name val="ＭＳ ゴシック"/>
      <family val="3"/>
      <charset val="128"/>
    </font>
    <font>
      <vertAlign val="superscript"/>
      <sz val="12"/>
      <color indexed="8"/>
      <name val="ＭＳ ゴシック"/>
      <family val="3"/>
      <charset val="128"/>
    </font>
    <font>
      <sz val="9"/>
      <name val="ＭＳ ゴシック"/>
      <family val="3"/>
      <charset val="128"/>
    </font>
    <font>
      <b/>
      <sz val="11"/>
      <color theme="1"/>
      <name val="ＭＳ ゴシック"/>
      <family val="3"/>
      <charset val="128"/>
    </font>
    <font>
      <vertAlign val="superscript"/>
      <sz val="11"/>
      <color theme="1"/>
      <name val="ＭＳ ゴシック"/>
      <family val="3"/>
      <charset val="128"/>
    </font>
    <font>
      <sz val="11"/>
      <color theme="1"/>
      <name val="Arial"/>
      <family val="2"/>
    </font>
    <font>
      <sz val="11"/>
      <name val="Arial"/>
      <family val="2"/>
    </font>
    <font>
      <sz val="12"/>
      <color rgb="FFFF0000"/>
      <name val="ＭＳ ゴシック"/>
      <family val="3"/>
      <charset val="128"/>
    </font>
    <font>
      <b/>
      <sz val="11"/>
      <color indexed="81"/>
      <name val="ＭＳ Ｐゴシック"/>
      <family val="3"/>
      <charset val="128"/>
    </font>
    <font>
      <sz val="9"/>
      <color indexed="81"/>
      <name val="ＭＳ Ｐゴシック"/>
      <family val="3"/>
      <charset val="128"/>
    </font>
    <font>
      <b/>
      <sz val="9"/>
      <color indexed="81"/>
      <name val="ＭＳ Ｐゴシック"/>
      <family val="3"/>
      <charset val="128"/>
    </font>
    <font>
      <b/>
      <sz val="11"/>
      <color theme="1"/>
      <name val="Arial"/>
      <family val="2"/>
    </font>
    <font>
      <vertAlign val="superscript"/>
      <sz val="12"/>
      <color theme="1"/>
      <name val="ＭＳ ゴシック"/>
      <family val="3"/>
      <charset val="128"/>
    </font>
    <font>
      <sz val="9"/>
      <color rgb="FFFF0000"/>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12"/>
      <name val="細明朝体"/>
      <family val="3"/>
      <charset val="128"/>
    </font>
    <font>
      <b/>
      <u/>
      <sz val="10"/>
      <color rgb="FFFF0000"/>
      <name val="ＭＳ ゴシック"/>
      <family val="3"/>
      <charset val="128"/>
    </font>
    <font>
      <b/>
      <u/>
      <sz val="12"/>
      <color rgb="FFFF0000"/>
      <name val="ＭＳ ゴシック"/>
      <family val="3"/>
      <charset val="128"/>
    </font>
    <font>
      <sz val="10"/>
      <color rgb="FFFF0000"/>
      <name val="ＭＳ ゴシック"/>
      <family val="3"/>
      <charset val="128"/>
    </font>
    <font>
      <sz val="10.5"/>
      <color rgb="FFFF0000"/>
      <name val="ＭＳ ゴシック"/>
      <family val="3"/>
      <charset val="128"/>
    </font>
    <font>
      <sz val="12"/>
      <color rgb="FF00B050"/>
      <name val="ＭＳ ゴシック"/>
      <family val="3"/>
      <charset val="128"/>
    </font>
    <font>
      <vertAlign val="superscript"/>
      <sz val="12"/>
      <color rgb="FFFF0000"/>
      <name val="ＭＳ ゴシック"/>
      <family val="3"/>
      <charset val="128"/>
    </font>
    <font>
      <vertAlign val="superscript"/>
      <sz val="12"/>
      <name val="ＭＳ ゴシック"/>
      <family val="3"/>
      <charset val="128"/>
    </font>
    <font>
      <strike/>
      <sz val="12"/>
      <name val="ＭＳ ゴシック"/>
      <family val="3"/>
      <charset val="128"/>
    </font>
    <font>
      <vertAlign val="superscript"/>
      <sz val="10"/>
      <name val="ＭＳ ゴシック"/>
      <family val="3"/>
      <charset val="128"/>
    </font>
    <font>
      <i/>
      <sz val="12"/>
      <name val="ＭＳ 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12"/>
      <name val="Osaka"/>
      <charset val="128"/>
    </font>
    <font>
      <b/>
      <sz val="12"/>
      <name val="ＭＳ ゴシック"/>
      <family val="3"/>
      <charset val="128"/>
    </font>
    <font>
      <sz val="8"/>
      <name val="ＭＳ ゴシック"/>
      <family val="3"/>
      <charset val="128"/>
    </font>
    <font>
      <u val="double"/>
      <sz val="12"/>
      <name val="ＭＳ ゴシック"/>
      <family val="3"/>
      <charset val="128"/>
    </font>
    <font>
      <vertAlign val="superscript"/>
      <sz val="11"/>
      <name val="ＭＳ ゴシック"/>
      <family val="3"/>
      <charset val="128"/>
    </font>
    <font>
      <sz val="14"/>
      <color theme="1"/>
      <name val="ＭＳ ゴシック"/>
      <family val="3"/>
      <charset val="128"/>
    </font>
    <font>
      <b/>
      <vertAlign val="superscript"/>
      <sz val="12"/>
      <name val="ＭＳ ゴシック"/>
      <family val="3"/>
      <charset val="128"/>
    </font>
    <font>
      <sz val="6"/>
      <name val="ＭＳ Ｐゴシック"/>
      <family val="3"/>
      <charset val="128"/>
    </font>
    <font>
      <i/>
      <sz val="11"/>
      <name val="ＭＳ ゴシック"/>
      <family val="3"/>
      <charset val="128"/>
    </font>
    <font>
      <i/>
      <vertAlign val="superscript"/>
      <sz val="11"/>
      <name val="ＭＳ ゴシック"/>
      <family val="3"/>
      <charset val="128"/>
    </font>
    <font>
      <u/>
      <sz val="12"/>
      <name val="ＭＳ ゴシック"/>
      <family val="3"/>
      <charset val="128"/>
    </font>
    <font>
      <b/>
      <sz val="13"/>
      <name val="ＭＳ ゴシック"/>
      <family val="3"/>
      <charset val="128"/>
    </font>
    <font>
      <b/>
      <sz val="11"/>
      <name val="ＭＳ ゴシック"/>
      <family val="3"/>
      <charset val="128"/>
    </font>
    <font>
      <sz val="6"/>
      <name val="Osaka"/>
      <charset val="128"/>
    </font>
    <font>
      <sz val="12"/>
      <name val="ＭＳ Ｐゴシック"/>
      <family val="3"/>
      <charset val="128"/>
    </font>
    <font>
      <b/>
      <sz val="14"/>
      <name val="ＭＳ Ｐゴシック"/>
      <family val="3"/>
      <charset val="128"/>
    </font>
    <font>
      <b/>
      <u/>
      <sz val="14"/>
      <name val="ＭＳ Ｐゴシック"/>
      <family val="3"/>
      <charset val="128"/>
    </font>
    <font>
      <b/>
      <sz val="12"/>
      <name val="ＭＳ Ｐゴシック"/>
      <family val="3"/>
      <charset val="128"/>
    </font>
    <font>
      <b/>
      <sz val="18"/>
      <name val="ＭＳ Ｐゴシック"/>
      <family val="3"/>
      <charset val="128"/>
    </font>
    <font>
      <b/>
      <sz val="10"/>
      <name val="ＭＳ ゴシック"/>
      <family val="3"/>
      <charset val="128"/>
    </font>
    <font>
      <sz val="11"/>
      <color rgb="FFFF0000"/>
      <name val="ＭＳ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right/>
      <top/>
      <bottom style="double">
        <color indexed="64"/>
      </bottom>
      <diagonal/>
    </border>
    <border>
      <left/>
      <right style="thin">
        <color auto="1"/>
      </right>
      <top/>
      <bottom style="double">
        <color auto="1"/>
      </bottom>
      <diagonal/>
    </border>
    <border>
      <left/>
      <right style="thin">
        <color auto="1"/>
      </right>
      <top style="double">
        <color auto="1"/>
      </top>
      <bottom style="thin">
        <color auto="1"/>
      </bottom>
      <diagonal/>
    </border>
    <border diagonalUp="1">
      <left/>
      <right style="thin">
        <color indexed="64"/>
      </right>
      <top style="thin">
        <color indexed="64"/>
      </top>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double">
        <color auto="1"/>
      </top>
      <bottom style="thin">
        <color auto="1"/>
      </bottom>
      <diagonal style="thin">
        <color auto="1"/>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diagonalUp="1">
      <left style="medium">
        <color indexed="64"/>
      </left>
      <right style="medium">
        <color indexed="64"/>
      </right>
      <top style="double">
        <color indexed="64"/>
      </top>
      <bottom style="medium">
        <color indexed="64"/>
      </bottom>
      <diagonal style="thin">
        <color indexed="64"/>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02">
    <xf numFmtId="0" fontId="0"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8" fillId="3" borderId="43" applyFill="0">
      <alignment horizontal="center"/>
    </xf>
    <xf numFmtId="9" fontId="6"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11" fillId="0" borderId="0">
      <alignment vertical="center"/>
    </xf>
    <xf numFmtId="0" fontId="11" fillId="0" borderId="0">
      <alignment vertical="center"/>
    </xf>
    <xf numFmtId="0" fontId="12" fillId="0" borderId="0"/>
    <xf numFmtId="0" fontId="5" fillId="0" borderId="0">
      <alignment vertical="center"/>
    </xf>
    <xf numFmtId="0" fontId="13" fillId="0" borderId="0">
      <alignment vertical="center"/>
    </xf>
    <xf numFmtId="0" fontId="2" fillId="0" borderId="0">
      <alignment vertical="center"/>
    </xf>
    <xf numFmtId="0" fontId="2"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xf numFmtId="0" fontId="38" fillId="0" borderId="0"/>
    <xf numFmtId="0" fontId="53" fillId="0" borderId="0"/>
    <xf numFmtId="0" fontId="6" fillId="0" borderId="0"/>
    <xf numFmtId="0" fontId="2" fillId="0" borderId="0">
      <alignment vertical="center"/>
    </xf>
    <xf numFmtId="0" fontId="2" fillId="0" borderId="0">
      <alignment vertical="center"/>
    </xf>
  </cellStyleXfs>
  <cellXfs count="816">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17" fillId="0" borderId="0" xfId="0" applyFont="1">
      <alignment vertical="center"/>
    </xf>
    <xf numFmtId="0" fontId="0" fillId="0" borderId="46" xfId="0" applyBorder="1">
      <alignment vertical="center"/>
    </xf>
    <xf numFmtId="0" fontId="17" fillId="0" borderId="0" xfId="0" applyFont="1" applyAlignment="1">
      <alignment horizontal="center" vertical="center"/>
    </xf>
    <xf numFmtId="0" fontId="18" fillId="0" borderId="0" xfId="0" applyFont="1">
      <alignment vertical="center"/>
    </xf>
    <xf numFmtId="0" fontId="21" fillId="0" borderId="0" xfId="0" applyFont="1">
      <alignment vertical="center"/>
    </xf>
    <xf numFmtId="0" fontId="19" fillId="0" borderId="0" xfId="0" applyFont="1">
      <alignment vertical="center"/>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18" fillId="0" borderId="45" xfId="0" applyFont="1" applyBorder="1" applyAlignment="1">
      <alignment horizontal="center" vertical="center"/>
    </xf>
    <xf numFmtId="0" fontId="18" fillId="0" borderId="0" xfId="0" applyFont="1" applyAlignment="1">
      <alignment horizontal="center" vertical="center"/>
    </xf>
    <xf numFmtId="0" fontId="18" fillId="0" borderId="30"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55" xfId="0" applyFont="1" applyBorder="1" applyAlignment="1">
      <alignment horizontal="center" vertical="center" wrapText="1"/>
    </xf>
    <xf numFmtId="176" fontId="18" fillId="2" borderId="42" xfId="0" applyNumberFormat="1" applyFont="1" applyFill="1" applyBorder="1" applyAlignment="1">
      <alignment horizontal="center" vertical="center"/>
    </xf>
    <xf numFmtId="38" fontId="27" fillId="0" borderId="58" xfId="1" applyFont="1" applyBorder="1" applyAlignment="1">
      <alignment horizontal="right" vertical="center"/>
    </xf>
    <xf numFmtId="177" fontId="27" fillId="4" borderId="59" xfId="1" applyNumberFormat="1" applyFont="1" applyFill="1" applyBorder="1" applyAlignment="1">
      <alignment horizontal="center" vertical="center"/>
    </xf>
    <xf numFmtId="178" fontId="27" fillId="0" borderId="59" xfId="1" applyNumberFormat="1" applyFont="1" applyBorder="1" applyAlignment="1">
      <alignment horizontal="center" vertical="center"/>
    </xf>
    <xf numFmtId="179" fontId="27" fillId="0" borderId="59" xfId="1" applyNumberFormat="1" applyFont="1" applyBorder="1" applyAlignment="1">
      <alignment horizontal="center" vertical="center"/>
    </xf>
    <xf numFmtId="38" fontId="27" fillId="0" borderId="60" xfId="1" applyFont="1" applyBorder="1" applyAlignment="1">
      <alignment horizontal="right" vertical="center"/>
    </xf>
    <xf numFmtId="38" fontId="27" fillId="0" borderId="61" xfId="1" applyFont="1" applyBorder="1" applyAlignment="1">
      <alignment horizontal="right" vertical="center"/>
    </xf>
    <xf numFmtId="180" fontId="27" fillId="0" borderId="59" xfId="1" applyNumberFormat="1" applyFont="1" applyBorder="1" applyAlignment="1">
      <alignment horizontal="center" vertical="center"/>
    </xf>
    <xf numFmtId="38" fontId="27" fillId="2" borderId="2" xfId="1" applyFont="1" applyFill="1" applyBorder="1" applyAlignment="1">
      <alignment horizontal="center" vertical="center"/>
    </xf>
    <xf numFmtId="0" fontId="18" fillId="0" borderId="9" xfId="0" applyFont="1" applyBorder="1">
      <alignment vertical="center"/>
    </xf>
    <xf numFmtId="38" fontId="27" fillId="0" borderId="29" xfId="1" applyFont="1" applyBorder="1" applyAlignment="1">
      <alignment horizontal="right" vertical="center"/>
    </xf>
    <xf numFmtId="177" fontId="27" fillId="4" borderId="46" xfId="1" applyNumberFormat="1" applyFont="1" applyFill="1" applyBorder="1" applyAlignment="1">
      <alignment horizontal="center" vertical="center"/>
    </xf>
    <xf numFmtId="178" fontId="27" fillId="0" borderId="46" xfId="1" applyNumberFormat="1" applyFont="1" applyBorder="1" applyAlignment="1">
      <alignment horizontal="center" vertical="center"/>
    </xf>
    <xf numFmtId="179" fontId="27" fillId="0" borderId="46" xfId="1" applyNumberFormat="1" applyFont="1" applyBorder="1" applyAlignment="1">
      <alignment horizontal="center" vertical="center"/>
    </xf>
    <xf numFmtId="38" fontId="27" fillId="0" borderId="2" xfId="1" applyFont="1" applyBorder="1" applyAlignment="1">
      <alignment horizontal="right" vertical="center"/>
    </xf>
    <xf numFmtId="38" fontId="27" fillId="0" borderId="12" xfId="1" applyFont="1" applyBorder="1" applyAlignment="1">
      <alignment horizontal="right" vertical="center"/>
    </xf>
    <xf numFmtId="180" fontId="27" fillId="0" borderId="46" xfId="1" applyNumberFormat="1" applyFont="1" applyBorder="1" applyAlignment="1">
      <alignment horizontal="center" vertical="center"/>
    </xf>
    <xf numFmtId="38" fontId="27" fillId="2" borderId="1" xfId="1" applyFont="1" applyFill="1" applyBorder="1" applyAlignment="1">
      <alignment horizontal="center" vertical="center"/>
    </xf>
    <xf numFmtId="0" fontId="18" fillId="0" borderId="7" xfId="0" applyFont="1" applyBorder="1">
      <alignment vertical="center"/>
    </xf>
    <xf numFmtId="176" fontId="18" fillId="2" borderId="33" xfId="0" applyNumberFormat="1" applyFont="1" applyFill="1" applyBorder="1" applyAlignment="1">
      <alignment horizontal="center" vertical="center"/>
    </xf>
    <xf numFmtId="38" fontId="27" fillId="0" borderId="51" xfId="1" applyFont="1" applyBorder="1" applyAlignment="1">
      <alignment horizontal="right" vertical="center"/>
    </xf>
    <xf numFmtId="177" fontId="27" fillId="4" borderId="50" xfId="1" applyNumberFormat="1" applyFont="1" applyFill="1" applyBorder="1" applyAlignment="1">
      <alignment horizontal="center" vertical="center"/>
    </xf>
    <xf numFmtId="178" fontId="27" fillId="0" borderId="50" xfId="1" applyNumberFormat="1" applyFont="1" applyBorder="1" applyAlignment="1">
      <alignment horizontal="center" vertical="center"/>
    </xf>
    <xf numFmtId="179" fontId="27" fillId="0" borderId="20" xfId="1" applyNumberFormat="1" applyFont="1" applyBorder="1" applyAlignment="1">
      <alignment horizontal="center" vertical="center"/>
    </xf>
    <xf numFmtId="38" fontId="27" fillId="0" borderId="52" xfId="1" applyFont="1" applyBorder="1" applyAlignment="1">
      <alignment horizontal="right" vertical="center"/>
    </xf>
    <xf numFmtId="38" fontId="27" fillId="0" borderId="18" xfId="1" applyFont="1" applyBorder="1" applyAlignment="1">
      <alignment horizontal="right" vertical="center"/>
    </xf>
    <xf numFmtId="177" fontId="27" fillId="4" borderId="17" xfId="1" applyNumberFormat="1" applyFont="1" applyFill="1" applyBorder="1" applyAlignment="1">
      <alignment horizontal="center" vertical="center"/>
    </xf>
    <xf numFmtId="178" fontId="27" fillId="0" borderId="17" xfId="1" applyNumberFormat="1" applyFont="1" applyBorder="1" applyAlignment="1">
      <alignment horizontal="center" vertical="center"/>
    </xf>
    <xf numFmtId="180" fontId="27" fillId="0" borderId="17" xfId="1" applyNumberFormat="1" applyFont="1" applyBorder="1" applyAlignment="1">
      <alignment horizontal="center" vertical="center"/>
    </xf>
    <xf numFmtId="38" fontId="27" fillId="0" borderId="19" xfId="1" applyFont="1" applyBorder="1" applyAlignment="1">
      <alignment horizontal="right" vertical="center"/>
    </xf>
    <xf numFmtId="38" fontId="27" fillId="2" borderId="19" xfId="1" applyFont="1" applyFill="1" applyBorder="1" applyAlignment="1">
      <alignment horizontal="center" vertical="center"/>
    </xf>
    <xf numFmtId="0" fontId="18" fillId="0" borderId="8" xfId="0" applyFont="1" applyBorder="1">
      <alignment vertical="center"/>
    </xf>
    <xf numFmtId="0" fontId="0" fillId="0" borderId="0" xfId="0" applyAlignment="1">
      <alignment horizontal="right" vertical="center"/>
    </xf>
    <xf numFmtId="0" fontId="26" fillId="4" borderId="8" xfId="0" applyFont="1" applyFill="1" applyBorder="1" applyAlignment="1">
      <alignment horizontal="center" vertical="center"/>
    </xf>
    <xf numFmtId="177" fontId="27" fillId="0" borderId="59" xfId="1" applyNumberFormat="1" applyFont="1" applyBorder="1" applyAlignment="1">
      <alignment horizontal="center" vertical="center"/>
    </xf>
    <xf numFmtId="177" fontId="27" fillId="0" borderId="46" xfId="1" applyNumberFormat="1" applyFont="1" applyBorder="1" applyAlignment="1">
      <alignment horizontal="center" vertical="center"/>
    </xf>
    <xf numFmtId="177" fontId="27" fillId="0" borderId="50" xfId="1" applyNumberFormat="1" applyFont="1" applyBorder="1" applyAlignment="1">
      <alignment horizontal="center" vertical="center"/>
    </xf>
    <xf numFmtId="177" fontId="27" fillId="0" borderId="17" xfId="1" applyNumberFormat="1" applyFont="1" applyBorder="1" applyAlignment="1">
      <alignment horizontal="center" vertical="center"/>
    </xf>
    <xf numFmtId="185" fontId="27" fillId="0" borderId="59" xfId="1" applyNumberFormat="1" applyFont="1" applyBorder="1" applyAlignment="1">
      <alignment horizontal="center" vertical="center"/>
    </xf>
    <xf numFmtId="185" fontId="27" fillId="0" borderId="46" xfId="1" applyNumberFormat="1" applyFont="1" applyBorder="1" applyAlignment="1">
      <alignment horizontal="center" vertical="center"/>
    </xf>
    <xf numFmtId="185" fontId="27" fillId="0" borderId="50" xfId="1" applyNumberFormat="1" applyFont="1" applyBorder="1" applyAlignment="1">
      <alignment horizontal="center" vertical="center"/>
    </xf>
    <xf numFmtId="186" fontId="27" fillId="0" borderId="59" xfId="1" applyNumberFormat="1" applyFont="1" applyBorder="1" applyAlignment="1">
      <alignment horizontal="center" vertical="center"/>
    </xf>
    <xf numFmtId="186" fontId="27" fillId="0" borderId="46" xfId="1" applyNumberFormat="1" applyFont="1" applyBorder="1" applyAlignment="1">
      <alignment horizontal="center" vertical="center"/>
    </xf>
    <xf numFmtId="186" fontId="27" fillId="0" borderId="17" xfId="1" applyNumberFormat="1" applyFont="1" applyBorder="1" applyAlignment="1">
      <alignment horizontal="center" vertical="center"/>
    </xf>
    <xf numFmtId="0" fontId="26" fillId="4" borderId="9" xfId="0" applyFont="1" applyFill="1" applyBorder="1" applyAlignment="1">
      <alignment horizontal="center" vertical="center"/>
    </xf>
    <xf numFmtId="187" fontId="26" fillId="2" borderId="79" xfId="0" applyNumberFormat="1" applyFont="1" applyFill="1" applyBorder="1" applyAlignment="1">
      <alignment horizontal="center" vertical="center"/>
    </xf>
    <xf numFmtId="187" fontId="26" fillId="2" borderId="13" xfId="0" applyNumberFormat="1" applyFont="1" applyFill="1" applyBorder="1" applyAlignment="1">
      <alignment horizontal="center" vertical="center"/>
    </xf>
    <xf numFmtId="187" fontId="26" fillId="2" borderId="80" xfId="0" applyNumberFormat="1" applyFont="1" applyFill="1" applyBorder="1" applyAlignment="1">
      <alignment horizontal="center" vertical="center"/>
    </xf>
    <xf numFmtId="187" fontId="26" fillId="2" borderId="15" xfId="0" applyNumberFormat="1" applyFont="1" applyFill="1" applyBorder="1" applyAlignment="1">
      <alignment horizontal="center" vertical="center"/>
    </xf>
    <xf numFmtId="187" fontId="26" fillId="2" borderId="81" xfId="0" applyNumberFormat="1" applyFont="1" applyFill="1" applyBorder="1" applyAlignment="1">
      <alignment horizontal="center" vertical="center"/>
    </xf>
    <xf numFmtId="187" fontId="26" fillId="2" borderId="20" xfId="0" applyNumberFormat="1" applyFont="1" applyFill="1" applyBorder="1" applyAlignment="1">
      <alignment horizontal="center" vertical="center"/>
    </xf>
    <xf numFmtId="38" fontId="26" fillId="2" borderId="79" xfId="1" applyFont="1" applyFill="1" applyBorder="1" applyAlignment="1">
      <alignment vertical="center"/>
    </xf>
    <xf numFmtId="38" fontId="26" fillId="2" borderId="42" xfId="1" applyFont="1" applyFill="1" applyBorder="1">
      <alignment vertical="center"/>
    </xf>
    <xf numFmtId="38" fontId="26" fillId="2" borderId="80" xfId="1" applyFont="1" applyFill="1" applyBorder="1" applyAlignment="1">
      <alignment vertical="center"/>
    </xf>
    <xf numFmtId="38" fontId="26" fillId="2" borderId="82" xfId="1" applyFont="1" applyFill="1" applyBorder="1">
      <alignment vertical="center"/>
    </xf>
    <xf numFmtId="0" fontId="26" fillId="2" borderId="6" xfId="0" applyFont="1" applyFill="1" applyBorder="1" applyAlignment="1">
      <alignment horizontal="center" vertical="center"/>
    </xf>
    <xf numFmtId="38" fontId="26" fillId="2" borderId="81" xfId="1" applyFont="1" applyFill="1" applyBorder="1" applyAlignment="1">
      <alignment vertical="center"/>
    </xf>
    <xf numFmtId="38" fontId="26" fillId="2" borderId="83" xfId="1" applyFont="1" applyFill="1" applyBorder="1">
      <alignment vertical="center"/>
    </xf>
    <xf numFmtId="38" fontId="32" fillId="0" borderId="32" xfId="1" applyFont="1" applyBorder="1" applyAlignment="1">
      <alignment horizontal="right" vertical="center"/>
    </xf>
    <xf numFmtId="38" fontId="32" fillId="0" borderId="26" xfId="1" applyFont="1" applyBorder="1" applyAlignment="1">
      <alignment horizontal="right" vertical="center"/>
    </xf>
    <xf numFmtId="38" fontId="26" fillId="2" borderId="37" xfId="1" applyFont="1" applyFill="1" applyBorder="1">
      <alignment vertical="center"/>
    </xf>
    <xf numFmtId="176" fontId="26" fillId="2" borderId="42" xfId="0" applyNumberFormat="1" applyFont="1" applyFill="1" applyBorder="1" applyAlignment="1">
      <alignment horizontal="center" vertical="center"/>
    </xf>
    <xf numFmtId="38" fontId="26" fillId="0" borderId="21" xfId="0" applyNumberFormat="1" applyFont="1" applyBorder="1">
      <alignment vertical="center"/>
    </xf>
    <xf numFmtId="38" fontId="26" fillId="2" borderId="38" xfId="1" applyFont="1" applyFill="1" applyBorder="1">
      <alignment vertical="center"/>
    </xf>
    <xf numFmtId="38" fontId="26" fillId="0" borderId="57" xfId="0" applyNumberFormat="1" applyFont="1" applyBorder="1">
      <alignment vertical="center"/>
    </xf>
    <xf numFmtId="38" fontId="26" fillId="2" borderId="39" xfId="1" applyFont="1" applyFill="1" applyBorder="1">
      <alignment vertical="center"/>
    </xf>
    <xf numFmtId="176" fontId="26" fillId="2" borderId="56" xfId="0" applyNumberFormat="1" applyFont="1" applyFill="1" applyBorder="1" applyAlignment="1">
      <alignment horizontal="center" vertical="center"/>
    </xf>
    <xf numFmtId="38" fontId="26" fillId="0" borderId="33" xfId="0" applyNumberFormat="1" applyFont="1" applyBorder="1">
      <alignment vertical="center"/>
    </xf>
    <xf numFmtId="38" fontId="32" fillId="0" borderId="6" xfId="0" applyNumberFormat="1" applyFont="1" applyBorder="1" applyAlignment="1">
      <alignment horizontal="right" vertical="center"/>
    </xf>
    <xf numFmtId="38" fontId="32" fillId="0" borderId="3" xfId="0" applyNumberFormat="1" applyFont="1" applyBorder="1" applyAlignment="1">
      <alignment horizontal="right" vertical="center"/>
    </xf>
    <xf numFmtId="0" fontId="21" fillId="0" borderId="0" xfId="0" applyFont="1" applyAlignment="1">
      <alignment horizontal="right" vertical="center"/>
    </xf>
    <xf numFmtId="0" fontId="0" fillId="0" borderId="0" xfId="0" applyAlignment="1">
      <alignment horizontal="center" vertical="center"/>
    </xf>
    <xf numFmtId="0" fontId="26" fillId="2" borderId="35" xfId="0" applyFont="1" applyFill="1" applyBorder="1" applyAlignment="1">
      <alignment horizontal="center" vertical="center"/>
    </xf>
    <xf numFmtId="0" fontId="26" fillId="2" borderId="23"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41" xfId="0" applyFont="1" applyBorder="1" applyAlignment="1">
      <alignment horizontal="center" vertical="center"/>
    </xf>
    <xf numFmtId="188" fontId="27" fillId="2" borderId="59" xfId="1" applyNumberFormat="1" applyFont="1" applyFill="1" applyBorder="1" applyAlignment="1">
      <alignment horizontal="center" vertical="center"/>
    </xf>
    <xf numFmtId="188" fontId="27" fillId="2" borderId="62" xfId="1" applyNumberFormat="1" applyFont="1" applyFill="1" applyBorder="1" applyAlignment="1">
      <alignment horizontal="center" vertical="center"/>
    </xf>
    <xf numFmtId="188" fontId="27" fillId="2" borderId="17" xfId="1" applyNumberFormat="1" applyFont="1" applyFill="1" applyBorder="1" applyAlignment="1">
      <alignment horizontal="center" vertical="center"/>
    </xf>
    <xf numFmtId="3" fontId="26" fillId="0" borderId="62" xfId="0" applyNumberFormat="1" applyFont="1" applyBorder="1" applyAlignment="1">
      <alignment horizontal="right" vertical="center"/>
    </xf>
    <xf numFmtId="3" fontId="26" fillId="0" borderId="50" xfId="0" applyNumberFormat="1" applyFont="1" applyBorder="1" applyAlignment="1">
      <alignment horizontal="right" vertical="center"/>
    </xf>
    <xf numFmtId="3" fontId="26" fillId="0" borderId="46" xfId="0" applyNumberFormat="1" applyFont="1" applyBorder="1" applyAlignment="1">
      <alignment horizontal="right" vertical="center" wrapText="1"/>
    </xf>
    <xf numFmtId="38" fontId="27" fillId="2" borderId="12" xfId="1" applyFont="1" applyFill="1" applyBorder="1" applyAlignment="1">
      <alignment horizontal="right" vertical="center"/>
    </xf>
    <xf numFmtId="38" fontId="27" fillId="2" borderId="14" xfId="1" applyFont="1" applyFill="1" applyBorder="1" applyAlignment="1">
      <alignment horizontal="right" vertical="center"/>
    </xf>
    <xf numFmtId="38" fontId="27" fillId="2" borderId="18" xfId="1" applyFont="1" applyFill="1" applyBorder="1" applyAlignment="1">
      <alignment horizontal="right" vertical="center"/>
    </xf>
    <xf numFmtId="0" fontId="18" fillId="0" borderId="28" xfId="0" applyFont="1" applyBorder="1" applyAlignment="1">
      <alignment horizontal="centerContinuous" vertical="center"/>
    </xf>
    <xf numFmtId="0" fontId="18" fillId="0" borderId="16" xfId="0" applyFont="1" applyBorder="1" applyAlignment="1">
      <alignment horizontal="centerContinuous" vertical="center"/>
    </xf>
    <xf numFmtId="0" fontId="18" fillId="0" borderId="54" xfId="0" applyFont="1" applyBorder="1" applyAlignment="1">
      <alignment horizontal="centerContinuous" vertical="center"/>
    </xf>
    <xf numFmtId="0" fontId="20" fillId="0" borderId="0" xfId="0" applyFont="1">
      <alignment vertical="center"/>
    </xf>
    <xf numFmtId="0" fontId="0" fillId="0" borderId="0" xfId="0" applyAlignment="1">
      <alignment vertical="center" wrapText="1"/>
    </xf>
    <xf numFmtId="181" fontId="0" fillId="0" borderId="85"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86" xfId="0" applyNumberFormat="1" applyBorder="1" applyAlignment="1">
      <alignment horizontal="right" vertical="center" wrapText="1"/>
    </xf>
    <xf numFmtId="181" fontId="0" fillId="0" borderId="95" xfId="0" applyNumberFormat="1" applyBorder="1" applyAlignment="1">
      <alignment horizontal="right" vertical="center" wrapText="1"/>
    </xf>
    <xf numFmtId="181" fontId="0" fillId="0" borderId="87" xfId="0" applyNumberFormat="1" applyBorder="1" applyAlignment="1">
      <alignment horizontal="right" vertical="center" wrapText="1"/>
    </xf>
    <xf numFmtId="181" fontId="0" fillId="0" borderId="96" xfId="0" applyNumberFormat="1" applyBorder="1" applyAlignment="1">
      <alignment horizontal="right" vertical="center" wrapText="1"/>
    </xf>
    <xf numFmtId="181" fontId="0" fillId="0" borderId="84" xfId="0" applyNumberFormat="1" applyBorder="1" applyAlignment="1">
      <alignment horizontal="right" vertical="center" wrapText="1"/>
    </xf>
    <xf numFmtId="181" fontId="0" fillId="0" borderId="97" xfId="0" applyNumberFormat="1" applyBorder="1" applyAlignment="1">
      <alignment horizontal="right" vertical="center" wrapText="1"/>
    </xf>
    <xf numFmtId="181" fontId="0" fillId="0" borderId="98" xfId="0" applyNumberFormat="1" applyBorder="1" applyAlignment="1">
      <alignment horizontal="right" vertical="center" wrapText="1"/>
    </xf>
    <xf numFmtId="0" fontId="5" fillId="0" borderId="0" xfId="0" applyFont="1" applyAlignment="1">
      <alignment wrapText="1"/>
    </xf>
    <xf numFmtId="38" fontId="5" fillId="0" borderId="0" xfId="1" applyFont="1" applyBorder="1" applyAlignment="1"/>
    <xf numFmtId="38" fontId="0" fillId="0" borderId="0" xfId="1" applyFont="1" applyBorder="1">
      <alignment vertical="center"/>
    </xf>
    <xf numFmtId="0" fontId="5" fillId="0" borderId="0" xfId="0" applyFont="1">
      <alignment vertical="center"/>
    </xf>
    <xf numFmtId="0" fontId="28"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23" fillId="0" borderId="0" xfId="0" applyFont="1">
      <alignment vertical="center"/>
    </xf>
    <xf numFmtId="181" fontId="0" fillId="0" borderId="1" xfId="0" applyNumberFormat="1" applyBorder="1" applyAlignment="1">
      <alignment horizontal="right" vertical="center" wrapText="1"/>
    </xf>
    <xf numFmtId="38" fontId="0" fillId="2" borderId="1" xfId="1" applyFont="1" applyFill="1" applyBorder="1" applyAlignment="1">
      <alignment horizontal="right" vertical="center" wrapText="1"/>
    </xf>
    <xf numFmtId="0" fontId="0" fillId="0" borderId="24" xfId="0" applyBorder="1" applyAlignment="1">
      <alignment horizontal="left" vertical="center"/>
    </xf>
    <xf numFmtId="0" fontId="0" fillId="0" borderId="75" xfId="0" applyBorder="1" applyAlignment="1">
      <alignment horizontal="left" vertical="center" wrapText="1"/>
    </xf>
    <xf numFmtId="0" fontId="0" fillId="0" borderId="24" xfId="0" applyBorder="1">
      <alignment vertical="center"/>
    </xf>
    <xf numFmtId="0" fontId="16" fillId="0" borderId="24" xfId="0" applyFont="1" applyBorder="1">
      <alignment vertical="center"/>
    </xf>
    <xf numFmtId="181" fontId="0" fillId="0" borderId="71" xfId="0" applyNumberFormat="1" applyBorder="1" applyAlignment="1">
      <alignment horizontal="right" vertical="center" wrapText="1"/>
    </xf>
    <xf numFmtId="181" fontId="0" fillId="0" borderId="76" xfId="0" applyNumberFormat="1" applyBorder="1" applyAlignment="1">
      <alignment horizontal="right" vertical="center" wrapText="1"/>
    </xf>
    <xf numFmtId="181" fontId="0" fillId="0" borderId="76" xfId="0" applyNumberFormat="1" applyBorder="1" applyAlignment="1">
      <alignment vertical="center" wrapText="1"/>
    </xf>
    <xf numFmtId="38" fontId="0" fillId="2" borderId="76" xfId="1" applyFont="1" applyFill="1" applyBorder="1" applyAlignment="1">
      <alignment horizontal="right" vertical="center" wrapText="1"/>
    </xf>
    <xf numFmtId="38" fontId="16" fillId="0" borderId="8" xfId="1" applyFont="1" applyFill="1" applyBorder="1" applyAlignment="1">
      <alignment horizontal="right" vertical="center" wrapText="1"/>
    </xf>
    <xf numFmtId="38" fontId="37" fillId="0" borderId="58" xfId="1" applyFont="1" applyFill="1" applyBorder="1" applyAlignment="1">
      <alignment horizontal="right" vertical="center"/>
    </xf>
    <xf numFmtId="177" fontId="37" fillId="4" borderId="59" xfId="1" applyNumberFormat="1" applyFont="1" applyFill="1" applyBorder="1" applyAlignment="1">
      <alignment horizontal="center" vertical="center"/>
    </xf>
    <xf numFmtId="185" fontId="37" fillId="0" borderId="59" xfId="1" applyNumberFormat="1" applyFont="1" applyBorder="1" applyAlignment="1">
      <alignment horizontal="center" vertical="center"/>
    </xf>
    <xf numFmtId="177" fontId="37" fillId="0" borderId="59" xfId="1" applyNumberFormat="1" applyFont="1" applyBorder="1" applyAlignment="1">
      <alignment horizontal="center" vertical="center"/>
    </xf>
    <xf numFmtId="178" fontId="37" fillId="0" borderId="59" xfId="1" applyNumberFormat="1" applyFont="1" applyBorder="1" applyAlignment="1">
      <alignment horizontal="center" vertical="center"/>
    </xf>
    <xf numFmtId="179" fontId="37" fillId="0" borderId="59" xfId="1" applyNumberFormat="1" applyFont="1" applyBorder="1" applyAlignment="1">
      <alignment horizontal="center" vertical="center"/>
    </xf>
    <xf numFmtId="38" fontId="37" fillId="0" borderId="60" xfId="1" applyFont="1" applyBorder="1" applyAlignment="1">
      <alignment horizontal="right" vertical="center"/>
    </xf>
    <xf numFmtId="38" fontId="37" fillId="0" borderId="61" xfId="1" applyFont="1" applyFill="1" applyBorder="1" applyAlignment="1">
      <alignment horizontal="right" vertical="center"/>
    </xf>
    <xf numFmtId="186" fontId="37" fillId="0" borderId="59" xfId="1" applyNumberFormat="1" applyFont="1" applyBorder="1" applyAlignment="1">
      <alignment horizontal="center" vertical="center"/>
    </xf>
    <xf numFmtId="180" fontId="37" fillId="0" borderId="59" xfId="1" applyNumberFormat="1" applyFont="1" applyBorder="1" applyAlignment="1">
      <alignment horizontal="center" vertical="center"/>
    </xf>
    <xf numFmtId="38" fontId="37" fillId="0" borderId="29" xfId="1" applyFont="1" applyFill="1" applyBorder="1" applyAlignment="1">
      <alignment horizontal="right" vertical="center"/>
    </xf>
    <xf numFmtId="177" fontId="37" fillId="4" borderId="46" xfId="1" applyNumberFormat="1" applyFont="1" applyFill="1" applyBorder="1" applyAlignment="1">
      <alignment horizontal="center" vertical="center"/>
    </xf>
    <xf numFmtId="185" fontId="37" fillId="0" borderId="46" xfId="1" applyNumberFormat="1" applyFont="1" applyBorder="1" applyAlignment="1">
      <alignment horizontal="center" vertical="center"/>
    </xf>
    <xf numFmtId="177" fontId="37" fillId="0" borderId="46" xfId="1" applyNumberFormat="1" applyFont="1" applyBorder="1" applyAlignment="1">
      <alignment horizontal="center" vertical="center"/>
    </xf>
    <xf numFmtId="178" fontId="37" fillId="0" borderId="46" xfId="1" applyNumberFormat="1" applyFont="1" applyBorder="1" applyAlignment="1">
      <alignment horizontal="center" vertical="center"/>
    </xf>
    <xf numFmtId="179" fontId="37" fillId="0" borderId="46" xfId="1" applyNumberFormat="1" applyFont="1" applyBorder="1" applyAlignment="1">
      <alignment horizontal="center" vertical="center"/>
    </xf>
    <xf numFmtId="38" fontId="37" fillId="0" borderId="2" xfId="1" applyFont="1" applyBorder="1" applyAlignment="1">
      <alignment horizontal="right" vertical="center"/>
    </xf>
    <xf numFmtId="38" fontId="37" fillId="0" borderId="12" xfId="1" applyFont="1" applyFill="1" applyBorder="1" applyAlignment="1">
      <alignment horizontal="right" vertical="center"/>
    </xf>
    <xf numFmtId="186" fontId="37" fillId="0" borderId="46" xfId="1" applyNumberFormat="1" applyFont="1" applyBorder="1" applyAlignment="1">
      <alignment horizontal="center" vertical="center"/>
    </xf>
    <xf numFmtId="180" fontId="37" fillId="0" borderId="46" xfId="1" applyNumberFormat="1" applyFont="1" applyBorder="1" applyAlignment="1">
      <alignment horizontal="center" vertical="center"/>
    </xf>
    <xf numFmtId="38" fontId="37" fillId="0" borderId="51" xfId="1" applyFont="1" applyFill="1" applyBorder="1" applyAlignment="1">
      <alignment horizontal="right" vertical="center"/>
    </xf>
    <xf numFmtId="177" fontId="37" fillId="4" borderId="50" xfId="1" applyNumberFormat="1" applyFont="1" applyFill="1" applyBorder="1" applyAlignment="1">
      <alignment horizontal="center" vertical="center"/>
    </xf>
    <xf numFmtId="185" fontId="37" fillId="0" borderId="50" xfId="1" applyNumberFormat="1" applyFont="1" applyBorder="1" applyAlignment="1">
      <alignment horizontal="center" vertical="center"/>
    </xf>
    <xf numFmtId="177" fontId="37" fillId="0" borderId="50" xfId="1" applyNumberFormat="1" applyFont="1" applyBorder="1" applyAlignment="1">
      <alignment horizontal="center" vertical="center"/>
    </xf>
    <xf numFmtId="178" fontId="37" fillId="0" borderId="50" xfId="1" applyNumberFormat="1" applyFont="1" applyBorder="1" applyAlignment="1">
      <alignment horizontal="center" vertical="center"/>
    </xf>
    <xf numFmtId="179" fontId="37" fillId="0" borderId="20" xfId="1" applyNumberFormat="1" applyFont="1" applyBorder="1" applyAlignment="1">
      <alignment horizontal="center" vertical="center"/>
    </xf>
    <xf numFmtId="38" fontId="37" fillId="0" borderId="52" xfId="1" applyFont="1" applyBorder="1" applyAlignment="1">
      <alignment horizontal="right" vertical="center"/>
    </xf>
    <xf numFmtId="38" fontId="37" fillId="0" borderId="18" xfId="1" applyFont="1" applyFill="1" applyBorder="1" applyAlignment="1">
      <alignment horizontal="right" vertical="center"/>
    </xf>
    <xf numFmtId="177" fontId="37" fillId="4" borderId="17" xfId="1" applyNumberFormat="1" applyFont="1" applyFill="1" applyBorder="1" applyAlignment="1">
      <alignment horizontal="center" vertical="center"/>
    </xf>
    <xf numFmtId="186" fontId="37" fillId="0" borderId="17" xfId="1" applyNumberFormat="1" applyFont="1" applyBorder="1" applyAlignment="1">
      <alignment horizontal="center" vertical="center"/>
    </xf>
    <xf numFmtId="177" fontId="37" fillId="0" borderId="17" xfId="1" applyNumberFormat="1" applyFont="1" applyBorder="1" applyAlignment="1">
      <alignment horizontal="center" vertical="center"/>
    </xf>
    <xf numFmtId="178" fontId="37" fillId="0" borderId="17" xfId="1" applyNumberFormat="1" applyFont="1" applyBorder="1" applyAlignment="1">
      <alignment horizontal="center" vertical="center"/>
    </xf>
    <xf numFmtId="180" fontId="37" fillId="0" borderId="17" xfId="1" applyNumberFormat="1" applyFont="1" applyBorder="1" applyAlignment="1">
      <alignment horizontal="center" vertical="center"/>
    </xf>
    <xf numFmtId="38" fontId="37" fillId="0" borderId="19" xfId="1" applyFont="1" applyBorder="1" applyAlignment="1">
      <alignment horizontal="right" vertical="center"/>
    </xf>
    <xf numFmtId="0" fontId="5" fillId="0" borderId="1" xfId="97" applyFont="1" applyBorder="1" applyAlignment="1">
      <alignment horizontal="center"/>
    </xf>
    <xf numFmtId="38" fontId="0" fillId="0" borderId="1" xfId="3" applyFont="1" applyBorder="1" applyAlignment="1">
      <alignment horizontal="center"/>
    </xf>
    <xf numFmtId="38" fontId="5" fillId="0" borderId="1" xfId="3" applyFont="1" applyFill="1" applyBorder="1" applyAlignment="1">
      <alignment horizontal="right"/>
    </xf>
    <xf numFmtId="38" fontId="0" fillId="0" borderId="1" xfId="3" applyFont="1" applyFill="1" applyBorder="1" applyAlignment="1"/>
    <xf numFmtId="38" fontId="37" fillId="0" borderId="73" xfId="1" applyFont="1" applyFill="1" applyBorder="1" applyAlignment="1">
      <alignment horizontal="right" vertical="center"/>
    </xf>
    <xf numFmtId="38" fontId="37" fillId="0" borderId="59" xfId="1" applyFont="1" applyFill="1" applyBorder="1" applyAlignment="1">
      <alignment horizontal="right" vertical="center"/>
    </xf>
    <xf numFmtId="0" fontId="5" fillId="4" borderId="62" xfId="0" applyFont="1" applyFill="1" applyBorder="1" applyAlignment="1">
      <alignment horizontal="center" vertical="center"/>
    </xf>
    <xf numFmtId="0" fontId="42" fillId="0" borderId="0" xfId="0" applyFont="1" applyAlignment="1">
      <alignment horizontal="center" vertical="center" wrapText="1"/>
    </xf>
    <xf numFmtId="0" fontId="18" fillId="0" borderId="0" xfId="0" applyFont="1" applyAlignment="1">
      <alignment horizontal="right" vertical="center"/>
    </xf>
    <xf numFmtId="0" fontId="43" fillId="4" borderId="0" xfId="0" applyFont="1" applyFill="1">
      <alignment vertical="center"/>
    </xf>
    <xf numFmtId="0" fontId="28" fillId="4" borderId="63" xfId="0" applyFont="1" applyFill="1" applyBorder="1">
      <alignment vertical="center"/>
    </xf>
    <xf numFmtId="0" fontId="28" fillId="4" borderId="66" xfId="0" applyFont="1" applyFill="1" applyBorder="1">
      <alignment vertical="center"/>
    </xf>
    <xf numFmtId="0" fontId="28" fillId="4" borderId="12" xfId="0" applyFont="1" applyFill="1" applyBorder="1">
      <alignment vertical="center"/>
    </xf>
    <xf numFmtId="0" fontId="28" fillId="4" borderId="46" xfId="0" applyFont="1" applyFill="1" applyBorder="1">
      <alignment vertical="center"/>
    </xf>
    <xf numFmtId="0" fontId="28" fillId="4" borderId="13" xfId="0" applyFont="1" applyFill="1" applyBorder="1">
      <alignment vertical="center"/>
    </xf>
    <xf numFmtId="0" fontId="41" fillId="4" borderId="0" xfId="0" applyFont="1" applyFill="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46" xfId="0" applyFont="1" applyFill="1" applyBorder="1">
      <alignment vertical="center"/>
    </xf>
    <xf numFmtId="0" fontId="5" fillId="0" borderId="46" xfId="0" applyFont="1" applyBorder="1">
      <alignment vertical="center"/>
    </xf>
    <xf numFmtId="182" fontId="5" fillId="2" borderId="46" xfId="0" applyNumberFormat="1" applyFont="1" applyFill="1" applyBorder="1" applyAlignment="1">
      <alignment horizontal="right" vertical="center"/>
    </xf>
    <xf numFmtId="0" fontId="46" fillId="0" borderId="0" xfId="0" applyFont="1" applyAlignment="1">
      <alignment horizontal="right" vertical="center"/>
    </xf>
    <xf numFmtId="182" fontId="46" fillId="0" borderId="0" xfId="0" applyNumberFormat="1" applyFont="1" applyAlignment="1">
      <alignment horizontal="right" vertical="center"/>
    </xf>
    <xf numFmtId="182" fontId="5" fillId="0" borderId="0" xfId="0" applyNumberFormat="1" applyFont="1" applyAlignment="1">
      <alignment horizontal="right" vertical="center"/>
    </xf>
    <xf numFmtId="0" fontId="5" fillId="0" borderId="64" xfId="0" applyFont="1" applyBorder="1">
      <alignment vertical="center"/>
    </xf>
    <xf numFmtId="0" fontId="37" fillId="0" borderId="65" xfId="0" applyFont="1" applyBorder="1" applyAlignment="1">
      <alignment horizontal="left" vertical="center"/>
    </xf>
    <xf numFmtId="0" fontId="5" fillId="0" borderId="13" xfId="0" applyFont="1" applyBorder="1">
      <alignment vertical="center"/>
    </xf>
    <xf numFmtId="0" fontId="5" fillId="0" borderId="66" xfId="0" applyFont="1" applyBorder="1">
      <alignment vertical="center"/>
    </xf>
    <xf numFmtId="0" fontId="5" fillId="0" borderId="65" xfId="0" applyFont="1" applyBorder="1">
      <alignment vertical="center"/>
    </xf>
    <xf numFmtId="0" fontId="5" fillId="0" borderId="63" xfId="0" applyFont="1" applyBorder="1">
      <alignment vertical="center"/>
    </xf>
    <xf numFmtId="0" fontId="5" fillId="0" borderId="63" xfId="0" applyFont="1" applyBorder="1" applyAlignment="1">
      <alignment vertical="center" wrapText="1"/>
    </xf>
    <xf numFmtId="0" fontId="5" fillId="0" borderId="66" xfId="0" applyFont="1" applyBorder="1" applyAlignment="1">
      <alignment vertical="center" wrapText="1"/>
    </xf>
    <xf numFmtId="0" fontId="5" fillId="0" borderId="65" xfId="0" applyFont="1" applyBorder="1" applyAlignment="1">
      <alignment vertical="top"/>
    </xf>
    <xf numFmtId="0" fontId="5" fillId="0" borderId="0" xfId="0" applyFont="1" applyAlignment="1">
      <alignment vertical="top"/>
    </xf>
    <xf numFmtId="0" fontId="5" fillId="0" borderId="64" xfId="0" applyFont="1" applyBorder="1" applyAlignment="1">
      <alignment vertical="top"/>
    </xf>
    <xf numFmtId="0" fontId="5" fillId="0" borderId="12" xfId="0" applyFont="1" applyBorder="1" applyAlignment="1">
      <alignment vertical="top"/>
    </xf>
    <xf numFmtId="0" fontId="5" fillId="0" borderId="46" xfId="0" applyFont="1" applyBorder="1" applyAlignment="1">
      <alignment vertical="top"/>
    </xf>
    <xf numFmtId="0" fontId="5" fillId="0" borderId="13" xfId="0" applyFont="1" applyBorder="1" applyAlignment="1">
      <alignment vertical="top"/>
    </xf>
    <xf numFmtId="0" fontId="5" fillId="0" borderId="0" xfId="48" applyFont="1">
      <alignment vertical="center"/>
    </xf>
    <xf numFmtId="38" fontId="5" fillId="0" borderId="0" xfId="1" applyFont="1" applyFill="1">
      <alignment vertical="center"/>
    </xf>
    <xf numFmtId="0" fontId="52" fillId="0" borderId="0" xfId="48" applyFont="1" applyAlignment="1">
      <alignment horizontal="right" vertical="center"/>
    </xf>
    <xf numFmtId="0" fontId="2" fillId="0" borderId="0" xfId="48">
      <alignment vertical="center"/>
    </xf>
    <xf numFmtId="0" fontId="20" fillId="0" borderId="0" xfId="48" applyFont="1">
      <alignment vertical="center"/>
    </xf>
    <xf numFmtId="189" fontId="0" fillId="0" borderId="0" xfId="0" applyNumberFormat="1" applyAlignment="1">
      <alignment horizontal="center" vertical="center" wrapText="1"/>
    </xf>
    <xf numFmtId="189" fontId="0" fillId="0" borderId="28" xfId="0" applyNumberFormat="1" applyBorder="1" applyAlignment="1">
      <alignment horizontal="center" vertical="center" wrapText="1"/>
    </xf>
    <xf numFmtId="189" fontId="0" fillId="0" borderId="0" xfId="0" applyNumberFormat="1">
      <alignment vertical="center"/>
    </xf>
    <xf numFmtId="190" fontId="0" fillId="0" borderId="105" xfId="0" applyNumberFormat="1" applyBorder="1" applyAlignment="1">
      <alignment horizontal="center" vertical="center"/>
    </xf>
    <xf numFmtId="0" fontId="2" fillId="0" borderId="0" xfId="48" applyAlignment="1">
      <alignment horizontal="center" vertical="center"/>
    </xf>
    <xf numFmtId="181" fontId="0" fillId="0" borderId="104" xfId="0" applyNumberFormat="1" applyBorder="1">
      <alignment vertical="center"/>
    </xf>
    <xf numFmtId="38" fontId="2" fillId="0" borderId="0" xfId="1" applyFill="1" applyBorder="1">
      <alignment vertical="center"/>
    </xf>
    <xf numFmtId="181" fontId="0" fillId="0" borderId="35" xfId="0" applyNumberFormat="1" applyBorder="1">
      <alignment vertical="center"/>
    </xf>
    <xf numFmtId="181" fontId="0" fillId="0" borderId="21" xfId="0" applyNumberFormat="1" applyBorder="1">
      <alignment vertical="center"/>
    </xf>
    <xf numFmtId="181" fontId="0" fillId="0" borderId="23" xfId="0" applyNumberFormat="1" applyBorder="1">
      <alignment vertical="center"/>
    </xf>
    <xf numFmtId="181" fontId="0" fillId="0" borderId="33" xfId="0" applyNumberFormat="1" applyBorder="1">
      <alignment vertical="center"/>
    </xf>
    <xf numFmtId="181" fontId="0" fillId="0" borderId="65" xfId="0" applyNumberFormat="1" applyBorder="1">
      <alignment vertical="center"/>
    </xf>
    <xf numFmtId="189" fontId="3" fillId="0" borderId="0" xfId="0" applyNumberFormat="1" applyFont="1" applyAlignment="1">
      <alignment horizontal="centerContinuous" vertical="center" wrapText="1"/>
    </xf>
    <xf numFmtId="189" fontId="0" fillId="0" borderId="0" xfId="0" applyNumberFormat="1" applyAlignment="1">
      <alignment horizontal="centerContinuous" vertical="center" wrapText="1"/>
    </xf>
    <xf numFmtId="181" fontId="16" fillId="0" borderId="6" xfId="0" applyNumberFormat="1" applyFont="1" applyBorder="1" applyAlignment="1">
      <alignment horizontal="right" vertical="center"/>
    </xf>
    <xf numFmtId="181" fontId="16" fillId="0" borderId="3" xfId="0" applyNumberFormat="1" applyFont="1" applyBorder="1" applyAlignment="1">
      <alignment vertical="center" wrapText="1"/>
    </xf>
    <xf numFmtId="0" fontId="5" fillId="0" borderId="0" xfId="57" applyFont="1" applyAlignment="1">
      <alignment horizontal="left" vertical="center"/>
    </xf>
    <xf numFmtId="0" fontId="5" fillId="0" borderId="0" xfId="57" applyFont="1">
      <alignment vertical="center"/>
    </xf>
    <xf numFmtId="0" fontId="37" fillId="0" borderId="0" xfId="98" applyFont="1" applyAlignment="1">
      <alignment vertical="center" wrapText="1"/>
    </xf>
    <xf numFmtId="181" fontId="5" fillId="0" borderId="23" xfId="98" applyNumberFormat="1" applyFont="1" applyBorder="1" applyAlignment="1">
      <alignment horizontal="right" vertical="center"/>
    </xf>
    <xf numFmtId="181" fontId="5" fillId="0" borderId="0" xfId="98" applyNumberFormat="1" applyFont="1" applyAlignment="1">
      <alignment vertical="center"/>
    </xf>
    <xf numFmtId="181" fontId="5" fillId="0" borderId="3" xfId="98" applyNumberFormat="1" applyFont="1" applyBorder="1" applyAlignment="1">
      <alignment horizontal="right" vertical="center"/>
    </xf>
    <xf numFmtId="0" fontId="54" fillId="0" borderId="0" xfId="99" applyFont="1" applyAlignment="1">
      <alignment horizontal="right" vertical="center"/>
    </xf>
    <xf numFmtId="181" fontId="5" fillId="0" borderId="0" xfId="98" applyNumberFormat="1" applyFont="1" applyAlignment="1">
      <alignment horizontal="right" vertical="center"/>
    </xf>
    <xf numFmtId="181" fontId="5" fillId="0" borderId="0" xfId="98" applyNumberFormat="1" applyFont="1" applyAlignment="1">
      <alignment horizontal="center" vertical="center"/>
    </xf>
    <xf numFmtId="181" fontId="5" fillId="0" borderId="45" xfId="98" applyNumberFormat="1" applyFont="1" applyBorder="1" applyAlignment="1">
      <alignment horizontal="center" vertical="center"/>
    </xf>
    <xf numFmtId="181" fontId="5" fillId="0" borderId="53" xfId="98" applyNumberFormat="1" applyFont="1" applyBorder="1" applyAlignment="1">
      <alignment horizontal="center" vertical="center"/>
    </xf>
    <xf numFmtId="38" fontId="2" fillId="0" borderId="21" xfId="1" applyFill="1" applyBorder="1">
      <alignment vertical="center"/>
    </xf>
    <xf numFmtId="38" fontId="2" fillId="0" borderId="23" xfId="1" applyFill="1" applyBorder="1">
      <alignment vertical="center"/>
    </xf>
    <xf numFmtId="38" fontId="2" fillId="0" borderId="33" xfId="1" applyFill="1" applyBorder="1">
      <alignment vertical="center"/>
    </xf>
    <xf numFmtId="0" fontId="0" fillId="0" borderId="0" xfId="57" applyFont="1">
      <alignment vertical="center"/>
    </xf>
    <xf numFmtId="0" fontId="16" fillId="0" borderId="24" xfId="57" applyFont="1" applyBorder="1" applyAlignment="1">
      <alignment horizontal="right" vertical="center"/>
    </xf>
    <xf numFmtId="181" fontId="16" fillId="0" borderId="26" xfId="57" applyNumberFormat="1" applyFont="1" applyBorder="1">
      <alignment vertical="center"/>
    </xf>
    <xf numFmtId="38" fontId="0" fillId="0" borderId="0" xfId="1" applyFont="1" applyFill="1">
      <alignment vertical="center"/>
    </xf>
    <xf numFmtId="0" fontId="16" fillId="0" borderId="0" xfId="48" applyFont="1">
      <alignment vertical="center"/>
    </xf>
    <xf numFmtId="0" fontId="16" fillId="0" borderId="0" xfId="48" applyFont="1" applyAlignment="1">
      <alignment horizontal="right" vertical="center"/>
    </xf>
    <xf numFmtId="0" fontId="20" fillId="0" borderId="0" xfId="48" applyFont="1" applyAlignment="1">
      <alignment horizontal="center" vertical="center"/>
    </xf>
    <xf numFmtId="0" fontId="20" fillId="0" borderId="0" xfId="57" applyFont="1" applyAlignment="1">
      <alignment horizontal="center" vertical="center"/>
    </xf>
    <xf numFmtId="181" fontId="20" fillId="0" borderId="3" xfId="57" applyNumberFormat="1" applyFont="1" applyBorder="1">
      <alignment vertical="center"/>
    </xf>
    <xf numFmtId="0" fontId="16" fillId="0" borderId="0" xfId="57" applyFont="1" applyAlignment="1">
      <alignment horizontal="right" vertical="center"/>
    </xf>
    <xf numFmtId="181" fontId="0" fillId="0" borderId="0" xfId="57" applyNumberFormat="1" applyFont="1">
      <alignment vertical="center"/>
    </xf>
    <xf numFmtId="0" fontId="23" fillId="0" borderId="35" xfId="98" applyFont="1" applyBorder="1" applyAlignment="1">
      <alignment vertical="center"/>
    </xf>
    <xf numFmtId="0" fontId="23" fillId="0" borderId="23" xfId="98" applyFont="1" applyBorder="1" applyAlignment="1">
      <alignment vertical="center"/>
    </xf>
    <xf numFmtId="0" fontId="2" fillId="0" borderId="33" xfId="48" applyBorder="1">
      <alignment vertical="center"/>
    </xf>
    <xf numFmtId="0" fontId="23" fillId="0" borderId="12" xfId="99" applyFont="1" applyBorder="1" applyAlignment="1">
      <alignment horizontal="center" vertical="center"/>
    </xf>
    <xf numFmtId="0" fontId="23" fillId="0" borderId="14" xfId="99" applyFont="1" applyBorder="1" applyAlignment="1">
      <alignment vertical="center"/>
    </xf>
    <xf numFmtId="0" fontId="23" fillId="0" borderId="53" xfId="99" applyFont="1" applyBorder="1" applyAlignment="1">
      <alignment vertical="center"/>
    </xf>
    <xf numFmtId="0" fontId="58" fillId="0" borderId="0" xfId="57" applyFont="1" applyAlignment="1">
      <alignment horizontal="right" vertical="center"/>
    </xf>
    <xf numFmtId="0" fontId="5" fillId="0" borderId="0" xfId="98" applyFont="1" applyAlignment="1">
      <alignment horizontal="left" vertical="center"/>
    </xf>
    <xf numFmtId="0" fontId="23" fillId="0" borderId="0" xfId="98" applyFont="1"/>
    <xf numFmtId="0" fontId="56" fillId="0" borderId="0" xfId="98" applyFont="1" applyAlignment="1">
      <alignment horizontal="right" vertical="center"/>
    </xf>
    <xf numFmtId="0" fontId="23" fillId="0" borderId="104" xfId="98" applyFont="1" applyBorder="1" applyAlignment="1">
      <alignment horizontal="left" vertical="center"/>
    </xf>
    <xf numFmtId="0" fontId="23" fillId="0" borderId="23" xfId="98" applyFont="1" applyBorder="1" applyAlignment="1">
      <alignment horizontal="left" vertical="center"/>
    </xf>
    <xf numFmtId="0" fontId="23" fillId="0" borderId="82" xfId="98" applyFont="1" applyBorder="1" applyAlignment="1">
      <alignment horizontal="left" vertical="center"/>
    </xf>
    <xf numFmtId="0" fontId="23" fillId="0" borderId="83" xfId="98" applyFont="1" applyBorder="1" applyAlignment="1">
      <alignment horizontal="left" vertical="center"/>
    </xf>
    <xf numFmtId="0" fontId="23" fillId="0" borderId="0" xfId="98" applyFont="1" applyAlignment="1">
      <alignment horizontal="left" vertical="center"/>
    </xf>
    <xf numFmtId="0" fontId="37" fillId="0" borderId="0" xfId="98" applyFont="1" applyAlignment="1">
      <alignment horizontal="left" vertical="center"/>
    </xf>
    <xf numFmtId="0" fontId="18" fillId="0" borderId="0" xfId="57" applyFont="1">
      <alignment vertical="center"/>
    </xf>
    <xf numFmtId="181" fontId="0" fillId="0" borderId="119" xfId="0" applyNumberFormat="1" applyBorder="1" applyAlignment="1">
      <alignment horizontal="right" vertical="center" wrapText="1"/>
    </xf>
    <xf numFmtId="181" fontId="0" fillId="0" borderId="120" xfId="0" applyNumberFormat="1" applyBorder="1" applyAlignment="1">
      <alignment horizontal="right" vertical="center" wrapText="1"/>
    </xf>
    <xf numFmtId="181" fontId="0" fillId="0" borderId="121" xfId="0" applyNumberFormat="1" applyBorder="1" applyAlignment="1">
      <alignment horizontal="right" vertical="center" wrapText="1"/>
    </xf>
    <xf numFmtId="0" fontId="2" fillId="0" borderId="0" xfId="56">
      <alignment vertical="center"/>
    </xf>
    <xf numFmtId="0" fontId="58" fillId="0" borderId="0" xfId="56" applyFont="1" applyAlignment="1">
      <alignment horizontal="right" vertical="center"/>
    </xf>
    <xf numFmtId="191" fontId="17" fillId="0" borderId="41" xfId="56" applyNumberFormat="1" applyFont="1" applyBorder="1" applyAlignment="1">
      <alignment horizontal="center" vertical="center"/>
    </xf>
    <xf numFmtId="0" fontId="0" fillId="0" borderId="23" xfId="56" applyFont="1" applyBorder="1" applyAlignment="1">
      <alignment horizontal="justify" vertical="center"/>
    </xf>
    <xf numFmtId="181" fontId="2" fillId="0" borderId="82" xfId="56" applyNumberFormat="1" applyBorder="1" applyAlignment="1">
      <alignment horizontal="right" vertical="center"/>
    </xf>
    <xf numFmtId="0" fontId="2" fillId="0" borderId="23" xfId="56" applyBorder="1" applyAlignment="1">
      <alignment horizontal="justify" vertical="center"/>
    </xf>
    <xf numFmtId="181" fontId="2" fillId="0" borderId="83" xfId="56" applyNumberFormat="1" applyBorder="1" applyAlignment="1">
      <alignment horizontal="right" vertical="center"/>
    </xf>
    <xf numFmtId="0" fontId="4" fillId="0" borderId="0" xfId="56" applyFont="1" applyAlignment="1">
      <alignment horizontal="center" vertical="center"/>
    </xf>
    <xf numFmtId="181" fontId="4" fillId="0" borderId="6" xfId="56" applyNumberFormat="1" applyFont="1" applyBorder="1" applyAlignment="1">
      <alignment horizontal="right" vertical="center"/>
    </xf>
    <xf numFmtId="0" fontId="2" fillId="0" borderId="0" xfId="101">
      <alignment vertical="center"/>
    </xf>
    <xf numFmtId="0" fontId="18" fillId="0" borderId="0" xfId="101" applyFont="1">
      <alignment vertical="center"/>
    </xf>
    <xf numFmtId="0" fontId="37" fillId="0" borderId="0" xfId="99" applyFont="1" applyAlignment="1">
      <alignment vertical="center"/>
    </xf>
    <xf numFmtId="0" fontId="37" fillId="0" borderId="0" xfId="101" applyFont="1">
      <alignment vertical="center"/>
    </xf>
    <xf numFmtId="0" fontId="5" fillId="0" borderId="0" xfId="101" applyFont="1" applyAlignment="1"/>
    <xf numFmtId="192" fontId="5" fillId="0" borderId="0" xfId="101" applyNumberFormat="1" applyFont="1" applyAlignment="1"/>
    <xf numFmtId="0" fontId="5" fillId="0" borderId="0" xfId="101" applyFont="1" applyAlignment="1">
      <alignment horizontal="center"/>
    </xf>
    <xf numFmtId="192" fontId="5" fillId="0" borderId="0" xfId="101" applyNumberFormat="1" applyFont="1" applyAlignment="1">
      <alignment horizontal="left"/>
    </xf>
    <xf numFmtId="0" fontId="5" fillId="0" borderId="0" xfId="101" applyFont="1" applyAlignment="1">
      <alignment horizontal="right"/>
    </xf>
    <xf numFmtId="0" fontId="5" fillId="0" borderId="0" xfId="101" applyFont="1" applyAlignment="1">
      <alignment horizontal="left"/>
    </xf>
    <xf numFmtId="0" fontId="23" fillId="0" borderId="0" xfId="99" applyFont="1" applyAlignment="1">
      <alignment horizontal="left" vertical="center"/>
    </xf>
    <xf numFmtId="181" fontId="5" fillId="0" borderId="0" xfId="99" applyNumberFormat="1" applyFont="1" applyAlignment="1">
      <alignment horizontal="right" vertical="center"/>
    </xf>
    <xf numFmtId="0" fontId="54" fillId="0" borderId="0" xfId="99" applyFont="1" applyAlignment="1">
      <alignment horizontal="centerContinuous" vertical="center" wrapText="1"/>
    </xf>
    <xf numFmtId="0" fontId="23" fillId="0" borderId="122" xfId="99" applyFont="1" applyBorder="1" applyAlignment="1">
      <alignment horizontal="left" vertical="center"/>
    </xf>
    <xf numFmtId="0" fontId="23" fillId="0" borderId="123" xfId="99" applyFont="1" applyBorder="1" applyAlignment="1">
      <alignment horizontal="left" vertical="center"/>
    </xf>
    <xf numFmtId="181" fontId="5" fillId="0" borderId="96" xfId="99" applyNumberFormat="1" applyFont="1" applyBorder="1" applyAlignment="1">
      <alignment horizontal="right" vertical="center"/>
    </xf>
    <xf numFmtId="181" fontId="5" fillId="0" borderId="68" xfId="99" applyNumberFormat="1" applyFont="1" applyBorder="1" applyAlignment="1">
      <alignment horizontal="right" vertical="center"/>
    </xf>
    <xf numFmtId="181" fontId="5" fillId="0" borderId="90" xfId="99" applyNumberFormat="1" applyFont="1" applyBorder="1" applyAlignment="1">
      <alignment horizontal="right" vertical="center"/>
    </xf>
    <xf numFmtId="0" fontId="23" fillId="0" borderId="124" xfId="99" applyFont="1" applyBorder="1" applyAlignment="1">
      <alignment horizontal="left" vertical="center"/>
    </xf>
    <xf numFmtId="181" fontId="5" fillId="0" borderId="9" xfId="99" applyNumberFormat="1" applyFont="1" applyBorder="1" applyAlignment="1">
      <alignment horizontal="right" vertical="center"/>
    </xf>
    <xf numFmtId="189" fontId="5" fillId="0" borderId="2" xfId="99" applyNumberFormat="1" applyFont="1" applyBorder="1" applyAlignment="1">
      <alignment vertical="center"/>
    </xf>
    <xf numFmtId="189" fontId="5" fillId="0" borderId="79" xfId="99" applyNumberFormat="1" applyFont="1" applyBorder="1" applyAlignment="1">
      <alignment horizontal="right" vertical="center"/>
    </xf>
    <xf numFmtId="0" fontId="5" fillId="0" borderId="103" xfId="99" applyFont="1" applyBorder="1" applyAlignment="1">
      <alignment horizontal="centerContinuous" vertical="center" wrapText="1"/>
    </xf>
    <xf numFmtId="0" fontId="5" fillId="0" borderId="59" xfId="99" applyFont="1" applyBorder="1" applyAlignment="1">
      <alignment horizontal="centerContinuous" vertical="center" wrapText="1"/>
    </xf>
    <xf numFmtId="0" fontId="5" fillId="0" borderId="58" xfId="99" applyFont="1" applyBorder="1" applyAlignment="1">
      <alignment horizontal="centerContinuous" vertical="center" wrapText="1"/>
    </xf>
    <xf numFmtId="0" fontId="23" fillId="0" borderId="101" xfId="99" applyFont="1" applyBorder="1" applyAlignment="1">
      <alignment horizontal="left" vertical="center"/>
    </xf>
    <xf numFmtId="0" fontId="23" fillId="0" borderId="45" xfId="99" applyFont="1" applyBorder="1" applyAlignment="1">
      <alignment horizontal="left" vertical="center"/>
    </xf>
    <xf numFmtId="14" fontId="23" fillId="0" borderId="47" xfId="99" applyNumberFormat="1" applyFont="1" applyBorder="1" applyAlignment="1">
      <alignment horizontal="center" vertical="center"/>
    </xf>
    <xf numFmtId="0" fontId="23" fillId="0" borderId="82" xfId="99" applyFont="1" applyBorder="1" applyAlignment="1">
      <alignment horizontal="left" vertical="center"/>
    </xf>
    <xf numFmtId="0" fontId="23" fillId="0" borderId="1" xfId="99" applyFont="1" applyBorder="1" applyAlignment="1">
      <alignment horizontal="left" vertical="center"/>
    </xf>
    <xf numFmtId="14" fontId="23" fillId="0" borderId="73" xfId="99" applyNumberFormat="1" applyFont="1" applyBorder="1" applyAlignment="1">
      <alignment horizontal="center" vertical="center"/>
    </xf>
    <xf numFmtId="0" fontId="23" fillId="0" borderId="14" xfId="99" applyFont="1" applyBorder="1" applyAlignment="1">
      <alignment horizontal="center" vertical="center"/>
    </xf>
    <xf numFmtId="14" fontId="23" fillId="0" borderId="29" xfId="99" applyNumberFormat="1" applyFont="1" applyBorder="1" applyAlignment="1">
      <alignment horizontal="center" vertical="center"/>
    </xf>
    <xf numFmtId="0" fontId="23" fillId="0" borderId="42" xfId="99" applyFont="1" applyBorder="1" applyAlignment="1">
      <alignment horizontal="left" vertical="center"/>
    </xf>
    <xf numFmtId="0" fontId="23" fillId="0" borderId="2" xfId="99" applyFont="1" applyBorder="1" applyAlignment="1">
      <alignment horizontal="left" vertical="center"/>
    </xf>
    <xf numFmtId="0" fontId="37" fillId="0" borderId="11" xfId="99" applyFont="1" applyBorder="1" applyAlignment="1">
      <alignment horizontal="center" vertical="center"/>
    </xf>
    <xf numFmtId="0" fontId="61" fillId="0" borderId="45" xfId="99" applyFont="1" applyBorder="1" applyAlignment="1">
      <alignment horizontal="center" vertical="center"/>
    </xf>
    <xf numFmtId="0" fontId="37" fillId="0" borderId="10" xfId="99" applyFont="1" applyBorder="1" applyAlignment="1">
      <alignment horizontal="center" vertical="center"/>
    </xf>
    <xf numFmtId="193" fontId="56" fillId="0" borderId="0" xfId="99" applyNumberFormat="1" applyFont="1" applyAlignment="1">
      <alignment horizontal="right" vertical="center"/>
    </xf>
    <xf numFmtId="0" fontId="23" fillId="0" borderId="0" xfId="99" applyFont="1"/>
    <xf numFmtId="0" fontId="63" fillId="0" borderId="0" xfId="99" applyFont="1" applyAlignment="1">
      <alignment horizontal="left" vertical="center"/>
    </xf>
    <xf numFmtId="0" fontId="34" fillId="0" borderId="0" xfId="0" applyFont="1">
      <alignment vertical="center"/>
    </xf>
    <xf numFmtId="0" fontId="28" fillId="0" borderId="0" xfId="48" applyFont="1">
      <alignment vertical="center"/>
    </xf>
    <xf numFmtId="0" fontId="5" fillId="0" borderId="0" xfId="0" applyFont="1" applyAlignment="1">
      <alignment horizontal="center" vertical="center"/>
    </xf>
    <xf numFmtId="0" fontId="37" fillId="0" borderId="0" xfId="0" applyFont="1" applyAlignment="1">
      <alignment horizontal="centerContinuous" vertical="center"/>
    </xf>
    <xf numFmtId="0" fontId="64" fillId="0" borderId="0" xfId="0" applyFont="1">
      <alignment vertical="center"/>
    </xf>
    <xf numFmtId="0" fontId="54" fillId="0" borderId="0" xfId="0" applyFont="1">
      <alignment vertical="center"/>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wrapText="1"/>
    </xf>
    <xf numFmtId="0" fontId="5" fillId="0" borderId="41" xfId="0" applyFont="1" applyBorder="1" applyAlignment="1">
      <alignment horizontal="center" vertical="center"/>
    </xf>
    <xf numFmtId="187" fontId="37" fillId="2" borderId="79" xfId="0" applyNumberFormat="1" applyFont="1" applyFill="1" applyBorder="1" applyAlignment="1">
      <alignment horizontal="center" vertical="center"/>
    </xf>
    <xf numFmtId="187" fontId="37" fillId="2" borderId="13" xfId="0" applyNumberFormat="1" applyFont="1" applyFill="1" applyBorder="1" applyAlignment="1">
      <alignment horizontal="center" vertical="center"/>
    </xf>
    <xf numFmtId="0" fontId="37" fillId="4" borderId="9" xfId="0" applyFont="1" applyFill="1" applyBorder="1" applyAlignment="1">
      <alignment horizontal="center" vertical="center"/>
    </xf>
    <xf numFmtId="0" fontId="37" fillId="2" borderId="35" xfId="0" applyFont="1" applyFill="1" applyBorder="1" applyAlignment="1">
      <alignment horizontal="center" vertical="center"/>
    </xf>
    <xf numFmtId="38" fontId="37" fillId="2" borderId="79" xfId="1" applyFont="1" applyFill="1" applyBorder="1" applyAlignment="1">
      <alignment vertical="center"/>
    </xf>
    <xf numFmtId="38" fontId="37" fillId="2" borderId="42" xfId="1" applyFont="1" applyFill="1" applyBorder="1" applyAlignment="1">
      <alignment horizontal="right" vertical="center"/>
    </xf>
    <xf numFmtId="176" fontId="37" fillId="2" borderId="42" xfId="0" applyNumberFormat="1" applyFont="1" applyFill="1" applyBorder="1" applyAlignment="1">
      <alignment horizontal="center" vertical="center"/>
    </xf>
    <xf numFmtId="0" fontId="37" fillId="0" borderId="0" xfId="0" applyFont="1">
      <alignment vertical="center"/>
    </xf>
    <xf numFmtId="38" fontId="5" fillId="0" borderId="104" xfId="1" applyFont="1" applyBorder="1" applyAlignment="1">
      <alignment horizontal="right" vertical="center"/>
    </xf>
    <xf numFmtId="0" fontId="37" fillId="2" borderId="35" xfId="0" applyFont="1" applyFill="1" applyBorder="1" applyAlignment="1">
      <alignment horizontal="left" vertical="center" wrapText="1"/>
    </xf>
    <xf numFmtId="187" fontId="37" fillId="2" borderId="80" xfId="0" applyNumberFormat="1" applyFont="1" applyFill="1" applyBorder="1" applyAlignment="1">
      <alignment horizontal="center" vertical="center"/>
    </xf>
    <xf numFmtId="187" fontId="37" fillId="2" borderId="15" xfId="0" applyNumberFormat="1" applyFont="1" applyFill="1" applyBorder="1" applyAlignment="1">
      <alignment horizontal="center" vertical="center"/>
    </xf>
    <xf numFmtId="0" fontId="37" fillId="2" borderId="23" xfId="0" applyFont="1" applyFill="1" applyBorder="1" applyAlignment="1">
      <alignment horizontal="center" vertical="center"/>
    </xf>
    <xf numFmtId="38" fontId="37" fillId="2" borderId="80" xfId="1" applyFont="1" applyFill="1" applyBorder="1" applyAlignment="1">
      <alignment vertical="center"/>
    </xf>
    <xf numFmtId="38" fontId="37" fillId="2" borderId="82" xfId="1" applyFont="1" applyFill="1" applyBorder="1" applyAlignment="1">
      <alignment horizontal="right" vertical="center"/>
    </xf>
    <xf numFmtId="38" fontId="5" fillId="0" borderId="23" xfId="1" applyFont="1" applyBorder="1" applyAlignment="1">
      <alignment horizontal="right" vertical="center"/>
    </xf>
    <xf numFmtId="0" fontId="37" fillId="2" borderId="23" xfId="0" applyFont="1" applyFill="1" applyBorder="1" applyAlignment="1">
      <alignment horizontal="left" vertical="center" wrapText="1"/>
    </xf>
    <xf numFmtId="187" fontId="37" fillId="2" borderId="81" xfId="0" applyNumberFormat="1" applyFont="1" applyFill="1" applyBorder="1" applyAlignment="1">
      <alignment horizontal="center" vertical="center"/>
    </xf>
    <xf numFmtId="187" fontId="37" fillId="2" borderId="20" xfId="0" applyNumberFormat="1" applyFont="1" applyFill="1" applyBorder="1" applyAlignment="1">
      <alignment horizontal="center" vertical="center"/>
    </xf>
    <xf numFmtId="0" fontId="37" fillId="4" borderId="8" xfId="0" applyFont="1" applyFill="1" applyBorder="1" applyAlignment="1">
      <alignment horizontal="center" vertical="center"/>
    </xf>
    <xf numFmtId="0" fontId="37" fillId="2" borderId="6" xfId="0" applyFont="1" applyFill="1" applyBorder="1" applyAlignment="1">
      <alignment horizontal="center" vertical="center"/>
    </xf>
    <xf numFmtId="38" fontId="37" fillId="2" borderId="81" xfId="1" applyFont="1" applyFill="1" applyBorder="1" applyAlignment="1">
      <alignment vertical="center"/>
    </xf>
    <xf numFmtId="38" fontId="37" fillId="2" borderId="83" xfId="1" applyFont="1" applyFill="1" applyBorder="1" applyAlignment="1">
      <alignment horizontal="right" vertical="center"/>
    </xf>
    <xf numFmtId="176" fontId="37" fillId="2" borderId="33" xfId="0" applyNumberFormat="1" applyFont="1" applyFill="1" applyBorder="1" applyAlignment="1">
      <alignment horizontal="center" vertical="center"/>
    </xf>
    <xf numFmtId="38" fontId="5" fillId="0" borderId="33" xfId="1" applyFont="1" applyBorder="1" applyAlignment="1">
      <alignment horizontal="right" vertical="center"/>
    </xf>
    <xf numFmtId="0" fontId="37" fillId="2" borderId="33" xfId="0" applyFont="1" applyFill="1" applyBorder="1" applyAlignment="1">
      <alignment horizontal="left" vertical="center" wrapText="1"/>
    </xf>
    <xf numFmtId="38" fontId="54" fillId="0" borderId="32" xfId="1" applyFont="1" applyBorder="1" applyAlignment="1">
      <alignment horizontal="right" vertical="center"/>
    </xf>
    <xf numFmtId="0" fontId="37" fillId="0" borderId="0" xfId="0" applyFont="1" applyAlignment="1">
      <alignment horizontal="center" vertical="center"/>
    </xf>
    <xf numFmtId="38" fontId="54" fillId="0" borderId="6" xfId="1" applyFont="1" applyBorder="1" applyAlignment="1">
      <alignment horizontal="right" vertical="center"/>
    </xf>
    <xf numFmtId="0" fontId="65" fillId="0" borderId="0" xfId="0" applyFont="1" applyAlignment="1">
      <alignment horizontal="center" vertical="center"/>
    </xf>
    <xf numFmtId="38" fontId="65" fillId="0" borderId="0" xfId="1" applyFont="1" applyBorder="1" applyAlignment="1">
      <alignment horizontal="right" vertical="center"/>
    </xf>
    <xf numFmtId="0" fontId="65" fillId="0" borderId="0" xfId="0" applyFont="1">
      <alignment vertical="center"/>
    </xf>
    <xf numFmtId="38" fontId="65" fillId="0" borderId="0" xfId="0" applyNumberFormat="1" applyFont="1" applyAlignment="1">
      <alignment horizontal="right" vertical="center"/>
    </xf>
    <xf numFmtId="0" fontId="65" fillId="0" borderId="0" xfId="0" applyFont="1" applyAlignment="1">
      <alignment vertical="center" wrapText="1"/>
    </xf>
    <xf numFmtId="38" fontId="37" fillId="0" borderId="0" xfId="1" applyFont="1" applyFill="1" applyBorder="1">
      <alignment vertical="center"/>
    </xf>
    <xf numFmtId="38" fontId="37" fillId="0" borderId="0" xfId="1" applyFont="1" applyFill="1" applyBorder="1" applyAlignment="1">
      <alignment horizontal="right" vertical="center"/>
    </xf>
    <xf numFmtId="0" fontId="36" fillId="0" borderId="0" xfId="0" applyFont="1" applyAlignment="1">
      <alignment horizontal="center" vertical="center"/>
    </xf>
    <xf numFmtId="0" fontId="36" fillId="0" borderId="0" xfId="0" applyFont="1">
      <alignment vertical="center"/>
    </xf>
    <xf numFmtId="38" fontId="5" fillId="0" borderId="70" xfId="1" applyFont="1" applyBorder="1" applyAlignment="1">
      <alignment horizontal="right" vertical="center"/>
    </xf>
    <xf numFmtId="0" fontId="37" fillId="2" borderId="35" xfId="0" applyFont="1" applyFill="1" applyBorder="1">
      <alignment vertical="center"/>
    </xf>
    <xf numFmtId="38" fontId="5" fillId="0" borderId="102" xfId="1" applyFont="1" applyBorder="1" applyAlignment="1">
      <alignment horizontal="right" vertical="center"/>
    </xf>
    <xf numFmtId="0" fontId="37" fillId="2" borderId="23" xfId="0" applyFont="1" applyFill="1" applyBorder="1">
      <alignment vertical="center"/>
    </xf>
    <xf numFmtId="38" fontId="5" fillId="0" borderId="83" xfId="1" applyFont="1" applyBorder="1" applyAlignment="1">
      <alignment horizontal="right" vertical="center"/>
    </xf>
    <xf numFmtId="0" fontId="37" fillId="2" borderId="33" xfId="0" applyFont="1" applyFill="1" applyBorder="1">
      <alignment vertical="center"/>
    </xf>
    <xf numFmtId="38" fontId="5" fillId="0" borderId="0" xfId="1" applyFont="1" applyBorder="1">
      <alignment vertical="center"/>
    </xf>
    <xf numFmtId="0" fontId="5" fillId="0" borderId="1" xfId="0" applyFont="1" applyBorder="1">
      <alignment vertical="center"/>
    </xf>
    <xf numFmtId="0" fontId="5" fillId="4" borderId="67" xfId="0" applyFont="1" applyFill="1" applyBorder="1">
      <alignment vertical="center"/>
    </xf>
    <xf numFmtId="0" fontId="36" fillId="4" borderId="0" xfId="0" applyFont="1" applyFill="1">
      <alignment vertical="center"/>
    </xf>
    <xf numFmtId="0" fontId="5" fillId="4" borderId="0" xfId="0" applyFont="1" applyFill="1" applyAlignment="1">
      <alignment horizontal="left" vertical="center" wrapText="1"/>
    </xf>
    <xf numFmtId="38" fontId="0" fillId="2" borderId="75" xfId="1" applyFont="1" applyFill="1" applyBorder="1" applyAlignment="1">
      <alignment horizontal="right" vertical="center" wrapText="1"/>
    </xf>
    <xf numFmtId="38" fontId="0" fillId="0" borderId="125" xfId="1" applyFont="1" applyFill="1" applyBorder="1" applyAlignment="1">
      <alignment horizontal="right" vertical="center" wrapText="1"/>
    </xf>
    <xf numFmtId="0" fontId="16" fillId="0" borderId="25" xfId="0" applyFont="1" applyBorder="1">
      <alignment vertical="center"/>
    </xf>
    <xf numFmtId="38" fontId="0" fillId="0" borderId="84" xfId="1" applyFont="1" applyFill="1" applyBorder="1" applyAlignment="1">
      <alignment horizontal="right" vertical="center" wrapText="1"/>
    </xf>
    <xf numFmtId="38" fontId="0" fillId="0" borderId="97" xfId="1" applyFont="1" applyFill="1" applyBorder="1" applyAlignment="1">
      <alignment horizontal="right" vertical="center" wrapText="1"/>
    </xf>
    <xf numFmtId="0" fontId="0" fillId="0" borderId="6" xfId="56" applyFont="1" applyBorder="1">
      <alignment vertical="center"/>
    </xf>
    <xf numFmtId="0" fontId="0" fillId="0" borderId="93" xfId="0" applyBorder="1" applyAlignment="1">
      <alignment horizontal="center" vertical="center" wrapText="1"/>
    </xf>
    <xf numFmtId="0" fontId="0" fillId="0" borderId="44" xfId="0" applyBorder="1" applyAlignment="1">
      <alignment horizontal="center" vertical="center" wrapText="1"/>
    </xf>
    <xf numFmtId="0" fontId="0" fillId="0" borderId="92" xfId="0" applyBorder="1" applyAlignment="1">
      <alignment horizontal="center" vertical="center" wrapText="1"/>
    </xf>
    <xf numFmtId="181" fontId="0" fillId="0" borderId="127" xfId="0" applyNumberFormat="1" applyBorder="1" applyAlignment="1">
      <alignment horizontal="right" vertical="center" wrapText="1"/>
    </xf>
    <xf numFmtId="181" fontId="0" fillId="0" borderId="126" xfId="0" applyNumberFormat="1" applyBorder="1" applyAlignment="1">
      <alignment horizontal="right" vertical="center" wrapText="1"/>
    </xf>
    <xf numFmtId="181" fontId="0" fillId="0" borderId="128" xfId="0" applyNumberFormat="1" applyBorder="1" applyAlignment="1">
      <alignment horizontal="right" vertical="center" wrapText="1"/>
    </xf>
    <xf numFmtId="0" fontId="0" fillId="0" borderId="4" xfId="0" applyBorder="1" applyAlignment="1">
      <alignment horizontal="left" vertical="center"/>
    </xf>
    <xf numFmtId="0" fontId="0" fillId="0" borderId="71" xfId="0" applyBorder="1" applyAlignment="1">
      <alignment horizontal="left" vertical="center"/>
    </xf>
    <xf numFmtId="0" fontId="0" fillId="0" borderId="68" xfId="0" applyBorder="1">
      <alignment vertical="center"/>
    </xf>
    <xf numFmtId="0" fontId="5" fillId="0" borderId="15" xfId="0" applyFont="1" applyBorder="1">
      <alignment vertical="center"/>
    </xf>
    <xf numFmtId="0" fontId="0" fillId="0" borderId="74" xfId="0" applyBorder="1">
      <alignment vertical="center"/>
    </xf>
    <xf numFmtId="0" fontId="0" fillId="0" borderId="75" xfId="0" applyBorder="1" applyAlignment="1">
      <alignment horizontal="center" vertical="center"/>
    </xf>
    <xf numFmtId="0" fontId="0" fillId="0" borderId="76" xfId="0" applyBorder="1" applyAlignment="1">
      <alignment horizontal="center" vertical="center"/>
    </xf>
    <xf numFmtId="38" fontId="54" fillId="0" borderId="0" xfId="1" applyFont="1" applyBorder="1" applyAlignment="1">
      <alignment vertical="center"/>
    </xf>
    <xf numFmtId="0" fontId="54" fillId="0" borderId="0" xfId="0" applyFont="1" applyAlignment="1">
      <alignment vertical="center" wrapText="1"/>
    </xf>
    <xf numFmtId="0" fontId="0" fillId="0" borderId="105" xfId="0" applyBorder="1" applyAlignment="1">
      <alignment horizontal="center" vertical="center"/>
    </xf>
    <xf numFmtId="0" fontId="0" fillId="0" borderId="11" xfId="0" applyBorder="1" applyAlignment="1">
      <alignment horizontal="center" vertical="center"/>
    </xf>
    <xf numFmtId="0" fontId="0" fillId="2" borderId="31" xfId="0" applyFill="1" applyBorder="1">
      <alignment vertical="center"/>
    </xf>
    <xf numFmtId="0" fontId="0" fillId="2" borderId="129" xfId="0" applyFill="1" applyBorder="1" applyAlignment="1">
      <alignment horizontal="center" vertical="center"/>
    </xf>
    <xf numFmtId="0" fontId="0" fillId="2" borderId="112" xfId="0" applyFill="1" applyBorder="1" applyAlignment="1">
      <alignment horizontal="center" vertical="center"/>
    </xf>
    <xf numFmtId="38" fontId="0" fillId="0" borderId="130" xfId="1" applyFont="1" applyBorder="1" applyAlignment="1">
      <alignment horizontal="right" vertical="center"/>
    </xf>
    <xf numFmtId="2" fontId="0" fillId="2" borderId="112" xfId="0" applyNumberFormat="1" applyFill="1" applyBorder="1" applyAlignment="1">
      <alignment horizontal="center" vertical="center"/>
    </xf>
    <xf numFmtId="38" fontId="0" fillId="0" borderId="131" xfId="1" applyFont="1" applyBorder="1">
      <alignment vertical="center"/>
    </xf>
    <xf numFmtId="0" fontId="58" fillId="0" borderId="1" xfId="0" applyFont="1" applyBorder="1">
      <alignment vertical="center"/>
    </xf>
    <xf numFmtId="194" fontId="58" fillId="2" borderId="1" xfId="0" applyNumberFormat="1" applyFont="1" applyFill="1" applyBorder="1" applyAlignment="1">
      <alignment horizontal="right" vertical="center"/>
    </xf>
    <xf numFmtId="0" fontId="58" fillId="0" borderId="68" xfId="0" applyFont="1" applyBorder="1">
      <alignment vertical="center"/>
    </xf>
    <xf numFmtId="194" fontId="58" fillId="0" borderId="68" xfId="0" applyNumberFormat="1" applyFont="1" applyBorder="1" applyAlignment="1">
      <alignment horizontal="right" vertical="center"/>
    </xf>
    <xf numFmtId="0" fontId="4" fillId="0" borderId="99" xfId="0" applyFont="1" applyBorder="1">
      <alignment vertical="center"/>
    </xf>
    <xf numFmtId="194" fontId="4" fillId="0" borderId="69" xfId="0" applyNumberFormat="1" applyFont="1" applyBorder="1" applyAlignment="1">
      <alignment horizontal="right" vertical="center"/>
    </xf>
    <xf numFmtId="38" fontId="0" fillId="2" borderId="130" xfId="1" applyFont="1" applyFill="1" applyBorder="1" applyAlignment="1">
      <alignment horizontal="center" vertical="center"/>
    </xf>
    <xf numFmtId="181" fontId="0" fillId="0" borderId="0" xfId="0" applyNumberFormat="1" applyAlignment="1">
      <alignment horizontal="center" vertical="center"/>
    </xf>
    <xf numFmtId="0" fontId="67" fillId="0" borderId="0" xfId="2" applyFont="1"/>
    <xf numFmtId="0" fontId="67" fillId="0" borderId="0" xfId="2" applyFont="1" applyAlignment="1">
      <alignment vertical="center"/>
    </xf>
    <xf numFmtId="0" fontId="68" fillId="0" borderId="0" xfId="2" applyFont="1"/>
    <xf numFmtId="0" fontId="69" fillId="0" borderId="0" xfId="2" applyFont="1" applyAlignment="1">
      <alignment vertical="center"/>
    </xf>
    <xf numFmtId="0" fontId="67" fillId="0" borderId="0" xfId="2" applyFont="1" applyAlignment="1">
      <alignment horizontal="left" vertical="center"/>
    </xf>
    <xf numFmtId="194" fontId="67" fillId="0" borderId="0" xfId="2" applyNumberFormat="1" applyFont="1" applyAlignment="1">
      <alignment horizontal="right" vertical="center"/>
    </xf>
    <xf numFmtId="0" fontId="67" fillId="0" borderId="0" xfId="2" applyFont="1" applyAlignment="1">
      <alignment horizontal="right" vertical="center"/>
    </xf>
    <xf numFmtId="0" fontId="67" fillId="0" borderId="0" xfId="2" applyFont="1" applyAlignment="1">
      <alignment horizontal="center" vertical="center"/>
    </xf>
    <xf numFmtId="38" fontId="67" fillId="0" borderId="0" xfId="46" applyFont="1" applyFill="1" applyAlignment="1">
      <alignment horizontal="right" vertical="center"/>
    </xf>
    <xf numFmtId="194" fontId="67" fillId="0" borderId="0" xfId="2" applyNumberFormat="1" applyFont="1" applyAlignment="1">
      <alignment horizontal="left" vertical="center"/>
    </xf>
    <xf numFmtId="38" fontId="67" fillId="2" borderId="1" xfId="46" applyFont="1" applyFill="1" applyBorder="1" applyAlignment="1">
      <alignment vertical="center"/>
    </xf>
    <xf numFmtId="38" fontId="67" fillId="0" borderId="0" xfId="1" applyFont="1" applyFill="1" applyAlignment="1"/>
    <xf numFmtId="38" fontId="68" fillId="0" borderId="0" xfId="1" applyFont="1" applyFill="1" applyAlignment="1"/>
    <xf numFmtId="38" fontId="67" fillId="0" borderId="1" xfId="1" applyFont="1" applyFill="1" applyBorder="1" applyAlignment="1">
      <alignment vertical="center"/>
    </xf>
    <xf numFmtId="9" fontId="67" fillId="2" borderId="1" xfId="5" applyFont="1" applyFill="1" applyBorder="1" applyAlignment="1">
      <alignment vertical="center"/>
    </xf>
    <xf numFmtId="0" fontId="67" fillId="0" borderId="0" xfId="5" applyNumberFormat="1" applyFont="1" applyFill="1" applyBorder="1" applyAlignment="1">
      <alignment horizontal="center" vertical="center"/>
    </xf>
    <xf numFmtId="38" fontId="67" fillId="0" borderId="0" xfId="1" applyFont="1" applyFill="1" applyBorder="1" applyAlignment="1">
      <alignment vertical="center"/>
    </xf>
    <xf numFmtId="38" fontId="67" fillId="0" borderId="0" xfId="46" applyFont="1" applyFill="1" applyBorder="1" applyAlignment="1">
      <alignment vertical="center"/>
    </xf>
    <xf numFmtId="0" fontId="67" fillId="0" borderId="0" xfId="2" applyFont="1" applyAlignment="1">
      <alignment horizontal="center" vertical="center" wrapText="1"/>
    </xf>
    <xf numFmtId="0" fontId="70" fillId="0" borderId="46" xfId="2" applyFont="1" applyBorder="1" applyAlignment="1">
      <alignment horizontal="center" vertical="center"/>
    </xf>
    <xf numFmtId="38" fontId="70" fillId="0" borderId="46" xfId="1" applyFont="1" applyFill="1" applyBorder="1" applyAlignment="1">
      <alignment vertical="center"/>
    </xf>
    <xf numFmtId="194" fontId="70" fillId="0" borderId="0" xfId="2" applyNumberFormat="1" applyFont="1" applyAlignment="1">
      <alignment horizontal="left" vertical="center"/>
    </xf>
    <xf numFmtId="0" fontId="67" fillId="0" borderId="0" xfId="2" applyFont="1" applyAlignment="1">
      <alignment horizontal="left" vertical="top"/>
    </xf>
    <xf numFmtId="0" fontId="67" fillId="0" borderId="0" xfId="2" applyFont="1" applyAlignment="1">
      <alignment horizontal="center" vertical="top"/>
    </xf>
    <xf numFmtId="38" fontId="67" fillId="0" borderId="0" xfId="1" applyFont="1" applyFill="1" applyAlignment="1">
      <alignment horizontal="center" vertical="center"/>
    </xf>
    <xf numFmtId="0" fontId="68" fillId="0" borderId="0" xfId="2" applyFont="1" applyAlignment="1">
      <alignment horizontal="center" vertical="center" wrapText="1"/>
    </xf>
    <xf numFmtId="38" fontId="67" fillId="0" borderId="0" xfId="1" applyFont="1" applyFill="1" applyBorder="1" applyAlignment="1">
      <alignment horizontal="left" vertical="center"/>
    </xf>
    <xf numFmtId="38" fontId="67" fillId="0" borderId="0" xfId="1" applyFont="1" applyFill="1" applyAlignment="1">
      <alignment horizontal="left" vertical="center"/>
    </xf>
    <xf numFmtId="38" fontId="67" fillId="0" borderId="1" xfId="46" applyFont="1" applyFill="1" applyBorder="1" applyAlignment="1">
      <alignment vertical="center"/>
    </xf>
    <xf numFmtId="38" fontId="67" fillId="0" borderId="0" xfId="1" applyFont="1" applyFill="1" applyBorder="1" applyAlignment="1">
      <alignment horizontal="right" vertical="center"/>
    </xf>
    <xf numFmtId="38" fontId="67" fillId="0" borderId="0" xfId="46" applyFont="1" applyFill="1" applyAlignment="1">
      <alignment vertical="center"/>
    </xf>
    <xf numFmtId="0" fontId="70" fillId="0" borderId="17" xfId="2" applyFont="1" applyBorder="1" applyAlignment="1">
      <alignment horizontal="center" vertical="center"/>
    </xf>
    <xf numFmtId="38" fontId="70" fillId="0" borderId="17" xfId="1" applyFont="1" applyFill="1" applyBorder="1" applyAlignment="1">
      <alignment vertical="center"/>
    </xf>
    <xf numFmtId="38" fontId="67" fillId="0" borderId="0" xfId="1" applyFont="1" applyFill="1" applyAlignment="1">
      <alignment vertical="center"/>
    </xf>
    <xf numFmtId="0" fontId="67" fillId="0" borderId="44" xfId="2" applyFont="1" applyBorder="1" applyAlignment="1">
      <alignment horizontal="center" vertical="top"/>
    </xf>
    <xf numFmtId="181" fontId="2" fillId="2" borderId="82" xfId="56" applyNumberFormat="1" applyFill="1" applyBorder="1" applyAlignment="1">
      <alignment horizontal="right" vertical="center"/>
    </xf>
    <xf numFmtId="181" fontId="2" fillId="2" borderId="33" xfId="56" applyNumberFormat="1" applyFill="1" applyBorder="1" applyAlignment="1">
      <alignment horizontal="right" vertical="center"/>
    </xf>
    <xf numFmtId="0" fontId="16" fillId="0" borderId="0" xfId="56" applyFont="1" applyAlignment="1">
      <alignment horizontal="center" vertical="center"/>
    </xf>
    <xf numFmtId="0" fontId="5" fillId="0" borderId="0" xfId="57" applyFont="1" applyAlignment="1">
      <alignment horizontal="right" vertical="center"/>
    </xf>
    <xf numFmtId="0" fontId="2" fillId="0" borderId="0" xfId="57">
      <alignment vertical="center"/>
    </xf>
    <xf numFmtId="0" fontId="23" fillId="2" borderId="0" xfId="99" applyFont="1" applyFill="1"/>
    <xf numFmtId="193" fontId="5" fillId="0" borderId="0" xfId="99" applyNumberFormat="1" applyFont="1" applyAlignment="1">
      <alignment horizontal="right" vertical="center"/>
    </xf>
    <xf numFmtId="14" fontId="23" fillId="2" borderId="29" xfId="99" applyNumberFormat="1" applyFont="1" applyFill="1" applyBorder="1" applyAlignment="1">
      <alignment horizontal="center" vertical="center"/>
    </xf>
    <xf numFmtId="0" fontId="23" fillId="2" borderId="2" xfId="99" applyFont="1" applyFill="1" applyBorder="1" applyAlignment="1">
      <alignment horizontal="left" vertical="center"/>
    </xf>
    <xf numFmtId="0" fontId="23" fillId="2" borderId="12" xfId="99" applyFont="1" applyFill="1" applyBorder="1" applyAlignment="1">
      <alignment horizontal="center" vertical="center"/>
    </xf>
    <xf numFmtId="181" fontId="5" fillId="2" borderId="9" xfId="99" applyNumberFormat="1" applyFont="1" applyFill="1" applyBorder="1" applyAlignment="1">
      <alignment horizontal="right" vertical="center"/>
    </xf>
    <xf numFmtId="0" fontId="23" fillId="2" borderId="42" xfId="99" applyFont="1" applyFill="1" applyBorder="1" applyAlignment="1">
      <alignment horizontal="left" vertical="center"/>
    </xf>
    <xf numFmtId="0" fontId="23" fillId="2" borderId="1" xfId="99" applyFont="1" applyFill="1" applyBorder="1" applyAlignment="1">
      <alignment horizontal="left" vertical="center"/>
    </xf>
    <xf numFmtId="0" fontId="23" fillId="2" borderId="14" xfId="99" applyFont="1" applyFill="1" applyBorder="1" applyAlignment="1">
      <alignment horizontal="center" vertical="center"/>
    </xf>
    <xf numFmtId="181" fontId="5" fillId="2" borderId="7" xfId="99" applyNumberFormat="1" applyFont="1" applyFill="1" applyBorder="1" applyAlignment="1">
      <alignment horizontal="right" vertical="center"/>
    </xf>
    <xf numFmtId="0" fontId="23" fillId="2" borderId="82" xfId="99" applyFont="1" applyFill="1" applyBorder="1" applyAlignment="1">
      <alignment horizontal="left" vertical="center"/>
    </xf>
    <xf numFmtId="0" fontId="23" fillId="2" borderId="14" xfId="99" applyFont="1" applyFill="1" applyBorder="1" applyAlignment="1">
      <alignment vertical="center"/>
    </xf>
    <xf numFmtId="0" fontId="54" fillId="0" borderId="114" xfId="99" applyFont="1" applyBorder="1" applyAlignment="1">
      <alignment horizontal="centerContinuous" vertical="center" wrapText="1"/>
    </xf>
    <xf numFmtId="181" fontId="5" fillId="0" borderId="130" xfId="99" applyNumberFormat="1" applyFont="1" applyBorder="1" applyAlignment="1">
      <alignment horizontal="right" vertical="center"/>
    </xf>
    <xf numFmtId="0" fontId="23" fillId="0" borderId="133" xfId="99" applyFont="1" applyBorder="1" applyAlignment="1">
      <alignment horizontal="left" vertical="center"/>
    </xf>
    <xf numFmtId="0" fontId="37" fillId="0" borderId="0" xfId="57" applyFont="1">
      <alignment vertical="center"/>
    </xf>
    <xf numFmtId="0" fontId="2" fillId="0" borderId="0" xfId="56" applyAlignment="1">
      <alignment horizontal="right" vertical="center"/>
    </xf>
    <xf numFmtId="0" fontId="63" fillId="2" borderId="0" xfId="99" applyFont="1" applyFill="1" applyAlignment="1">
      <alignment horizontal="left" vertical="center"/>
    </xf>
    <xf numFmtId="0" fontId="5" fillId="0" borderId="90" xfId="0" applyFont="1" applyBorder="1">
      <alignment vertical="center"/>
    </xf>
    <xf numFmtId="0" fontId="0" fillId="0" borderId="73" xfId="0" applyBorder="1">
      <alignment vertical="center"/>
    </xf>
    <xf numFmtId="0" fontId="5" fillId="0" borderId="79" xfId="0" applyFont="1" applyBorder="1">
      <alignment vertical="center"/>
    </xf>
    <xf numFmtId="0" fontId="5" fillId="0" borderId="40" xfId="0" applyFont="1" applyBorder="1">
      <alignment vertical="center"/>
    </xf>
    <xf numFmtId="181" fontId="5" fillId="0" borderId="136" xfId="98" applyNumberFormat="1" applyFont="1" applyBorder="1" applyAlignment="1">
      <alignment horizontal="right" vertical="center"/>
    </xf>
    <xf numFmtId="181" fontId="5" fillId="0" borderId="57" xfId="98" applyNumberFormat="1" applyFont="1" applyBorder="1" applyAlignment="1">
      <alignment horizontal="right" vertical="center"/>
    </xf>
    <xf numFmtId="0" fontId="17" fillId="0" borderId="1" xfId="0" applyFont="1" applyBorder="1">
      <alignment vertical="center"/>
    </xf>
    <xf numFmtId="0" fontId="36" fillId="0" borderId="1" xfId="0" applyFont="1" applyBorder="1" applyAlignment="1">
      <alignment vertical="center" wrapText="1"/>
    </xf>
    <xf numFmtId="38" fontId="5" fillId="2" borderId="14" xfId="1" applyFont="1" applyFill="1" applyBorder="1" applyAlignment="1">
      <alignment horizontal="right" vertical="center"/>
    </xf>
    <xf numFmtId="181" fontId="54" fillId="0" borderId="136" xfId="98" applyNumberFormat="1" applyFont="1" applyBorder="1" applyAlignment="1">
      <alignment horizontal="right" vertical="center"/>
    </xf>
    <xf numFmtId="181" fontId="16" fillId="0" borderId="3" xfId="57" applyNumberFormat="1" applyFont="1" applyBorder="1">
      <alignment vertical="center"/>
    </xf>
    <xf numFmtId="0" fontId="0" fillId="0" borderId="0" xfId="0" applyAlignment="1">
      <alignment horizontal="left" vertical="top" wrapText="1"/>
    </xf>
    <xf numFmtId="0" fontId="0" fillId="0" borderId="0" xfId="0" applyAlignment="1">
      <alignment horizontal="left" vertical="center" wrapText="1"/>
    </xf>
    <xf numFmtId="0" fontId="20" fillId="0" borderId="0" xfId="0" applyFont="1" applyAlignment="1">
      <alignment horizontal="center" vertical="center"/>
    </xf>
    <xf numFmtId="0" fontId="36" fillId="0" borderId="0" xfId="0" applyFont="1" applyAlignment="1">
      <alignment horizontal="left" vertical="center" wrapText="1"/>
    </xf>
    <xf numFmtId="0" fontId="0" fillId="0" borderId="72" xfId="0" applyBorder="1" applyAlignment="1">
      <alignment horizontal="center" vertical="center" wrapText="1"/>
    </xf>
    <xf numFmtId="0" fontId="0" fillId="0" borderId="91" xfId="0" applyBorder="1" applyAlignment="1">
      <alignment horizontal="center" vertical="center" wrapText="1"/>
    </xf>
    <xf numFmtId="0" fontId="74" fillId="0" borderId="0" xfId="0" applyFont="1" applyAlignment="1">
      <alignment horizontal="left"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3" xfId="0" applyFont="1" applyBorder="1" applyAlignment="1">
      <alignment horizontal="center" vertical="center"/>
    </xf>
    <xf numFmtId="0" fontId="18" fillId="2" borderId="78"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31" xfId="0" applyFont="1" applyFill="1" applyBorder="1" applyAlignment="1">
      <alignment horizontal="left" vertical="center"/>
    </xf>
    <xf numFmtId="0" fontId="26" fillId="2" borderId="35"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33" xfId="0" applyFont="1" applyFill="1" applyBorder="1" applyAlignment="1">
      <alignment horizontal="center" vertical="center"/>
    </xf>
    <xf numFmtId="0" fontId="18" fillId="0" borderId="28" xfId="0" applyFont="1" applyBorder="1" applyAlignment="1">
      <alignment horizontal="center" vertical="center"/>
    </xf>
    <xf numFmtId="0" fontId="18" fillId="0" borderId="7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7"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1" xfId="0" applyFont="1" applyBorder="1" applyAlignment="1">
      <alignment horizontal="center" vertical="center"/>
    </xf>
    <xf numFmtId="0" fontId="18" fillId="0" borderId="34"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75" xfId="0" applyFont="1" applyBorder="1" applyAlignment="1">
      <alignment horizontal="center" vertical="center"/>
    </xf>
    <xf numFmtId="0" fontId="24" fillId="0" borderId="31" xfId="0" applyFont="1" applyBorder="1" applyAlignment="1">
      <alignment horizontal="center" vertical="center"/>
    </xf>
    <xf numFmtId="0" fontId="24" fillId="0" borderId="17" xfId="0" applyFont="1" applyBorder="1" applyAlignment="1">
      <alignment horizontal="center" vertical="center"/>
    </xf>
    <xf numFmtId="0" fontId="24" fillId="0" borderId="32" xfId="0" applyFont="1" applyBorder="1" applyAlignment="1">
      <alignment horizontal="center"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0" fontId="37" fillId="0" borderId="24" xfId="0" applyFont="1" applyBorder="1" applyAlignment="1">
      <alignment horizontal="center" vertical="center"/>
    </xf>
    <xf numFmtId="0" fontId="37" fillId="0" borderId="75" xfId="0" applyFont="1" applyBorder="1" applyAlignment="1">
      <alignment horizontal="center" vertical="center"/>
    </xf>
    <xf numFmtId="0" fontId="37" fillId="2" borderId="72" xfId="0" applyFont="1" applyFill="1" applyBorder="1" applyAlignment="1">
      <alignment horizontal="center" vertical="center"/>
    </xf>
    <xf numFmtId="0" fontId="37" fillId="2" borderId="91" xfId="0" applyFont="1" applyFill="1" applyBorder="1" applyAlignment="1">
      <alignment horizontal="center" vertical="center"/>
    </xf>
    <xf numFmtId="0" fontId="37" fillId="2" borderId="73"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13" xfId="0" applyFont="1" applyFill="1" applyBorder="1" applyAlignment="1">
      <alignment horizontal="center" vertical="center"/>
    </xf>
    <xf numFmtId="0" fontId="5" fillId="4" borderId="0" xfId="0" applyFont="1" applyFill="1" applyAlignment="1">
      <alignment horizontal="left" vertical="top" wrapText="1"/>
    </xf>
    <xf numFmtId="38" fontId="37" fillId="0" borderId="24" xfId="1" applyFont="1" applyFill="1" applyBorder="1" applyAlignment="1">
      <alignment horizontal="right" vertical="center"/>
    </xf>
    <xf numFmtId="38" fontId="37" fillId="0" borderId="25" xfId="1" applyFont="1" applyFill="1" applyBorder="1" applyAlignment="1">
      <alignment horizontal="right" vertical="center"/>
    </xf>
    <xf numFmtId="38" fontId="37" fillId="0" borderId="26" xfId="1" applyFont="1" applyFill="1" applyBorder="1" applyAlignment="1">
      <alignment horizontal="right" vertical="center"/>
    </xf>
    <xf numFmtId="38" fontId="5" fillId="2" borderId="18" xfId="1" applyFont="1" applyFill="1" applyBorder="1" applyAlignment="1">
      <alignment horizontal="right" vertical="center"/>
    </xf>
    <xf numFmtId="38" fontId="5" fillId="2" borderId="17" xfId="1" applyFont="1" applyFill="1" applyBorder="1" applyAlignment="1">
      <alignment horizontal="right" vertical="center"/>
    </xf>
    <xf numFmtId="38" fontId="5" fillId="2" borderId="32" xfId="1" applyFont="1" applyFill="1" applyBorder="1" applyAlignment="1">
      <alignment horizontal="right" vertical="center"/>
    </xf>
    <xf numFmtId="38" fontId="5" fillId="2" borderId="88" xfId="1" applyFont="1" applyFill="1" applyBorder="1" applyAlignment="1">
      <alignment horizontal="right" vertical="center"/>
    </xf>
    <xf numFmtId="38" fontId="5" fillId="2" borderId="16" xfId="1" applyFont="1" applyFill="1" applyBorder="1" applyAlignment="1">
      <alignment horizontal="right" vertical="center"/>
    </xf>
    <xf numFmtId="38" fontId="5" fillId="2" borderId="54" xfId="1" applyFont="1" applyFill="1" applyBorder="1" applyAlignment="1">
      <alignment horizontal="right" vertical="center"/>
    </xf>
    <xf numFmtId="38" fontId="5" fillId="2" borderId="14" xfId="1" applyFont="1" applyFill="1" applyBorder="1" applyAlignment="1">
      <alignment horizontal="right" vertical="center"/>
    </xf>
    <xf numFmtId="38" fontId="5" fillId="2" borderId="62" xfId="1" applyFont="1" applyFill="1" applyBorder="1" applyAlignment="1">
      <alignment horizontal="right" vertical="center"/>
    </xf>
    <xf numFmtId="38" fontId="5" fillId="2" borderId="82" xfId="1" applyFont="1" applyFill="1" applyBorder="1" applyAlignment="1">
      <alignment horizontal="right" vertical="center"/>
    </xf>
    <xf numFmtId="38" fontId="37" fillId="0" borderId="24" xfId="1" applyFont="1" applyFill="1" applyBorder="1" applyAlignment="1">
      <alignment horizontal="center" vertical="center"/>
    </xf>
    <xf numFmtId="38" fontId="37" fillId="0" borderId="26" xfId="1" applyFont="1" applyFill="1" applyBorder="1" applyAlignment="1">
      <alignment horizontal="center" vertical="center"/>
    </xf>
    <xf numFmtId="0" fontId="54" fillId="0" borderId="77" xfId="0" applyFont="1" applyBorder="1" applyAlignment="1">
      <alignment horizontal="center" vertical="center"/>
    </xf>
    <xf numFmtId="0" fontId="54" fillId="0" borderId="41" xfId="0" applyFont="1" applyBorder="1" applyAlignment="1">
      <alignment horizontal="center" vertical="center"/>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5" fillId="0" borderId="101" xfId="0" applyFont="1" applyBorder="1" applyAlignment="1">
      <alignment horizontal="center" vertical="center"/>
    </xf>
    <xf numFmtId="0" fontId="64" fillId="0" borderId="0" xfId="0" applyFont="1" applyAlignment="1">
      <alignment horizontal="left" vertical="center"/>
    </xf>
    <xf numFmtId="0" fontId="54" fillId="0" borderId="24" xfId="0" applyFont="1" applyBorder="1" applyAlignment="1">
      <alignment horizontal="center" vertical="center" wrapText="1"/>
    </xf>
    <xf numFmtId="0" fontId="54" fillId="0" borderId="25" xfId="0" applyFont="1" applyBorder="1" applyAlignment="1">
      <alignment horizontal="center" vertical="center"/>
    </xf>
    <xf numFmtId="0" fontId="54" fillId="0" borderId="26" xfId="0" applyFont="1" applyBorder="1" applyAlignment="1">
      <alignment horizontal="center" vertical="center"/>
    </xf>
    <xf numFmtId="38" fontId="54" fillId="0" borderId="134" xfId="1" applyFont="1" applyBorder="1" applyAlignment="1">
      <alignment horizontal="right" vertical="center"/>
    </xf>
    <xf numFmtId="38" fontId="54" fillId="0" borderId="135" xfId="1" applyFont="1" applyBorder="1" applyAlignment="1">
      <alignment horizontal="right" vertical="center"/>
    </xf>
    <xf numFmtId="0" fontId="37" fillId="0" borderId="100"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5" fillId="0" borderId="88" xfId="0" applyFont="1" applyBorder="1" applyAlignment="1">
      <alignment horizontal="center" vertical="center"/>
    </xf>
    <xf numFmtId="0" fontId="5" fillId="0" borderId="16" xfId="0" applyFont="1" applyBorder="1" applyAlignment="1">
      <alignment horizontal="center" vertical="center"/>
    </xf>
    <xf numFmtId="0" fontId="5" fillId="0" borderId="54" xfId="0" applyFont="1" applyBorder="1" applyAlignment="1">
      <alignment horizontal="center" vertical="center"/>
    </xf>
    <xf numFmtId="38" fontId="37" fillId="2" borderId="61" xfId="1" applyFont="1" applyFill="1" applyBorder="1" applyAlignment="1">
      <alignment vertical="center"/>
    </xf>
    <xf numFmtId="38" fontId="37" fillId="2" borderId="59" xfId="1" applyFont="1" applyFill="1" applyBorder="1" applyAlignment="1">
      <alignment vertical="center"/>
    </xf>
    <xf numFmtId="38" fontId="37" fillId="2" borderId="103" xfId="1" applyFont="1" applyFill="1" applyBorder="1" applyAlignment="1">
      <alignment vertical="center"/>
    </xf>
    <xf numFmtId="38" fontId="37" fillId="2" borderId="14" xfId="1" applyFont="1" applyFill="1" applyBorder="1" applyAlignment="1">
      <alignment vertical="center"/>
    </xf>
    <xf numFmtId="38" fontId="37" fillId="2" borderId="62" xfId="1" applyFont="1" applyFill="1" applyBorder="1" applyAlignment="1">
      <alignment vertical="center"/>
    </xf>
    <xf numFmtId="38" fontId="37" fillId="2" borderId="82" xfId="1" applyFont="1" applyFill="1" applyBorder="1" applyAlignment="1">
      <alignment vertical="center"/>
    </xf>
    <xf numFmtId="38" fontId="37" fillId="2" borderId="12" xfId="1" applyFont="1" applyFill="1" applyBorder="1" applyAlignment="1">
      <alignment vertical="center"/>
    </xf>
    <xf numFmtId="38" fontId="37" fillId="2" borderId="46" xfId="1" applyFont="1" applyFill="1" applyBorder="1" applyAlignment="1">
      <alignment vertical="center"/>
    </xf>
    <xf numFmtId="38" fontId="37" fillId="2" borderId="42" xfId="1" applyFont="1" applyFill="1" applyBorder="1" applyAlignment="1">
      <alignment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7" xfId="0" applyFont="1" applyBorder="1" applyAlignment="1">
      <alignment horizontal="center" vertical="center" wrapText="1"/>
    </xf>
    <xf numFmtId="0" fontId="5" fillId="0" borderId="41" xfId="0" applyFont="1" applyBorder="1" applyAlignment="1">
      <alignment horizontal="center" vertical="center"/>
    </xf>
    <xf numFmtId="0" fontId="37" fillId="2" borderId="35" xfId="0" applyFont="1" applyFill="1" applyBorder="1" applyAlignment="1">
      <alignment horizontal="center" vertical="center"/>
    </xf>
    <xf numFmtId="0" fontId="37" fillId="2" borderId="23" xfId="0" applyFont="1" applyFill="1" applyBorder="1" applyAlignment="1">
      <alignment horizontal="center" vertical="center"/>
    </xf>
    <xf numFmtId="0" fontId="37" fillId="2" borderId="33" xfId="0" applyFont="1" applyFill="1" applyBorder="1" applyAlignment="1">
      <alignment horizontal="center" vertical="center"/>
    </xf>
    <xf numFmtId="0" fontId="54" fillId="0" borderId="24" xfId="0" applyFont="1" applyBorder="1" applyAlignment="1">
      <alignment horizontal="center" vertical="center"/>
    </xf>
    <xf numFmtId="0" fontId="54" fillId="0" borderId="75" xfId="0" applyFont="1" applyBorder="1" applyAlignment="1">
      <alignment horizontal="center" vertical="center"/>
    </xf>
    <xf numFmtId="0" fontId="5" fillId="0" borderId="72" xfId="0" applyFont="1" applyBorder="1" applyAlignment="1">
      <alignment horizontal="center" vertical="center"/>
    </xf>
    <xf numFmtId="0" fontId="5" fillId="0" borderId="77" xfId="0" applyFont="1" applyBorder="1" applyAlignment="1">
      <alignment horizontal="center" vertical="center"/>
    </xf>
    <xf numFmtId="0" fontId="5" fillId="0" borderId="29" xfId="0" applyFont="1" applyBorder="1" applyAlignment="1">
      <alignment horizontal="center" vertical="center"/>
    </xf>
    <xf numFmtId="0" fontId="5" fillId="0" borderId="42" xfId="0" applyFont="1" applyBorder="1" applyAlignment="1">
      <alignment horizontal="center" vertical="center"/>
    </xf>
    <xf numFmtId="0" fontId="37" fillId="2" borderId="31" xfId="0" applyFont="1" applyFill="1" applyBorder="1" applyAlignment="1">
      <alignment horizontal="center" vertical="center"/>
    </xf>
    <xf numFmtId="0" fontId="37" fillId="2" borderId="32" xfId="0" applyFont="1" applyFill="1" applyBorder="1" applyAlignment="1">
      <alignment horizontal="center" vertical="center"/>
    </xf>
    <xf numFmtId="0" fontId="37" fillId="2" borderId="40" xfId="0" applyFont="1" applyFill="1" applyBorder="1" applyAlignment="1">
      <alignment horizontal="center" vertical="center"/>
    </xf>
    <xf numFmtId="0" fontId="37" fillId="2" borderId="70" xfId="0" applyFont="1" applyFill="1" applyBorder="1" applyAlignment="1">
      <alignment horizontal="center" vertical="center"/>
    </xf>
    <xf numFmtId="0" fontId="5" fillId="0" borderId="72" xfId="0" applyFont="1" applyBorder="1" applyAlignment="1">
      <alignment horizontal="center" vertical="center" wrapText="1"/>
    </xf>
    <xf numFmtId="0" fontId="5" fillId="0" borderId="44" xfId="0" applyFont="1" applyBorder="1" applyAlignment="1">
      <alignment horizontal="center" vertical="center" wrapText="1"/>
    </xf>
    <xf numFmtId="38" fontId="54" fillId="0" borderId="24" xfId="1" applyFont="1" applyBorder="1" applyAlignment="1">
      <alignment horizontal="right" vertical="center"/>
    </xf>
    <xf numFmtId="38" fontId="54" fillId="0" borderId="25" xfId="1" applyFont="1" applyBorder="1" applyAlignment="1">
      <alignment horizontal="right" vertical="center"/>
    </xf>
    <xf numFmtId="38" fontId="54" fillId="0" borderId="26" xfId="1" applyFont="1" applyBorder="1" applyAlignment="1">
      <alignment horizontal="right" vertical="center"/>
    </xf>
    <xf numFmtId="0" fontId="5" fillId="4" borderId="0" xfId="0" applyFont="1" applyFill="1" applyAlignment="1">
      <alignment horizontal="left" vertical="center" wrapText="1"/>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0" fillId="0" borderId="106" xfId="0" applyBorder="1" applyAlignment="1">
      <alignment horizontal="center" vertical="center"/>
    </xf>
    <xf numFmtId="0" fontId="0" fillId="0" borderId="108" xfId="0" applyBorder="1" applyAlignment="1">
      <alignment horizontal="center" vertical="center"/>
    </xf>
    <xf numFmtId="0" fontId="0" fillId="0" borderId="71"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54" xfId="0" applyBorder="1" applyAlignment="1">
      <alignment horizontal="center" vertical="center" wrapText="1"/>
    </xf>
    <xf numFmtId="0" fontId="71" fillId="0" borderId="0" xfId="2" applyFont="1" applyAlignment="1">
      <alignment horizontal="center" vertical="center"/>
    </xf>
    <xf numFmtId="0" fontId="67" fillId="0" borderId="0" xfId="2" applyFont="1" applyAlignment="1">
      <alignment horizontal="center" vertical="center" wrapText="1"/>
    </xf>
    <xf numFmtId="0" fontId="2" fillId="0" borderId="0" xfId="56" applyAlignment="1">
      <alignment horizontal="justify" vertical="top"/>
    </xf>
    <xf numFmtId="0" fontId="4" fillId="0" borderId="0" xfId="56" applyFont="1" applyAlignment="1">
      <alignment horizontal="center" vertical="center"/>
    </xf>
    <xf numFmtId="0" fontId="4" fillId="0" borderId="22" xfId="56" applyFont="1" applyBorder="1" applyAlignment="1">
      <alignment horizontal="center" vertical="center"/>
    </xf>
    <xf numFmtId="0" fontId="4" fillId="0" borderId="27" xfId="56" applyFont="1" applyBorder="1" applyAlignment="1">
      <alignment horizontal="center" vertical="center"/>
    </xf>
    <xf numFmtId="0" fontId="0" fillId="0" borderId="24" xfId="56" applyFont="1" applyBorder="1" applyAlignment="1">
      <alignment horizontal="center" vertical="center"/>
    </xf>
    <xf numFmtId="0" fontId="0" fillId="0" borderId="25" xfId="56" applyFont="1" applyBorder="1" applyAlignment="1">
      <alignment horizontal="center" vertical="center"/>
    </xf>
    <xf numFmtId="0" fontId="0" fillId="0" borderId="26" xfId="56" applyFont="1" applyBorder="1" applyAlignment="1">
      <alignment horizontal="center" vertical="center"/>
    </xf>
    <xf numFmtId="0" fontId="4" fillId="0" borderId="22" xfId="56" applyFont="1" applyBorder="1" applyAlignment="1">
      <alignment horizontal="center" vertical="center" wrapText="1"/>
    </xf>
    <xf numFmtId="0" fontId="4" fillId="0" borderId="24" xfId="56" applyFont="1" applyBorder="1" applyAlignment="1">
      <alignment horizontal="center" vertical="center"/>
    </xf>
    <xf numFmtId="0" fontId="4" fillId="0" borderId="25" xfId="56" applyFont="1" applyBorder="1" applyAlignment="1">
      <alignment horizontal="center" vertical="center"/>
    </xf>
    <xf numFmtId="0" fontId="4" fillId="0" borderId="26" xfId="56" applyFont="1" applyBorder="1" applyAlignment="1">
      <alignment horizontal="center" vertical="center"/>
    </xf>
    <xf numFmtId="181" fontId="5" fillId="0" borderId="24" xfId="99" applyNumberFormat="1" applyFont="1" applyBorder="1" applyAlignment="1">
      <alignment horizontal="right" vertical="center"/>
    </xf>
    <xf numFmtId="181" fontId="5" fillId="0" borderId="25" xfId="99" applyNumberFormat="1" applyFont="1" applyBorder="1" applyAlignment="1">
      <alignment horizontal="right" vertical="center"/>
    </xf>
    <xf numFmtId="181" fontId="5" fillId="0" borderId="26" xfId="99" applyNumberFormat="1" applyFont="1" applyBorder="1" applyAlignment="1">
      <alignment horizontal="right" vertical="center"/>
    </xf>
    <xf numFmtId="0" fontId="37" fillId="0" borderId="0" xfId="99" applyFont="1" applyAlignment="1">
      <alignment horizontal="left" vertical="center" wrapText="1"/>
    </xf>
    <xf numFmtId="0" fontId="37" fillId="0" borderId="0" xfId="99" applyFont="1" applyAlignment="1">
      <alignment horizontal="left" vertical="center"/>
    </xf>
    <xf numFmtId="0" fontId="20" fillId="0" borderId="0" xfId="99" applyFont="1" applyAlignment="1">
      <alignment horizontal="center" vertical="center"/>
    </xf>
    <xf numFmtId="0" fontId="37" fillId="0" borderId="72" xfId="99" applyFont="1" applyBorder="1" applyAlignment="1">
      <alignment horizontal="center" vertical="center"/>
    </xf>
    <xf numFmtId="0" fontId="37" fillId="0" borderId="105" xfId="99" applyFont="1" applyBorder="1" applyAlignment="1">
      <alignment horizontal="center" vertical="center"/>
    </xf>
    <xf numFmtId="0" fontId="37" fillId="0" borderId="92" xfId="99" applyFont="1" applyBorder="1" applyAlignment="1">
      <alignment horizontal="center" vertical="center"/>
    </xf>
    <xf numFmtId="0" fontId="37" fillId="0" borderId="30" xfId="99" applyFont="1" applyBorder="1" applyAlignment="1">
      <alignment horizontal="center" vertical="center"/>
    </xf>
    <xf numFmtId="0" fontId="37" fillId="0" borderId="107" xfId="99" applyFont="1" applyBorder="1" applyAlignment="1">
      <alignment horizontal="center" vertical="center" wrapText="1"/>
    </xf>
    <xf numFmtId="0" fontId="37" fillId="0" borderId="109" xfId="99" applyFont="1" applyBorder="1" applyAlignment="1">
      <alignment horizontal="center" vertical="center"/>
    </xf>
    <xf numFmtId="0" fontId="37" fillId="0" borderId="28" xfId="99" applyFont="1" applyBorder="1" applyAlignment="1">
      <alignment horizontal="center" vertical="center"/>
    </xf>
    <xf numFmtId="0" fontId="37" fillId="0" borderId="16" xfId="99" applyFont="1" applyBorder="1" applyAlignment="1">
      <alignment horizontal="center" vertical="center"/>
    </xf>
    <xf numFmtId="0" fontId="37" fillId="0" borderId="54" xfId="99" applyFont="1" applyBorder="1" applyAlignment="1">
      <alignment horizontal="center" vertical="center"/>
    </xf>
    <xf numFmtId="0" fontId="37" fillId="0" borderId="77" xfId="99" applyFont="1" applyBorder="1" applyAlignment="1">
      <alignment horizontal="center" vertical="center"/>
    </xf>
    <xf numFmtId="0" fontId="37" fillId="0" borderId="41" xfId="99" applyFont="1" applyBorder="1" applyAlignment="1">
      <alignment horizontal="center" vertical="center"/>
    </xf>
    <xf numFmtId="0" fontId="5" fillId="0" borderId="51" xfId="99" applyFont="1" applyBorder="1" applyAlignment="1">
      <alignment horizontal="center" vertical="center" wrapText="1"/>
    </xf>
    <xf numFmtId="0" fontId="5" fillId="0" borderId="50" xfId="99" applyFont="1" applyBorder="1" applyAlignment="1">
      <alignment horizontal="center" vertical="center" wrapText="1"/>
    </xf>
    <xf numFmtId="0" fontId="5" fillId="0" borderId="83" xfId="99" applyFont="1" applyBorder="1" applyAlignment="1">
      <alignment horizontal="center" vertical="center" wrapText="1"/>
    </xf>
    <xf numFmtId="0" fontId="54" fillId="0" borderId="24" xfId="99" applyFont="1" applyBorder="1" applyAlignment="1">
      <alignment horizontal="center" vertical="center" wrapText="1"/>
    </xf>
    <xf numFmtId="0" fontId="54" fillId="0" borderId="25" xfId="99" applyFont="1" applyBorder="1" applyAlignment="1">
      <alignment horizontal="center" vertical="center" wrapText="1"/>
    </xf>
    <xf numFmtId="0" fontId="54" fillId="0" borderId="26" xfId="99" applyFont="1" applyBorder="1" applyAlignment="1">
      <alignment horizontal="center" vertical="center" wrapText="1"/>
    </xf>
    <xf numFmtId="0" fontId="72" fillId="0" borderId="112" xfId="99" applyFont="1" applyBorder="1" applyAlignment="1">
      <alignment horizontal="left" vertical="center" wrapText="1"/>
    </xf>
    <xf numFmtId="0" fontId="72" fillId="0" borderId="113" xfId="99" applyFont="1" applyBorder="1" applyAlignment="1">
      <alignment horizontal="left" vertical="center" wrapText="1"/>
    </xf>
    <xf numFmtId="0" fontId="37" fillId="0" borderId="93" xfId="99" applyFont="1" applyBorder="1" applyAlignment="1">
      <alignment horizontal="center" vertical="center" wrapText="1"/>
    </xf>
    <xf numFmtId="0" fontId="37" fillId="0" borderId="132" xfId="99" applyFont="1" applyBorder="1" applyAlignment="1">
      <alignment horizontal="center" vertical="center"/>
    </xf>
    <xf numFmtId="181" fontId="5" fillId="0" borderId="74" xfId="98" applyNumberFormat="1" applyFont="1" applyBorder="1" applyAlignment="1">
      <alignment horizontal="center" vertical="center"/>
    </xf>
    <xf numFmtId="181" fontId="5" fillId="0" borderId="63" xfId="98" applyNumberFormat="1" applyFont="1" applyBorder="1" applyAlignment="1">
      <alignment horizontal="center" vertical="center"/>
    </xf>
    <xf numFmtId="181" fontId="5" fillId="0" borderId="102" xfId="98" applyNumberFormat="1" applyFont="1" applyBorder="1" applyAlignment="1">
      <alignment horizontal="center" vertical="center"/>
    </xf>
    <xf numFmtId="0" fontId="54" fillId="0" borderId="112" xfId="99" applyFont="1" applyBorder="1" applyAlignment="1">
      <alignment horizontal="right" vertical="center"/>
    </xf>
    <xf numFmtId="0" fontId="54" fillId="0" borderId="113" xfId="99" applyFont="1" applyBorder="1" applyAlignment="1">
      <alignment horizontal="right" vertical="center"/>
    </xf>
    <xf numFmtId="181" fontId="5" fillId="0" borderId="44" xfId="98" applyNumberFormat="1" applyFont="1" applyBorder="1" applyAlignment="1">
      <alignment horizontal="center" vertical="center"/>
    </xf>
    <xf numFmtId="181" fontId="5" fillId="0" borderId="40" xfId="98" applyNumberFormat="1" applyFont="1" applyBorder="1" applyAlignment="1">
      <alignment horizontal="center" vertical="center"/>
    </xf>
    <xf numFmtId="181" fontId="5" fillId="0" borderId="0" xfId="98" applyNumberFormat="1" applyFont="1" applyAlignment="1">
      <alignment horizontal="center" vertical="center"/>
    </xf>
    <xf numFmtId="181" fontId="5" fillId="0" borderId="70" xfId="98" applyNumberFormat="1" applyFont="1" applyBorder="1" applyAlignment="1">
      <alignment horizontal="center" vertical="center"/>
    </xf>
    <xf numFmtId="0" fontId="37" fillId="0" borderId="106" xfId="98" applyFont="1" applyBorder="1" applyAlignment="1">
      <alignment horizontal="center" vertical="center"/>
    </xf>
    <xf numFmtId="0" fontId="37" fillId="0" borderId="108" xfId="98" applyFont="1" applyBorder="1" applyAlignment="1">
      <alignment horizontal="center" vertical="center"/>
    </xf>
    <xf numFmtId="0" fontId="37" fillId="0" borderId="107" xfId="98" applyFont="1" applyBorder="1" applyAlignment="1">
      <alignment horizontal="center" vertical="center"/>
    </xf>
    <xf numFmtId="0" fontId="37" fillId="0" borderId="91" xfId="98" applyFont="1" applyBorder="1" applyAlignment="1">
      <alignment horizontal="center" vertical="center"/>
    </xf>
    <xf numFmtId="0" fontId="37" fillId="0" borderId="109" xfId="98" applyFont="1" applyBorder="1" applyAlignment="1">
      <alignment horizontal="center" vertical="center"/>
    </xf>
    <xf numFmtId="0" fontId="37" fillId="0" borderId="117" xfId="98" applyFont="1" applyBorder="1" applyAlignment="1">
      <alignment horizontal="center" vertical="center"/>
    </xf>
    <xf numFmtId="0" fontId="37" fillId="0" borderId="107" xfId="98" applyFont="1" applyBorder="1" applyAlignment="1">
      <alignment horizontal="center" vertical="center" wrapText="1"/>
    </xf>
    <xf numFmtId="0" fontId="37" fillId="0" borderId="22" xfId="98" applyFont="1" applyBorder="1" applyAlignment="1">
      <alignment horizontal="center" vertical="center"/>
    </xf>
    <xf numFmtId="0" fontId="37" fillId="0" borderId="27" xfId="98" applyFont="1" applyBorder="1" applyAlignment="1">
      <alignment horizontal="center" vertical="center"/>
    </xf>
    <xf numFmtId="0" fontId="37" fillId="0" borderId="72" xfId="98" applyFont="1" applyBorder="1" applyAlignment="1">
      <alignment horizontal="center" vertical="center" wrapText="1"/>
    </xf>
    <xf numFmtId="0" fontId="37" fillId="0" borderId="44" xfId="98" applyFont="1" applyBorder="1" applyAlignment="1">
      <alignment horizontal="center" vertical="center" wrapText="1"/>
    </xf>
    <xf numFmtId="0" fontId="37" fillId="0" borderId="77" xfId="98" applyFont="1" applyBorder="1" applyAlignment="1">
      <alignment horizontal="center" vertical="center" wrapText="1"/>
    </xf>
    <xf numFmtId="0" fontId="37" fillId="0" borderId="105" xfId="98" applyFont="1" applyBorder="1" applyAlignment="1">
      <alignment horizontal="center" vertical="center" wrapText="1"/>
    </xf>
    <xf numFmtId="0" fontId="37" fillId="0" borderId="116" xfId="98" applyFont="1" applyBorder="1" applyAlignment="1">
      <alignment horizontal="center" vertical="center" wrapText="1"/>
    </xf>
    <xf numFmtId="0" fontId="37" fillId="0" borderId="41" xfId="98" applyFont="1" applyBorder="1" applyAlignment="1">
      <alignment horizontal="center" vertical="center" wrapText="1"/>
    </xf>
    <xf numFmtId="0" fontId="37" fillId="0" borderId="92" xfId="98" applyFont="1" applyBorder="1" applyAlignment="1">
      <alignment horizontal="center" vertical="center"/>
    </xf>
    <xf numFmtId="0" fontId="37" fillId="0" borderId="30" xfId="98" applyFont="1" applyBorder="1" applyAlignment="1">
      <alignment horizontal="center" vertical="center"/>
    </xf>
    <xf numFmtId="0" fontId="35" fillId="0" borderId="0" xfId="98" applyFont="1" applyAlignment="1">
      <alignment horizontal="center" vertical="center"/>
    </xf>
    <xf numFmtId="0" fontId="23" fillId="0" borderId="77" xfId="98" applyFont="1" applyBorder="1" applyAlignment="1">
      <alignment horizontal="center" vertical="center" wrapText="1"/>
    </xf>
    <xf numFmtId="0" fontId="23" fillId="0" borderId="41" xfId="98" applyFont="1" applyBorder="1" applyAlignment="1">
      <alignment horizontal="center" vertical="center"/>
    </xf>
    <xf numFmtId="0" fontId="37" fillId="0" borderId="22" xfId="98" applyFont="1" applyBorder="1" applyAlignment="1">
      <alignment horizontal="center" vertical="center" wrapText="1"/>
    </xf>
    <xf numFmtId="0" fontId="37" fillId="0" borderId="27" xfId="98" applyFont="1" applyBorder="1" applyAlignment="1">
      <alignment horizontal="center" vertical="center" wrapText="1"/>
    </xf>
    <xf numFmtId="0" fontId="37" fillId="0" borderId="77" xfId="98" applyFont="1" applyBorder="1" applyAlignment="1">
      <alignment horizontal="center" vertical="center"/>
    </xf>
    <xf numFmtId="0" fontId="37" fillId="0" borderId="41" xfId="98" applyFont="1" applyBorder="1" applyAlignment="1">
      <alignment horizontal="center" vertical="center"/>
    </xf>
    <xf numFmtId="189" fontId="16" fillId="0" borderId="22" xfId="0" applyNumberFormat="1" applyFont="1" applyBorder="1" applyAlignment="1">
      <alignment horizontal="center" vertical="center"/>
    </xf>
    <xf numFmtId="189" fontId="16" fillId="0" borderId="27" xfId="0" applyNumberFormat="1" applyFont="1" applyBorder="1" applyAlignment="1">
      <alignment horizontal="center" vertical="center"/>
    </xf>
    <xf numFmtId="38" fontId="0" fillId="0" borderId="0" xfId="1" applyFont="1" applyFill="1" applyAlignment="1">
      <alignment horizontal="left" vertical="top" wrapText="1"/>
    </xf>
    <xf numFmtId="38" fontId="0" fillId="0" borderId="0" xfId="1" applyFont="1" applyFill="1" applyAlignment="1">
      <alignment horizontal="left" vertical="top"/>
    </xf>
    <xf numFmtId="189" fontId="2" fillId="0" borderId="4" xfId="0" applyNumberFormat="1" applyFont="1" applyBorder="1" applyAlignment="1">
      <alignment horizontal="center" vertical="center"/>
    </xf>
    <xf numFmtId="189" fontId="0" fillId="0" borderId="10" xfId="0" applyNumberFormat="1" applyBorder="1" applyAlignment="1">
      <alignment horizontal="center" vertical="center"/>
    </xf>
    <xf numFmtId="189" fontId="2" fillId="0" borderId="88" xfId="0" applyNumberFormat="1" applyFont="1" applyBorder="1" applyAlignment="1">
      <alignment horizontal="center" vertical="center"/>
    </xf>
    <xf numFmtId="189" fontId="0" fillId="0" borderId="53" xfId="0" applyNumberFormat="1" applyBorder="1" applyAlignment="1">
      <alignment horizontal="center" vertical="center"/>
    </xf>
    <xf numFmtId="189" fontId="0" fillId="0" borderId="71" xfId="0" applyNumberFormat="1" applyBorder="1" applyAlignment="1">
      <alignment horizontal="center" vertical="center"/>
    </xf>
    <xf numFmtId="189" fontId="0" fillId="0" borderId="45" xfId="0" applyNumberFormat="1" applyBorder="1" applyAlignment="1">
      <alignment horizontal="center" vertical="center"/>
    </xf>
    <xf numFmtId="181" fontId="5" fillId="0" borderId="71" xfId="98" applyNumberFormat="1" applyFont="1" applyBorder="1" applyAlignment="1">
      <alignment horizontal="center" vertical="center"/>
    </xf>
    <xf numFmtId="181" fontId="5" fillId="0" borderId="88" xfId="98" applyNumberFormat="1" applyFont="1" applyBorder="1" applyAlignment="1">
      <alignment horizontal="center" vertical="center"/>
    </xf>
    <xf numFmtId="0" fontId="54" fillId="0" borderId="31" xfId="99" applyFont="1" applyBorder="1" applyAlignment="1">
      <alignment horizontal="right" vertical="center"/>
    </xf>
    <xf numFmtId="0" fontId="54" fillId="0" borderId="17" xfId="99" applyFont="1" applyBorder="1" applyAlignment="1">
      <alignment horizontal="right" vertical="center"/>
    </xf>
    <xf numFmtId="190" fontId="16" fillId="0" borderId="31" xfId="0" applyNumberFormat="1" applyFont="1" applyBorder="1" applyAlignment="1">
      <alignment horizontal="right" vertical="center"/>
    </xf>
    <xf numFmtId="190" fontId="16" fillId="0" borderId="32" xfId="0" applyNumberFormat="1" applyFont="1" applyBorder="1" applyAlignment="1">
      <alignment horizontal="right" vertical="center"/>
    </xf>
    <xf numFmtId="38" fontId="28" fillId="0" borderId="0" xfId="1" applyFont="1" applyFill="1" applyAlignment="1">
      <alignment horizontal="left" vertical="center" wrapText="1"/>
    </xf>
    <xf numFmtId="181" fontId="5" fillId="0" borderId="58" xfId="98" applyNumberFormat="1" applyFont="1" applyBorder="1" applyAlignment="1">
      <alignment horizontal="center" vertical="center"/>
    </xf>
    <xf numFmtId="181" fontId="5" fillId="0" borderId="103" xfId="98" applyNumberFormat="1" applyFont="1" applyBorder="1" applyAlignment="1">
      <alignment horizontal="center" vertical="center"/>
    </xf>
    <xf numFmtId="181" fontId="5" fillId="0" borderId="73" xfId="98" applyNumberFormat="1" applyFont="1" applyBorder="1" applyAlignment="1">
      <alignment horizontal="center" vertical="center"/>
    </xf>
    <xf numFmtId="181" fontId="5" fillId="0" borderId="82" xfId="98" applyNumberFormat="1" applyFont="1" applyBorder="1" applyAlignment="1">
      <alignment horizontal="center" vertical="center"/>
    </xf>
    <xf numFmtId="181" fontId="5" fillId="0" borderId="51" xfId="98" applyNumberFormat="1" applyFont="1" applyBorder="1" applyAlignment="1">
      <alignment horizontal="center" vertical="center"/>
    </xf>
    <xf numFmtId="181" fontId="5" fillId="0" borderId="83" xfId="98" applyNumberFormat="1" applyFont="1" applyBorder="1" applyAlignment="1">
      <alignment horizontal="center" vertical="center"/>
    </xf>
    <xf numFmtId="0" fontId="20" fillId="0" borderId="0" xfId="48" applyFont="1" applyAlignment="1">
      <alignment horizontal="center" vertical="center"/>
    </xf>
    <xf numFmtId="189" fontId="0" fillId="0" borderId="4" xfId="0" applyNumberFormat="1" applyBorder="1" applyAlignment="1">
      <alignment horizontal="center" vertical="center"/>
    </xf>
    <xf numFmtId="189" fontId="0" fillId="0" borderId="88" xfId="0" applyNumberFormat="1" applyBorder="1" applyAlignment="1">
      <alignment horizontal="center" vertical="center"/>
    </xf>
    <xf numFmtId="189" fontId="2" fillId="0" borderId="54" xfId="0" applyNumberFormat="1" applyFont="1" applyBorder="1" applyAlignment="1">
      <alignment horizontal="center" vertical="center" wrapText="1"/>
    </xf>
    <xf numFmtId="189" fontId="0" fillId="0" borderId="101" xfId="0" applyNumberFormat="1" applyBorder="1" applyAlignment="1">
      <alignment horizontal="center" vertical="center"/>
    </xf>
    <xf numFmtId="0" fontId="37" fillId="0" borderId="34" xfId="98" applyFont="1" applyBorder="1" applyAlignment="1">
      <alignment horizontal="center" vertical="center" wrapText="1"/>
    </xf>
    <xf numFmtId="0" fontId="37" fillId="0" borderId="111" xfId="98" applyFont="1" applyBorder="1" applyAlignment="1">
      <alignment horizontal="center" vertical="center"/>
    </xf>
    <xf numFmtId="38" fontId="2" fillId="0" borderId="0" xfId="1" applyFont="1" applyFill="1" applyAlignment="1">
      <alignment horizontal="left" vertical="top" wrapText="1"/>
    </xf>
    <xf numFmtId="0" fontId="5" fillId="0" borderId="67"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6" fillId="0" borderId="0" xfId="0" applyFont="1" applyAlignment="1">
      <alignment horizontal="left" vertical="center"/>
    </xf>
    <xf numFmtId="0" fontId="5" fillId="0" borderId="67"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67" xfId="0" applyFont="1" applyFill="1" applyBorder="1" applyAlignment="1">
      <alignment horizontal="center" vertical="center"/>
    </xf>
    <xf numFmtId="0" fontId="5" fillId="2" borderId="63" xfId="0" applyFont="1" applyFill="1" applyBorder="1" applyAlignment="1">
      <alignment horizontal="center" vertical="center"/>
    </xf>
    <xf numFmtId="183" fontId="5" fillId="2" borderId="46" xfId="0" applyNumberFormat="1" applyFont="1" applyFill="1" applyBorder="1" applyAlignment="1">
      <alignment horizontal="left" vertical="center"/>
    </xf>
    <xf numFmtId="0" fontId="5" fillId="0" borderId="46" xfId="0" applyFont="1" applyBorder="1" applyAlignment="1">
      <alignment horizontal="left" vertical="center" wrapText="1"/>
    </xf>
    <xf numFmtId="183" fontId="5" fillId="4" borderId="62" xfId="0" applyNumberFormat="1" applyFont="1" applyFill="1" applyBorder="1" applyAlignment="1">
      <alignment horizontal="left" vertical="center" wrapText="1"/>
    </xf>
    <xf numFmtId="184" fontId="5" fillId="4" borderId="62" xfId="0" applyNumberFormat="1" applyFont="1" applyFill="1" applyBorder="1" applyAlignment="1">
      <alignment horizontal="left" vertical="center"/>
    </xf>
    <xf numFmtId="55" fontId="17" fillId="0" borderId="14" xfId="0" applyNumberFormat="1" applyFont="1" applyBorder="1" applyAlignment="1">
      <alignment horizontal="right" vertical="center"/>
    </xf>
    <xf numFmtId="55" fontId="17" fillId="0" borderId="15" xfId="0" applyNumberFormat="1" applyFont="1" applyBorder="1" applyAlignment="1">
      <alignment horizontal="right" vertical="center"/>
    </xf>
    <xf numFmtId="0" fontId="20" fillId="5" borderId="24" xfId="0" applyFont="1" applyFill="1" applyBorder="1" applyAlignment="1">
      <alignment horizontal="left" vertical="top" wrapText="1"/>
    </xf>
    <xf numFmtId="0" fontId="20" fillId="5" borderId="25" xfId="0" applyFont="1" applyFill="1" applyBorder="1" applyAlignment="1">
      <alignment horizontal="left" vertical="top" wrapText="1"/>
    </xf>
    <xf numFmtId="0" fontId="20" fillId="5" borderId="26" xfId="0" applyFont="1" applyFill="1" applyBorder="1" applyAlignment="1">
      <alignment horizontal="left" vertical="top" wrapText="1"/>
    </xf>
    <xf numFmtId="38" fontId="54" fillId="0" borderId="25" xfId="1" applyFont="1" applyFill="1" applyBorder="1" applyAlignment="1">
      <alignment horizontal="right" vertical="center"/>
    </xf>
    <xf numFmtId="38" fontId="54" fillId="0" borderId="26" xfId="1" applyFont="1" applyFill="1" applyBorder="1" applyAlignment="1">
      <alignment horizontal="right" vertical="center"/>
    </xf>
    <xf numFmtId="181" fontId="0" fillId="2" borderId="82" xfId="56" applyNumberFormat="1" applyFont="1" applyFill="1" applyBorder="1" applyAlignment="1">
      <alignment horizontal="right" vertical="center"/>
    </xf>
    <xf numFmtId="181" fontId="0" fillId="2" borderId="83" xfId="56" applyNumberFormat="1" applyFont="1" applyFill="1" applyBorder="1" applyAlignment="1">
      <alignment horizontal="right" vertical="center"/>
    </xf>
    <xf numFmtId="189" fontId="5" fillId="2" borderId="79" xfId="99" applyNumberFormat="1" applyFont="1" applyFill="1" applyBorder="1" applyAlignment="1">
      <alignment horizontal="right" vertical="center"/>
    </xf>
    <xf numFmtId="189" fontId="5" fillId="2" borderId="2" xfId="99" applyNumberFormat="1" applyFont="1" applyFill="1" applyBorder="1" applyAlignment="1">
      <alignment vertical="center"/>
    </xf>
    <xf numFmtId="189" fontId="5" fillId="2" borderId="80" xfId="99" applyNumberFormat="1" applyFont="1" applyFill="1" applyBorder="1" applyAlignment="1">
      <alignment horizontal="right" vertical="center"/>
    </xf>
    <xf numFmtId="189" fontId="5" fillId="2" borderId="1" xfId="99" applyNumberFormat="1" applyFont="1" applyFill="1" applyBorder="1" applyAlignment="1">
      <alignment vertical="center"/>
    </xf>
    <xf numFmtId="189" fontId="5" fillId="2" borderId="10" xfId="99" applyNumberFormat="1" applyFont="1" applyFill="1" applyBorder="1" applyAlignment="1">
      <alignment horizontal="right" vertical="center"/>
    </xf>
    <xf numFmtId="189" fontId="5" fillId="2" borderId="45" xfId="99" applyNumberFormat="1" applyFont="1" applyFill="1" applyBorder="1" applyAlignment="1">
      <alignment vertical="center"/>
    </xf>
    <xf numFmtId="181" fontId="5" fillId="2" borderId="11" xfId="99" applyNumberFormat="1" applyFont="1" applyFill="1" applyBorder="1" applyAlignment="1">
      <alignment horizontal="right" vertical="center"/>
    </xf>
    <xf numFmtId="0" fontId="5" fillId="2" borderId="46" xfId="101" applyFont="1" applyFill="1" applyBorder="1" applyAlignment="1">
      <alignment horizontal="center"/>
    </xf>
    <xf numFmtId="0" fontId="5" fillId="2" borderId="62" xfId="101" applyFont="1" applyFill="1" applyBorder="1" applyAlignment="1">
      <alignment horizontal="center"/>
    </xf>
    <xf numFmtId="0" fontId="23" fillId="2" borderId="80" xfId="98" applyFont="1" applyFill="1" applyBorder="1" applyAlignment="1">
      <alignment vertical="center"/>
    </xf>
    <xf numFmtId="0" fontId="23" fillId="2" borderId="14" xfId="98" applyFont="1" applyFill="1" applyBorder="1" applyAlignment="1">
      <alignment horizontal="left" vertical="center"/>
    </xf>
    <xf numFmtId="0" fontId="5" fillId="2" borderId="14" xfId="98" applyFont="1" applyFill="1" applyBorder="1" applyAlignment="1">
      <alignment vertical="center"/>
    </xf>
    <xf numFmtId="0" fontId="23" fillId="2" borderId="80" xfId="98" applyFont="1" applyFill="1" applyBorder="1" applyAlignment="1">
      <alignment horizontal="left" vertical="center"/>
    </xf>
    <xf numFmtId="0" fontId="23" fillId="2" borderId="10" xfId="98" applyFont="1" applyFill="1" applyBorder="1" applyAlignment="1">
      <alignment horizontal="left" vertical="center"/>
    </xf>
    <xf numFmtId="0" fontId="23" fillId="2" borderId="53" xfId="98" applyFont="1" applyFill="1" applyBorder="1" applyAlignment="1">
      <alignment horizontal="left" vertical="center"/>
    </xf>
    <xf numFmtId="38" fontId="5" fillId="2" borderId="53" xfId="1" applyFont="1" applyFill="1" applyBorder="1" applyAlignment="1">
      <alignment horizontal="right" vertical="center"/>
    </xf>
    <xf numFmtId="0" fontId="5" fillId="2" borderId="53" xfId="98" applyFont="1" applyFill="1" applyBorder="1" applyAlignment="1">
      <alignment vertical="center"/>
    </xf>
    <xf numFmtId="0" fontId="23" fillId="2" borderId="115" xfId="98" applyFont="1" applyFill="1" applyBorder="1" applyAlignment="1">
      <alignment horizontal="left" vertical="center"/>
    </xf>
    <xf numFmtId="0" fontId="23" fillId="2" borderId="61" xfId="98" applyFont="1" applyFill="1" applyBorder="1" applyAlignment="1">
      <alignment horizontal="center" vertical="center"/>
    </xf>
    <xf numFmtId="0" fontId="23" fillId="2" borderId="118" xfId="98" applyFont="1" applyFill="1" applyBorder="1" applyAlignment="1">
      <alignment horizontal="center" vertical="center"/>
    </xf>
    <xf numFmtId="0" fontId="23" fillId="2" borderId="61" xfId="98" applyFont="1" applyFill="1" applyBorder="1" applyAlignment="1">
      <alignment horizontal="center" vertical="center"/>
    </xf>
    <xf numFmtId="181" fontId="5" fillId="2" borderId="104" xfId="98" applyNumberFormat="1" applyFont="1" applyFill="1" applyBorder="1" applyAlignment="1">
      <alignment horizontal="right" vertical="center"/>
    </xf>
    <xf numFmtId="181" fontId="5" fillId="2" borderId="58" xfId="98" applyNumberFormat="1" applyFont="1" applyFill="1" applyBorder="1" applyAlignment="1">
      <alignment horizontal="center" vertical="center" wrapText="1"/>
    </xf>
    <xf numFmtId="181" fontId="5" fillId="2" borderId="104" xfId="98" applyNumberFormat="1" applyFont="1" applyFill="1" applyBorder="1" applyAlignment="1">
      <alignment horizontal="center" vertical="center"/>
    </xf>
    <xf numFmtId="0" fontId="23" fillId="2" borderId="14" xfId="98" applyFont="1" applyFill="1" applyBorder="1" applyAlignment="1">
      <alignment horizontal="center" vertical="center"/>
    </xf>
    <xf numFmtId="0" fontId="23" fillId="2" borderId="15" xfId="98" applyFont="1" applyFill="1" applyBorder="1" applyAlignment="1">
      <alignment horizontal="center" vertical="center"/>
    </xf>
    <xf numFmtId="0" fontId="23" fillId="2" borderId="12" xfId="98" applyFont="1" applyFill="1" applyBorder="1" applyAlignment="1">
      <alignment horizontal="center" vertical="center"/>
    </xf>
    <xf numFmtId="181" fontId="5" fillId="2" borderId="35" xfId="98" applyNumberFormat="1" applyFont="1" applyFill="1" applyBorder="1" applyAlignment="1">
      <alignment horizontal="right" vertical="center"/>
    </xf>
    <xf numFmtId="181" fontId="5" fillId="2" borderId="73" xfId="98" applyNumberFormat="1" applyFont="1" applyFill="1" applyBorder="1" applyAlignment="1">
      <alignment horizontal="center" vertical="center"/>
    </xf>
    <xf numFmtId="181" fontId="5" fillId="2" borderId="23" xfId="98" applyNumberFormat="1" applyFont="1" applyFill="1" applyBorder="1" applyAlignment="1">
      <alignment horizontal="center" vertical="center"/>
    </xf>
    <xf numFmtId="0" fontId="23" fillId="2" borderId="14" xfId="98" applyFont="1" applyFill="1" applyBorder="1" applyAlignment="1">
      <alignment vertical="center"/>
    </xf>
    <xf numFmtId="181" fontId="5" fillId="2" borderId="23" xfId="98" applyNumberFormat="1" applyFont="1" applyFill="1" applyBorder="1" applyAlignment="1">
      <alignment horizontal="right" vertical="center"/>
    </xf>
    <xf numFmtId="181" fontId="5" fillId="2" borderId="82" xfId="98" applyNumberFormat="1" applyFont="1" applyFill="1" applyBorder="1" applyAlignment="1">
      <alignment horizontal="center" vertical="center"/>
    </xf>
    <xf numFmtId="0" fontId="23" fillId="2" borderId="53" xfId="98" applyFont="1" applyFill="1" applyBorder="1" applyAlignment="1">
      <alignment horizontal="center" vertical="center"/>
    </xf>
    <xf numFmtId="0" fontId="23" fillId="2" borderId="49" xfId="98" applyFont="1" applyFill="1" applyBorder="1" applyAlignment="1">
      <alignment horizontal="center" vertical="center"/>
    </xf>
    <xf numFmtId="0" fontId="23" fillId="2" borderId="53" xfId="98" applyFont="1" applyFill="1" applyBorder="1" applyAlignment="1">
      <alignment vertical="center"/>
    </xf>
    <xf numFmtId="181" fontId="5" fillId="2" borderId="57" xfId="98" applyNumberFormat="1" applyFont="1" applyFill="1" applyBorder="1" applyAlignment="1">
      <alignment horizontal="right" vertical="center"/>
    </xf>
    <xf numFmtId="181" fontId="5" fillId="2" borderId="33" xfId="98" applyNumberFormat="1" applyFont="1" applyFill="1" applyBorder="1" applyAlignment="1">
      <alignment horizontal="center" vertical="center"/>
    </xf>
    <xf numFmtId="181" fontId="5" fillId="2" borderId="83" xfId="98" applyNumberFormat="1" applyFont="1" applyFill="1" applyBorder="1" applyAlignment="1">
      <alignment horizontal="center" vertical="center"/>
    </xf>
    <xf numFmtId="14" fontId="2" fillId="2" borderId="79" xfId="0" applyNumberFormat="1" applyFont="1" applyFill="1" applyBorder="1" applyAlignment="1">
      <alignment horizontal="left" vertical="center" shrinkToFit="1"/>
    </xf>
    <xf numFmtId="189" fontId="0" fillId="2" borderId="12" xfId="0" applyNumberFormat="1" applyFill="1" applyBorder="1" applyAlignment="1">
      <alignment horizontal="left" vertical="center"/>
    </xf>
    <xf numFmtId="181" fontId="0" fillId="2" borderId="2" xfId="0" applyNumberFormat="1" applyFill="1" applyBorder="1" applyAlignment="1">
      <alignment horizontal="center" vertical="center"/>
    </xf>
    <xf numFmtId="181" fontId="5" fillId="2" borderId="2" xfId="98" applyNumberFormat="1" applyFont="1" applyFill="1" applyBorder="1" applyAlignment="1">
      <alignment horizontal="right" vertical="center"/>
    </xf>
    <xf numFmtId="181" fontId="5" fillId="2" borderId="2" xfId="98" applyNumberFormat="1" applyFont="1" applyFill="1" applyBorder="1" applyAlignment="1">
      <alignment horizontal="center" vertical="center"/>
    </xf>
    <xf numFmtId="181" fontId="5" fillId="2" borderId="12" xfId="98" applyNumberFormat="1" applyFont="1" applyFill="1" applyBorder="1" applyAlignment="1">
      <alignment horizontal="center" vertical="center"/>
    </xf>
    <xf numFmtId="189" fontId="2" fillId="2" borderId="79" xfId="0" applyNumberFormat="1" applyFont="1" applyFill="1" applyBorder="1" applyAlignment="1">
      <alignment horizontal="left" vertical="center" shrinkToFit="1"/>
    </xf>
    <xf numFmtId="181" fontId="5" fillId="2" borderId="1" xfId="98" applyNumberFormat="1" applyFont="1" applyFill="1" applyBorder="1" applyAlignment="1">
      <alignment horizontal="right" vertical="center"/>
    </xf>
    <xf numFmtId="181" fontId="5" fillId="2" borderId="1" xfId="98" applyNumberFormat="1" applyFont="1" applyFill="1" applyBorder="1" applyAlignment="1">
      <alignment horizontal="center" vertical="center"/>
    </xf>
    <xf numFmtId="181" fontId="5" fillId="2" borderId="14" xfId="98" applyNumberFormat="1" applyFont="1" applyFill="1" applyBorder="1" applyAlignment="1">
      <alignment horizontal="center" vertical="center"/>
    </xf>
    <xf numFmtId="189" fontId="2" fillId="2" borderId="110" xfId="0" applyNumberFormat="1" applyFont="1" applyFill="1" applyBorder="1" applyAlignment="1">
      <alignment horizontal="left" vertical="center" shrinkToFit="1"/>
    </xf>
    <xf numFmtId="189" fontId="0" fillId="2" borderId="18" xfId="0" applyNumberFormat="1" applyFill="1" applyBorder="1" applyAlignment="1">
      <alignment horizontal="left" vertical="center"/>
    </xf>
    <xf numFmtId="181" fontId="0" fillId="2" borderId="19" xfId="0" applyNumberFormat="1" applyFill="1" applyBorder="1" applyAlignment="1">
      <alignment horizontal="center" vertical="center"/>
    </xf>
    <xf numFmtId="181" fontId="5" fillId="2" borderId="52" xfId="98" applyNumberFormat="1" applyFont="1" applyFill="1" applyBorder="1" applyAlignment="1">
      <alignment horizontal="right" vertical="center"/>
    </xf>
    <xf numFmtId="181" fontId="5" fillId="2" borderId="52" xfId="98" applyNumberFormat="1" applyFont="1" applyFill="1" applyBorder="1" applyAlignment="1">
      <alignment horizontal="center" vertical="center"/>
    </xf>
    <xf numFmtId="181" fontId="5" fillId="2" borderId="89" xfId="98" applyNumberFormat="1" applyFont="1" applyFill="1" applyBorder="1" applyAlignment="1">
      <alignment horizontal="center" vertical="center"/>
    </xf>
    <xf numFmtId="0" fontId="23" fillId="2" borderId="81" xfId="98" applyFont="1" applyFill="1" applyBorder="1" applyAlignment="1">
      <alignment horizontal="left" vertical="center"/>
    </xf>
    <xf numFmtId="0" fontId="23" fillId="2" borderId="89" xfId="98" applyFont="1" applyFill="1" applyBorder="1" applyAlignment="1">
      <alignment horizontal="left" vertical="center"/>
    </xf>
    <xf numFmtId="0" fontId="23" fillId="2" borderId="89" xfId="98" applyFont="1" applyFill="1" applyBorder="1" applyAlignment="1">
      <alignment vertical="center"/>
    </xf>
    <xf numFmtId="189" fontId="0" fillId="2" borderId="79" xfId="0" applyNumberFormat="1" applyFill="1" applyBorder="1" applyAlignment="1">
      <alignment horizontal="left" vertical="center" shrinkToFit="1"/>
    </xf>
    <xf numFmtId="181" fontId="0" fillId="2" borderId="42" xfId="0" applyNumberFormat="1" applyFill="1" applyBorder="1" applyAlignment="1">
      <alignment horizontal="right" vertical="center"/>
    </xf>
    <xf numFmtId="2" fontId="5" fillId="2" borderId="29" xfId="0" applyNumberFormat="1" applyFont="1" applyFill="1" applyBorder="1" applyAlignment="1">
      <alignment horizontal="center" vertical="center"/>
    </xf>
    <xf numFmtId="181" fontId="0" fillId="2" borderId="82" xfId="0" applyNumberFormat="1" applyFill="1" applyBorder="1" applyAlignment="1">
      <alignment horizontal="right" vertical="center"/>
    </xf>
    <xf numFmtId="189" fontId="0" fillId="2" borderId="80" xfId="0" applyNumberFormat="1" applyFill="1" applyBorder="1" applyAlignment="1">
      <alignment horizontal="left" vertical="center" shrinkToFit="1"/>
    </xf>
    <xf numFmtId="189" fontId="0" fillId="2" borderId="14" xfId="0" applyNumberFormat="1" applyFill="1" applyBorder="1" applyAlignment="1">
      <alignment horizontal="left" vertical="center"/>
    </xf>
    <xf numFmtId="181" fontId="0" fillId="2" borderId="1" xfId="0" applyNumberFormat="1" applyFill="1" applyBorder="1" applyAlignment="1">
      <alignment horizontal="center" vertical="center"/>
    </xf>
    <xf numFmtId="189" fontId="0" fillId="2" borderId="81" xfId="0" applyNumberFormat="1" applyFill="1" applyBorder="1" applyAlignment="1">
      <alignment horizontal="left" vertical="center" shrinkToFit="1"/>
    </xf>
    <xf numFmtId="189" fontId="0" fillId="2" borderId="89" xfId="0" applyNumberFormat="1" applyFill="1" applyBorder="1" applyAlignment="1">
      <alignment horizontal="left" vertical="center"/>
    </xf>
    <xf numFmtId="181" fontId="0" fillId="2" borderId="52" xfId="0" applyNumberFormat="1" applyFill="1" applyBorder="1" applyAlignment="1">
      <alignment horizontal="center" vertical="center"/>
    </xf>
    <xf numFmtId="181" fontId="0" fillId="2" borderId="83" xfId="0" applyNumberFormat="1" applyFill="1" applyBorder="1" applyAlignment="1">
      <alignment horizontal="right" vertical="center"/>
    </xf>
    <xf numFmtId="2" fontId="5" fillId="2" borderId="31" xfId="0" applyNumberFormat="1" applyFont="1" applyFill="1" applyBorder="1" applyAlignment="1">
      <alignment horizontal="center" vertical="center"/>
    </xf>
  </cellXfs>
  <cellStyles count="102">
    <cellStyle name="スタイル 1" xfId="4" xr:uid="{00000000-0005-0000-0000-000000000000}"/>
    <cellStyle name="パーセント 2" xfId="5" xr:uid="{00000000-0005-0000-0000-000001000000}"/>
    <cellStyle name="ハイパーリンク 10" xfId="6" xr:uid="{00000000-0005-0000-0000-000002000000}"/>
    <cellStyle name="ハイパーリンク 11" xfId="7" xr:uid="{00000000-0005-0000-0000-000003000000}"/>
    <cellStyle name="ハイパーリンク 12" xfId="8" xr:uid="{00000000-0005-0000-0000-000004000000}"/>
    <cellStyle name="ハイパーリンク 13" xfId="9" xr:uid="{00000000-0005-0000-0000-000005000000}"/>
    <cellStyle name="ハイパーリンク 14" xfId="10" xr:uid="{00000000-0005-0000-0000-000006000000}"/>
    <cellStyle name="ハイパーリンク 15" xfId="11" xr:uid="{00000000-0005-0000-0000-000007000000}"/>
    <cellStyle name="ハイパーリンク 16" xfId="12" xr:uid="{00000000-0005-0000-0000-000008000000}"/>
    <cellStyle name="ハイパーリンク 17" xfId="13" xr:uid="{00000000-0005-0000-0000-000009000000}"/>
    <cellStyle name="ハイパーリンク 18" xfId="14" xr:uid="{00000000-0005-0000-0000-00000A000000}"/>
    <cellStyle name="ハイパーリンク 19" xfId="15" xr:uid="{00000000-0005-0000-0000-00000B000000}"/>
    <cellStyle name="ハイパーリンク 2" xfId="16" xr:uid="{00000000-0005-0000-0000-00000C000000}"/>
    <cellStyle name="ハイパーリンク 20" xfId="17" xr:uid="{00000000-0005-0000-0000-00000D000000}"/>
    <cellStyle name="ハイパーリンク 21" xfId="18" xr:uid="{00000000-0005-0000-0000-00000E000000}"/>
    <cellStyle name="ハイパーリンク 22" xfId="19" xr:uid="{00000000-0005-0000-0000-00000F000000}"/>
    <cellStyle name="ハイパーリンク 23" xfId="20" xr:uid="{00000000-0005-0000-0000-000010000000}"/>
    <cellStyle name="ハイパーリンク 24" xfId="21" xr:uid="{00000000-0005-0000-0000-000011000000}"/>
    <cellStyle name="ハイパーリンク 25" xfId="22" xr:uid="{00000000-0005-0000-0000-000012000000}"/>
    <cellStyle name="ハイパーリンク 26" xfId="23" xr:uid="{00000000-0005-0000-0000-000013000000}"/>
    <cellStyle name="ハイパーリンク 27" xfId="24" xr:uid="{00000000-0005-0000-0000-000014000000}"/>
    <cellStyle name="ハイパーリンク 28" xfId="25" xr:uid="{00000000-0005-0000-0000-000015000000}"/>
    <cellStyle name="ハイパーリンク 29" xfId="26" xr:uid="{00000000-0005-0000-0000-000016000000}"/>
    <cellStyle name="ハイパーリンク 3" xfId="27" xr:uid="{00000000-0005-0000-0000-000017000000}"/>
    <cellStyle name="ハイパーリンク 30" xfId="28" xr:uid="{00000000-0005-0000-0000-000018000000}"/>
    <cellStyle name="ハイパーリンク 31" xfId="29" xr:uid="{00000000-0005-0000-0000-000019000000}"/>
    <cellStyle name="ハイパーリンク 32" xfId="30" xr:uid="{00000000-0005-0000-0000-00001A000000}"/>
    <cellStyle name="ハイパーリンク 33" xfId="31" xr:uid="{00000000-0005-0000-0000-00001B000000}"/>
    <cellStyle name="ハイパーリンク 34" xfId="32" xr:uid="{00000000-0005-0000-0000-00001C000000}"/>
    <cellStyle name="ハイパーリンク 35" xfId="33" xr:uid="{00000000-0005-0000-0000-00001D000000}"/>
    <cellStyle name="ハイパーリンク 36" xfId="34" xr:uid="{00000000-0005-0000-0000-00001E000000}"/>
    <cellStyle name="ハイパーリンク 37" xfId="35" xr:uid="{00000000-0005-0000-0000-00001F000000}"/>
    <cellStyle name="ハイパーリンク 38" xfId="36" xr:uid="{00000000-0005-0000-0000-000020000000}"/>
    <cellStyle name="ハイパーリンク 39" xfId="37" xr:uid="{00000000-0005-0000-0000-000021000000}"/>
    <cellStyle name="ハイパーリンク 4" xfId="38" xr:uid="{00000000-0005-0000-0000-000022000000}"/>
    <cellStyle name="ハイパーリンク 5" xfId="39" xr:uid="{00000000-0005-0000-0000-000023000000}"/>
    <cellStyle name="ハイパーリンク 6" xfId="40" xr:uid="{00000000-0005-0000-0000-000024000000}"/>
    <cellStyle name="ハイパーリンク 7" xfId="41" xr:uid="{00000000-0005-0000-0000-000025000000}"/>
    <cellStyle name="ハイパーリンク 8" xfId="42" xr:uid="{00000000-0005-0000-0000-000026000000}"/>
    <cellStyle name="ハイパーリンク 9" xfId="43" xr:uid="{00000000-0005-0000-0000-000027000000}"/>
    <cellStyle name="桁区切り" xfId="1" builtinId="6"/>
    <cellStyle name="桁区切り 2" xfId="44" xr:uid="{00000000-0005-0000-0000-000029000000}"/>
    <cellStyle name="桁区切り 2 2" xfId="45" xr:uid="{00000000-0005-0000-0000-00002A000000}"/>
    <cellStyle name="桁区切り 2 3" xfId="96" xr:uid="{00000000-0005-0000-0000-00002B000000}"/>
    <cellStyle name="桁区切り 3" xfId="3" xr:uid="{00000000-0005-0000-0000-00002C000000}"/>
    <cellStyle name="桁区切り 4" xfId="46" xr:uid="{00000000-0005-0000-0000-00002D000000}"/>
    <cellStyle name="桁区切り 5" xfId="47" xr:uid="{00000000-0005-0000-0000-00002E000000}"/>
    <cellStyle name="標準" xfId="0" builtinId="0"/>
    <cellStyle name="標準 10" xfId="48" xr:uid="{00000000-0005-0000-0000-000030000000}"/>
    <cellStyle name="標準 2" xfId="2" xr:uid="{00000000-0005-0000-0000-000031000000}"/>
    <cellStyle name="標準 2 2" xfId="49" xr:uid="{00000000-0005-0000-0000-000032000000}"/>
    <cellStyle name="標準 3" xfId="50" xr:uid="{00000000-0005-0000-0000-000033000000}"/>
    <cellStyle name="標準 4" xfId="51" xr:uid="{00000000-0005-0000-0000-000034000000}"/>
    <cellStyle name="標準 4 2" xfId="52" xr:uid="{00000000-0005-0000-0000-000035000000}"/>
    <cellStyle name="標準 5" xfId="53" xr:uid="{00000000-0005-0000-0000-000036000000}"/>
    <cellStyle name="標準 6" xfId="54" xr:uid="{00000000-0005-0000-0000-000037000000}"/>
    <cellStyle name="標準 7" xfId="55" xr:uid="{00000000-0005-0000-0000-000038000000}"/>
    <cellStyle name="標準 8" xfId="56" xr:uid="{00000000-0005-0000-0000-000039000000}"/>
    <cellStyle name="標準 8 2" xfId="100" xr:uid="{00000000-0005-0000-0000-00003A000000}"/>
    <cellStyle name="標準 9" xfId="57" xr:uid="{00000000-0005-0000-0000-00003B000000}"/>
    <cellStyle name="標準 9 2" xfId="101" xr:uid="{00000000-0005-0000-0000-00003C000000}"/>
    <cellStyle name="標準_Sheet1 2" xfId="98" xr:uid="{00000000-0005-0000-0000-00003D000000}"/>
    <cellStyle name="標準_Sheet1 2 2" xfId="99" xr:uid="{00000000-0005-0000-0000-00003E000000}"/>
    <cellStyle name="標準_ﾀﾝｻﾞﾆｱ3年次概算040412旧.xls" xfId="97" xr:uid="{00000000-0005-0000-0000-00003F000000}"/>
    <cellStyle name="表示済みのハイパーリンク 10" xfId="58" xr:uid="{00000000-0005-0000-0000-000040000000}"/>
    <cellStyle name="表示済みのハイパーリンク 11" xfId="59" xr:uid="{00000000-0005-0000-0000-000041000000}"/>
    <cellStyle name="表示済みのハイパーリンク 12" xfId="60" xr:uid="{00000000-0005-0000-0000-000042000000}"/>
    <cellStyle name="表示済みのハイパーリンク 13" xfId="61" xr:uid="{00000000-0005-0000-0000-000043000000}"/>
    <cellStyle name="表示済みのハイパーリンク 14" xfId="62" xr:uid="{00000000-0005-0000-0000-000044000000}"/>
    <cellStyle name="表示済みのハイパーリンク 15" xfId="63" xr:uid="{00000000-0005-0000-0000-000045000000}"/>
    <cellStyle name="表示済みのハイパーリンク 16" xfId="64" xr:uid="{00000000-0005-0000-0000-000046000000}"/>
    <cellStyle name="表示済みのハイパーリンク 17" xfId="65" xr:uid="{00000000-0005-0000-0000-000047000000}"/>
    <cellStyle name="表示済みのハイパーリンク 18" xfId="66" xr:uid="{00000000-0005-0000-0000-000048000000}"/>
    <cellStyle name="表示済みのハイパーリンク 19" xfId="67" xr:uid="{00000000-0005-0000-0000-000049000000}"/>
    <cellStyle name="表示済みのハイパーリンク 2" xfId="68" xr:uid="{00000000-0005-0000-0000-00004A000000}"/>
    <cellStyle name="表示済みのハイパーリンク 20" xfId="69" xr:uid="{00000000-0005-0000-0000-00004B000000}"/>
    <cellStyle name="表示済みのハイパーリンク 21" xfId="70" xr:uid="{00000000-0005-0000-0000-00004C000000}"/>
    <cellStyle name="表示済みのハイパーリンク 22" xfId="71" xr:uid="{00000000-0005-0000-0000-00004D000000}"/>
    <cellStyle name="表示済みのハイパーリンク 23" xfId="72" xr:uid="{00000000-0005-0000-0000-00004E000000}"/>
    <cellStyle name="表示済みのハイパーリンク 24" xfId="73" xr:uid="{00000000-0005-0000-0000-00004F000000}"/>
    <cellStyle name="表示済みのハイパーリンク 25" xfId="74" xr:uid="{00000000-0005-0000-0000-000050000000}"/>
    <cellStyle name="表示済みのハイパーリンク 26" xfId="75" xr:uid="{00000000-0005-0000-0000-000051000000}"/>
    <cellStyle name="表示済みのハイパーリンク 27" xfId="76" xr:uid="{00000000-0005-0000-0000-000052000000}"/>
    <cellStyle name="表示済みのハイパーリンク 28" xfId="77" xr:uid="{00000000-0005-0000-0000-000053000000}"/>
    <cellStyle name="表示済みのハイパーリンク 29" xfId="78" xr:uid="{00000000-0005-0000-0000-000054000000}"/>
    <cellStyle name="表示済みのハイパーリンク 3" xfId="79" xr:uid="{00000000-0005-0000-0000-000055000000}"/>
    <cellStyle name="表示済みのハイパーリンク 30" xfId="80" xr:uid="{00000000-0005-0000-0000-000056000000}"/>
    <cellStyle name="表示済みのハイパーリンク 31" xfId="81" xr:uid="{00000000-0005-0000-0000-000057000000}"/>
    <cellStyle name="表示済みのハイパーリンク 32" xfId="82" xr:uid="{00000000-0005-0000-0000-000058000000}"/>
    <cellStyle name="表示済みのハイパーリンク 33" xfId="83" xr:uid="{00000000-0005-0000-0000-000059000000}"/>
    <cellStyle name="表示済みのハイパーリンク 34" xfId="84" xr:uid="{00000000-0005-0000-0000-00005A000000}"/>
    <cellStyle name="表示済みのハイパーリンク 35" xfId="85" xr:uid="{00000000-0005-0000-0000-00005B000000}"/>
    <cellStyle name="表示済みのハイパーリンク 36" xfId="86" xr:uid="{00000000-0005-0000-0000-00005C000000}"/>
    <cellStyle name="表示済みのハイパーリンク 37" xfId="87" xr:uid="{00000000-0005-0000-0000-00005D000000}"/>
    <cellStyle name="表示済みのハイパーリンク 38" xfId="88" xr:uid="{00000000-0005-0000-0000-00005E000000}"/>
    <cellStyle name="表示済みのハイパーリンク 39" xfId="89" xr:uid="{00000000-0005-0000-0000-00005F000000}"/>
    <cellStyle name="表示済みのハイパーリンク 4" xfId="90" xr:uid="{00000000-0005-0000-0000-000060000000}"/>
    <cellStyle name="表示済みのハイパーリンク 5" xfId="91" xr:uid="{00000000-0005-0000-0000-000061000000}"/>
    <cellStyle name="表示済みのハイパーリンク 6" xfId="92" xr:uid="{00000000-0005-0000-0000-000062000000}"/>
    <cellStyle name="表示済みのハイパーリンク 7" xfId="93" xr:uid="{00000000-0005-0000-0000-000063000000}"/>
    <cellStyle name="表示済みのハイパーリンク 8" xfId="94" xr:uid="{00000000-0005-0000-0000-000064000000}"/>
    <cellStyle name="表示済みのハイパーリンク 9" xfId="95" xr:uid="{00000000-0005-0000-0000-000065000000}"/>
  </cellStyles>
  <dxfs count="0"/>
  <tableStyles count="0" defaultTableStyle="TableStyleMedium2" defaultPivotStyle="PivotStyleLight16"/>
  <colors>
    <mruColors>
      <color rgb="FFCC99FF"/>
      <color rgb="FFCCFF99"/>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17</xdr:row>
          <xdr:rowOff>279400</xdr:rowOff>
        </xdr:from>
        <xdr:to>
          <xdr:col>1</xdr:col>
          <xdr:colOff>88900</xdr:colOff>
          <xdr:row>18</xdr:row>
          <xdr:rowOff>342900</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1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13</xdr:row>
          <xdr:rowOff>279400</xdr:rowOff>
        </xdr:from>
        <xdr:to>
          <xdr:col>1</xdr:col>
          <xdr:colOff>76200</xdr:colOff>
          <xdr:row>14</xdr:row>
          <xdr:rowOff>342900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Users\26526\Documents\906%20&#12381;&#12398;&#20182;&#26989;&#21209;\01%20&#26989;&#21209;&#25913;&#21892;\01%2030&#27850;&#23487;&#27850;&#26009;&#20462;&#27491;\2012&#26989;&#21209;&#23455;&#26045;&#65288;&#25216;&#12503;&#12525;&#65289;&#35211;&#31309;&#12481;&#12455;&#12483;&#12463;&#12471;&#12540;&#124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affd\shared\Users\a13582\Documents\&#20061;&#37326;\&#21336;&#29420;&#22411;\&#31934;&#31639;&#22577;&#21578;&#26360;\&#27096;&#24335;3-9&#12288;&#28040;&#36027;&#31246;&#23550;&#24540;&#65288;&#21336;&#29420;&#22411;&#65289;&#31934;&#31639;&#22577;&#21578;&#26360;&#27096;&#24335;030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affd\shared\Users\nt-seki05\Desktop\&#31934;&#31639;&#27096;&#24335;&#12288;&#20206;&#32622;&#12365;\&#12463;&#12522;&#12540;&#12531;&#29256;_&#27096;&#24335;4-22_seisan_20210226_ECFA030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ffd\shared\Users\a13582\Documents\&#20061;&#37326;\&#31934;&#31639;&#22577;&#21578;&#26360;\&#27096;&#24335;4-22%20&#31934;&#31639;&#22577;&#21578;&#26126;&#32048;&#26360;&#20869;&#35379;&#26360;&#20462;&#27491;030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www.jica.go.jp/Users/28333/AppData/Local/Temp/notes1BD7F0/20140610_05_exampl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200_&#22865;&#32004;&#12539;&#27966;&#36963;&#21046;&#24230;&#35506;/03_&#27178;&#26029;&#30340;&#26989;&#21209;/2_&#12467;&#12531;&#12469;&#12523;&#12479;&#12531;&#12488;&#31561;&#22865;&#32004;/05.&#26032;&#21046;&#24230;&#65288;&#22269;&#20869;&#26989;&#21209;&#20027;&#20307;&#22411;&#65289;/09.&#27096;&#24335;&#65288;&#22269;&#20869;&#26989;&#21209;&#65289;/&#27096;&#24335;4-23&#31934;&#31639;&#22577;&#21578;&#26126;&#32048;&#26360;&#65288;2022&#24180;11&#26376;&#29256;&#65289;&#65288;&#22269;&#20869;&#26989;&#21209;&#20027;&#20307;&#29992;&#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5_&#12454;&#12456;&#12502;&#12469;&#12452;&#12488;&#12539;&#12472;&#12515;&#12452;&#12490;&#12499;&#25522;&#36617;\01_&#12454;&#12456;&#12502;&#12469;&#12452;&#12488;&#25522;&#36617;\20210610&#12304;&#25522;&#36617;&#29992;&#12305;&#31934;&#31639;&#22577;&#21578;&#26360;&#27096;&#24335;&#26356;&#26032;\&#27096;&#24335;4-20&#31934;&#31639;&#22577;&#21578;&#26360;&#26126;&#32048;&#26360;&#65288;2021&#24180;6&#26376;&#29256;&#65289;&#65288;2020&#24180;4&#26376;1&#26085;&#20844;&#31034;&#20197;&#3847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200_&#22865;&#32004;&#12539;&#27966;&#36963;&#21046;&#24230;&#35506;/03_&#27178;&#26029;&#30340;&#26989;&#21209;/2_&#12467;&#12531;&#12469;&#12523;&#12479;&#12531;&#12488;&#31561;&#22865;&#32004;/05.&#26032;&#21046;&#24230;&#65288;&#22269;&#20869;&#26989;&#21209;&#20027;&#20307;&#22411;&#65289;/09.&#27096;&#24335;&#65288;&#22269;&#20869;&#26989;&#21209;&#65289;/01_&#27096;&#24335;4-13&#31934;&#31639;&#22577;&#21578;&#26126;&#32048;&#26360;&#65288;2023&#24180;4&#26376;&#29256;&#65289;&#65288;&#22269;&#20869;&#26989;&#2120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0822/Downloads/seisan_04-20_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100_&#35336;&#30011;&#12539;&#21046;&#24230;&#35506;\03_&#21046;&#24230;&#26989;&#21209;&#9312;&#20840;&#33324;\&#28040;&#36027;&#31246;&#31561;&#31246;&#21209;\05_&#19968;&#33324;_&#12467;&#12531;&#12469;&#12523;_&#27665;&#36899;&#12395;&#12362;&#12369;&#12427;&#28040;&#36027;&#31246;\&#12467;&#12531;&#12469;&#12523;&#22865;&#32004;&#19981;&#35506;&#31246;&#21270;&#26908;&#35342;2017-2018\30_&#21644;&#30000;&#20316;&#26989;&#20013;\&#22865;&#32004;&#26360;\&#20061;&#37326;&#12373;&#12435;\&#12456;&#12463;&#12475;&#12523;&#12501;&#12457;&#12540;&#12510;&#12483;&#12488;\2-&#9312;&#12288;&#31934;&#31639;&#22577;&#21578;&#26360;&#65288;&#26989;&#21209;&#65289;\&#12424;&#36861;&#35352;&#65289;2-&#9312;%20&#31934;&#31639;&#22577;&#21578;&#26126;&#32048;&#26360;&#65288;&#26989;&#21209;&#23455;&#26045;&#65289;0420&#20877;&#22996;&#35351;&#36027;&#20462;&#27491;&#37096;&#20998;&#25173;&#12356;&#32047;&#3533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taffd\shared\Users\a13582\Documents\&#20061;&#37326;\&#28040;&#36027;&#31246;&#23550;&#24540;&#12304;&#26989;&#21209;&#23455;&#26045;&#12305;&#35211;&#31309;&#12481;&#12455;&#12483;&#12463;&#12471;&#12540;&#12488;_2017&#21336;&#20385;2&#26376;14&#26085;&#20197;&#3847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jica.go.jp/Users/28333/AppData/Local/Temp/notes1BD7F0/20140425_0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200_&#22865;&#32004;&#12539;&#27966;&#36963;&#21046;&#24230;&#35506;/03_&#27178;&#26029;&#30340;&#26989;&#21209;/2_&#12467;&#12531;&#12469;&#12523;&#12479;&#12531;&#12488;&#31561;&#22865;&#32004;/05.&#26032;&#21046;&#24230;&#65288;&#22269;&#20869;&#26989;&#21209;&#20027;&#20307;&#22411;&#65289;/09.&#27096;&#24335;&#65288;&#22269;&#20869;&#26989;&#21209;&#65289;/03_&#21336;&#29420;&#22411;_&#31934;&#31639;&#22577;&#21578;&#26360;_&#22269;&#20869;&#26989;&#21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DOCUME~1\a05127\LOCALS~1\Temp\notesFFF692\2008&#26989;&#21209;&#23455;&#26045;&#65288;&#25216;&#12503;&#12525;&#65289;&#35211;&#31309;&#20869;&#3537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様式３_契約金額精算報告書内訳書元"/>
      <sheetName val="様式３_契約金額精算報告書内訳書"/>
      <sheetName val="様式３_契約金額精算報告書内訳書 (2)"/>
      <sheetName val="様式４_（旅費）"/>
      <sheetName val="様式４（旅費宿泊費－１）"/>
      <sheetName val="様式５_事例１"/>
      <sheetName val="様式５_事例2"/>
      <sheetName val="様式６_証書張付台紙"/>
      <sheetName val="様式７_証拠書類附属書（航空賃）"/>
      <sheetName val="様式８（直接人件費）"/>
      <sheetName val="様式９ その他原価及び一般管理費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ECFA案)"/>
      <sheetName val="様式22 削除"/>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様式18 再委託費"/>
      <sheetName val="様式19 国内業務費（技術研修費）"/>
      <sheetName val="様式20 国内業務費（招へい費）"/>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9 一般業務費"/>
      <sheetName val="様式10一般業務費出納簿 "/>
      <sheetName val="様式11 通訳傭上費・報告書作成費"/>
      <sheetName val="様式12 機材費"/>
      <sheetName val="様式13国内再委託費"/>
      <sheetName val="様式1４ 国内業務費"/>
      <sheetName val="【参考】様式14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報告書作成費"/>
      <sheetName val="様式17 機材費"/>
      <sheetName val="様式18 再委託費"/>
      <sheetName val="様式19 国内業務費（技術研修費）"/>
      <sheetName val="様式20 国内業務費（招へい費）"/>
      <sheetName val="【参考】様式21 証書添付台紙"/>
      <sheetName val="【参考】様式22 定率化報告"/>
      <sheetName val="様式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内訳"/>
      <sheetName val="(1)(2)旅費（航空賃・日当・宿泊等） "/>
      <sheetName val="(1)(2)旅費（航空賃・日当・宿泊等）  (複数国渡航用)"/>
      <sheetName val="（3）旅費（戦争特約保険料）"/>
      <sheetName val="(4)一般業務費-1"/>
      <sheetName val="(4)一般業務費-2"/>
      <sheetName val="(5)成果品作成費"/>
      <sheetName val="(6)機材費"/>
      <sheetName val="(7)(8)再委託費（現地・国内）"/>
      <sheetName val="(9)国内業務費"/>
      <sheetName val="2 直接人件費"/>
      <sheetName val="別紙明細書（その他機材購入）"/>
      <sheetName val="為替換算（メモ用）"/>
      <sheetName val="(4)一般業務費-定率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様式5_事例1_従事計画・実績表"/>
      <sheetName val="様式5_事例2 従事計画・実績表"/>
      <sheetName val="様式8（直接人件費）"/>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　契約金額精算報告書内訳書"/>
      <sheetName val="様式４（旅費宿泊費－１）"/>
      <sheetName val="様式４（旅費）"/>
      <sheetName val="様式４（旅費） (特例 様式内の注4参照)"/>
      <sheetName val="様式５　事例１（3人月以下）"/>
      <sheetName val="様式５　事例2（3人月超）"/>
      <sheetName val="様式６ 直接人件費明細書 "/>
      <sheetName val="様式８ その他原価及び管理費等"/>
      <sheetName val="様式7 一般業務費（国内業務の契約）"/>
      <sheetName val="様式7 一般業務費（国内業務主体の契約）"/>
      <sheetName val="様式８一般業務費出納簿（国内業務の契約） "/>
      <sheetName val="様式8　一般業務費出納簿（国内業務主体の契約） "/>
      <sheetName val="様式９ 機材費"/>
      <sheetName val="　様式10　現地一時隔離関連費(国内業務主体の契約)　"/>
      <sheetName val="様式11　本邦一時隔離関連費(国内業務主体の契約)　 "/>
      <sheetName val=" 証書添付台紙"/>
      <sheetName val="証拠書類附属書（航空賃）"/>
      <sheetName val="変更内容"/>
      <sheetName val="日当宿泊単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FE65-A7A5-4199-9763-307A9F3593F2}">
  <sheetPr>
    <pageSetUpPr fitToPage="1"/>
  </sheetPr>
  <dimension ref="A2:M7"/>
  <sheetViews>
    <sheetView workbookViewId="0">
      <selection activeCell="C18" sqref="C18"/>
    </sheetView>
  </sheetViews>
  <sheetFormatPr defaultRowHeight="14"/>
  <sheetData>
    <row r="2" spans="1:13">
      <c r="A2" s="489" t="s">
        <v>0</v>
      </c>
      <c r="B2" s="489"/>
      <c r="C2" s="489"/>
      <c r="D2" s="489"/>
      <c r="E2" s="489"/>
      <c r="F2" s="489"/>
      <c r="G2" s="489"/>
      <c r="H2" s="489"/>
      <c r="I2" s="489"/>
      <c r="J2" s="489"/>
      <c r="K2" s="489"/>
      <c r="L2" s="489"/>
      <c r="M2" s="489"/>
    </row>
    <row r="3" spans="1:13">
      <c r="A3" s="489"/>
      <c r="B3" s="489"/>
      <c r="C3" s="489"/>
      <c r="D3" s="489"/>
      <c r="E3" s="489"/>
      <c r="F3" s="489"/>
      <c r="G3" s="489"/>
      <c r="H3" s="489"/>
      <c r="I3" s="489"/>
      <c r="J3" s="489"/>
      <c r="K3" s="489"/>
      <c r="L3" s="489"/>
      <c r="M3" s="489"/>
    </row>
    <row r="5" spans="1:13" ht="13.9" customHeight="1">
      <c r="A5" s="490" t="s">
        <v>1</v>
      </c>
      <c r="B5" s="490"/>
      <c r="C5" s="490"/>
      <c r="D5" s="490"/>
      <c r="E5" s="490"/>
      <c r="F5" s="490"/>
      <c r="G5" s="490"/>
      <c r="H5" s="490"/>
      <c r="I5" s="490"/>
      <c r="J5" s="490"/>
      <c r="K5" s="490"/>
      <c r="L5" s="490"/>
      <c r="M5" s="490"/>
    </row>
    <row r="6" spans="1:13">
      <c r="A6" s="490"/>
      <c r="B6" s="490"/>
      <c r="C6" s="490"/>
      <c r="D6" s="490"/>
      <c r="E6" s="490"/>
      <c r="F6" s="490"/>
      <c r="G6" s="490"/>
      <c r="H6" s="490"/>
      <c r="I6" s="490"/>
      <c r="J6" s="490"/>
      <c r="K6" s="490"/>
      <c r="L6" s="490"/>
      <c r="M6" s="490"/>
    </row>
    <row r="7" spans="1:13">
      <c r="A7" s="490"/>
      <c r="B7" s="490"/>
      <c r="C7" s="490"/>
      <c r="D7" s="490"/>
      <c r="E7" s="490"/>
      <c r="F7" s="490"/>
      <c r="G7" s="490"/>
      <c r="H7" s="490"/>
      <c r="I7" s="490"/>
      <c r="J7" s="490"/>
      <c r="K7" s="490"/>
      <c r="L7" s="490"/>
      <c r="M7" s="490"/>
    </row>
  </sheetData>
  <mergeCells count="2">
    <mergeCell ref="A2:M3"/>
    <mergeCell ref="A5:M7"/>
  </mergeCells>
  <phoneticPr fontId="1"/>
  <pageMargins left="0.70866141732283472" right="0.70866141732283472" top="0.74803149606299213" bottom="0.74803149606299213" header="0.31496062992125984" footer="0.31496062992125984"/>
  <pageSetup paperSize="9" orientation="landscape" horizontalDpi="300" verticalDpi="300" r:id="rId1"/>
  <headerFooter>
    <oddHeader>&amp;R（2023.06版）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1F65-A161-4693-9CDD-9AF373750F4A}">
  <sheetPr>
    <tabColor theme="5" tint="0.79998168889431442"/>
    <pageSetUpPr fitToPage="1"/>
  </sheetPr>
  <dimension ref="A1:B13"/>
  <sheetViews>
    <sheetView view="pageBreakPreview" zoomScaleNormal="100" zoomScaleSheetLayoutView="100" workbookViewId="0">
      <selection activeCell="B6" sqref="B6:B10"/>
    </sheetView>
  </sheetViews>
  <sheetFormatPr defaultColWidth="9" defaultRowHeight="14"/>
  <cols>
    <col min="1" max="2" width="29.25" style="273" customWidth="1"/>
    <col min="3" max="16384" width="9" style="273"/>
  </cols>
  <sheetData>
    <row r="1" spans="1:2" ht="18" customHeight="1">
      <c r="B1" s="274" t="s">
        <v>120</v>
      </c>
    </row>
    <row r="2" spans="1:2" ht="24" customHeight="1">
      <c r="A2" s="617" t="s">
        <v>121</v>
      </c>
      <c r="B2" s="617"/>
    </row>
    <row r="3" spans="1:2" ht="15" customHeight="1" thickBot="1"/>
    <row r="4" spans="1:2" ht="24" customHeight="1">
      <c r="A4" s="618" t="s">
        <v>122</v>
      </c>
      <c r="B4" s="623" t="s">
        <v>134</v>
      </c>
    </row>
    <row r="5" spans="1:2" ht="24" customHeight="1" thickBot="1">
      <c r="A5" s="619"/>
      <c r="B5" s="619"/>
    </row>
    <row r="6" spans="1:2" ht="24" customHeight="1" thickTop="1">
      <c r="A6" s="276" t="s">
        <v>126</v>
      </c>
      <c r="B6" s="455"/>
    </row>
    <row r="7" spans="1:2" ht="24" customHeight="1">
      <c r="A7" s="278" t="s">
        <v>127</v>
      </c>
      <c r="B7" s="455"/>
    </row>
    <row r="8" spans="1:2" ht="24" customHeight="1">
      <c r="A8" s="276" t="s">
        <v>129</v>
      </c>
      <c r="B8" s="455"/>
    </row>
    <row r="9" spans="1:2" ht="24" customHeight="1">
      <c r="A9" s="276" t="s">
        <v>131</v>
      </c>
      <c r="B9" s="455"/>
    </row>
    <row r="10" spans="1:2" ht="24" customHeight="1" thickBot="1">
      <c r="A10" s="388" t="s">
        <v>132</v>
      </c>
      <c r="B10" s="456"/>
    </row>
    <row r="11" spans="1:2" ht="30" customHeight="1" thickBot="1">
      <c r="A11" s="457" t="s">
        <v>135</v>
      </c>
      <c r="B11" s="281">
        <f>SUM(B6:B10)</f>
        <v>0</v>
      </c>
    </row>
    <row r="13" spans="1:2" ht="60" customHeight="1">
      <c r="A13" s="616"/>
      <c r="B13" s="616"/>
    </row>
  </sheetData>
  <mergeCells count="4">
    <mergeCell ref="A2:B2"/>
    <mergeCell ref="A4:A5"/>
    <mergeCell ref="B4:B5"/>
    <mergeCell ref="A13:B13"/>
  </mergeCells>
  <phoneticPr fontId="1"/>
  <pageMargins left="0.70866141732283472" right="0.70866141732283472" top="0.74803149606299213" bottom="0.74803149606299213" header="0.31496062992125984" footer="0.31496062992125984"/>
  <pageSetup paperSize="9" orientation="landscape" horizontalDpi="300" verticalDpi="300" r:id="rId1"/>
  <headerFooter>
    <oddHeader>&amp;R（2023.06版）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A1:G40"/>
  <sheetViews>
    <sheetView view="pageBreakPreview" zoomScale="96" zoomScaleNormal="100" zoomScaleSheetLayoutView="96" workbookViewId="0">
      <selection activeCell="E34" sqref="E34"/>
    </sheetView>
  </sheetViews>
  <sheetFormatPr defaultColWidth="9" defaultRowHeight="14"/>
  <cols>
    <col min="1" max="1" width="8.58203125" style="282" customWidth="1"/>
    <col min="2" max="2" width="26.58203125" style="282" customWidth="1"/>
    <col min="3" max="3" width="8.58203125" style="282" customWidth="1"/>
    <col min="4" max="6" width="13.83203125" style="282" customWidth="1"/>
    <col min="7" max="7" width="24.58203125" style="282" customWidth="1"/>
    <col min="8" max="16384" width="9" style="282"/>
  </cols>
  <sheetData>
    <row r="1" spans="1:7" ht="18" customHeight="1">
      <c r="G1" s="476" t="s">
        <v>136</v>
      </c>
    </row>
    <row r="2" spans="1:7" ht="30" customHeight="1">
      <c r="A2" s="632" t="s">
        <v>137</v>
      </c>
      <c r="B2" s="632"/>
      <c r="C2" s="632"/>
      <c r="D2" s="632"/>
      <c r="E2" s="632"/>
      <c r="F2" s="632"/>
      <c r="G2" s="632"/>
    </row>
    <row r="3" spans="1:7" ht="30" customHeight="1" thickBot="1">
      <c r="A3" s="322" t="s">
        <v>138</v>
      </c>
      <c r="B3" s="321"/>
      <c r="C3" s="321"/>
      <c r="D3" s="321"/>
      <c r="E3" s="321"/>
      <c r="F3" s="321"/>
      <c r="G3" s="320">
        <f>A6</f>
        <v>43832</v>
      </c>
    </row>
    <row r="4" spans="1:7" ht="18" customHeight="1">
      <c r="A4" s="633" t="s">
        <v>139</v>
      </c>
      <c r="B4" s="635" t="s">
        <v>140</v>
      </c>
      <c r="C4" s="637" t="s">
        <v>141</v>
      </c>
      <c r="D4" s="639" t="s">
        <v>142</v>
      </c>
      <c r="E4" s="640"/>
      <c r="F4" s="641"/>
      <c r="G4" s="642" t="s">
        <v>143</v>
      </c>
    </row>
    <row r="5" spans="1:7" ht="18" customHeight="1" thickBot="1">
      <c r="A5" s="634"/>
      <c r="B5" s="636"/>
      <c r="C5" s="638"/>
      <c r="D5" s="319" t="s">
        <v>144</v>
      </c>
      <c r="E5" s="318" t="s">
        <v>145</v>
      </c>
      <c r="F5" s="317" t="s">
        <v>146</v>
      </c>
      <c r="G5" s="643"/>
    </row>
    <row r="6" spans="1:7" ht="24" customHeight="1" thickTop="1">
      <c r="A6" s="314">
        <v>43832</v>
      </c>
      <c r="B6" s="316"/>
      <c r="C6" s="256"/>
      <c r="D6" s="746"/>
      <c r="E6" s="747"/>
      <c r="F6" s="465"/>
      <c r="G6" s="315"/>
    </row>
    <row r="7" spans="1:7" ht="24" customHeight="1">
      <c r="A7" s="314">
        <v>43832</v>
      </c>
      <c r="B7" s="311"/>
      <c r="C7" s="313"/>
      <c r="D7" s="748"/>
      <c r="E7" s="749"/>
      <c r="F7" s="469"/>
      <c r="G7" s="310"/>
    </row>
    <row r="8" spans="1:7" ht="24" customHeight="1">
      <c r="A8" s="314">
        <v>43834</v>
      </c>
      <c r="B8" s="311"/>
      <c r="C8" s="313"/>
      <c r="D8" s="748"/>
      <c r="E8" s="749"/>
      <c r="F8" s="469"/>
      <c r="G8" s="310"/>
    </row>
    <row r="9" spans="1:7" ht="24" customHeight="1">
      <c r="A9" s="312"/>
      <c r="B9" s="311"/>
      <c r="C9" s="257"/>
      <c r="D9" s="748"/>
      <c r="E9" s="749"/>
      <c r="F9" s="469"/>
      <c r="G9" s="310"/>
    </row>
    <row r="10" spans="1:7" ht="24" customHeight="1">
      <c r="A10" s="312"/>
      <c r="B10" s="311"/>
      <c r="C10" s="257"/>
      <c r="D10" s="748"/>
      <c r="E10" s="749"/>
      <c r="F10" s="469"/>
      <c r="G10" s="310"/>
    </row>
    <row r="11" spans="1:7" ht="24" customHeight="1">
      <c r="A11" s="312"/>
      <c r="B11" s="311"/>
      <c r="C11" s="257"/>
      <c r="D11" s="748"/>
      <c r="E11" s="749"/>
      <c r="F11" s="469"/>
      <c r="G11" s="310"/>
    </row>
    <row r="12" spans="1:7" ht="24" customHeight="1">
      <c r="A12" s="312"/>
      <c r="B12" s="311"/>
      <c r="C12" s="257"/>
      <c r="D12" s="748"/>
      <c r="E12" s="749"/>
      <c r="F12" s="469"/>
      <c r="G12" s="310"/>
    </row>
    <row r="13" spans="1:7" ht="24" customHeight="1">
      <c r="A13" s="312"/>
      <c r="B13" s="311"/>
      <c r="C13" s="257"/>
      <c r="D13" s="748"/>
      <c r="E13" s="749"/>
      <c r="F13" s="469"/>
      <c r="G13" s="310"/>
    </row>
    <row r="14" spans="1:7" ht="24" customHeight="1">
      <c r="A14" s="312"/>
      <c r="B14" s="311"/>
      <c r="C14" s="257"/>
      <c r="D14" s="748"/>
      <c r="E14" s="749"/>
      <c r="F14" s="469"/>
      <c r="G14" s="310"/>
    </row>
    <row r="15" spans="1:7" ht="24" customHeight="1">
      <c r="A15" s="312"/>
      <c r="B15" s="311"/>
      <c r="C15" s="257"/>
      <c r="D15" s="748"/>
      <c r="E15" s="749"/>
      <c r="F15" s="469"/>
      <c r="G15" s="310"/>
    </row>
    <row r="16" spans="1:7" ht="24" customHeight="1">
      <c r="A16" s="312"/>
      <c r="B16" s="311"/>
      <c r="C16" s="313"/>
      <c r="D16" s="748"/>
      <c r="E16" s="749"/>
      <c r="F16" s="469"/>
      <c r="G16" s="310"/>
    </row>
    <row r="17" spans="1:7" ht="24" customHeight="1">
      <c r="A17" s="312"/>
      <c r="B17" s="311"/>
      <c r="C17" s="313"/>
      <c r="D17" s="748"/>
      <c r="E17" s="749"/>
      <c r="F17" s="469"/>
      <c r="G17" s="310"/>
    </row>
    <row r="18" spans="1:7" ht="24" customHeight="1">
      <c r="A18" s="312"/>
      <c r="B18" s="311"/>
      <c r="C18" s="313"/>
      <c r="D18" s="748"/>
      <c r="E18" s="749"/>
      <c r="F18" s="469"/>
      <c r="G18" s="310"/>
    </row>
    <row r="19" spans="1:7" ht="24" customHeight="1">
      <c r="A19" s="312"/>
      <c r="B19" s="311"/>
      <c r="C19" s="313"/>
      <c r="D19" s="748"/>
      <c r="E19" s="749"/>
      <c r="F19" s="469"/>
      <c r="G19" s="310"/>
    </row>
    <row r="20" spans="1:7" ht="24" customHeight="1">
      <c r="A20" s="312"/>
      <c r="B20" s="311"/>
      <c r="C20" s="257"/>
      <c r="D20" s="748"/>
      <c r="E20" s="749"/>
      <c r="F20" s="469"/>
      <c r="G20" s="310"/>
    </row>
    <row r="21" spans="1:7" ht="24" customHeight="1">
      <c r="A21" s="312"/>
      <c r="B21" s="311"/>
      <c r="C21" s="257"/>
      <c r="D21" s="748"/>
      <c r="E21" s="749"/>
      <c r="F21" s="469"/>
      <c r="G21" s="310"/>
    </row>
    <row r="22" spans="1:7" ht="24" customHeight="1">
      <c r="A22" s="312"/>
      <c r="B22" s="311"/>
      <c r="C22" s="257"/>
      <c r="D22" s="748"/>
      <c r="E22" s="749"/>
      <c r="F22" s="469"/>
      <c r="G22" s="310"/>
    </row>
    <row r="23" spans="1:7" ht="24" customHeight="1">
      <c r="A23" s="312"/>
      <c r="B23" s="311"/>
      <c r="C23" s="257"/>
      <c r="D23" s="748"/>
      <c r="E23" s="749"/>
      <c r="F23" s="469"/>
      <c r="G23" s="310"/>
    </row>
    <row r="24" spans="1:7" ht="24" customHeight="1">
      <c r="A24" s="312"/>
      <c r="B24" s="311"/>
      <c r="C24" s="257"/>
      <c r="D24" s="748"/>
      <c r="E24" s="749"/>
      <c r="F24" s="469"/>
      <c r="G24" s="310"/>
    </row>
    <row r="25" spans="1:7" ht="24" customHeight="1">
      <c r="A25" s="312"/>
      <c r="B25" s="311"/>
      <c r="C25" s="257"/>
      <c r="D25" s="748"/>
      <c r="E25" s="749"/>
      <c r="F25" s="469"/>
      <c r="G25" s="310"/>
    </row>
    <row r="26" spans="1:7" ht="24" customHeight="1">
      <c r="A26" s="312"/>
      <c r="B26" s="311"/>
      <c r="C26" s="257"/>
      <c r="D26" s="748"/>
      <c r="E26" s="749"/>
      <c r="F26" s="469"/>
      <c r="G26" s="310"/>
    </row>
    <row r="27" spans="1:7" ht="24" customHeight="1">
      <c r="A27" s="312"/>
      <c r="B27" s="311"/>
      <c r="C27" s="257"/>
      <c r="D27" s="748"/>
      <c r="E27" s="749"/>
      <c r="F27" s="469"/>
      <c r="G27" s="310"/>
    </row>
    <row r="28" spans="1:7" ht="24" customHeight="1" thickBot="1">
      <c r="A28" s="309"/>
      <c r="B28" s="308"/>
      <c r="C28" s="258"/>
      <c r="D28" s="750"/>
      <c r="E28" s="751"/>
      <c r="F28" s="752"/>
      <c r="G28" s="307"/>
    </row>
    <row r="29" spans="1:7" ht="14.5" thickTop="1">
      <c r="A29" s="306" t="s">
        <v>147</v>
      </c>
      <c r="B29" s="305"/>
      <c r="C29" s="304"/>
      <c r="D29" s="303">
        <f>SUM(D6:D28)</f>
        <v>0</v>
      </c>
      <c r="E29" s="302">
        <f>SUM(E6:E28)</f>
        <v>0</v>
      </c>
      <c r="F29" s="301">
        <f>SUM(F6:F28)</f>
        <v>0</v>
      </c>
      <c r="G29" s="300"/>
    </row>
    <row r="30" spans="1:7" ht="30" customHeight="1">
      <c r="A30" s="644" t="s">
        <v>148</v>
      </c>
      <c r="B30" s="645"/>
      <c r="C30" s="646"/>
      <c r="D30" s="299">
        <f>ROUNDDOWN(D29*E33,0)</f>
        <v>0</v>
      </c>
      <c r="E30" s="298">
        <f>ROUNDDOWN(E29*E34,0)</f>
        <v>0</v>
      </c>
      <c r="F30" s="297"/>
      <c r="G30" s="296"/>
    </row>
    <row r="31" spans="1:7" ht="30" customHeight="1">
      <c r="A31" s="647" t="s">
        <v>149</v>
      </c>
      <c r="B31" s="648"/>
      <c r="C31" s="649"/>
      <c r="D31" s="627">
        <f>D30+E30+F29</f>
        <v>0</v>
      </c>
      <c r="E31" s="628"/>
      <c r="F31" s="629"/>
      <c r="G31" s="295"/>
    </row>
    <row r="32" spans="1:7" ht="16.5" customHeight="1">
      <c r="A32" s="294"/>
      <c r="B32" s="294"/>
      <c r="C32" s="294"/>
      <c r="D32" s="293"/>
      <c r="E32" s="293"/>
      <c r="F32" s="293"/>
      <c r="G32" s="292"/>
    </row>
    <row r="33" spans="1:7" s="283" customFormat="1" ht="18" customHeight="1">
      <c r="A33" s="284"/>
      <c r="B33" s="290">
        <v>1</v>
      </c>
      <c r="C33" s="291" t="str">
        <f>D5</f>
        <v>US$</v>
      </c>
      <c r="D33" s="288" t="s">
        <v>150</v>
      </c>
      <c r="E33" s="753"/>
      <c r="F33" s="287" t="s">
        <v>151</v>
      </c>
      <c r="G33" s="286" t="s">
        <v>152</v>
      </c>
    </row>
    <row r="34" spans="1:7" s="283" customFormat="1" ht="18" customHeight="1">
      <c r="A34" s="284"/>
      <c r="B34" s="290">
        <v>1</v>
      </c>
      <c r="C34" s="289" t="str">
        <f>E5</f>
        <v>現地通貨注４</v>
      </c>
      <c r="D34" s="288" t="s">
        <v>150</v>
      </c>
      <c r="E34" s="754"/>
      <c r="F34" s="287" t="s">
        <v>151</v>
      </c>
      <c r="G34" s="286" t="s">
        <v>153</v>
      </c>
    </row>
    <row r="35" spans="1:7" s="283" customFormat="1" ht="18" customHeight="1">
      <c r="A35" s="284"/>
      <c r="B35" s="284"/>
      <c r="C35" s="285"/>
      <c r="D35" s="284"/>
      <c r="E35" s="284"/>
      <c r="F35" s="285"/>
      <c r="G35" s="284"/>
    </row>
    <row r="36" spans="1:7" s="283" customFormat="1" ht="18" customHeight="1">
      <c r="A36" s="284"/>
      <c r="B36" s="284"/>
      <c r="C36" s="284"/>
      <c r="D36" s="284"/>
      <c r="E36" s="284"/>
      <c r="F36" s="284"/>
      <c r="G36" s="284"/>
    </row>
    <row r="37" spans="1:7" s="283" customFormat="1" ht="70.5" customHeight="1">
      <c r="A37" s="630" t="s">
        <v>154</v>
      </c>
      <c r="B37" s="631"/>
      <c r="C37" s="631"/>
      <c r="D37" s="631"/>
      <c r="E37" s="631"/>
      <c r="F37" s="631"/>
      <c r="G37" s="631"/>
    </row>
    <row r="38" spans="1:7" s="283" customFormat="1" ht="18" customHeight="1"/>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9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54" orientation="landscape" horizontalDpi="300" verticalDpi="300" r:id="rId1"/>
  <headerFooter>
    <oddHeader>&amp;R（2023.06版）</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06AB-677B-4F48-B375-332A1EC24DF3}">
  <sheetPr>
    <tabColor theme="5" tint="0.79998168889431442"/>
    <pageSetUpPr fitToPage="1"/>
  </sheetPr>
  <dimension ref="A1:E24"/>
  <sheetViews>
    <sheetView workbookViewId="0">
      <selection activeCell="D12" sqref="D12"/>
    </sheetView>
  </sheetViews>
  <sheetFormatPr defaultColWidth="9" defaultRowHeight="14"/>
  <cols>
    <col min="1" max="1" width="8.58203125" style="229" customWidth="1"/>
    <col min="2" max="2" width="26.58203125" style="229" customWidth="1"/>
    <col min="3" max="3" width="8.58203125" style="229" customWidth="1"/>
    <col min="4" max="4" width="13.75" style="229" customWidth="1"/>
    <col min="5" max="5" width="24.58203125" style="229" customWidth="1"/>
    <col min="6" max="16384" width="9" style="459"/>
  </cols>
  <sheetData>
    <row r="1" spans="1:5" ht="18" customHeight="1">
      <c r="E1" s="458" t="s">
        <v>136</v>
      </c>
    </row>
    <row r="2" spans="1:5" ht="30" customHeight="1">
      <c r="A2" s="632" t="s">
        <v>137</v>
      </c>
      <c r="B2" s="632"/>
      <c r="C2" s="632"/>
      <c r="D2" s="632"/>
      <c r="E2" s="632"/>
    </row>
    <row r="3" spans="1:5" s="229" customFormat="1" ht="30" customHeight="1" thickBot="1">
      <c r="A3" s="477" t="s">
        <v>155</v>
      </c>
      <c r="B3" s="460"/>
      <c r="C3" s="321"/>
      <c r="D3" s="321"/>
      <c r="E3" s="461" t="s">
        <v>156</v>
      </c>
    </row>
    <row r="4" spans="1:5" ht="18" customHeight="1">
      <c r="A4" s="633" t="s">
        <v>139</v>
      </c>
      <c r="B4" s="635" t="s">
        <v>140</v>
      </c>
      <c r="C4" s="637" t="s">
        <v>141</v>
      </c>
      <c r="D4" s="652" t="s">
        <v>157</v>
      </c>
      <c r="E4" s="642" t="s">
        <v>143</v>
      </c>
    </row>
    <row r="5" spans="1:5" ht="18" customHeight="1" thickBot="1">
      <c r="A5" s="634"/>
      <c r="B5" s="636"/>
      <c r="C5" s="638"/>
      <c r="D5" s="653"/>
      <c r="E5" s="643"/>
    </row>
    <row r="6" spans="1:5" ht="24" customHeight="1" thickTop="1">
      <c r="A6" s="462"/>
      <c r="B6" s="463"/>
      <c r="C6" s="464"/>
      <c r="D6" s="465"/>
      <c r="E6" s="466"/>
    </row>
    <row r="7" spans="1:5" ht="24" customHeight="1">
      <c r="A7" s="462"/>
      <c r="B7" s="467"/>
      <c r="C7" s="468"/>
      <c r="D7" s="469"/>
      <c r="E7" s="470"/>
    </row>
    <row r="8" spans="1:5" ht="24" customHeight="1">
      <c r="A8" s="462"/>
      <c r="B8" s="467"/>
      <c r="C8" s="468"/>
      <c r="D8" s="469"/>
      <c r="E8" s="470"/>
    </row>
    <row r="9" spans="1:5" ht="24" customHeight="1">
      <c r="A9" s="462"/>
      <c r="B9" s="467"/>
      <c r="C9" s="471"/>
      <c r="D9" s="469"/>
      <c r="E9" s="470"/>
    </row>
    <row r="10" spans="1:5" ht="24" customHeight="1">
      <c r="A10" s="462"/>
      <c r="B10" s="467"/>
      <c r="C10" s="471"/>
      <c r="D10" s="469"/>
      <c r="E10" s="470"/>
    </row>
    <row r="11" spans="1:5" ht="24" customHeight="1">
      <c r="A11" s="462"/>
      <c r="B11" s="467"/>
      <c r="C11" s="471"/>
      <c r="D11" s="469"/>
      <c r="E11" s="470"/>
    </row>
    <row r="12" spans="1:5" ht="24" customHeight="1">
      <c r="A12" s="462"/>
      <c r="B12" s="467"/>
      <c r="C12" s="471"/>
      <c r="D12" s="469"/>
      <c r="E12" s="470"/>
    </row>
    <row r="13" spans="1:5" ht="24" customHeight="1">
      <c r="A13" s="462"/>
      <c r="B13" s="467"/>
      <c r="C13" s="471"/>
      <c r="D13" s="469"/>
      <c r="E13" s="470"/>
    </row>
    <row r="14" spans="1:5">
      <c r="A14" s="462"/>
      <c r="B14" s="467"/>
      <c r="C14" s="471"/>
      <c r="D14" s="469"/>
      <c r="E14" s="470"/>
    </row>
    <row r="15" spans="1:5">
      <c r="A15" s="462"/>
      <c r="B15" s="467"/>
      <c r="C15" s="471"/>
      <c r="D15" s="469"/>
      <c r="E15" s="470"/>
    </row>
    <row r="16" spans="1:5" ht="14.5" thickBot="1">
      <c r="A16" s="462"/>
      <c r="B16" s="467"/>
      <c r="C16" s="468"/>
      <c r="D16" s="469"/>
      <c r="E16" s="470"/>
    </row>
    <row r="17" spans="1:5" ht="15" thickTop="1" thickBot="1">
      <c r="A17" s="650" t="str">
        <f>A3</f>
        <v>費目（小項目）名：　　　　　　　</v>
      </c>
      <c r="B17" s="651"/>
      <c r="C17" s="472" t="s">
        <v>158</v>
      </c>
      <c r="D17" s="473">
        <f>SUM(D6:D16)</f>
        <v>0</v>
      </c>
      <c r="E17" s="474"/>
    </row>
    <row r="18" spans="1:5" ht="16.5" customHeight="1">
      <c r="A18" s="294"/>
      <c r="B18" s="294"/>
      <c r="C18" s="294"/>
      <c r="D18" s="293"/>
      <c r="E18" s="292"/>
    </row>
    <row r="19" spans="1:5" s="269" customFormat="1" ht="18" customHeight="1">
      <c r="A19" s="284"/>
      <c r="B19" s="284"/>
      <c r="C19" s="475"/>
      <c r="D19" s="475"/>
      <c r="E19" s="284"/>
    </row>
    <row r="20" spans="1:5" s="269" customFormat="1" ht="18" customHeight="1">
      <c r="A20" s="284"/>
      <c r="B20" s="284"/>
      <c r="C20" s="284"/>
      <c r="D20" s="284"/>
      <c r="E20" s="284"/>
    </row>
    <row r="21" spans="1:5" s="269" customFormat="1" ht="100.15" customHeight="1">
      <c r="A21" s="630" t="s">
        <v>159</v>
      </c>
      <c r="B21" s="631"/>
      <c r="C21" s="631"/>
      <c r="D21" s="631"/>
      <c r="E21" s="631"/>
    </row>
    <row r="22" spans="1:5" s="269" customFormat="1" ht="18" customHeight="1">
      <c r="A22" s="475"/>
      <c r="B22" s="475"/>
      <c r="C22" s="475"/>
      <c r="D22" s="475"/>
      <c r="E22" s="475"/>
    </row>
    <row r="23" spans="1:5" ht="18" customHeight="1"/>
    <row r="24" spans="1:5" ht="18" customHeight="1"/>
  </sheetData>
  <mergeCells count="8">
    <mergeCell ref="A17:B17"/>
    <mergeCell ref="A21:E21"/>
    <mergeCell ref="A2:E2"/>
    <mergeCell ref="A4:A5"/>
    <mergeCell ref="B4:B5"/>
    <mergeCell ref="C4:C5"/>
    <mergeCell ref="D4:D5"/>
    <mergeCell ref="E4:E5"/>
  </mergeCells>
  <phoneticPr fontId="1"/>
  <pageMargins left="0.70866141732283472" right="0.70866141732283472" top="0.74803149606299213" bottom="0.74803149606299213" header="0.31496062992125984" footer="0.31496062992125984"/>
  <pageSetup paperSize="9" orientation="landscape" horizontalDpi="300" verticalDpi="300" r:id="rId1"/>
  <headerFooter>
    <oddHeader>&amp;R（2023.06版）</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6"/>
  <sheetViews>
    <sheetView view="pageBreakPreview" zoomScale="85" zoomScaleNormal="80" zoomScaleSheetLayoutView="85" workbookViewId="0">
      <selection activeCell="F19" sqref="F19:H19"/>
    </sheetView>
  </sheetViews>
  <sheetFormatPr defaultColWidth="9" defaultRowHeight="14"/>
  <cols>
    <col min="1" max="1" width="6.58203125" style="242" customWidth="1"/>
    <col min="2" max="2" width="21.08203125" style="242" customWidth="1"/>
    <col min="3" max="3" width="11.08203125" style="242" customWidth="1"/>
    <col min="4" max="4" width="8.58203125" style="242" customWidth="1"/>
    <col min="5" max="5" width="16.58203125" style="242" customWidth="1"/>
    <col min="6" max="6" width="8.58203125" style="242" customWidth="1"/>
    <col min="7" max="7" width="12.58203125" style="242" customWidth="1"/>
    <col min="8" max="8" width="24.58203125" style="242" customWidth="1"/>
    <col min="9" max="16384" width="9" style="242"/>
  </cols>
  <sheetData>
    <row r="1" spans="1:8" ht="24" customHeight="1">
      <c r="H1" s="259" t="s">
        <v>160</v>
      </c>
    </row>
    <row r="2" spans="1:8" ht="30" customHeight="1">
      <c r="A2" s="680" t="s">
        <v>161</v>
      </c>
      <c r="B2" s="680"/>
      <c r="C2" s="680"/>
      <c r="D2" s="680"/>
      <c r="E2" s="680"/>
      <c r="F2" s="680"/>
      <c r="G2" s="680"/>
      <c r="H2" s="680"/>
    </row>
    <row r="3" spans="1:8" ht="23.25" customHeight="1" thickBot="1">
      <c r="A3" s="260" t="s">
        <v>162</v>
      </c>
      <c r="B3" s="261"/>
      <c r="C3" s="261"/>
      <c r="D3" s="261"/>
      <c r="E3" s="261"/>
      <c r="F3" s="261"/>
      <c r="G3" s="261"/>
      <c r="H3" s="262"/>
    </row>
    <row r="4" spans="1:8" ht="18" customHeight="1">
      <c r="A4" s="663" t="s">
        <v>163</v>
      </c>
      <c r="B4" s="665" t="s">
        <v>164</v>
      </c>
      <c r="C4" s="666"/>
      <c r="D4" s="669" t="s">
        <v>165</v>
      </c>
      <c r="E4" s="670" t="s">
        <v>166</v>
      </c>
      <c r="F4" s="681" t="s">
        <v>167</v>
      </c>
      <c r="G4" s="683" t="s">
        <v>168</v>
      </c>
      <c r="H4" s="685" t="s">
        <v>169</v>
      </c>
    </row>
    <row r="5" spans="1:8" ht="18" customHeight="1" thickBot="1">
      <c r="A5" s="664"/>
      <c r="B5" s="667"/>
      <c r="C5" s="668"/>
      <c r="D5" s="667"/>
      <c r="E5" s="671"/>
      <c r="F5" s="682"/>
      <c r="G5" s="684"/>
      <c r="H5" s="686"/>
    </row>
    <row r="6" spans="1:8" ht="24" customHeight="1" thickTop="1">
      <c r="A6" s="763"/>
      <c r="B6" s="764"/>
      <c r="C6" s="765"/>
      <c r="D6" s="766"/>
      <c r="E6" s="767"/>
      <c r="F6" s="768" t="s">
        <v>251</v>
      </c>
      <c r="G6" s="769" t="s">
        <v>253</v>
      </c>
      <c r="H6" s="263"/>
    </row>
    <row r="7" spans="1:8" ht="24" customHeight="1">
      <c r="A7" s="758"/>
      <c r="B7" s="770"/>
      <c r="C7" s="771"/>
      <c r="D7" s="772"/>
      <c r="E7" s="773"/>
      <c r="F7" s="774" t="s">
        <v>252</v>
      </c>
      <c r="G7" s="775" t="s">
        <v>254</v>
      </c>
      <c r="H7" s="264"/>
    </row>
    <row r="8" spans="1:8" ht="24" customHeight="1">
      <c r="A8" s="755"/>
      <c r="B8" s="770"/>
      <c r="C8" s="771"/>
      <c r="D8" s="776"/>
      <c r="E8" s="777"/>
      <c r="F8" s="778" t="s">
        <v>251</v>
      </c>
      <c r="G8" s="778" t="s">
        <v>253</v>
      </c>
      <c r="H8" s="254"/>
    </row>
    <row r="9" spans="1:8" ht="24" customHeight="1">
      <c r="A9" s="755"/>
      <c r="B9" s="770"/>
      <c r="C9" s="771"/>
      <c r="D9" s="776"/>
      <c r="E9" s="777"/>
      <c r="F9" s="778" t="s">
        <v>252</v>
      </c>
      <c r="G9" s="778" t="s">
        <v>254</v>
      </c>
      <c r="H9" s="254"/>
    </row>
    <row r="10" spans="1:8" ht="24" customHeight="1">
      <c r="A10" s="755"/>
      <c r="B10" s="770"/>
      <c r="C10" s="771"/>
      <c r="D10" s="776"/>
      <c r="E10" s="777"/>
      <c r="F10" s="778" t="s">
        <v>251</v>
      </c>
      <c r="G10" s="778" t="s">
        <v>254</v>
      </c>
      <c r="H10" s="254"/>
    </row>
    <row r="11" spans="1:8" ht="24" customHeight="1">
      <c r="A11" s="758"/>
      <c r="B11" s="770"/>
      <c r="C11" s="771"/>
      <c r="D11" s="776"/>
      <c r="E11" s="777"/>
      <c r="F11" s="778" t="s">
        <v>252</v>
      </c>
      <c r="G11" s="778" t="s">
        <v>255</v>
      </c>
      <c r="H11" s="265"/>
    </row>
    <row r="12" spans="1:8" ht="24" customHeight="1" thickBot="1">
      <c r="A12" s="759"/>
      <c r="B12" s="779"/>
      <c r="C12" s="780"/>
      <c r="D12" s="781"/>
      <c r="E12" s="782"/>
      <c r="F12" s="783" t="s">
        <v>252</v>
      </c>
      <c r="G12" s="784" t="s">
        <v>254</v>
      </c>
      <c r="H12" s="266"/>
    </row>
    <row r="13" spans="1:8" ht="30" customHeight="1" thickTop="1" thickBot="1">
      <c r="A13" s="657" t="s">
        <v>170</v>
      </c>
      <c r="B13" s="658"/>
      <c r="C13" s="658"/>
      <c r="D13" s="658"/>
      <c r="E13" s="487">
        <f>SUM(E6:E12)</f>
        <v>0</v>
      </c>
      <c r="F13" s="235"/>
      <c r="G13" s="235"/>
      <c r="H13" s="267"/>
    </row>
    <row r="14" spans="1:8" s="269" customFormat="1" ht="12" customHeight="1">
      <c r="A14" s="268"/>
      <c r="B14" s="268"/>
      <c r="C14" s="268"/>
      <c r="D14" s="268"/>
      <c r="E14" s="268"/>
      <c r="F14" s="268"/>
      <c r="G14" s="268"/>
      <c r="H14" s="268"/>
    </row>
    <row r="15" spans="1:8" s="269" customFormat="1" ht="26.15" customHeight="1" thickBot="1">
      <c r="A15" s="119" t="s">
        <v>171</v>
      </c>
      <c r="B15" s="228"/>
      <c r="C15" s="228"/>
      <c r="D15" s="229"/>
      <c r="E15" s="229"/>
      <c r="F15" s="229"/>
      <c r="G15" s="229"/>
      <c r="H15" s="229"/>
    </row>
    <row r="16" spans="1:8" s="269" customFormat="1" ht="26.15" customHeight="1">
      <c r="A16" s="663" t="s">
        <v>163</v>
      </c>
      <c r="B16" s="678" t="s">
        <v>164</v>
      </c>
      <c r="C16" s="678" t="s">
        <v>172</v>
      </c>
      <c r="D16" s="669" t="s">
        <v>173</v>
      </c>
      <c r="E16" s="670" t="s">
        <v>174</v>
      </c>
      <c r="F16" s="672" t="s">
        <v>175</v>
      </c>
      <c r="G16" s="673"/>
      <c r="H16" s="674"/>
    </row>
    <row r="17" spans="1:8" s="269" customFormat="1" ht="26.15" customHeight="1" thickBot="1">
      <c r="A17" s="664"/>
      <c r="B17" s="679"/>
      <c r="C17" s="679"/>
      <c r="D17" s="667"/>
      <c r="E17" s="671"/>
      <c r="F17" s="675"/>
      <c r="G17" s="676"/>
      <c r="H17" s="677"/>
    </row>
    <row r="18" spans="1:8" s="269" customFormat="1" ht="26.15" customHeight="1" thickTop="1">
      <c r="A18" s="755"/>
      <c r="B18" s="756"/>
      <c r="C18" s="486"/>
      <c r="D18" s="757"/>
      <c r="E18" s="231">
        <f>C18*D18</f>
        <v>0</v>
      </c>
      <c r="F18" s="660"/>
      <c r="G18" s="661"/>
      <c r="H18" s="662"/>
    </row>
    <row r="19" spans="1:8" s="269" customFormat="1" ht="26.15" customHeight="1">
      <c r="A19" s="755"/>
      <c r="B19" s="756"/>
      <c r="C19" s="486"/>
      <c r="D19" s="757"/>
      <c r="E19" s="231">
        <f>C19*D19</f>
        <v>0</v>
      </c>
      <c r="F19" s="654"/>
      <c r="G19" s="655"/>
      <c r="H19" s="656"/>
    </row>
    <row r="20" spans="1:8" s="269" customFormat="1" ht="26.15" customHeight="1">
      <c r="A20" s="755"/>
      <c r="B20" s="756"/>
      <c r="C20" s="486"/>
      <c r="D20" s="757"/>
      <c r="E20" s="231">
        <f t="shared" ref="E20:E21" si="0">C20*D20</f>
        <v>0</v>
      </c>
      <c r="F20" s="654"/>
      <c r="G20" s="655"/>
      <c r="H20" s="656"/>
    </row>
    <row r="21" spans="1:8" s="269" customFormat="1" ht="26.15" customHeight="1">
      <c r="A21" s="758"/>
      <c r="B21" s="756"/>
      <c r="C21" s="486"/>
      <c r="D21" s="757"/>
      <c r="E21" s="231">
        <f t="shared" si="0"/>
        <v>0</v>
      </c>
      <c r="F21" s="654"/>
      <c r="G21" s="655"/>
      <c r="H21" s="656"/>
    </row>
    <row r="22" spans="1:8" s="269" customFormat="1" ht="26.15" customHeight="1" thickBot="1">
      <c r="A22" s="759"/>
      <c r="B22" s="760"/>
      <c r="C22" s="761"/>
      <c r="D22" s="762"/>
      <c r="E22" s="483">
        <f>C22*D22</f>
        <v>0</v>
      </c>
      <c r="F22" s="654"/>
      <c r="G22" s="655"/>
      <c r="H22" s="656"/>
    </row>
    <row r="23" spans="1:8" s="269" customFormat="1" ht="26.15" customHeight="1" thickTop="1" thickBot="1">
      <c r="A23" s="657" t="s">
        <v>170</v>
      </c>
      <c r="B23" s="658"/>
      <c r="C23" s="658"/>
      <c r="D23" s="658"/>
      <c r="E23" s="487">
        <f>SUM(E18:E22)</f>
        <v>0</v>
      </c>
      <c r="F23" s="659"/>
      <c r="G23" s="659"/>
      <c r="H23" s="659"/>
    </row>
    <row r="24" spans="1:8" s="269" customFormat="1" ht="20.5" customHeight="1">
      <c r="A24" s="268"/>
      <c r="B24" s="268"/>
      <c r="C24" s="268"/>
      <c r="D24" s="268"/>
      <c r="E24" s="268"/>
      <c r="F24" s="268"/>
      <c r="G24" s="268"/>
      <c r="H24" s="268"/>
    </row>
    <row r="25" spans="1:8" ht="24" customHeight="1" thickBot="1">
      <c r="A25" s="119" t="s">
        <v>176</v>
      </c>
      <c r="B25" s="228"/>
      <c r="C25" s="228"/>
      <c r="D25" s="229"/>
      <c r="E25" s="229"/>
      <c r="F25" s="229"/>
      <c r="G25" s="229"/>
      <c r="H25" s="229"/>
    </row>
    <row r="26" spans="1:8" s="269" customFormat="1" ht="18" customHeight="1">
      <c r="A26" s="663" t="s">
        <v>163</v>
      </c>
      <c r="B26" s="665" t="s">
        <v>164</v>
      </c>
      <c r="C26" s="666"/>
      <c r="D26" s="669" t="s">
        <v>165</v>
      </c>
      <c r="E26" s="670" t="s">
        <v>174</v>
      </c>
      <c r="F26" s="672" t="s">
        <v>169</v>
      </c>
      <c r="G26" s="673"/>
      <c r="H26" s="674"/>
    </row>
    <row r="27" spans="1:8" s="269" customFormat="1" ht="18" customHeight="1" thickBot="1">
      <c r="A27" s="664"/>
      <c r="B27" s="667"/>
      <c r="C27" s="668"/>
      <c r="D27" s="667"/>
      <c r="E27" s="671"/>
      <c r="F27" s="675"/>
      <c r="G27" s="676"/>
      <c r="H27" s="677"/>
    </row>
    <row r="28" spans="1:8" ht="24" customHeight="1" thickTop="1">
      <c r="A28" s="755"/>
      <c r="B28" s="764"/>
      <c r="C28" s="765"/>
      <c r="D28" s="776"/>
      <c r="E28" s="777"/>
      <c r="F28" s="660"/>
      <c r="G28" s="661"/>
      <c r="H28" s="662"/>
    </row>
    <row r="29" spans="1:8" ht="24" customHeight="1">
      <c r="A29" s="755"/>
      <c r="B29" s="770"/>
      <c r="C29" s="771"/>
      <c r="D29" s="776"/>
      <c r="E29" s="777"/>
      <c r="F29" s="654"/>
      <c r="G29" s="655"/>
      <c r="H29" s="656"/>
    </row>
    <row r="30" spans="1:8" ht="24" customHeight="1">
      <c r="A30" s="755"/>
      <c r="B30" s="770"/>
      <c r="C30" s="771"/>
      <c r="D30" s="776"/>
      <c r="E30" s="777"/>
      <c r="F30" s="654"/>
      <c r="G30" s="655"/>
      <c r="H30" s="656"/>
    </row>
    <row r="31" spans="1:8" ht="24" customHeight="1">
      <c r="A31" s="758"/>
      <c r="B31" s="770"/>
      <c r="C31" s="771"/>
      <c r="D31" s="776"/>
      <c r="E31" s="777"/>
      <c r="F31" s="654"/>
      <c r="G31" s="655"/>
      <c r="H31" s="656"/>
    </row>
    <row r="32" spans="1:8" ht="24" customHeight="1">
      <c r="A32" s="759"/>
      <c r="B32" s="779"/>
      <c r="C32" s="780"/>
      <c r="D32" s="781"/>
      <c r="E32" s="782"/>
      <c r="F32" s="654"/>
      <c r="G32" s="655"/>
      <c r="H32" s="656"/>
    </row>
    <row r="33" spans="1:8" ht="30" customHeight="1">
      <c r="A33" s="657" t="s">
        <v>170</v>
      </c>
      <c r="B33" s="658"/>
      <c r="C33" s="658"/>
      <c r="D33" s="658"/>
      <c r="E33" s="487">
        <f>SUM(E28:E32)</f>
        <v>0</v>
      </c>
      <c r="F33" s="659"/>
      <c r="G33" s="659"/>
      <c r="H33" s="659"/>
    </row>
    <row r="34" spans="1:8" ht="29.25" customHeight="1">
      <c r="G34" s="251" t="s">
        <v>177</v>
      </c>
      <c r="H34" s="488">
        <f>E13+E23+E33</f>
        <v>0</v>
      </c>
    </row>
    <row r="35" spans="1:8" ht="29.25" customHeight="1">
      <c r="H35" s="252"/>
    </row>
    <row r="36" spans="1:8" s="269" customFormat="1" ht="105" customHeight="1">
      <c r="A36" s="630" t="s">
        <v>178</v>
      </c>
      <c r="B36" s="630"/>
      <c r="C36" s="630"/>
      <c r="D36" s="630"/>
      <c r="E36" s="630"/>
      <c r="F36" s="630"/>
      <c r="G36" s="630"/>
      <c r="H36" s="630"/>
    </row>
  </sheetData>
  <mergeCells count="47">
    <mergeCell ref="B11:C11"/>
    <mergeCell ref="A2:H2"/>
    <mergeCell ref="A4:A5"/>
    <mergeCell ref="B4:C5"/>
    <mergeCell ref="D4:D5"/>
    <mergeCell ref="E4:E5"/>
    <mergeCell ref="F4:F5"/>
    <mergeCell ref="G4:G5"/>
    <mergeCell ref="H4:H5"/>
    <mergeCell ref="B6:C6"/>
    <mergeCell ref="B7:C7"/>
    <mergeCell ref="B8:C8"/>
    <mergeCell ref="B9:C9"/>
    <mergeCell ref="B10:C10"/>
    <mergeCell ref="F21:H21"/>
    <mergeCell ref="B12:C12"/>
    <mergeCell ref="A13:D13"/>
    <mergeCell ref="A16:A17"/>
    <mergeCell ref="B16:B17"/>
    <mergeCell ref="C16:C17"/>
    <mergeCell ref="D16:D17"/>
    <mergeCell ref="E16:E17"/>
    <mergeCell ref="F16:H17"/>
    <mergeCell ref="F18:H18"/>
    <mergeCell ref="F19:H19"/>
    <mergeCell ref="F20:H20"/>
    <mergeCell ref="F22:H22"/>
    <mergeCell ref="A23:D23"/>
    <mergeCell ref="F23:H23"/>
    <mergeCell ref="A26:A27"/>
    <mergeCell ref="B26:C27"/>
    <mergeCell ref="D26:D27"/>
    <mergeCell ref="E26:E27"/>
    <mergeCell ref="F26:H27"/>
    <mergeCell ref="B28:C28"/>
    <mergeCell ref="F28:H28"/>
    <mergeCell ref="B29:C29"/>
    <mergeCell ref="F29:H29"/>
    <mergeCell ref="B30:C30"/>
    <mergeCell ref="F30:H30"/>
    <mergeCell ref="A36:H36"/>
    <mergeCell ref="B31:C31"/>
    <mergeCell ref="F31:H31"/>
    <mergeCell ref="B32:C32"/>
    <mergeCell ref="F32:H32"/>
    <mergeCell ref="A33:D33"/>
    <mergeCell ref="F33:H33"/>
  </mergeCells>
  <phoneticPr fontId="1"/>
  <dataValidations count="2">
    <dataValidation type="list" allowBlank="1" showInputMessage="1" showErrorMessage="1" sqref="F6:F12" xr:uid="{00000000-0002-0000-0A00-000000000000}">
      <formula1>"有,無"</formula1>
    </dataValidation>
    <dataValidation type="list" allowBlank="1" showInputMessage="1" showErrorMessage="1" sqref="G6:G12" xr:uid="{00000000-0002-0000-0A00-000001000000}">
      <formula1>"本邦調達,現地調達,第三国調達"</formula1>
    </dataValidation>
  </dataValidations>
  <pageMargins left="0.70866141732283472" right="0.70866141732283472" top="0.74803149606299213" bottom="0.74803149606299213" header="0.31496062992125984" footer="0.31496062992125984"/>
  <pageSetup paperSize="9" scale="51" orientation="landscape" horizontalDpi="300" verticalDpi="300" r:id="rId1"/>
  <headerFooter>
    <oddHeader>&amp;R（2023.06版）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0"/>
  <sheetViews>
    <sheetView view="pageBreakPreview" zoomScale="80" zoomScaleNormal="85" zoomScaleSheetLayoutView="80" workbookViewId="0">
      <selection activeCell="A2" sqref="A2"/>
    </sheetView>
  </sheetViews>
  <sheetFormatPr defaultColWidth="9" defaultRowHeight="14"/>
  <cols>
    <col min="1" max="1" width="5.58203125" style="210" customWidth="1"/>
    <col min="2" max="2" width="14.58203125" style="245" customWidth="1"/>
    <col min="3" max="3" width="28" style="210" customWidth="1"/>
    <col min="4" max="4" width="8.08203125" style="210" customWidth="1"/>
    <col min="5" max="5" width="18.58203125" style="210" customWidth="1"/>
    <col min="6" max="6" width="9.58203125" style="210" customWidth="1"/>
    <col min="7" max="7" width="21.08203125" style="210" customWidth="1"/>
    <col min="8" max="8" width="8.83203125" style="210" customWidth="1"/>
    <col min="9" max="9" width="19.83203125" style="210" customWidth="1"/>
    <col min="10" max="16384" width="9" style="210"/>
  </cols>
  <sheetData>
    <row r="1" spans="1:11" ht="18.75" customHeight="1">
      <c r="A1" s="207"/>
      <c r="B1" s="208"/>
      <c r="C1" s="207"/>
      <c r="D1" s="209"/>
      <c r="G1" s="209"/>
      <c r="H1" s="209"/>
      <c r="I1" s="209" t="s">
        <v>179</v>
      </c>
    </row>
    <row r="2" spans="1:11" ht="24" customHeight="1">
      <c r="A2" s="211"/>
      <c r="B2" s="710" t="s">
        <v>180</v>
      </c>
      <c r="C2" s="710"/>
      <c r="D2" s="710"/>
      <c r="E2" s="710"/>
      <c r="F2" s="710"/>
      <c r="G2" s="710"/>
      <c r="J2" s="324"/>
      <c r="K2" s="324"/>
    </row>
    <row r="3" spans="1:11" ht="24" customHeight="1" thickBot="1">
      <c r="A3" s="207"/>
      <c r="B3" s="119" t="s">
        <v>181</v>
      </c>
      <c r="C3" s="207"/>
      <c r="D3" s="207"/>
    </row>
    <row r="4" spans="1:11" ht="30" customHeight="1">
      <c r="A4" s="212"/>
      <c r="B4" s="711" t="s">
        <v>182</v>
      </c>
      <c r="C4" s="712" t="s">
        <v>183</v>
      </c>
      <c r="D4" s="695" t="s">
        <v>184</v>
      </c>
      <c r="E4" s="713" t="s">
        <v>185</v>
      </c>
      <c r="F4" s="213" t="s">
        <v>186</v>
      </c>
      <c r="G4" s="687" t="s">
        <v>187</v>
      </c>
    </row>
    <row r="5" spans="1:11" ht="24" customHeight="1" thickBot="1">
      <c r="A5" s="214"/>
      <c r="B5" s="692"/>
      <c r="C5" s="694"/>
      <c r="D5" s="696"/>
      <c r="E5" s="714"/>
      <c r="F5" s="215" t="s">
        <v>188</v>
      </c>
      <c r="G5" s="688"/>
      <c r="I5" s="216"/>
    </row>
    <row r="6" spans="1:11" ht="24" customHeight="1" thickTop="1">
      <c r="A6" s="419"/>
      <c r="B6" s="804"/>
      <c r="C6" s="786"/>
      <c r="D6" s="787"/>
      <c r="E6" s="805"/>
      <c r="F6" s="806"/>
      <c r="G6" s="217">
        <f>E6*F6</f>
        <v>0</v>
      </c>
      <c r="I6" s="218"/>
    </row>
    <row r="7" spans="1:11" ht="24" customHeight="1">
      <c r="A7" s="419"/>
      <c r="B7" s="804"/>
      <c r="C7" s="786"/>
      <c r="D7" s="787"/>
      <c r="E7" s="807"/>
      <c r="F7" s="806"/>
      <c r="G7" s="219">
        <f>E7*F7</f>
        <v>0</v>
      </c>
      <c r="I7" s="218"/>
    </row>
    <row r="8" spans="1:11" ht="24" customHeight="1">
      <c r="A8" s="419"/>
      <c r="B8" s="808"/>
      <c r="C8" s="809"/>
      <c r="D8" s="810"/>
      <c r="E8" s="807"/>
      <c r="F8" s="806"/>
      <c r="G8" s="219">
        <f>E8*F8</f>
        <v>0</v>
      </c>
      <c r="I8" s="218"/>
    </row>
    <row r="9" spans="1:11" ht="24" customHeight="1">
      <c r="A9" s="419"/>
      <c r="B9" s="808"/>
      <c r="C9" s="809"/>
      <c r="D9" s="810"/>
      <c r="E9" s="807"/>
      <c r="F9" s="806"/>
      <c r="G9" s="219">
        <f>E9*F9</f>
        <v>0</v>
      </c>
      <c r="I9" s="218"/>
    </row>
    <row r="10" spans="1:11" ht="24" customHeight="1">
      <c r="A10" s="419"/>
      <c r="B10" s="804"/>
      <c r="C10" s="786"/>
      <c r="D10" s="787"/>
      <c r="E10" s="805"/>
      <c r="F10" s="806"/>
      <c r="G10" s="219">
        <f>E10*F10</f>
        <v>0</v>
      </c>
      <c r="I10" s="218"/>
    </row>
    <row r="11" spans="1:11" ht="24" customHeight="1">
      <c r="A11" s="419"/>
      <c r="B11" s="808"/>
      <c r="C11" s="809"/>
      <c r="D11" s="810"/>
      <c r="E11" s="807"/>
      <c r="F11" s="806"/>
      <c r="G11" s="220">
        <f t="shared" ref="G11:G13" si="0">E11*F11</f>
        <v>0</v>
      </c>
      <c r="I11" s="218"/>
    </row>
    <row r="12" spans="1:11" ht="24" customHeight="1">
      <c r="A12" s="419"/>
      <c r="B12" s="808"/>
      <c r="C12" s="809"/>
      <c r="D12" s="810"/>
      <c r="E12" s="807"/>
      <c r="F12" s="806"/>
      <c r="G12" s="221">
        <f t="shared" si="0"/>
        <v>0</v>
      </c>
      <c r="I12" s="218"/>
    </row>
    <row r="13" spans="1:11" ht="24" customHeight="1">
      <c r="A13" s="419"/>
      <c r="B13" s="808"/>
      <c r="C13" s="809"/>
      <c r="D13" s="810"/>
      <c r="E13" s="807"/>
      <c r="F13" s="806"/>
      <c r="G13" s="221">
        <f t="shared" si="0"/>
        <v>0</v>
      </c>
      <c r="I13" s="218"/>
    </row>
    <row r="14" spans="1:11" ht="24" customHeight="1" thickBot="1">
      <c r="A14" s="419"/>
      <c r="B14" s="811"/>
      <c r="C14" s="812"/>
      <c r="D14" s="813"/>
      <c r="E14" s="814"/>
      <c r="F14" s="815"/>
      <c r="G14" s="222">
        <f>E14*F14</f>
        <v>0</v>
      </c>
      <c r="I14" s="218"/>
    </row>
    <row r="15" spans="1:11" ht="27.75" customHeight="1" thickBot="1">
      <c r="A15" s="223"/>
      <c r="B15" s="224"/>
      <c r="C15" s="225"/>
      <c r="D15" s="225"/>
      <c r="E15" s="701" t="s">
        <v>189</v>
      </c>
      <c r="F15" s="702"/>
      <c r="G15" s="226">
        <f>SUM(G6:G14)</f>
        <v>0</v>
      </c>
    </row>
    <row r="16" spans="1:11" ht="45" customHeight="1">
      <c r="A16" s="207"/>
      <c r="B16" s="703"/>
      <c r="C16" s="703"/>
      <c r="D16" s="703"/>
      <c r="E16" s="703"/>
      <c r="F16" s="703"/>
      <c r="G16" s="703"/>
      <c r="H16" s="703"/>
    </row>
    <row r="17" spans="2:9" ht="33.65" customHeight="1" thickBot="1">
      <c r="B17" s="119" t="s">
        <v>190</v>
      </c>
      <c r="C17" s="228"/>
      <c r="D17" s="229"/>
      <c r="E17" s="229"/>
      <c r="F17" s="229"/>
      <c r="G17" s="229"/>
      <c r="H17" s="229"/>
    </row>
    <row r="18" spans="2:9">
      <c r="B18" s="663" t="s">
        <v>163</v>
      </c>
      <c r="C18" s="678" t="s">
        <v>164</v>
      </c>
      <c r="D18" s="669" t="s">
        <v>165</v>
      </c>
      <c r="E18" s="670" t="s">
        <v>174</v>
      </c>
      <c r="F18" s="672" t="s">
        <v>169</v>
      </c>
      <c r="G18" s="674"/>
      <c r="H18" s="230"/>
    </row>
    <row r="19" spans="2:9" ht="31.4" customHeight="1" thickBot="1">
      <c r="B19" s="664"/>
      <c r="C19" s="679"/>
      <c r="D19" s="667"/>
      <c r="E19" s="671"/>
      <c r="F19" s="675"/>
      <c r="G19" s="677"/>
      <c r="H19" s="230"/>
    </row>
    <row r="20" spans="2:9" ht="24" customHeight="1" thickTop="1">
      <c r="B20" s="755"/>
      <c r="C20" s="756"/>
      <c r="D20" s="776"/>
      <c r="E20" s="777"/>
      <c r="F20" s="704"/>
      <c r="G20" s="705"/>
      <c r="H20" s="232"/>
    </row>
    <row r="21" spans="2:9" ht="24" customHeight="1">
      <c r="B21" s="755"/>
      <c r="C21" s="756"/>
      <c r="D21" s="776"/>
      <c r="E21" s="777"/>
      <c r="F21" s="706"/>
      <c r="G21" s="707"/>
      <c r="H21" s="232"/>
    </row>
    <row r="22" spans="2:9" ht="24" customHeight="1">
      <c r="B22" s="755"/>
      <c r="C22" s="756"/>
      <c r="D22" s="776"/>
      <c r="E22" s="777"/>
      <c r="F22" s="706"/>
      <c r="G22" s="707"/>
      <c r="H22" s="232"/>
    </row>
    <row r="23" spans="2:9" ht="24" customHeight="1">
      <c r="B23" s="758"/>
      <c r="C23" s="756"/>
      <c r="D23" s="776"/>
      <c r="E23" s="777"/>
      <c r="F23" s="706"/>
      <c r="G23" s="707"/>
      <c r="H23" s="232"/>
    </row>
    <row r="24" spans="2:9" ht="24" customHeight="1">
      <c r="B24" s="801"/>
      <c r="C24" s="802"/>
      <c r="D24" s="803"/>
      <c r="E24" s="782"/>
      <c r="F24" s="708"/>
      <c r="G24" s="709"/>
      <c r="H24" s="232"/>
    </row>
    <row r="25" spans="2:9" ht="32.5" customHeight="1">
      <c r="B25" s="699" t="s">
        <v>191</v>
      </c>
      <c r="C25" s="700"/>
      <c r="D25" s="700"/>
      <c r="E25" s="482">
        <f>SUM(E20:E24)</f>
        <v>0</v>
      </c>
      <c r="F25" s="661"/>
      <c r="G25" s="661"/>
      <c r="H25" s="661"/>
    </row>
    <row r="26" spans="2:9" ht="16.399999999999999" customHeight="1">
      <c r="B26" s="234"/>
      <c r="C26" s="234"/>
      <c r="D26" s="234"/>
      <c r="E26" s="235"/>
      <c r="F26" s="236"/>
      <c r="G26" s="236"/>
      <c r="H26" s="236"/>
    </row>
    <row r="27" spans="2:9" ht="32.5" customHeight="1" thickBot="1">
      <c r="B27" s="119" t="s">
        <v>192</v>
      </c>
      <c r="C27" s="234"/>
      <c r="D27" s="234"/>
      <c r="E27" s="235"/>
      <c r="F27" s="236"/>
      <c r="G27" s="236"/>
      <c r="H27" s="236"/>
    </row>
    <row r="28" spans="2:9" ht="23.5" customHeight="1">
      <c r="B28" s="691" t="s">
        <v>193</v>
      </c>
      <c r="C28" s="693" t="s">
        <v>194</v>
      </c>
      <c r="D28" s="695" t="s">
        <v>184</v>
      </c>
      <c r="E28" s="697" t="s">
        <v>195</v>
      </c>
      <c r="F28" s="697"/>
      <c r="G28" s="697" t="s">
        <v>196</v>
      </c>
      <c r="H28" s="698"/>
      <c r="I28" s="687" t="s">
        <v>187</v>
      </c>
    </row>
    <row r="29" spans="2:9" ht="23.5" customHeight="1" thickBot="1">
      <c r="B29" s="692"/>
      <c r="C29" s="694"/>
      <c r="D29" s="696"/>
      <c r="E29" s="237" t="s">
        <v>172</v>
      </c>
      <c r="F29" s="237" t="s">
        <v>45</v>
      </c>
      <c r="G29" s="237" t="s">
        <v>172</v>
      </c>
      <c r="H29" s="238" t="s">
        <v>45</v>
      </c>
      <c r="I29" s="688"/>
    </row>
    <row r="30" spans="2:9" ht="26.15" customHeight="1" thickTop="1">
      <c r="B30" s="785"/>
      <c r="C30" s="786"/>
      <c r="D30" s="787"/>
      <c r="E30" s="788"/>
      <c r="F30" s="789"/>
      <c r="G30" s="788"/>
      <c r="H30" s="790"/>
      <c r="I30" s="239">
        <f>E30*F30+G30*H30</f>
        <v>0</v>
      </c>
    </row>
    <row r="31" spans="2:9" ht="26.15" customHeight="1">
      <c r="B31" s="791"/>
      <c r="C31" s="786"/>
      <c r="D31" s="787"/>
      <c r="E31" s="792"/>
      <c r="F31" s="793"/>
      <c r="G31" s="792"/>
      <c r="H31" s="794"/>
      <c r="I31" s="240">
        <f t="shared" ref="I31:I35" si="1">E31*F31+G31*H31</f>
        <v>0</v>
      </c>
    </row>
    <row r="32" spans="2:9" ht="26.15" customHeight="1">
      <c r="B32" s="791"/>
      <c r="C32" s="786"/>
      <c r="D32" s="787"/>
      <c r="E32" s="792"/>
      <c r="F32" s="793"/>
      <c r="G32" s="792"/>
      <c r="H32" s="794"/>
      <c r="I32" s="240">
        <f t="shared" si="1"/>
        <v>0</v>
      </c>
    </row>
    <row r="33" spans="2:9" ht="26.15" customHeight="1">
      <c r="B33" s="791"/>
      <c r="C33" s="786"/>
      <c r="D33" s="787"/>
      <c r="E33" s="792"/>
      <c r="F33" s="793"/>
      <c r="G33" s="792"/>
      <c r="H33" s="794"/>
      <c r="I33" s="240">
        <f t="shared" si="1"/>
        <v>0</v>
      </c>
    </row>
    <row r="34" spans="2:9" ht="26.15" customHeight="1">
      <c r="B34" s="791"/>
      <c r="C34" s="786"/>
      <c r="D34" s="787"/>
      <c r="E34" s="792"/>
      <c r="F34" s="793"/>
      <c r="G34" s="792"/>
      <c r="H34" s="794"/>
      <c r="I34" s="240">
        <f t="shared" si="1"/>
        <v>0</v>
      </c>
    </row>
    <row r="35" spans="2:9" ht="26.15" customHeight="1" thickBot="1">
      <c r="B35" s="795"/>
      <c r="C35" s="796"/>
      <c r="D35" s="797"/>
      <c r="E35" s="798"/>
      <c r="F35" s="799"/>
      <c r="G35" s="798"/>
      <c r="H35" s="800"/>
      <c r="I35" s="241">
        <f t="shared" si="1"/>
        <v>0</v>
      </c>
    </row>
    <row r="36" spans="2:9" ht="26.15" customHeight="1" thickBot="1">
      <c r="B36" s="242"/>
      <c r="C36" s="242"/>
      <c r="D36" s="242"/>
      <c r="E36" s="242"/>
      <c r="F36" s="242"/>
      <c r="G36" s="243"/>
      <c r="H36" s="244" t="s">
        <v>158</v>
      </c>
      <c r="I36" s="233">
        <f>SUM(I30:I35)</f>
        <v>0</v>
      </c>
    </row>
    <row r="37" spans="2:9" ht="16.399999999999999" customHeight="1" thickBot="1">
      <c r="G37" s="246"/>
      <c r="H37" s="247"/>
      <c r="I37" s="235"/>
    </row>
    <row r="38" spans="2:9" ht="39" customHeight="1" thickBot="1">
      <c r="E38" s="248"/>
      <c r="F38" s="249" t="s">
        <v>197</v>
      </c>
      <c r="G38" s="250">
        <f>G15+E25+I36</f>
        <v>0</v>
      </c>
    </row>
    <row r="40" spans="2:9" ht="109.4" customHeight="1">
      <c r="B40" s="689" t="s">
        <v>198</v>
      </c>
      <c r="C40" s="690"/>
      <c r="D40" s="690"/>
      <c r="E40" s="690"/>
      <c r="F40" s="690"/>
      <c r="G40" s="690"/>
      <c r="H40" s="690"/>
      <c r="I40" s="690"/>
    </row>
  </sheetData>
  <mergeCells count="27">
    <mergeCell ref="B2:G2"/>
    <mergeCell ref="B4:B5"/>
    <mergeCell ref="C4:C5"/>
    <mergeCell ref="D4:D5"/>
    <mergeCell ref="E4:E5"/>
    <mergeCell ref="G4:G5"/>
    <mergeCell ref="B25:D25"/>
    <mergeCell ref="F25:H25"/>
    <mergeCell ref="E15:F15"/>
    <mergeCell ref="B16:H16"/>
    <mergeCell ref="B18:B19"/>
    <mergeCell ref="C18:C19"/>
    <mergeCell ref="D18:D19"/>
    <mergeCell ref="E18:E19"/>
    <mergeCell ref="F18:G19"/>
    <mergeCell ref="F20:G20"/>
    <mergeCell ref="F21:G21"/>
    <mergeCell ref="F22:G22"/>
    <mergeCell ref="F23:G23"/>
    <mergeCell ref="F24:G24"/>
    <mergeCell ref="I28:I29"/>
    <mergeCell ref="B40:I40"/>
    <mergeCell ref="B28:B29"/>
    <mergeCell ref="C28:C29"/>
    <mergeCell ref="D28:D29"/>
    <mergeCell ref="E28:F28"/>
    <mergeCell ref="G28:H28"/>
  </mergeCells>
  <phoneticPr fontId="1"/>
  <pageMargins left="0.70866141732283472" right="0.70866141732283472" top="0.74803149606299213" bottom="0.74803149606299213" header="0.31496062992125984" footer="0.31496062992125984"/>
  <pageSetup paperSize="9" scale="46" orientation="landscape" horizontalDpi="300" verticalDpi="300" r:id="rId1"/>
  <headerFooter>
    <oddHeader>&amp;R（2023.06版）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L27"/>
  <sheetViews>
    <sheetView view="pageBreakPreview" zoomScale="80" zoomScaleNormal="100" zoomScaleSheetLayoutView="80" workbookViewId="0">
      <selection activeCell="H20" sqref="H20"/>
    </sheetView>
  </sheetViews>
  <sheetFormatPr defaultColWidth="9" defaultRowHeight="14"/>
  <cols>
    <col min="1" max="1" width="2.5" style="210" customWidth="1"/>
    <col min="2" max="2" width="14.58203125" style="245" customWidth="1"/>
    <col min="3" max="3" width="25" style="210" customWidth="1"/>
    <col min="4" max="4" width="8.08203125" style="210" customWidth="1"/>
    <col min="5" max="5" width="18.58203125" style="210" customWidth="1"/>
    <col min="6" max="6" width="9" style="210"/>
    <col min="7" max="7" width="21.08203125" style="210" customWidth="1"/>
    <col min="8" max="8" width="9" style="210"/>
    <col min="9" max="9" width="11.08203125" style="210" customWidth="1"/>
    <col min="10" max="16384" width="9" style="210"/>
  </cols>
  <sheetData>
    <row r="1" spans="1:12" ht="18.75" customHeight="1">
      <c r="A1" s="207"/>
      <c r="B1" s="208"/>
      <c r="C1" s="207"/>
      <c r="D1" s="209"/>
      <c r="G1" s="209"/>
      <c r="H1" s="209"/>
      <c r="J1" s="209" t="s">
        <v>199</v>
      </c>
    </row>
    <row r="2" spans="1:12" ht="24" customHeight="1">
      <c r="A2" s="211"/>
      <c r="B2" s="710" t="s">
        <v>200</v>
      </c>
      <c r="C2" s="710"/>
      <c r="D2" s="710"/>
      <c r="E2" s="710"/>
      <c r="F2" s="710"/>
      <c r="G2" s="710"/>
      <c r="L2" s="324"/>
    </row>
    <row r="3" spans="1:12">
      <c r="A3" s="207"/>
      <c r="B3" s="208"/>
      <c r="C3" s="207"/>
      <c r="D3" s="207"/>
    </row>
    <row r="4" spans="1:12" ht="27.65" customHeight="1" thickBot="1">
      <c r="B4" s="119" t="s">
        <v>201</v>
      </c>
      <c r="C4" s="228"/>
      <c r="D4" s="229"/>
      <c r="E4" s="229"/>
      <c r="F4" s="229"/>
      <c r="G4" s="229"/>
      <c r="H4" s="229"/>
    </row>
    <row r="5" spans="1:12">
      <c r="B5" s="663" t="s">
        <v>163</v>
      </c>
      <c r="C5" s="678" t="s">
        <v>164</v>
      </c>
      <c r="D5" s="669" t="s">
        <v>165</v>
      </c>
      <c r="E5" s="670" t="s">
        <v>174</v>
      </c>
      <c r="F5" s="672" t="s">
        <v>169</v>
      </c>
      <c r="G5" s="674"/>
      <c r="H5" s="230"/>
    </row>
    <row r="6" spans="1:12" ht="31.4" customHeight="1" thickBot="1">
      <c r="B6" s="664"/>
      <c r="C6" s="679"/>
      <c r="D6" s="667"/>
      <c r="E6" s="671"/>
      <c r="F6" s="675"/>
      <c r="G6" s="677"/>
      <c r="H6" s="230"/>
    </row>
    <row r="7" spans="1:12" ht="24" customHeight="1" thickTop="1">
      <c r="B7" s="755"/>
      <c r="C7" s="756"/>
      <c r="D7" s="776"/>
      <c r="E7" s="777"/>
      <c r="F7" s="704"/>
      <c r="G7" s="705"/>
      <c r="H7" s="232"/>
    </row>
    <row r="8" spans="1:12" ht="24" customHeight="1">
      <c r="B8" s="755"/>
      <c r="C8" s="756"/>
      <c r="D8" s="776"/>
      <c r="E8" s="777"/>
      <c r="F8" s="706"/>
      <c r="G8" s="707"/>
      <c r="H8" s="232"/>
    </row>
    <row r="9" spans="1:12" ht="24" customHeight="1">
      <c r="B9" s="755"/>
      <c r="C9" s="756"/>
      <c r="D9" s="776"/>
      <c r="E9" s="777"/>
      <c r="F9" s="706"/>
      <c r="G9" s="707"/>
      <c r="H9" s="232"/>
    </row>
    <row r="10" spans="1:12" ht="24" customHeight="1">
      <c r="B10" s="758"/>
      <c r="C10" s="756"/>
      <c r="D10" s="776"/>
      <c r="E10" s="777"/>
      <c r="F10" s="706"/>
      <c r="G10" s="707"/>
      <c r="H10" s="232"/>
    </row>
    <row r="11" spans="1:12" ht="24" customHeight="1">
      <c r="B11" s="759"/>
      <c r="C11" s="760"/>
      <c r="D11" s="781"/>
      <c r="E11" s="782"/>
      <c r="F11" s="708"/>
      <c r="G11" s="709"/>
      <c r="H11" s="232"/>
    </row>
    <row r="12" spans="1:12" ht="32.5" customHeight="1">
      <c r="B12" s="657" t="s">
        <v>191</v>
      </c>
      <c r="C12" s="658"/>
      <c r="D12" s="658"/>
      <c r="E12" s="482">
        <f>SUM(E7:E11)</f>
        <v>0</v>
      </c>
      <c r="F12" s="659"/>
      <c r="G12" s="659"/>
      <c r="H12" s="661"/>
    </row>
    <row r="13" spans="1:12" ht="18" customHeight="1">
      <c r="B13" s="242"/>
      <c r="C13" s="242"/>
      <c r="D13" s="242"/>
      <c r="E13" s="242"/>
      <c r="F13" s="242"/>
      <c r="G13" s="251"/>
      <c r="H13" s="252"/>
    </row>
    <row r="14" spans="1:12" ht="39" customHeight="1" thickBot="1">
      <c r="B14" s="119" t="s">
        <v>202</v>
      </c>
      <c r="C14" s="234"/>
      <c r="D14" s="234"/>
      <c r="E14" s="235"/>
      <c r="F14" s="236"/>
      <c r="G14" s="236"/>
      <c r="H14" s="236"/>
    </row>
    <row r="15" spans="1:12">
      <c r="B15" s="691" t="s">
        <v>203</v>
      </c>
      <c r="C15" s="693" t="s">
        <v>194</v>
      </c>
      <c r="D15" s="695" t="s">
        <v>184</v>
      </c>
      <c r="E15" s="697" t="s">
        <v>195</v>
      </c>
      <c r="F15" s="697"/>
      <c r="G15" s="697" t="s">
        <v>196</v>
      </c>
      <c r="H15" s="698"/>
      <c r="I15" s="687" t="s">
        <v>204</v>
      </c>
      <c r="J15" s="715" t="s">
        <v>205</v>
      </c>
    </row>
    <row r="16" spans="1:12" ht="14.5" thickBot="1">
      <c r="B16" s="692"/>
      <c r="C16" s="694"/>
      <c r="D16" s="696"/>
      <c r="E16" s="237" t="s">
        <v>172</v>
      </c>
      <c r="F16" s="237" t="s">
        <v>45</v>
      </c>
      <c r="G16" s="237" t="s">
        <v>172</v>
      </c>
      <c r="H16" s="238" t="s">
        <v>45</v>
      </c>
      <c r="I16" s="688"/>
      <c r="J16" s="716"/>
    </row>
    <row r="17" spans="2:10" ht="21.65" customHeight="1" thickTop="1">
      <c r="B17" s="785"/>
      <c r="C17" s="786"/>
      <c r="D17" s="787"/>
      <c r="E17" s="788"/>
      <c r="F17" s="789"/>
      <c r="G17" s="789"/>
      <c r="H17" s="790"/>
      <c r="I17" s="239">
        <f>E17*F17+G17*H17</f>
        <v>0</v>
      </c>
      <c r="J17" s="253"/>
    </row>
    <row r="18" spans="2:10" ht="21.65" customHeight="1">
      <c r="B18" s="791"/>
      <c r="C18" s="786"/>
      <c r="D18" s="787"/>
      <c r="E18" s="792"/>
      <c r="F18" s="793"/>
      <c r="G18" s="793"/>
      <c r="H18" s="794"/>
      <c r="I18" s="240">
        <f t="shared" ref="I18:I22" si="0">E18*F18+G18*H18</f>
        <v>0</v>
      </c>
      <c r="J18" s="254"/>
    </row>
    <row r="19" spans="2:10" ht="21.65" customHeight="1">
      <c r="B19" s="791"/>
      <c r="C19" s="786"/>
      <c r="D19" s="787"/>
      <c r="E19" s="792"/>
      <c r="F19" s="793"/>
      <c r="G19" s="793"/>
      <c r="H19" s="794"/>
      <c r="I19" s="240">
        <f t="shared" si="0"/>
        <v>0</v>
      </c>
      <c r="J19" s="254"/>
    </row>
    <row r="20" spans="2:10" ht="21.65" customHeight="1">
      <c r="B20" s="791"/>
      <c r="C20" s="786"/>
      <c r="D20" s="787"/>
      <c r="E20" s="792"/>
      <c r="F20" s="793"/>
      <c r="G20" s="793"/>
      <c r="H20" s="794"/>
      <c r="I20" s="240">
        <f t="shared" si="0"/>
        <v>0</v>
      </c>
      <c r="J20" s="254"/>
    </row>
    <row r="21" spans="2:10" ht="21.65" customHeight="1">
      <c r="B21" s="791"/>
      <c r="C21" s="786"/>
      <c r="D21" s="787"/>
      <c r="E21" s="792"/>
      <c r="F21" s="793"/>
      <c r="G21" s="793"/>
      <c r="H21" s="794"/>
      <c r="I21" s="240">
        <f t="shared" si="0"/>
        <v>0</v>
      </c>
      <c r="J21" s="254"/>
    </row>
    <row r="22" spans="2:10" ht="21.65" customHeight="1" thickBot="1">
      <c r="B22" s="795"/>
      <c r="C22" s="796"/>
      <c r="D22" s="797"/>
      <c r="E22" s="798"/>
      <c r="F22" s="799"/>
      <c r="G22" s="799"/>
      <c r="H22" s="800"/>
      <c r="I22" s="241">
        <f t="shared" si="0"/>
        <v>0</v>
      </c>
      <c r="J22" s="255"/>
    </row>
    <row r="23" spans="2:10" ht="20.25" customHeight="1" thickBot="1">
      <c r="B23" s="242"/>
      <c r="C23" s="242"/>
      <c r="D23" s="242"/>
      <c r="E23" s="242"/>
      <c r="F23" s="242"/>
      <c r="G23" s="243"/>
      <c r="H23" s="244" t="s">
        <v>158</v>
      </c>
      <c r="I23" s="233">
        <f>SUM(I17:I22)</f>
        <v>0</v>
      </c>
    </row>
    <row r="24" spans="2:10" ht="14.5" thickBot="1">
      <c r="G24" s="246"/>
      <c r="H24" s="247"/>
      <c r="I24" s="235"/>
    </row>
    <row r="25" spans="2:10" ht="32.5" customHeight="1" thickBot="1">
      <c r="E25" s="248"/>
      <c r="F25" s="249" t="s">
        <v>206</v>
      </c>
      <c r="G25" s="250">
        <f>E12+I23</f>
        <v>0</v>
      </c>
    </row>
    <row r="27" spans="2:10" ht="73.400000000000006" customHeight="1">
      <c r="B27" s="717" t="s">
        <v>207</v>
      </c>
      <c r="C27" s="690"/>
      <c r="D27" s="690"/>
      <c r="E27" s="690"/>
      <c r="F27" s="690"/>
      <c r="G27" s="690"/>
      <c r="H27" s="690"/>
      <c r="I27" s="690"/>
    </row>
  </sheetData>
  <mergeCells count="21">
    <mergeCell ref="B12:D12"/>
    <mergeCell ref="F12:H12"/>
    <mergeCell ref="B2:G2"/>
    <mergeCell ref="B5:B6"/>
    <mergeCell ref="C5:C6"/>
    <mergeCell ref="D5:D6"/>
    <mergeCell ref="E5:E6"/>
    <mergeCell ref="F5:G6"/>
    <mergeCell ref="F7:G7"/>
    <mergeCell ref="F8:G8"/>
    <mergeCell ref="F9:G9"/>
    <mergeCell ref="F10:G10"/>
    <mergeCell ref="F11:G11"/>
    <mergeCell ref="I15:I16"/>
    <mergeCell ref="J15:J16"/>
    <mergeCell ref="B27:I27"/>
    <mergeCell ref="B15:B16"/>
    <mergeCell ref="C15:C16"/>
    <mergeCell ref="D15:D16"/>
    <mergeCell ref="E15:F15"/>
    <mergeCell ref="G15:H15"/>
  </mergeCells>
  <phoneticPr fontId="1"/>
  <pageMargins left="0.70866141732283472" right="0.70866141732283472" top="0.74803149606299213" bottom="0.74803149606299213" header="0.31496062992125984" footer="0.31496062992125984"/>
  <pageSetup paperSize="9" scale="76" orientation="landscape" horizontalDpi="300" verticalDpi="300" r:id="rId1"/>
  <headerFooter>
    <oddHeader>&amp;R（2023.06版）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15"/>
  <sheetViews>
    <sheetView view="pageBreakPreview" zoomScale="90" zoomScaleNormal="80" zoomScaleSheetLayoutView="90" workbookViewId="0">
      <selection activeCell="B18" sqref="A18:I21"/>
    </sheetView>
  </sheetViews>
  <sheetFormatPr defaultColWidth="9" defaultRowHeight="14"/>
  <cols>
    <col min="1" max="1" width="25.58203125" customWidth="1"/>
    <col min="2" max="2" width="34.08203125" customWidth="1"/>
    <col min="3" max="3" width="9.5" bestFit="1" customWidth="1"/>
    <col min="4" max="4" width="21.08203125" customWidth="1"/>
  </cols>
  <sheetData>
    <row r="1" spans="1:4" ht="31.75" customHeight="1">
      <c r="B1" s="176"/>
      <c r="C1" s="176"/>
      <c r="D1" s="177" t="s">
        <v>208</v>
      </c>
    </row>
    <row r="2" spans="1:4" ht="24.75" customHeight="1">
      <c r="A2" t="s">
        <v>209</v>
      </c>
      <c r="B2" s="49" t="s">
        <v>210</v>
      </c>
      <c r="C2" s="5"/>
      <c r="D2" s="5"/>
    </row>
    <row r="4" spans="1:4" ht="135.75" customHeight="1"/>
    <row r="5" spans="1:4" ht="156" customHeight="1"/>
    <row r="6" spans="1:4" ht="156" customHeight="1"/>
    <row r="7" spans="1:4" ht="107.25" customHeight="1">
      <c r="A7" s="178"/>
      <c r="B7" s="178"/>
      <c r="C7" s="178"/>
      <c r="D7" s="178"/>
    </row>
    <row r="8" spans="1:4" ht="16.5">
      <c r="A8" s="380" t="s">
        <v>211</v>
      </c>
      <c r="B8" s="179"/>
      <c r="C8" s="179"/>
      <c r="D8" s="180"/>
    </row>
    <row r="9" spans="1:4" ht="115.5" customHeight="1">
      <c r="A9" s="181"/>
      <c r="B9" s="182"/>
      <c r="C9" s="182"/>
      <c r="D9" s="183"/>
    </row>
    <row r="10" spans="1:4" s="4" customFormat="1" ht="19" customHeight="1">
      <c r="A10" s="381" t="s">
        <v>212</v>
      </c>
      <c r="B10" s="184"/>
      <c r="C10" s="184"/>
      <c r="D10" s="184"/>
    </row>
    <row r="11" spans="1:4" s="4" customFormat="1" ht="19" customHeight="1">
      <c r="A11" s="381" t="s">
        <v>213</v>
      </c>
      <c r="B11" s="381"/>
      <c r="C11" s="381"/>
      <c r="D11" s="381"/>
    </row>
    <row r="12" spans="1:4" s="4" customFormat="1" ht="54.75" customHeight="1">
      <c r="A12" s="492" t="s">
        <v>214</v>
      </c>
      <c r="B12" s="492"/>
      <c r="C12" s="492"/>
      <c r="D12" s="492"/>
    </row>
    <row r="13" spans="1:4" s="4" customFormat="1" ht="38.15" customHeight="1">
      <c r="A13" s="492" t="s">
        <v>215</v>
      </c>
      <c r="B13" s="492"/>
      <c r="C13" s="492"/>
      <c r="D13" s="492"/>
    </row>
    <row r="14" spans="1:4">
      <c r="A14" s="371" t="s">
        <v>216</v>
      </c>
      <c r="B14" s="371"/>
      <c r="C14" s="371"/>
      <c r="D14" s="371"/>
    </row>
    <row r="15" spans="1:4">
      <c r="A15" s="119"/>
      <c r="B15" s="119"/>
      <c r="C15" s="119"/>
      <c r="D15" s="119"/>
    </row>
  </sheetData>
  <mergeCells count="2">
    <mergeCell ref="A12:D12"/>
    <mergeCell ref="A13:D13"/>
  </mergeCells>
  <phoneticPr fontId="1"/>
  <pageMargins left="0.70866141732283472" right="0.70866141732283472" top="0.74803149606299213" bottom="0.74803149606299213" header="0.31496062992125984" footer="0.31496062992125984"/>
  <pageSetup paperSize="9" scale="54" orientation="landscape" horizontalDpi="300" verticalDpi="300" r:id="rId1"/>
  <headerFooter>
    <oddHeader>&amp;R（2023.06版）</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J32"/>
  <sheetViews>
    <sheetView tabSelected="1" view="pageBreakPreview" zoomScale="90" zoomScaleNormal="100" zoomScaleSheetLayoutView="90" zoomScalePageLayoutView="80" workbookViewId="0">
      <selection activeCell="B1" sqref="B1"/>
    </sheetView>
  </sheetViews>
  <sheetFormatPr defaultColWidth="9" defaultRowHeight="14"/>
  <cols>
    <col min="1" max="1" width="2.08203125" style="119" customWidth="1"/>
    <col min="2" max="2" width="16.58203125" style="119" customWidth="1"/>
    <col min="3" max="3" width="14.08203125" style="119" customWidth="1"/>
    <col min="4" max="4" width="12.58203125" style="119" customWidth="1"/>
    <col min="5" max="5" width="7.83203125" style="119" customWidth="1"/>
    <col min="6" max="6" width="3.33203125" style="119" customWidth="1"/>
    <col min="7" max="7" width="21.83203125" style="119" customWidth="1"/>
    <col min="8" max="8" width="9.33203125" style="119" customWidth="1"/>
    <col min="9" max="9" width="20.58203125" style="119" customWidth="1"/>
    <col min="10" max="16384" width="9" style="119"/>
  </cols>
  <sheetData>
    <row r="1" spans="2:10" ht="15" customHeight="1">
      <c r="G1" s="185"/>
      <c r="H1" s="185"/>
      <c r="I1" s="186"/>
      <c r="J1" s="186" t="s">
        <v>217</v>
      </c>
    </row>
    <row r="2" spans="2:10" ht="30" customHeight="1">
      <c r="B2" s="491" t="s">
        <v>218</v>
      </c>
      <c r="C2" s="491"/>
      <c r="D2" s="491"/>
      <c r="E2" s="491"/>
      <c r="F2" s="491"/>
      <c r="G2" s="491"/>
      <c r="H2" s="491"/>
      <c r="I2" s="491"/>
    </row>
    <row r="3" spans="2:10" ht="18" customHeight="1">
      <c r="H3" s="186" t="s">
        <v>219</v>
      </c>
      <c r="I3" s="187"/>
    </row>
    <row r="4" spans="2:10" ht="18" customHeight="1"/>
    <row r="5" spans="2:10" ht="18" customHeight="1">
      <c r="B5" s="188" t="s">
        <v>220</v>
      </c>
      <c r="C5" s="188"/>
      <c r="D5" s="188"/>
      <c r="E5" s="188"/>
      <c r="F5" s="188"/>
      <c r="G5" s="189"/>
      <c r="H5" s="186"/>
    </row>
    <row r="6" spans="2:10" ht="18" customHeight="1">
      <c r="B6" s="119" t="s">
        <v>221</v>
      </c>
    </row>
    <row r="7" spans="2:10" ht="18" customHeight="1">
      <c r="B7" s="119" t="s">
        <v>222</v>
      </c>
      <c r="F7" s="186" t="s">
        <v>223</v>
      </c>
      <c r="G7" s="189"/>
      <c r="H7" s="190"/>
      <c r="I7" s="191"/>
    </row>
    <row r="8" spans="2:10" ht="18" customHeight="1">
      <c r="C8" s="186"/>
      <c r="F8" s="186" t="s">
        <v>224</v>
      </c>
      <c r="G8" s="189"/>
      <c r="H8" s="190"/>
      <c r="I8" s="191"/>
    </row>
    <row r="9" spans="2:10" ht="18" customHeight="1">
      <c r="F9" s="186" t="s">
        <v>225</v>
      </c>
      <c r="G9" s="189"/>
      <c r="H9" s="190"/>
      <c r="I9" s="191"/>
    </row>
    <row r="10" spans="2:10" ht="18" customHeight="1">
      <c r="I10" s="192"/>
    </row>
    <row r="11" spans="2:10" ht="18" customHeight="1">
      <c r="H11" s="186"/>
      <c r="I11" s="192"/>
    </row>
    <row r="12" spans="2:10" ht="18" customHeight="1">
      <c r="B12" s="119" t="s">
        <v>226</v>
      </c>
      <c r="D12" s="733" t="s">
        <v>227</v>
      </c>
      <c r="E12" s="733"/>
      <c r="F12" s="733"/>
      <c r="G12" s="733"/>
      <c r="H12" s="733"/>
      <c r="I12" s="733"/>
    </row>
    <row r="13" spans="2:10" ht="35.5" customHeight="1">
      <c r="B13" s="734" t="s">
        <v>228</v>
      </c>
      <c r="C13" s="734"/>
      <c r="D13" s="735" t="s">
        <v>229</v>
      </c>
      <c r="E13" s="735"/>
      <c r="F13" s="175" t="s">
        <v>230</v>
      </c>
      <c r="G13" s="736" t="s">
        <v>231</v>
      </c>
      <c r="H13" s="736"/>
      <c r="I13" s="736"/>
    </row>
    <row r="14" spans="2:10" ht="18" customHeight="1">
      <c r="B14" s="725" t="s">
        <v>232</v>
      </c>
      <c r="C14" s="719"/>
      <c r="D14" s="731" t="s">
        <v>233</v>
      </c>
      <c r="E14" s="732"/>
      <c r="I14" s="193"/>
    </row>
    <row r="15" spans="2:10" ht="18" customHeight="1">
      <c r="B15" s="720"/>
      <c r="C15" s="721"/>
      <c r="D15" s="119" t="s">
        <v>234</v>
      </c>
      <c r="G15" s="185"/>
      <c r="H15" s="185"/>
      <c r="I15" s="193"/>
    </row>
    <row r="16" spans="2:10" ht="18" customHeight="1">
      <c r="B16" s="720"/>
      <c r="C16" s="721"/>
      <c r="E16" s="185"/>
      <c r="F16" s="185"/>
      <c r="G16" s="185"/>
      <c r="H16" s="185"/>
      <c r="J16" s="194"/>
    </row>
    <row r="17" spans="2:9" ht="18" customHeight="1">
      <c r="B17" s="722"/>
      <c r="C17" s="723"/>
      <c r="D17" s="188"/>
      <c r="E17" s="188"/>
      <c r="F17" s="188"/>
      <c r="G17" s="188"/>
      <c r="H17" s="188"/>
      <c r="I17" s="195"/>
    </row>
    <row r="18" spans="2:9" ht="18" customHeight="1">
      <c r="B18" s="725" t="s">
        <v>235</v>
      </c>
      <c r="C18" s="726"/>
      <c r="D18" s="731" t="s">
        <v>233</v>
      </c>
      <c r="E18" s="732"/>
      <c r="I18" s="196"/>
    </row>
    <row r="19" spans="2:9" ht="18" customHeight="1">
      <c r="B19" s="727"/>
      <c r="C19" s="728"/>
      <c r="D19" s="197" t="s">
        <v>236</v>
      </c>
      <c r="I19" s="193"/>
    </row>
    <row r="20" spans="2:9" ht="18" customHeight="1">
      <c r="B20" s="727"/>
      <c r="C20" s="728"/>
      <c r="D20" s="197"/>
      <c r="I20" s="193"/>
    </row>
    <row r="21" spans="2:9" ht="18" customHeight="1">
      <c r="B21" s="729"/>
      <c r="C21" s="730"/>
      <c r="D21" s="188"/>
      <c r="E21" s="188"/>
      <c r="F21" s="188"/>
      <c r="G21" s="188"/>
      <c r="H21" s="188"/>
      <c r="I21" s="195"/>
    </row>
    <row r="22" spans="2:9" ht="18" customHeight="1">
      <c r="B22" s="725" t="s">
        <v>237</v>
      </c>
      <c r="C22" s="726"/>
      <c r="D22" s="731" t="s">
        <v>233</v>
      </c>
      <c r="E22" s="732"/>
      <c r="F22" s="119" t="s">
        <v>238</v>
      </c>
      <c r="I22" s="193"/>
    </row>
    <row r="23" spans="2:9" ht="18" customHeight="1">
      <c r="B23" s="729"/>
      <c r="C23" s="730"/>
      <c r="D23" s="188"/>
      <c r="E23" s="188"/>
      <c r="F23" s="188"/>
      <c r="G23" s="188"/>
      <c r="H23" s="188"/>
      <c r="I23" s="195"/>
    </row>
    <row r="24" spans="2:9">
      <c r="B24" s="725" t="s">
        <v>239</v>
      </c>
      <c r="C24" s="726"/>
      <c r="D24" s="731" t="s">
        <v>233</v>
      </c>
      <c r="E24" s="732"/>
      <c r="F24" s="198" t="s">
        <v>240</v>
      </c>
      <c r="G24" s="199"/>
      <c r="H24" s="199"/>
      <c r="I24" s="200"/>
    </row>
    <row r="25" spans="2:9" ht="18" customHeight="1">
      <c r="B25" s="727"/>
      <c r="C25" s="728"/>
      <c r="D25" s="201" t="s">
        <v>241</v>
      </c>
      <c r="E25" s="202"/>
      <c r="F25" s="202"/>
      <c r="G25" s="202"/>
      <c r="H25" s="202"/>
      <c r="I25" s="203"/>
    </row>
    <row r="26" spans="2:9" ht="18" customHeight="1">
      <c r="B26" s="727"/>
      <c r="C26" s="728"/>
      <c r="D26" s="201"/>
      <c r="E26" s="202"/>
      <c r="F26" s="202"/>
      <c r="G26" s="202"/>
      <c r="H26" s="202"/>
      <c r="I26" s="203"/>
    </row>
    <row r="27" spans="2:9" ht="18" customHeight="1">
      <c r="B27" s="729"/>
      <c r="C27" s="730"/>
      <c r="D27" s="204"/>
      <c r="E27" s="205"/>
      <c r="F27" s="205"/>
      <c r="G27" s="205"/>
      <c r="H27" s="205"/>
      <c r="I27" s="206"/>
    </row>
    <row r="28" spans="2:9" ht="18" customHeight="1">
      <c r="B28" s="718" t="s">
        <v>242</v>
      </c>
      <c r="C28" s="719"/>
      <c r="I28" s="193"/>
    </row>
    <row r="29" spans="2:9" ht="18" customHeight="1">
      <c r="B29" s="720"/>
      <c r="C29" s="721"/>
      <c r="I29" s="193"/>
    </row>
    <row r="30" spans="2:9" ht="18" customHeight="1">
      <c r="B30" s="722"/>
      <c r="C30" s="723"/>
      <c r="D30" s="188"/>
      <c r="E30" s="188"/>
      <c r="F30" s="188"/>
      <c r="G30" s="188"/>
      <c r="H30" s="188"/>
      <c r="I30" s="195"/>
    </row>
    <row r="31" spans="2:9" ht="18" customHeight="1"/>
    <row r="32" spans="2:9" ht="156" customHeight="1">
      <c r="B32" s="492" t="s">
        <v>243</v>
      </c>
      <c r="C32" s="724"/>
      <c r="D32" s="724"/>
      <c r="E32" s="724"/>
      <c r="F32" s="724"/>
      <c r="G32" s="724"/>
      <c r="H32" s="724"/>
      <c r="I32" s="724"/>
    </row>
  </sheetData>
  <mergeCells count="15">
    <mergeCell ref="B14:C17"/>
    <mergeCell ref="D14:E14"/>
    <mergeCell ref="B2:I2"/>
    <mergeCell ref="D12:I12"/>
    <mergeCell ref="B13:C13"/>
    <mergeCell ref="D13:E13"/>
    <mergeCell ref="G13:I13"/>
    <mergeCell ref="B28:C30"/>
    <mergeCell ref="B32:I32"/>
    <mergeCell ref="B18:C21"/>
    <mergeCell ref="D18:E18"/>
    <mergeCell ref="B22:C23"/>
    <mergeCell ref="D22:E22"/>
    <mergeCell ref="B24:C27"/>
    <mergeCell ref="D24:E24"/>
  </mergeCells>
  <phoneticPr fontId="1"/>
  <dataValidations count="1">
    <dataValidation type="list" allowBlank="1" showInputMessage="1" showErrorMessage="1" sqref="D14:E14 D18:E18 D22:E22 D24:E24" xr:uid="{00000000-0002-0000-0E00-000000000000}">
      <formula1>"なし,有"</formula1>
    </dataValidation>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&amp;R（2023.06版）</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5473-70D3-4218-986D-70F4088B7F45}">
  <dimension ref="A2:B5"/>
  <sheetViews>
    <sheetView workbookViewId="0">
      <selection activeCell="B1" sqref="B1"/>
    </sheetView>
  </sheetViews>
  <sheetFormatPr defaultRowHeight="14"/>
  <cols>
    <col min="1" max="1" width="12.58203125" customWidth="1"/>
    <col min="2" max="2" width="57.25" customWidth="1"/>
  </cols>
  <sheetData>
    <row r="2" spans="1:2">
      <c r="A2" s="737">
        <v>45108</v>
      </c>
      <c r="B2" s="738"/>
    </row>
    <row r="3" spans="1:2">
      <c r="A3" s="484" t="s">
        <v>28</v>
      </c>
      <c r="B3" s="485" t="s">
        <v>29</v>
      </c>
    </row>
    <row r="4" spans="1:2">
      <c r="A4" s="484" t="s">
        <v>2</v>
      </c>
      <c r="B4" s="484" t="s">
        <v>30</v>
      </c>
    </row>
    <row r="5" spans="1:2">
      <c r="A5" s="484" t="s">
        <v>31</v>
      </c>
      <c r="B5" s="484" t="s">
        <v>32</v>
      </c>
    </row>
  </sheetData>
  <mergeCells count="1">
    <mergeCell ref="A2:B2"/>
  </mergeCells>
  <phoneticPr fontId="1"/>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Normal="80" zoomScaleSheetLayoutView="100" workbookViewId="0">
      <selection activeCell="B18" sqref="A18:I21"/>
    </sheetView>
  </sheetViews>
  <sheetFormatPr defaultRowHeight="14"/>
  <cols>
    <col min="1" max="1" width="9.33203125" customWidth="1"/>
    <col min="2" max="3" width="17.33203125" customWidth="1"/>
    <col min="4" max="4" width="12.83203125" bestFit="1" customWidth="1"/>
    <col min="6" max="6" width="7.58203125" bestFit="1" customWidth="1"/>
    <col min="7" max="7" width="10.58203125" bestFit="1" customWidth="1"/>
    <col min="8" max="9" width="10.33203125" bestFit="1" customWidth="1"/>
    <col min="10" max="10" width="13.83203125" bestFit="1" customWidth="1"/>
    <col min="254" max="254" width="9.33203125" customWidth="1"/>
    <col min="255" max="255" width="25" bestFit="1" customWidth="1"/>
    <col min="256" max="256" width="23.83203125" bestFit="1" customWidth="1"/>
    <col min="257" max="257" width="25.58203125" bestFit="1" customWidth="1"/>
    <col min="259" max="259" width="19.08203125" bestFit="1" customWidth="1"/>
    <col min="260" max="260" width="12.83203125" bestFit="1" customWidth="1"/>
    <col min="262" max="262" width="7.58203125" bestFit="1" customWidth="1"/>
    <col min="263" max="263" width="10.58203125" bestFit="1" customWidth="1"/>
    <col min="264" max="265" width="10.33203125" bestFit="1" customWidth="1"/>
    <col min="266" max="266" width="13.83203125" bestFit="1" customWidth="1"/>
    <col min="510" max="510" width="9.33203125" customWidth="1"/>
    <col min="511" max="511" width="25" bestFit="1" customWidth="1"/>
    <col min="512" max="512" width="23.83203125" bestFit="1" customWidth="1"/>
    <col min="513" max="513" width="25.58203125" bestFit="1" customWidth="1"/>
    <col min="515" max="515" width="19.08203125" bestFit="1" customWidth="1"/>
    <col min="516" max="516" width="12.83203125" bestFit="1" customWidth="1"/>
    <col min="518" max="518" width="7.58203125" bestFit="1" customWidth="1"/>
    <col min="519" max="519" width="10.58203125" bestFit="1" customWidth="1"/>
    <col min="520" max="521" width="10.33203125" bestFit="1" customWidth="1"/>
    <col min="522" max="522" width="13.83203125" bestFit="1" customWidth="1"/>
    <col min="766" max="766" width="9.33203125" customWidth="1"/>
    <col min="767" max="767" width="25" bestFit="1" customWidth="1"/>
    <col min="768" max="768" width="23.83203125" bestFit="1" customWidth="1"/>
    <col min="769" max="769" width="25.58203125" bestFit="1" customWidth="1"/>
    <col min="771" max="771" width="19.08203125" bestFit="1" customWidth="1"/>
    <col min="772" max="772" width="12.83203125" bestFit="1" customWidth="1"/>
    <col min="774" max="774" width="7.58203125" bestFit="1" customWidth="1"/>
    <col min="775" max="775" width="10.58203125" bestFit="1" customWidth="1"/>
    <col min="776" max="777" width="10.33203125" bestFit="1" customWidth="1"/>
    <col min="778" max="778" width="13.83203125" bestFit="1" customWidth="1"/>
    <col min="1022" max="1022" width="9.33203125" customWidth="1"/>
    <col min="1023" max="1023" width="25" bestFit="1" customWidth="1"/>
    <col min="1024" max="1024" width="23.83203125" bestFit="1" customWidth="1"/>
    <col min="1025" max="1025" width="25.58203125" bestFit="1" customWidth="1"/>
    <col min="1027" max="1027" width="19.08203125" bestFit="1" customWidth="1"/>
    <col min="1028" max="1028" width="12.83203125" bestFit="1" customWidth="1"/>
    <col min="1030" max="1030" width="7.58203125" bestFit="1" customWidth="1"/>
    <col min="1031" max="1031" width="10.58203125" bestFit="1" customWidth="1"/>
    <col min="1032" max="1033" width="10.33203125" bestFit="1" customWidth="1"/>
    <col min="1034" max="1034" width="13.83203125" bestFit="1" customWidth="1"/>
    <col min="1278" max="1278" width="9.33203125" customWidth="1"/>
    <col min="1279" max="1279" width="25" bestFit="1" customWidth="1"/>
    <col min="1280" max="1280" width="23.83203125" bestFit="1" customWidth="1"/>
    <col min="1281" max="1281" width="25.58203125" bestFit="1" customWidth="1"/>
    <col min="1283" max="1283" width="19.08203125" bestFit="1" customWidth="1"/>
    <col min="1284" max="1284" width="12.83203125" bestFit="1" customWidth="1"/>
    <col min="1286" max="1286" width="7.58203125" bestFit="1" customWidth="1"/>
    <col min="1287" max="1287" width="10.58203125" bestFit="1" customWidth="1"/>
    <col min="1288" max="1289" width="10.33203125" bestFit="1" customWidth="1"/>
    <col min="1290" max="1290" width="13.83203125" bestFit="1" customWidth="1"/>
    <col min="1534" max="1534" width="9.33203125" customWidth="1"/>
    <col min="1535" max="1535" width="25" bestFit="1" customWidth="1"/>
    <col min="1536" max="1536" width="23.83203125" bestFit="1" customWidth="1"/>
    <col min="1537" max="1537" width="25.58203125" bestFit="1" customWidth="1"/>
    <col min="1539" max="1539" width="19.08203125" bestFit="1" customWidth="1"/>
    <col min="1540" max="1540" width="12.83203125" bestFit="1" customWidth="1"/>
    <col min="1542" max="1542" width="7.58203125" bestFit="1" customWidth="1"/>
    <col min="1543" max="1543" width="10.58203125" bestFit="1" customWidth="1"/>
    <col min="1544" max="1545" width="10.33203125" bestFit="1" customWidth="1"/>
    <col min="1546" max="1546" width="13.83203125" bestFit="1" customWidth="1"/>
    <col min="1790" max="1790" width="9.33203125" customWidth="1"/>
    <col min="1791" max="1791" width="25" bestFit="1" customWidth="1"/>
    <col min="1792" max="1792" width="23.83203125" bestFit="1" customWidth="1"/>
    <col min="1793" max="1793" width="25.58203125" bestFit="1" customWidth="1"/>
    <col min="1795" max="1795" width="19.08203125" bestFit="1" customWidth="1"/>
    <col min="1796" max="1796" width="12.83203125" bestFit="1" customWidth="1"/>
    <col min="1798" max="1798" width="7.58203125" bestFit="1" customWidth="1"/>
    <col min="1799" max="1799" width="10.58203125" bestFit="1" customWidth="1"/>
    <col min="1800" max="1801" width="10.33203125" bestFit="1" customWidth="1"/>
    <col min="1802" max="1802" width="13.83203125" bestFit="1" customWidth="1"/>
    <col min="2046" max="2046" width="9.33203125" customWidth="1"/>
    <col min="2047" max="2047" width="25" bestFit="1" customWidth="1"/>
    <col min="2048" max="2048" width="23.83203125" bestFit="1" customWidth="1"/>
    <col min="2049" max="2049" width="25.58203125" bestFit="1" customWidth="1"/>
    <col min="2051" max="2051" width="19.08203125" bestFit="1" customWidth="1"/>
    <col min="2052" max="2052" width="12.83203125" bestFit="1" customWidth="1"/>
    <col min="2054" max="2054" width="7.58203125" bestFit="1" customWidth="1"/>
    <col min="2055" max="2055" width="10.58203125" bestFit="1" customWidth="1"/>
    <col min="2056" max="2057" width="10.33203125" bestFit="1" customWidth="1"/>
    <col min="2058" max="2058" width="13.83203125" bestFit="1" customWidth="1"/>
    <col min="2302" max="2302" width="9.33203125" customWidth="1"/>
    <col min="2303" max="2303" width="25" bestFit="1" customWidth="1"/>
    <col min="2304" max="2304" width="23.83203125" bestFit="1" customWidth="1"/>
    <col min="2305" max="2305" width="25.58203125" bestFit="1" customWidth="1"/>
    <col min="2307" max="2307" width="19.08203125" bestFit="1" customWidth="1"/>
    <col min="2308" max="2308" width="12.83203125" bestFit="1" customWidth="1"/>
    <col min="2310" max="2310" width="7.58203125" bestFit="1" customWidth="1"/>
    <col min="2311" max="2311" width="10.58203125" bestFit="1" customWidth="1"/>
    <col min="2312" max="2313" width="10.33203125" bestFit="1" customWidth="1"/>
    <col min="2314" max="2314" width="13.83203125" bestFit="1" customWidth="1"/>
    <col min="2558" max="2558" width="9.33203125" customWidth="1"/>
    <col min="2559" max="2559" width="25" bestFit="1" customWidth="1"/>
    <col min="2560" max="2560" width="23.83203125" bestFit="1" customWidth="1"/>
    <col min="2561" max="2561" width="25.58203125" bestFit="1" customWidth="1"/>
    <col min="2563" max="2563" width="19.08203125" bestFit="1" customWidth="1"/>
    <col min="2564" max="2564" width="12.83203125" bestFit="1" customWidth="1"/>
    <col min="2566" max="2566" width="7.58203125" bestFit="1" customWidth="1"/>
    <col min="2567" max="2567" width="10.58203125" bestFit="1" customWidth="1"/>
    <col min="2568" max="2569" width="10.33203125" bestFit="1" customWidth="1"/>
    <col min="2570" max="2570" width="13.83203125" bestFit="1" customWidth="1"/>
    <col min="2814" max="2814" width="9.33203125" customWidth="1"/>
    <col min="2815" max="2815" width="25" bestFit="1" customWidth="1"/>
    <col min="2816" max="2816" width="23.83203125" bestFit="1" customWidth="1"/>
    <col min="2817" max="2817" width="25.58203125" bestFit="1" customWidth="1"/>
    <col min="2819" max="2819" width="19.08203125" bestFit="1" customWidth="1"/>
    <col min="2820" max="2820" width="12.83203125" bestFit="1" customWidth="1"/>
    <col min="2822" max="2822" width="7.58203125" bestFit="1" customWidth="1"/>
    <col min="2823" max="2823" width="10.58203125" bestFit="1" customWidth="1"/>
    <col min="2824" max="2825" width="10.33203125" bestFit="1" customWidth="1"/>
    <col min="2826" max="2826" width="13.83203125" bestFit="1" customWidth="1"/>
    <col min="3070" max="3070" width="9.33203125" customWidth="1"/>
    <col min="3071" max="3071" width="25" bestFit="1" customWidth="1"/>
    <col min="3072" max="3072" width="23.83203125" bestFit="1" customWidth="1"/>
    <col min="3073" max="3073" width="25.58203125" bestFit="1" customWidth="1"/>
    <col min="3075" max="3075" width="19.08203125" bestFit="1" customWidth="1"/>
    <col min="3076" max="3076" width="12.83203125" bestFit="1" customWidth="1"/>
    <col min="3078" max="3078" width="7.58203125" bestFit="1" customWidth="1"/>
    <col min="3079" max="3079" width="10.58203125" bestFit="1" customWidth="1"/>
    <col min="3080" max="3081" width="10.33203125" bestFit="1" customWidth="1"/>
    <col min="3082" max="3082" width="13.83203125" bestFit="1" customWidth="1"/>
    <col min="3326" max="3326" width="9.33203125" customWidth="1"/>
    <col min="3327" max="3327" width="25" bestFit="1" customWidth="1"/>
    <col min="3328" max="3328" width="23.83203125" bestFit="1" customWidth="1"/>
    <col min="3329" max="3329" width="25.58203125" bestFit="1" customWidth="1"/>
    <col min="3331" max="3331" width="19.08203125" bestFit="1" customWidth="1"/>
    <col min="3332" max="3332" width="12.83203125" bestFit="1" customWidth="1"/>
    <col min="3334" max="3334" width="7.58203125" bestFit="1" customWidth="1"/>
    <col min="3335" max="3335" width="10.58203125" bestFit="1" customWidth="1"/>
    <col min="3336" max="3337" width="10.33203125" bestFit="1" customWidth="1"/>
    <col min="3338" max="3338" width="13.83203125" bestFit="1" customWidth="1"/>
    <col min="3582" max="3582" width="9.33203125" customWidth="1"/>
    <col min="3583" max="3583" width="25" bestFit="1" customWidth="1"/>
    <col min="3584" max="3584" width="23.83203125" bestFit="1" customWidth="1"/>
    <col min="3585" max="3585" width="25.58203125" bestFit="1" customWidth="1"/>
    <col min="3587" max="3587" width="19.08203125" bestFit="1" customWidth="1"/>
    <col min="3588" max="3588" width="12.83203125" bestFit="1" customWidth="1"/>
    <col min="3590" max="3590" width="7.58203125" bestFit="1" customWidth="1"/>
    <col min="3591" max="3591" width="10.58203125" bestFit="1" customWidth="1"/>
    <col min="3592" max="3593" width="10.33203125" bestFit="1" customWidth="1"/>
    <col min="3594" max="3594" width="13.83203125" bestFit="1" customWidth="1"/>
    <col min="3838" max="3838" width="9.33203125" customWidth="1"/>
    <col min="3839" max="3839" width="25" bestFit="1" customWidth="1"/>
    <col min="3840" max="3840" width="23.83203125" bestFit="1" customWidth="1"/>
    <col min="3841" max="3841" width="25.58203125" bestFit="1" customWidth="1"/>
    <col min="3843" max="3843" width="19.08203125" bestFit="1" customWidth="1"/>
    <col min="3844" max="3844" width="12.83203125" bestFit="1" customWidth="1"/>
    <col min="3846" max="3846" width="7.58203125" bestFit="1" customWidth="1"/>
    <col min="3847" max="3847" width="10.58203125" bestFit="1" customWidth="1"/>
    <col min="3848" max="3849" width="10.33203125" bestFit="1" customWidth="1"/>
    <col min="3850" max="3850" width="13.83203125" bestFit="1" customWidth="1"/>
    <col min="4094" max="4094" width="9.33203125" customWidth="1"/>
    <col min="4095" max="4095" width="25" bestFit="1" customWidth="1"/>
    <col min="4096" max="4096" width="23.83203125" bestFit="1" customWidth="1"/>
    <col min="4097" max="4097" width="25.58203125" bestFit="1" customWidth="1"/>
    <col min="4099" max="4099" width="19.08203125" bestFit="1" customWidth="1"/>
    <col min="4100" max="4100" width="12.83203125" bestFit="1" customWidth="1"/>
    <col min="4102" max="4102" width="7.58203125" bestFit="1" customWidth="1"/>
    <col min="4103" max="4103" width="10.58203125" bestFit="1" customWidth="1"/>
    <col min="4104" max="4105" width="10.33203125" bestFit="1" customWidth="1"/>
    <col min="4106" max="4106" width="13.83203125" bestFit="1" customWidth="1"/>
    <col min="4350" max="4350" width="9.33203125" customWidth="1"/>
    <col min="4351" max="4351" width="25" bestFit="1" customWidth="1"/>
    <col min="4352" max="4352" width="23.83203125" bestFit="1" customWidth="1"/>
    <col min="4353" max="4353" width="25.58203125" bestFit="1" customWidth="1"/>
    <col min="4355" max="4355" width="19.08203125" bestFit="1" customWidth="1"/>
    <col min="4356" max="4356" width="12.83203125" bestFit="1" customWidth="1"/>
    <col min="4358" max="4358" width="7.58203125" bestFit="1" customWidth="1"/>
    <col min="4359" max="4359" width="10.58203125" bestFit="1" customWidth="1"/>
    <col min="4360" max="4361" width="10.33203125" bestFit="1" customWidth="1"/>
    <col min="4362" max="4362" width="13.83203125" bestFit="1" customWidth="1"/>
    <col min="4606" max="4606" width="9.33203125" customWidth="1"/>
    <col min="4607" max="4607" width="25" bestFit="1" customWidth="1"/>
    <col min="4608" max="4608" width="23.83203125" bestFit="1" customWidth="1"/>
    <col min="4609" max="4609" width="25.58203125" bestFit="1" customWidth="1"/>
    <col min="4611" max="4611" width="19.08203125" bestFit="1" customWidth="1"/>
    <col min="4612" max="4612" width="12.83203125" bestFit="1" customWidth="1"/>
    <col min="4614" max="4614" width="7.58203125" bestFit="1" customWidth="1"/>
    <col min="4615" max="4615" width="10.58203125" bestFit="1" customWidth="1"/>
    <col min="4616" max="4617" width="10.33203125" bestFit="1" customWidth="1"/>
    <col min="4618" max="4618" width="13.83203125" bestFit="1" customWidth="1"/>
    <col min="4862" max="4862" width="9.33203125" customWidth="1"/>
    <col min="4863" max="4863" width="25" bestFit="1" customWidth="1"/>
    <col min="4864" max="4864" width="23.83203125" bestFit="1" customWidth="1"/>
    <col min="4865" max="4865" width="25.58203125" bestFit="1" customWidth="1"/>
    <col min="4867" max="4867" width="19.08203125" bestFit="1" customWidth="1"/>
    <col min="4868" max="4868" width="12.83203125" bestFit="1" customWidth="1"/>
    <col min="4870" max="4870" width="7.58203125" bestFit="1" customWidth="1"/>
    <col min="4871" max="4871" width="10.58203125" bestFit="1" customWidth="1"/>
    <col min="4872" max="4873" width="10.33203125" bestFit="1" customWidth="1"/>
    <col min="4874" max="4874" width="13.83203125" bestFit="1" customWidth="1"/>
    <col min="5118" max="5118" width="9.33203125" customWidth="1"/>
    <col min="5119" max="5119" width="25" bestFit="1" customWidth="1"/>
    <col min="5120" max="5120" width="23.83203125" bestFit="1" customWidth="1"/>
    <col min="5121" max="5121" width="25.58203125" bestFit="1" customWidth="1"/>
    <col min="5123" max="5123" width="19.08203125" bestFit="1" customWidth="1"/>
    <col min="5124" max="5124" width="12.83203125" bestFit="1" customWidth="1"/>
    <col min="5126" max="5126" width="7.58203125" bestFit="1" customWidth="1"/>
    <col min="5127" max="5127" width="10.58203125" bestFit="1" customWidth="1"/>
    <col min="5128" max="5129" width="10.33203125" bestFit="1" customWidth="1"/>
    <col min="5130" max="5130" width="13.83203125" bestFit="1" customWidth="1"/>
    <col min="5374" max="5374" width="9.33203125" customWidth="1"/>
    <col min="5375" max="5375" width="25" bestFit="1" customWidth="1"/>
    <col min="5376" max="5376" width="23.83203125" bestFit="1" customWidth="1"/>
    <col min="5377" max="5377" width="25.58203125" bestFit="1" customWidth="1"/>
    <col min="5379" max="5379" width="19.08203125" bestFit="1" customWidth="1"/>
    <col min="5380" max="5380" width="12.83203125" bestFit="1" customWidth="1"/>
    <col min="5382" max="5382" width="7.58203125" bestFit="1" customWidth="1"/>
    <col min="5383" max="5383" width="10.58203125" bestFit="1" customWidth="1"/>
    <col min="5384" max="5385" width="10.33203125" bestFit="1" customWidth="1"/>
    <col min="5386" max="5386" width="13.83203125" bestFit="1" customWidth="1"/>
    <col min="5630" max="5630" width="9.33203125" customWidth="1"/>
    <col min="5631" max="5631" width="25" bestFit="1" customWidth="1"/>
    <col min="5632" max="5632" width="23.83203125" bestFit="1" customWidth="1"/>
    <col min="5633" max="5633" width="25.58203125" bestFit="1" customWidth="1"/>
    <col min="5635" max="5635" width="19.08203125" bestFit="1" customWidth="1"/>
    <col min="5636" max="5636" width="12.83203125" bestFit="1" customWidth="1"/>
    <col min="5638" max="5638" width="7.58203125" bestFit="1" customWidth="1"/>
    <col min="5639" max="5639" width="10.58203125" bestFit="1" customWidth="1"/>
    <col min="5640" max="5641" width="10.33203125" bestFit="1" customWidth="1"/>
    <col min="5642" max="5642" width="13.83203125" bestFit="1" customWidth="1"/>
    <col min="5886" max="5886" width="9.33203125" customWidth="1"/>
    <col min="5887" max="5887" width="25" bestFit="1" customWidth="1"/>
    <col min="5888" max="5888" width="23.83203125" bestFit="1" customWidth="1"/>
    <col min="5889" max="5889" width="25.58203125" bestFit="1" customWidth="1"/>
    <col min="5891" max="5891" width="19.08203125" bestFit="1" customWidth="1"/>
    <col min="5892" max="5892" width="12.83203125" bestFit="1" customWidth="1"/>
    <col min="5894" max="5894" width="7.58203125" bestFit="1" customWidth="1"/>
    <col min="5895" max="5895" width="10.58203125" bestFit="1" customWidth="1"/>
    <col min="5896" max="5897" width="10.33203125" bestFit="1" customWidth="1"/>
    <col min="5898" max="5898" width="13.83203125" bestFit="1" customWidth="1"/>
    <col min="6142" max="6142" width="9.33203125" customWidth="1"/>
    <col min="6143" max="6143" width="25" bestFit="1" customWidth="1"/>
    <col min="6144" max="6144" width="23.83203125" bestFit="1" customWidth="1"/>
    <col min="6145" max="6145" width="25.58203125" bestFit="1" customWidth="1"/>
    <col min="6147" max="6147" width="19.08203125" bestFit="1" customWidth="1"/>
    <col min="6148" max="6148" width="12.83203125" bestFit="1" customWidth="1"/>
    <col min="6150" max="6150" width="7.58203125" bestFit="1" customWidth="1"/>
    <col min="6151" max="6151" width="10.58203125" bestFit="1" customWidth="1"/>
    <col min="6152" max="6153" width="10.33203125" bestFit="1" customWidth="1"/>
    <col min="6154" max="6154" width="13.83203125" bestFit="1" customWidth="1"/>
    <col min="6398" max="6398" width="9.33203125" customWidth="1"/>
    <col min="6399" max="6399" width="25" bestFit="1" customWidth="1"/>
    <col min="6400" max="6400" width="23.83203125" bestFit="1" customWidth="1"/>
    <col min="6401" max="6401" width="25.58203125" bestFit="1" customWidth="1"/>
    <col min="6403" max="6403" width="19.08203125" bestFit="1" customWidth="1"/>
    <col min="6404" max="6404" width="12.83203125" bestFit="1" customWidth="1"/>
    <col min="6406" max="6406" width="7.58203125" bestFit="1" customWidth="1"/>
    <col min="6407" max="6407" width="10.58203125" bestFit="1" customWidth="1"/>
    <col min="6408" max="6409" width="10.33203125" bestFit="1" customWidth="1"/>
    <col min="6410" max="6410" width="13.83203125" bestFit="1" customWidth="1"/>
    <col min="6654" max="6654" width="9.33203125" customWidth="1"/>
    <col min="6655" max="6655" width="25" bestFit="1" customWidth="1"/>
    <col min="6656" max="6656" width="23.83203125" bestFit="1" customWidth="1"/>
    <col min="6657" max="6657" width="25.58203125" bestFit="1" customWidth="1"/>
    <col min="6659" max="6659" width="19.08203125" bestFit="1" customWidth="1"/>
    <col min="6660" max="6660" width="12.83203125" bestFit="1" customWidth="1"/>
    <col min="6662" max="6662" width="7.58203125" bestFit="1" customWidth="1"/>
    <col min="6663" max="6663" width="10.58203125" bestFit="1" customWidth="1"/>
    <col min="6664" max="6665" width="10.33203125" bestFit="1" customWidth="1"/>
    <col min="6666" max="6666" width="13.83203125" bestFit="1" customWidth="1"/>
    <col min="6910" max="6910" width="9.33203125" customWidth="1"/>
    <col min="6911" max="6911" width="25" bestFit="1" customWidth="1"/>
    <col min="6912" max="6912" width="23.83203125" bestFit="1" customWidth="1"/>
    <col min="6913" max="6913" width="25.58203125" bestFit="1" customWidth="1"/>
    <col min="6915" max="6915" width="19.08203125" bestFit="1" customWidth="1"/>
    <col min="6916" max="6916" width="12.83203125" bestFit="1" customWidth="1"/>
    <col min="6918" max="6918" width="7.58203125" bestFit="1" customWidth="1"/>
    <col min="6919" max="6919" width="10.58203125" bestFit="1" customWidth="1"/>
    <col min="6920" max="6921" width="10.33203125" bestFit="1" customWidth="1"/>
    <col min="6922" max="6922" width="13.83203125" bestFit="1" customWidth="1"/>
    <col min="7166" max="7166" width="9.33203125" customWidth="1"/>
    <col min="7167" max="7167" width="25" bestFit="1" customWidth="1"/>
    <col min="7168" max="7168" width="23.83203125" bestFit="1" customWidth="1"/>
    <col min="7169" max="7169" width="25.58203125" bestFit="1" customWidth="1"/>
    <col min="7171" max="7171" width="19.08203125" bestFit="1" customWidth="1"/>
    <col min="7172" max="7172" width="12.83203125" bestFit="1" customWidth="1"/>
    <col min="7174" max="7174" width="7.58203125" bestFit="1" customWidth="1"/>
    <col min="7175" max="7175" width="10.58203125" bestFit="1" customWidth="1"/>
    <col min="7176" max="7177" width="10.33203125" bestFit="1" customWidth="1"/>
    <col min="7178" max="7178" width="13.83203125" bestFit="1" customWidth="1"/>
    <col min="7422" max="7422" width="9.33203125" customWidth="1"/>
    <col min="7423" max="7423" width="25" bestFit="1" customWidth="1"/>
    <col min="7424" max="7424" width="23.83203125" bestFit="1" customWidth="1"/>
    <col min="7425" max="7425" width="25.58203125" bestFit="1" customWidth="1"/>
    <col min="7427" max="7427" width="19.08203125" bestFit="1" customWidth="1"/>
    <col min="7428" max="7428" width="12.83203125" bestFit="1" customWidth="1"/>
    <col min="7430" max="7430" width="7.58203125" bestFit="1" customWidth="1"/>
    <col min="7431" max="7431" width="10.58203125" bestFit="1" customWidth="1"/>
    <col min="7432" max="7433" width="10.33203125" bestFit="1" customWidth="1"/>
    <col min="7434" max="7434" width="13.83203125" bestFit="1" customWidth="1"/>
    <col min="7678" max="7678" width="9.33203125" customWidth="1"/>
    <col min="7679" max="7679" width="25" bestFit="1" customWidth="1"/>
    <col min="7680" max="7680" width="23.83203125" bestFit="1" customWidth="1"/>
    <col min="7681" max="7681" width="25.58203125" bestFit="1" customWidth="1"/>
    <col min="7683" max="7683" width="19.08203125" bestFit="1" customWidth="1"/>
    <col min="7684" max="7684" width="12.83203125" bestFit="1" customWidth="1"/>
    <col min="7686" max="7686" width="7.58203125" bestFit="1" customWidth="1"/>
    <col min="7687" max="7687" width="10.58203125" bestFit="1" customWidth="1"/>
    <col min="7688" max="7689" width="10.33203125" bestFit="1" customWidth="1"/>
    <col min="7690" max="7690" width="13.83203125" bestFit="1" customWidth="1"/>
    <col min="7934" max="7934" width="9.33203125" customWidth="1"/>
    <col min="7935" max="7935" width="25" bestFit="1" customWidth="1"/>
    <col min="7936" max="7936" width="23.83203125" bestFit="1" customWidth="1"/>
    <col min="7937" max="7937" width="25.58203125" bestFit="1" customWidth="1"/>
    <col min="7939" max="7939" width="19.08203125" bestFit="1" customWidth="1"/>
    <col min="7940" max="7940" width="12.83203125" bestFit="1" customWidth="1"/>
    <col min="7942" max="7942" width="7.58203125" bestFit="1" customWidth="1"/>
    <col min="7943" max="7943" width="10.58203125" bestFit="1" customWidth="1"/>
    <col min="7944" max="7945" width="10.33203125" bestFit="1" customWidth="1"/>
    <col min="7946" max="7946" width="13.83203125" bestFit="1" customWidth="1"/>
    <col min="8190" max="8190" width="9.33203125" customWidth="1"/>
    <col min="8191" max="8191" width="25" bestFit="1" customWidth="1"/>
    <col min="8192" max="8192" width="23.83203125" bestFit="1" customWidth="1"/>
    <col min="8193" max="8193" width="25.58203125" bestFit="1" customWidth="1"/>
    <col min="8195" max="8195" width="19.08203125" bestFit="1" customWidth="1"/>
    <col min="8196" max="8196" width="12.83203125" bestFit="1" customWidth="1"/>
    <col min="8198" max="8198" width="7.58203125" bestFit="1" customWidth="1"/>
    <col min="8199" max="8199" width="10.58203125" bestFit="1" customWidth="1"/>
    <col min="8200" max="8201" width="10.33203125" bestFit="1" customWidth="1"/>
    <col min="8202" max="8202" width="13.83203125" bestFit="1" customWidth="1"/>
    <col min="8446" max="8446" width="9.33203125" customWidth="1"/>
    <col min="8447" max="8447" width="25" bestFit="1" customWidth="1"/>
    <col min="8448" max="8448" width="23.83203125" bestFit="1" customWidth="1"/>
    <col min="8449" max="8449" width="25.58203125" bestFit="1" customWidth="1"/>
    <col min="8451" max="8451" width="19.08203125" bestFit="1" customWidth="1"/>
    <col min="8452" max="8452" width="12.83203125" bestFit="1" customWidth="1"/>
    <col min="8454" max="8454" width="7.58203125" bestFit="1" customWidth="1"/>
    <col min="8455" max="8455" width="10.58203125" bestFit="1" customWidth="1"/>
    <col min="8456" max="8457" width="10.33203125" bestFit="1" customWidth="1"/>
    <col min="8458" max="8458" width="13.83203125" bestFit="1" customWidth="1"/>
    <col min="8702" max="8702" width="9.33203125" customWidth="1"/>
    <col min="8703" max="8703" width="25" bestFit="1" customWidth="1"/>
    <col min="8704" max="8704" width="23.83203125" bestFit="1" customWidth="1"/>
    <col min="8705" max="8705" width="25.58203125" bestFit="1" customWidth="1"/>
    <col min="8707" max="8707" width="19.08203125" bestFit="1" customWidth="1"/>
    <col min="8708" max="8708" width="12.83203125" bestFit="1" customWidth="1"/>
    <col min="8710" max="8710" width="7.58203125" bestFit="1" customWidth="1"/>
    <col min="8711" max="8711" width="10.58203125" bestFit="1" customWidth="1"/>
    <col min="8712" max="8713" width="10.33203125" bestFit="1" customWidth="1"/>
    <col min="8714" max="8714" width="13.83203125" bestFit="1" customWidth="1"/>
    <col min="8958" max="8958" width="9.33203125" customWidth="1"/>
    <col min="8959" max="8959" width="25" bestFit="1" customWidth="1"/>
    <col min="8960" max="8960" width="23.83203125" bestFit="1" customWidth="1"/>
    <col min="8961" max="8961" width="25.58203125" bestFit="1" customWidth="1"/>
    <col min="8963" max="8963" width="19.08203125" bestFit="1" customWidth="1"/>
    <col min="8964" max="8964" width="12.83203125" bestFit="1" customWidth="1"/>
    <col min="8966" max="8966" width="7.58203125" bestFit="1" customWidth="1"/>
    <col min="8967" max="8967" width="10.58203125" bestFit="1" customWidth="1"/>
    <col min="8968" max="8969" width="10.33203125" bestFit="1" customWidth="1"/>
    <col min="8970" max="8970" width="13.83203125" bestFit="1" customWidth="1"/>
    <col min="9214" max="9214" width="9.33203125" customWidth="1"/>
    <col min="9215" max="9215" width="25" bestFit="1" customWidth="1"/>
    <col min="9216" max="9216" width="23.83203125" bestFit="1" customWidth="1"/>
    <col min="9217" max="9217" width="25.58203125" bestFit="1" customWidth="1"/>
    <col min="9219" max="9219" width="19.08203125" bestFit="1" customWidth="1"/>
    <col min="9220" max="9220" width="12.83203125" bestFit="1" customWidth="1"/>
    <col min="9222" max="9222" width="7.58203125" bestFit="1" customWidth="1"/>
    <col min="9223" max="9223" width="10.58203125" bestFit="1" customWidth="1"/>
    <col min="9224" max="9225" width="10.33203125" bestFit="1" customWidth="1"/>
    <col min="9226" max="9226" width="13.83203125" bestFit="1" customWidth="1"/>
    <col min="9470" max="9470" width="9.33203125" customWidth="1"/>
    <col min="9471" max="9471" width="25" bestFit="1" customWidth="1"/>
    <col min="9472" max="9472" width="23.83203125" bestFit="1" customWidth="1"/>
    <col min="9473" max="9473" width="25.58203125" bestFit="1" customWidth="1"/>
    <col min="9475" max="9475" width="19.08203125" bestFit="1" customWidth="1"/>
    <col min="9476" max="9476" width="12.83203125" bestFit="1" customWidth="1"/>
    <col min="9478" max="9478" width="7.58203125" bestFit="1" customWidth="1"/>
    <col min="9479" max="9479" width="10.58203125" bestFit="1" customWidth="1"/>
    <col min="9480" max="9481" width="10.33203125" bestFit="1" customWidth="1"/>
    <col min="9482" max="9482" width="13.83203125" bestFit="1" customWidth="1"/>
    <col min="9726" max="9726" width="9.33203125" customWidth="1"/>
    <col min="9727" max="9727" width="25" bestFit="1" customWidth="1"/>
    <col min="9728" max="9728" width="23.83203125" bestFit="1" customWidth="1"/>
    <col min="9729" max="9729" width="25.58203125" bestFit="1" customWidth="1"/>
    <col min="9731" max="9731" width="19.08203125" bestFit="1" customWidth="1"/>
    <col min="9732" max="9732" width="12.83203125" bestFit="1" customWidth="1"/>
    <col min="9734" max="9734" width="7.58203125" bestFit="1" customWidth="1"/>
    <col min="9735" max="9735" width="10.58203125" bestFit="1" customWidth="1"/>
    <col min="9736" max="9737" width="10.33203125" bestFit="1" customWidth="1"/>
    <col min="9738" max="9738" width="13.83203125" bestFit="1" customWidth="1"/>
    <col min="9982" max="9982" width="9.33203125" customWidth="1"/>
    <col min="9983" max="9983" width="25" bestFit="1" customWidth="1"/>
    <col min="9984" max="9984" width="23.83203125" bestFit="1" customWidth="1"/>
    <col min="9985" max="9985" width="25.58203125" bestFit="1" customWidth="1"/>
    <col min="9987" max="9987" width="19.08203125" bestFit="1" customWidth="1"/>
    <col min="9988" max="9988" width="12.83203125" bestFit="1" customWidth="1"/>
    <col min="9990" max="9990" width="7.58203125" bestFit="1" customWidth="1"/>
    <col min="9991" max="9991" width="10.58203125" bestFit="1" customWidth="1"/>
    <col min="9992" max="9993" width="10.33203125" bestFit="1" customWidth="1"/>
    <col min="9994" max="9994" width="13.83203125" bestFit="1" customWidth="1"/>
    <col min="10238" max="10238" width="9.33203125" customWidth="1"/>
    <col min="10239" max="10239" width="25" bestFit="1" customWidth="1"/>
    <col min="10240" max="10240" width="23.83203125" bestFit="1" customWidth="1"/>
    <col min="10241" max="10241" width="25.58203125" bestFit="1" customWidth="1"/>
    <col min="10243" max="10243" width="19.08203125" bestFit="1" customWidth="1"/>
    <col min="10244" max="10244" width="12.83203125" bestFit="1" customWidth="1"/>
    <col min="10246" max="10246" width="7.58203125" bestFit="1" customWidth="1"/>
    <col min="10247" max="10247" width="10.58203125" bestFit="1" customWidth="1"/>
    <col min="10248" max="10249" width="10.33203125" bestFit="1" customWidth="1"/>
    <col min="10250" max="10250" width="13.83203125" bestFit="1" customWidth="1"/>
    <col min="10494" max="10494" width="9.33203125" customWidth="1"/>
    <col min="10495" max="10495" width="25" bestFit="1" customWidth="1"/>
    <col min="10496" max="10496" width="23.83203125" bestFit="1" customWidth="1"/>
    <col min="10497" max="10497" width="25.58203125" bestFit="1" customWidth="1"/>
    <col min="10499" max="10499" width="19.08203125" bestFit="1" customWidth="1"/>
    <col min="10500" max="10500" width="12.83203125" bestFit="1" customWidth="1"/>
    <col min="10502" max="10502" width="7.58203125" bestFit="1" customWidth="1"/>
    <col min="10503" max="10503" width="10.58203125" bestFit="1" customWidth="1"/>
    <col min="10504" max="10505" width="10.33203125" bestFit="1" customWidth="1"/>
    <col min="10506" max="10506" width="13.83203125" bestFit="1" customWidth="1"/>
    <col min="10750" max="10750" width="9.33203125" customWidth="1"/>
    <col min="10751" max="10751" width="25" bestFit="1" customWidth="1"/>
    <col min="10752" max="10752" width="23.83203125" bestFit="1" customWidth="1"/>
    <col min="10753" max="10753" width="25.58203125" bestFit="1" customWidth="1"/>
    <col min="10755" max="10755" width="19.08203125" bestFit="1" customWidth="1"/>
    <col min="10756" max="10756" width="12.83203125" bestFit="1" customWidth="1"/>
    <col min="10758" max="10758" width="7.58203125" bestFit="1" customWidth="1"/>
    <col min="10759" max="10759" width="10.58203125" bestFit="1" customWidth="1"/>
    <col min="10760" max="10761" width="10.33203125" bestFit="1" customWidth="1"/>
    <col min="10762" max="10762" width="13.83203125" bestFit="1" customWidth="1"/>
    <col min="11006" max="11006" width="9.33203125" customWidth="1"/>
    <col min="11007" max="11007" width="25" bestFit="1" customWidth="1"/>
    <col min="11008" max="11008" width="23.83203125" bestFit="1" customWidth="1"/>
    <col min="11009" max="11009" width="25.58203125" bestFit="1" customWidth="1"/>
    <col min="11011" max="11011" width="19.08203125" bestFit="1" customWidth="1"/>
    <col min="11012" max="11012" width="12.83203125" bestFit="1" customWidth="1"/>
    <col min="11014" max="11014" width="7.58203125" bestFit="1" customWidth="1"/>
    <col min="11015" max="11015" width="10.58203125" bestFit="1" customWidth="1"/>
    <col min="11016" max="11017" width="10.33203125" bestFit="1" customWidth="1"/>
    <col min="11018" max="11018" width="13.83203125" bestFit="1" customWidth="1"/>
    <col min="11262" max="11262" width="9.33203125" customWidth="1"/>
    <col min="11263" max="11263" width="25" bestFit="1" customWidth="1"/>
    <col min="11264" max="11264" width="23.83203125" bestFit="1" customWidth="1"/>
    <col min="11265" max="11265" width="25.58203125" bestFit="1" customWidth="1"/>
    <col min="11267" max="11267" width="19.08203125" bestFit="1" customWidth="1"/>
    <col min="11268" max="11268" width="12.83203125" bestFit="1" customWidth="1"/>
    <col min="11270" max="11270" width="7.58203125" bestFit="1" customWidth="1"/>
    <col min="11271" max="11271" width="10.58203125" bestFit="1" customWidth="1"/>
    <col min="11272" max="11273" width="10.33203125" bestFit="1" customWidth="1"/>
    <col min="11274" max="11274" width="13.83203125" bestFit="1" customWidth="1"/>
    <col min="11518" max="11518" width="9.33203125" customWidth="1"/>
    <col min="11519" max="11519" width="25" bestFit="1" customWidth="1"/>
    <col min="11520" max="11520" width="23.83203125" bestFit="1" customWidth="1"/>
    <col min="11521" max="11521" width="25.58203125" bestFit="1" customWidth="1"/>
    <col min="11523" max="11523" width="19.08203125" bestFit="1" customWidth="1"/>
    <col min="11524" max="11524" width="12.83203125" bestFit="1" customWidth="1"/>
    <col min="11526" max="11526" width="7.58203125" bestFit="1" customWidth="1"/>
    <col min="11527" max="11527" width="10.58203125" bestFit="1" customWidth="1"/>
    <col min="11528" max="11529" width="10.33203125" bestFit="1" customWidth="1"/>
    <col min="11530" max="11530" width="13.83203125" bestFit="1" customWidth="1"/>
    <col min="11774" max="11774" width="9.33203125" customWidth="1"/>
    <col min="11775" max="11775" width="25" bestFit="1" customWidth="1"/>
    <col min="11776" max="11776" width="23.83203125" bestFit="1" customWidth="1"/>
    <col min="11777" max="11777" width="25.58203125" bestFit="1" customWidth="1"/>
    <col min="11779" max="11779" width="19.08203125" bestFit="1" customWidth="1"/>
    <col min="11780" max="11780" width="12.83203125" bestFit="1" customWidth="1"/>
    <col min="11782" max="11782" width="7.58203125" bestFit="1" customWidth="1"/>
    <col min="11783" max="11783" width="10.58203125" bestFit="1" customWidth="1"/>
    <col min="11784" max="11785" width="10.33203125" bestFit="1" customWidth="1"/>
    <col min="11786" max="11786" width="13.83203125" bestFit="1" customWidth="1"/>
    <col min="12030" max="12030" width="9.33203125" customWidth="1"/>
    <col min="12031" max="12031" width="25" bestFit="1" customWidth="1"/>
    <col min="12032" max="12032" width="23.83203125" bestFit="1" customWidth="1"/>
    <col min="12033" max="12033" width="25.58203125" bestFit="1" customWidth="1"/>
    <col min="12035" max="12035" width="19.08203125" bestFit="1" customWidth="1"/>
    <col min="12036" max="12036" width="12.83203125" bestFit="1" customWidth="1"/>
    <col min="12038" max="12038" width="7.58203125" bestFit="1" customWidth="1"/>
    <col min="12039" max="12039" width="10.58203125" bestFit="1" customWidth="1"/>
    <col min="12040" max="12041" width="10.33203125" bestFit="1" customWidth="1"/>
    <col min="12042" max="12042" width="13.83203125" bestFit="1" customWidth="1"/>
    <col min="12286" max="12286" width="9.33203125" customWidth="1"/>
    <col min="12287" max="12287" width="25" bestFit="1" customWidth="1"/>
    <col min="12288" max="12288" width="23.83203125" bestFit="1" customWidth="1"/>
    <col min="12289" max="12289" width="25.58203125" bestFit="1" customWidth="1"/>
    <col min="12291" max="12291" width="19.08203125" bestFit="1" customWidth="1"/>
    <col min="12292" max="12292" width="12.83203125" bestFit="1" customWidth="1"/>
    <col min="12294" max="12294" width="7.58203125" bestFit="1" customWidth="1"/>
    <col min="12295" max="12295" width="10.58203125" bestFit="1" customWidth="1"/>
    <col min="12296" max="12297" width="10.33203125" bestFit="1" customWidth="1"/>
    <col min="12298" max="12298" width="13.83203125" bestFit="1" customWidth="1"/>
    <col min="12542" max="12542" width="9.33203125" customWidth="1"/>
    <col min="12543" max="12543" width="25" bestFit="1" customWidth="1"/>
    <col min="12544" max="12544" width="23.83203125" bestFit="1" customWidth="1"/>
    <col min="12545" max="12545" width="25.58203125" bestFit="1" customWidth="1"/>
    <col min="12547" max="12547" width="19.08203125" bestFit="1" customWidth="1"/>
    <col min="12548" max="12548" width="12.83203125" bestFit="1" customWidth="1"/>
    <col min="12550" max="12550" width="7.58203125" bestFit="1" customWidth="1"/>
    <col min="12551" max="12551" width="10.58203125" bestFit="1" customWidth="1"/>
    <col min="12552" max="12553" width="10.33203125" bestFit="1" customWidth="1"/>
    <col min="12554" max="12554" width="13.83203125" bestFit="1" customWidth="1"/>
    <col min="12798" max="12798" width="9.33203125" customWidth="1"/>
    <col min="12799" max="12799" width="25" bestFit="1" customWidth="1"/>
    <col min="12800" max="12800" width="23.83203125" bestFit="1" customWidth="1"/>
    <col min="12801" max="12801" width="25.58203125" bestFit="1" customWidth="1"/>
    <col min="12803" max="12803" width="19.08203125" bestFit="1" customWidth="1"/>
    <col min="12804" max="12804" width="12.83203125" bestFit="1" customWidth="1"/>
    <col min="12806" max="12806" width="7.58203125" bestFit="1" customWidth="1"/>
    <col min="12807" max="12807" width="10.58203125" bestFit="1" customWidth="1"/>
    <col min="12808" max="12809" width="10.33203125" bestFit="1" customWidth="1"/>
    <col min="12810" max="12810" width="13.83203125" bestFit="1" customWidth="1"/>
    <col min="13054" max="13054" width="9.33203125" customWidth="1"/>
    <col min="13055" max="13055" width="25" bestFit="1" customWidth="1"/>
    <col min="13056" max="13056" width="23.83203125" bestFit="1" customWidth="1"/>
    <col min="13057" max="13057" width="25.58203125" bestFit="1" customWidth="1"/>
    <col min="13059" max="13059" width="19.08203125" bestFit="1" customWidth="1"/>
    <col min="13060" max="13060" width="12.83203125" bestFit="1" customWidth="1"/>
    <col min="13062" max="13062" width="7.58203125" bestFit="1" customWidth="1"/>
    <col min="13063" max="13063" width="10.58203125" bestFit="1" customWidth="1"/>
    <col min="13064" max="13065" width="10.33203125" bestFit="1" customWidth="1"/>
    <col min="13066" max="13066" width="13.83203125" bestFit="1" customWidth="1"/>
    <col min="13310" max="13310" width="9.33203125" customWidth="1"/>
    <col min="13311" max="13311" width="25" bestFit="1" customWidth="1"/>
    <col min="13312" max="13312" width="23.83203125" bestFit="1" customWidth="1"/>
    <col min="13313" max="13313" width="25.58203125" bestFit="1" customWidth="1"/>
    <col min="13315" max="13315" width="19.08203125" bestFit="1" customWidth="1"/>
    <col min="13316" max="13316" width="12.83203125" bestFit="1" customWidth="1"/>
    <col min="13318" max="13318" width="7.58203125" bestFit="1" customWidth="1"/>
    <col min="13319" max="13319" width="10.58203125" bestFit="1" customWidth="1"/>
    <col min="13320" max="13321" width="10.33203125" bestFit="1" customWidth="1"/>
    <col min="13322" max="13322" width="13.83203125" bestFit="1" customWidth="1"/>
    <col min="13566" max="13566" width="9.33203125" customWidth="1"/>
    <col min="13567" max="13567" width="25" bestFit="1" customWidth="1"/>
    <col min="13568" max="13568" width="23.83203125" bestFit="1" customWidth="1"/>
    <col min="13569" max="13569" width="25.58203125" bestFit="1" customWidth="1"/>
    <col min="13571" max="13571" width="19.08203125" bestFit="1" customWidth="1"/>
    <col min="13572" max="13572" width="12.83203125" bestFit="1" customWidth="1"/>
    <col min="13574" max="13574" width="7.58203125" bestFit="1" customWidth="1"/>
    <col min="13575" max="13575" width="10.58203125" bestFit="1" customWidth="1"/>
    <col min="13576" max="13577" width="10.33203125" bestFit="1" customWidth="1"/>
    <col min="13578" max="13578" width="13.83203125" bestFit="1" customWidth="1"/>
    <col min="13822" max="13822" width="9.33203125" customWidth="1"/>
    <col min="13823" max="13823" width="25" bestFit="1" customWidth="1"/>
    <col min="13824" max="13824" width="23.83203125" bestFit="1" customWidth="1"/>
    <col min="13825" max="13825" width="25.58203125" bestFit="1" customWidth="1"/>
    <col min="13827" max="13827" width="19.08203125" bestFit="1" customWidth="1"/>
    <col min="13828" max="13828" width="12.83203125" bestFit="1" customWidth="1"/>
    <col min="13830" max="13830" width="7.58203125" bestFit="1" customWidth="1"/>
    <col min="13831" max="13831" width="10.58203125" bestFit="1" customWidth="1"/>
    <col min="13832" max="13833" width="10.33203125" bestFit="1" customWidth="1"/>
    <col min="13834" max="13834" width="13.83203125" bestFit="1" customWidth="1"/>
    <col min="14078" max="14078" width="9.33203125" customWidth="1"/>
    <col min="14079" max="14079" width="25" bestFit="1" customWidth="1"/>
    <col min="14080" max="14080" width="23.83203125" bestFit="1" customWidth="1"/>
    <col min="14081" max="14081" width="25.58203125" bestFit="1" customWidth="1"/>
    <col min="14083" max="14083" width="19.08203125" bestFit="1" customWidth="1"/>
    <col min="14084" max="14084" width="12.83203125" bestFit="1" customWidth="1"/>
    <col min="14086" max="14086" width="7.58203125" bestFit="1" customWidth="1"/>
    <col min="14087" max="14087" width="10.58203125" bestFit="1" customWidth="1"/>
    <col min="14088" max="14089" width="10.33203125" bestFit="1" customWidth="1"/>
    <col min="14090" max="14090" width="13.83203125" bestFit="1" customWidth="1"/>
    <col min="14334" max="14334" width="9.33203125" customWidth="1"/>
    <col min="14335" max="14335" width="25" bestFit="1" customWidth="1"/>
    <col min="14336" max="14336" width="23.83203125" bestFit="1" customWidth="1"/>
    <col min="14337" max="14337" width="25.58203125" bestFit="1" customWidth="1"/>
    <col min="14339" max="14339" width="19.08203125" bestFit="1" customWidth="1"/>
    <col min="14340" max="14340" width="12.83203125" bestFit="1" customWidth="1"/>
    <col min="14342" max="14342" width="7.58203125" bestFit="1" customWidth="1"/>
    <col min="14343" max="14343" width="10.58203125" bestFit="1" customWidth="1"/>
    <col min="14344" max="14345" width="10.33203125" bestFit="1" customWidth="1"/>
    <col min="14346" max="14346" width="13.83203125" bestFit="1" customWidth="1"/>
    <col min="14590" max="14590" width="9.33203125" customWidth="1"/>
    <col min="14591" max="14591" width="25" bestFit="1" customWidth="1"/>
    <col min="14592" max="14592" width="23.83203125" bestFit="1" customWidth="1"/>
    <col min="14593" max="14593" width="25.58203125" bestFit="1" customWidth="1"/>
    <col min="14595" max="14595" width="19.08203125" bestFit="1" customWidth="1"/>
    <col min="14596" max="14596" width="12.83203125" bestFit="1" customWidth="1"/>
    <col min="14598" max="14598" width="7.58203125" bestFit="1" customWidth="1"/>
    <col min="14599" max="14599" width="10.58203125" bestFit="1" customWidth="1"/>
    <col min="14600" max="14601" width="10.33203125" bestFit="1" customWidth="1"/>
    <col min="14602" max="14602" width="13.83203125" bestFit="1" customWidth="1"/>
    <col min="14846" max="14846" width="9.33203125" customWidth="1"/>
    <col min="14847" max="14847" width="25" bestFit="1" customWidth="1"/>
    <col min="14848" max="14848" width="23.83203125" bestFit="1" customWidth="1"/>
    <col min="14849" max="14849" width="25.58203125" bestFit="1" customWidth="1"/>
    <col min="14851" max="14851" width="19.08203125" bestFit="1" customWidth="1"/>
    <col min="14852" max="14852" width="12.83203125" bestFit="1" customWidth="1"/>
    <col min="14854" max="14854" width="7.58203125" bestFit="1" customWidth="1"/>
    <col min="14855" max="14855" width="10.58203125" bestFit="1" customWidth="1"/>
    <col min="14856" max="14857" width="10.33203125" bestFit="1" customWidth="1"/>
    <col min="14858" max="14858" width="13.83203125" bestFit="1" customWidth="1"/>
    <col min="15102" max="15102" width="9.33203125" customWidth="1"/>
    <col min="15103" max="15103" width="25" bestFit="1" customWidth="1"/>
    <col min="15104" max="15104" width="23.83203125" bestFit="1" customWidth="1"/>
    <col min="15105" max="15105" width="25.58203125" bestFit="1" customWidth="1"/>
    <col min="15107" max="15107" width="19.08203125" bestFit="1" customWidth="1"/>
    <col min="15108" max="15108" width="12.83203125" bestFit="1" customWidth="1"/>
    <col min="15110" max="15110" width="7.58203125" bestFit="1" customWidth="1"/>
    <col min="15111" max="15111" width="10.58203125" bestFit="1" customWidth="1"/>
    <col min="15112" max="15113" width="10.33203125" bestFit="1" customWidth="1"/>
    <col min="15114" max="15114" width="13.83203125" bestFit="1" customWidth="1"/>
    <col min="15358" max="15358" width="9.33203125" customWidth="1"/>
    <col min="15359" max="15359" width="25" bestFit="1" customWidth="1"/>
    <col min="15360" max="15360" width="23.83203125" bestFit="1" customWidth="1"/>
    <col min="15361" max="15361" width="25.58203125" bestFit="1" customWidth="1"/>
    <col min="15363" max="15363" width="19.08203125" bestFit="1" customWidth="1"/>
    <col min="15364" max="15364" width="12.83203125" bestFit="1" customWidth="1"/>
    <col min="15366" max="15366" width="7.58203125" bestFit="1" customWidth="1"/>
    <col min="15367" max="15367" width="10.58203125" bestFit="1" customWidth="1"/>
    <col min="15368" max="15369" width="10.33203125" bestFit="1" customWidth="1"/>
    <col min="15370" max="15370" width="13.83203125" bestFit="1" customWidth="1"/>
    <col min="15614" max="15614" width="9.33203125" customWidth="1"/>
    <col min="15615" max="15615" width="25" bestFit="1" customWidth="1"/>
    <col min="15616" max="15616" width="23.83203125" bestFit="1" customWidth="1"/>
    <col min="15617" max="15617" width="25.58203125" bestFit="1" customWidth="1"/>
    <col min="15619" max="15619" width="19.08203125" bestFit="1" customWidth="1"/>
    <col min="15620" max="15620" width="12.83203125" bestFit="1" customWidth="1"/>
    <col min="15622" max="15622" width="7.58203125" bestFit="1" customWidth="1"/>
    <col min="15623" max="15623" width="10.58203125" bestFit="1" customWidth="1"/>
    <col min="15624" max="15625" width="10.33203125" bestFit="1" customWidth="1"/>
    <col min="15626" max="15626" width="13.83203125" bestFit="1" customWidth="1"/>
    <col min="15870" max="15870" width="9.33203125" customWidth="1"/>
    <col min="15871" max="15871" width="25" bestFit="1" customWidth="1"/>
    <col min="15872" max="15872" width="23.83203125" bestFit="1" customWidth="1"/>
    <col min="15873" max="15873" width="25.58203125" bestFit="1" customWidth="1"/>
    <col min="15875" max="15875" width="19.08203125" bestFit="1" customWidth="1"/>
    <col min="15876" max="15876" width="12.83203125" bestFit="1" customWidth="1"/>
    <col min="15878" max="15878" width="7.58203125" bestFit="1" customWidth="1"/>
    <col min="15879" max="15879" width="10.58203125" bestFit="1" customWidth="1"/>
    <col min="15880" max="15881" width="10.33203125" bestFit="1" customWidth="1"/>
    <col min="15882" max="15882" width="13.83203125" bestFit="1" customWidth="1"/>
    <col min="16126" max="16126" width="9.33203125" customWidth="1"/>
    <col min="16127" max="16127" width="25" bestFit="1" customWidth="1"/>
    <col min="16128" max="16128" width="23.83203125" bestFit="1" customWidth="1"/>
    <col min="16129" max="16129" width="25.58203125" bestFit="1" customWidth="1"/>
    <col min="16131" max="16131" width="19.08203125" bestFit="1" customWidth="1"/>
    <col min="16132" max="16132" width="12.83203125" bestFit="1" customWidth="1"/>
    <col min="16134" max="16134" width="7.58203125" bestFit="1" customWidth="1"/>
    <col min="16135" max="16135" width="10.58203125" bestFit="1" customWidth="1"/>
    <col min="16136" max="16137" width="10.33203125" bestFit="1" customWidth="1"/>
    <col min="16138" max="16138" width="13.83203125" bestFit="1" customWidth="1"/>
  </cols>
  <sheetData>
    <row r="1" spans="1:6" ht="25.5" customHeight="1"/>
    <row r="2" spans="1:6">
      <c r="A2" t="s">
        <v>244</v>
      </c>
      <c r="C2" s="49" t="s">
        <v>245</v>
      </c>
    </row>
    <row r="3" spans="1:6" ht="24.75" customHeight="1">
      <c r="A3" s="169" t="s">
        <v>246</v>
      </c>
      <c r="B3" s="170" t="s">
        <v>195</v>
      </c>
      <c r="C3" s="170" t="s">
        <v>247</v>
      </c>
    </row>
    <row r="4" spans="1:6">
      <c r="A4" s="171">
        <v>1</v>
      </c>
      <c r="B4" s="172">
        <v>5100</v>
      </c>
      <c r="C4" s="172">
        <v>15500</v>
      </c>
    </row>
    <row r="5" spans="1:6">
      <c r="A5" s="171">
        <v>2</v>
      </c>
      <c r="B5" s="172">
        <v>4500</v>
      </c>
      <c r="C5" s="172">
        <v>13500</v>
      </c>
    </row>
    <row r="6" spans="1:6">
      <c r="A6" s="171">
        <v>3</v>
      </c>
      <c r="B6" s="172">
        <v>4500</v>
      </c>
      <c r="C6" s="172">
        <v>13500</v>
      </c>
    </row>
    <row r="7" spans="1:6" ht="15" customHeight="1">
      <c r="A7" s="171">
        <v>4</v>
      </c>
      <c r="B7" s="172">
        <v>3800</v>
      </c>
      <c r="C7" s="172">
        <v>11600</v>
      </c>
    </row>
    <row r="8" spans="1:6" ht="15" customHeight="1">
      <c r="A8" s="171">
        <v>5</v>
      </c>
      <c r="B8" s="172">
        <v>3800</v>
      </c>
      <c r="C8" s="172">
        <v>11600</v>
      </c>
    </row>
    <row r="9" spans="1:6">
      <c r="A9" s="171">
        <v>6</v>
      </c>
      <c r="B9" s="172">
        <v>3200</v>
      </c>
      <c r="C9" s="172">
        <v>9700</v>
      </c>
    </row>
    <row r="10" spans="1:6">
      <c r="A10" t="s">
        <v>248</v>
      </c>
    </row>
    <row r="11" spans="1:6" ht="14.5" thickBot="1"/>
    <row r="12" spans="1:6" ht="37.5" customHeight="1" thickBot="1">
      <c r="A12" s="739" t="s">
        <v>249</v>
      </c>
      <c r="B12" s="740"/>
      <c r="C12" s="740"/>
      <c r="D12" s="740"/>
      <c r="E12" s="740"/>
      <c r="F12" s="741"/>
    </row>
  </sheetData>
  <mergeCells count="1">
    <mergeCell ref="A12:F12"/>
  </mergeCells>
  <phoneticPr fontId="1"/>
  <dataValidations count="2">
    <dataValidation type="list" allowBlank="1" showInputMessage="1" showErrorMessage="1" sqref="F65521:G65521 WVN983025:WVO983025 WLR983025:WLS983025 WBV983025:WBW983025 VRZ983025:VSA983025 VID983025:VIE983025 UYH983025:UYI983025 UOL983025:UOM983025 UEP983025:UEQ983025 TUT983025:TUU983025 TKX983025:TKY983025 TBB983025:TBC983025 SRF983025:SRG983025 SHJ983025:SHK983025 RXN983025:RXO983025 RNR983025:RNS983025 RDV983025:RDW983025 QTZ983025:QUA983025 QKD983025:QKE983025 QAH983025:QAI983025 PQL983025:PQM983025 PGP983025:PGQ983025 OWT983025:OWU983025 OMX983025:OMY983025 ODB983025:ODC983025 NTF983025:NTG983025 NJJ983025:NJK983025 MZN983025:MZO983025 MPR983025:MPS983025 MFV983025:MFW983025 LVZ983025:LWA983025 LMD983025:LME983025 LCH983025:LCI983025 KSL983025:KSM983025 KIP983025:KIQ983025 JYT983025:JYU983025 JOX983025:JOY983025 JFB983025:JFC983025 IVF983025:IVG983025 ILJ983025:ILK983025 IBN983025:IBO983025 HRR983025:HRS983025 HHV983025:HHW983025 GXZ983025:GYA983025 GOD983025:GOE983025 GEH983025:GEI983025 FUL983025:FUM983025 FKP983025:FKQ983025 FAT983025:FAU983025 EQX983025:EQY983025 EHB983025:EHC983025 DXF983025:DXG983025 DNJ983025:DNK983025 DDN983025:DDO983025 CTR983025:CTS983025 CJV983025:CJW983025 BZZ983025:CAA983025 BQD983025:BQE983025 BGH983025:BGI983025 AWL983025:AWM983025 AMP983025:AMQ983025 ACT983025:ACU983025 SX983025:SY983025 JB983025:JC983025 F983025:G983025 WVN917489:WVO917489 WLR917489:WLS917489 WBV917489:WBW917489 VRZ917489:VSA917489 VID917489:VIE917489 UYH917489:UYI917489 UOL917489:UOM917489 UEP917489:UEQ917489 TUT917489:TUU917489 TKX917489:TKY917489 TBB917489:TBC917489 SRF917489:SRG917489 SHJ917489:SHK917489 RXN917489:RXO917489 RNR917489:RNS917489 RDV917489:RDW917489 QTZ917489:QUA917489 QKD917489:QKE917489 QAH917489:QAI917489 PQL917489:PQM917489 PGP917489:PGQ917489 OWT917489:OWU917489 OMX917489:OMY917489 ODB917489:ODC917489 NTF917489:NTG917489 NJJ917489:NJK917489 MZN917489:MZO917489 MPR917489:MPS917489 MFV917489:MFW917489 LVZ917489:LWA917489 LMD917489:LME917489 LCH917489:LCI917489 KSL917489:KSM917489 KIP917489:KIQ917489 JYT917489:JYU917489 JOX917489:JOY917489 JFB917489:JFC917489 IVF917489:IVG917489 ILJ917489:ILK917489 IBN917489:IBO917489 HRR917489:HRS917489 HHV917489:HHW917489 GXZ917489:GYA917489 GOD917489:GOE917489 GEH917489:GEI917489 FUL917489:FUM917489 FKP917489:FKQ917489 FAT917489:FAU917489 EQX917489:EQY917489 EHB917489:EHC917489 DXF917489:DXG917489 DNJ917489:DNK917489 DDN917489:DDO917489 CTR917489:CTS917489 CJV917489:CJW917489 BZZ917489:CAA917489 BQD917489:BQE917489 BGH917489:BGI917489 AWL917489:AWM917489 AMP917489:AMQ917489 ACT917489:ACU917489 SX917489:SY917489 JB917489:JC917489 F917489:G917489 WVN851953:WVO851953 WLR851953:WLS851953 WBV851953:WBW851953 VRZ851953:VSA851953 VID851953:VIE851953 UYH851953:UYI851953 UOL851953:UOM851953 UEP851953:UEQ851953 TUT851953:TUU851953 TKX851953:TKY851953 TBB851953:TBC851953 SRF851953:SRG851953 SHJ851953:SHK851953 RXN851953:RXO851953 RNR851953:RNS851953 RDV851953:RDW851953 QTZ851953:QUA851953 QKD851953:QKE851953 QAH851953:QAI851953 PQL851953:PQM851953 PGP851953:PGQ851953 OWT851953:OWU851953 OMX851953:OMY851953 ODB851953:ODC851953 NTF851953:NTG851953 NJJ851953:NJK851953 MZN851953:MZO851953 MPR851953:MPS851953 MFV851953:MFW851953 LVZ851953:LWA851953 LMD851953:LME851953 LCH851953:LCI851953 KSL851953:KSM851953 KIP851953:KIQ851953 JYT851953:JYU851953 JOX851953:JOY851953 JFB851953:JFC851953 IVF851953:IVG851953 ILJ851953:ILK851953 IBN851953:IBO851953 HRR851953:HRS851953 HHV851953:HHW851953 GXZ851953:GYA851953 GOD851953:GOE851953 GEH851953:GEI851953 FUL851953:FUM851953 FKP851953:FKQ851953 FAT851953:FAU851953 EQX851953:EQY851953 EHB851953:EHC851953 DXF851953:DXG851953 DNJ851953:DNK851953 DDN851953:DDO851953 CTR851953:CTS851953 CJV851953:CJW851953 BZZ851953:CAA851953 BQD851953:BQE851953 BGH851953:BGI851953 AWL851953:AWM851953 AMP851953:AMQ851953 ACT851953:ACU851953 SX851953:SY851953 JB851953:JC851953 F851953:G851953 WVN786417:WVO786417 WLR786417:WLS786417 WBV786417:WBW786417 VRZ786417:VSA786417 VID786417:VIE786417 UYH786417:UYI786417 UOL786417:UOM786417 UEP786417:UEQ786417 TUT786417:TUU786417 TKX786417:TKY786417 TBB786417:TBC786417 SRF786417:SRG786417 SHJ786417:SHK786417 RXN786417:RXO786417 RNR786417:RNS786417 RDV786417:RDW786417 QTZ786417:QUA786417 QKD786417:QKE786417 QAH786417:QAI786417 PQL786417:PQM786417 PGP786417:PGQ786417 OWT786417:OWU786417 OMX786417:OMY786417 ODB786417:ODC786417 NTF786417:NTG786417 NJJ786417:NJK786417 MZN786417:MZO786417 MPR786417:MPS786417 MFV786417:MFW786417 LVZ786417:LWA786417 LMD786417:LME786417 LCH786417:LCI786417 KSL786417:KSM786417 KIP786417:KIQ786417 JYT786417:JYU786417 JOX786417:JOY786417 JFB786417:JFC786417 IVF786417:IVG786417 ILJ786417:ILK786417 IBN786417:IBO786417 HRR786417:HRS786417 HHV786417:HHW786417 GXZ786417:GYA786417 GOD786417:GOE786417 GEH786417:GEI786417 FUL786417:FUM786417 FKP786417:FKQ786417 FAT786417:FAU786417 EQX786417:EQY786417 EHB786417:EHC786417 DXF786417:DXG786417 DNJ786417:DNK786417 DDN786417:DDO786417 CTR786417:CTS786417 CJV786417:CJW786417 BZZ786417:CAA786417 BQD786417:BQE786417 BGH786417:BGI786417 AWL786417:AWM786417 AMP786417:AMQ786417 ACT786417:ACU786417 SX786417:SY786417 JB786417:JC786417 F786417:G786417 WVN720881:WVO720881 WLR720881:WLS720881 WBV720881:WBW720881 VRZ720881:VSA720881 VID720881:VIE720881 UYH720881:UYI720881 UOL720881:UOM720881 UEP720881:UEQ720881 TUT720881:TUU720881 TKX720881:TKY720881 TBB720881:TBC720881 SRF720881:SRG720881 SHJ720881:SHK720881 RXN720881:RXO720881 RNR720881:RNS720881 RDV720881:RDW720881 QTZ720881:QUA720881 QKD720881:QKE720881 QAH720881:QAI720881 PQL720881:PQM720881 PGP720881:PGQ720881 OWT720881:OWU720881 OMX720881:OMY720881 ODB720881:ODC720881 NTF720881:NTG720881 NJJ720881:NJK720881 MZN720881:MZO720881 MPR720881:MPS720881 MFV720881:MFW720881 LVZ720881:LWA720881 LMD720881:LME720881 LCH720881:LCI720881 KSL720881:KSM720881 KIP720881:KIQ720881 JYT720881:JYU720881 JOX720881:JOY720881 JFB720881:JFC720881 IVF720881:IVG720881 ILJ720881:ILK720881 IBN720881:IBO720881 HRR720881:HRS720881 HHV720881:HHW720881 GXZ720881:GYA720881 GOD720881:GOE720881 GEH720881:GEI720881 FUL720881:FUM720881 FKP720881:FKQ720881 FAT720881:FAU720881 EQX720881:EQY720881 EHB720881:EHC720881 DXF720881:DXG720881 DNJ720881:DNK720881 DDN720881:DDO720881 CTR720881:CTS720881 CJV720881:CJW720881 BZZ720881:CAA720881 BQD720881:BQE720881 BGH720881:BGI720881 AWL720881:AWM720881 AMP720881:AMQ720881 ACT720881:ACU720881 SX720881:SY720881 JB720881:JC720881 F720881:G720881 WVN655345:WVO655345 WLR655345:WLS655345 WBV655345:WBW655345 VRZ655345:VSA655345 VID655345:VIE655345 UYH655345:UYI655345 UOL655345:UOM655345 UEP655345:UEQ655345 TUT655345:TUU655345 TKX655345:TKY655345 TBB655345:TBC655345 SRF655345:SRG655345 SHJ655345:SHK655345 RXN655345:RXO655345 RNR655345:RNS655345 RDV655345:RDW655345 QTZ655345:QUA655345 QKD655345:QKE655345 QAH655345:QAI655345 PQL655345:PQM655345 PGP655345:PGQ655345 OWT655345:OWU655345 OMX655345:OMY655345 ODB655345:ODC655345 NTF655345:NTG655345 NJJ655345:NJK655345 MZN655345:MZO655345 MPR655345:MPS655345 MFV655345:MFW655345 LVZ655345:LWA655345 LMD655345:LME655345 LCH655345:LCI655345 KSL655345:KSM655345 KIP655345:KIQ655345 JYT655345:JYU655345 JOX655345:JOY655345 JFB655345:JFC655345 IVF655345:IVG655345 ILJ655345:ILK655345 IBN655345:IBO655345 HRR655345:HRS655345 HHV655345:HHW655345 GXZ655345:GYA655345 GOD655345:GOE655345 GEH655345:GEI655345 FUL655345:FUM655345 FKP655345:FKQ655345 FAT655345:FAU655345 EQX655345:EQY655345 EHB655345:EHC655345 DXF655345:DXG655345 DNJ655345:DNK655345 DDN655345:DDO655345 CTR655345:CTS655345 CJV655345:CJW655345 BZZ655345:CAA655345 BQD655345:BQE655345 BGH655345:BGI655345 AWL655345:AWM655345 AMP655345:AMQ655345 ACT655345:ACU655345 SX655345:SY655345 JB655345:JC655345 F655345:G655345 WVN589809:WVO589809 WLR589809:WLS589809 WBV589809:WBW589809 VRZ589809:VSA589809 VID589809:VIE589809 UYH589809:UYI589809 UOL589809:UOM589809 UEP589809:UEQ589809 TUT589809:TUU589809 TKX589809:TKY589809 TBB589809:TBC589809 SRF589809:SRG589809 SHJ589809:SHK589809 RXN589809:RXO589809 RNR589809:RNS589809 RDV589809:RDW589809 QTZ589809:QUA589809 QKD589809:QKE589809 QAH589809:QAI589809 PQL589809:PQM589809 PGP589809:PGQ589809 OWT589809:OWU589809 OMX589809:OMY589809 ODB589809:ODC589809 NTF589809:NTG589809 NJJ589809:NJK589809 MZN589809:MZO589809 MPR589809:MPS589809 MFV589809:MFW589809 LVZ589809:LWA589809 LMD589809:LME589809 LCH589809:LCI589809 KSL589809:KSM589809 KIP589809:KIQ589809 JYT589809:JYU589809 JOX589809:JOY589809 JFB589809:JFC589809 IVF589809:IVG589809 ILJ589809:ILK589809 IBN589809:IBO589809 HRR589809:HRS589809 HHV589809:HHW589809 GXZ589809:GYA589809 GOD589809:GOE589809 GEH589809:GEI589809 FUL589809:FUM589809 FKP589809:FKQ589809 FAT589809:FAU589809 EQX589809:EQY589809 EHB589809:EHC589809 DXF589809:DXG589809 DNJ589809:DNK589809 DDN589809:DDO589809 CTR589809:CTS589809 CJV589809:CJW589809 BZZ589809:CAA589809 BQD589809:BQE589809 BGH589809:BGI589809 AWL589809:AWM589809 AMP589809:AMQ589809 ACT589809:ACU589809 SX589809:SY589809 JB589809:JC589809 F589809:G589809 WVN524273:WVO524273 WLR524273:WLS524273 WBV524273:WBW524273 VRZ524273:VSA524273 VID524273:VIE524273 UYH524273:UYI524273 UOL524273:UOM524273 UEP524273:UEQ524273 TUT524273:TUU524273 TKX524273:TKY524273 TBB524273:TBC524273 SRF524273:SRG524273 SHJ524273:SHK524273 RXN524273:RXO524273 RNR524273:RNS524273 RDV524273:RDW524273 QTZ524273:QUA524273 QKD524273:QKE524273 QAH524273:QAI524273 PQL524273:PQM524273 PGP524273:PGQ524273 OWT524273:OWU524273 OMX524273:OMY524273 ODB524273:ODC524273 NTF524273:NTG524273 NJJ524273:NJK524273 MZN524273:MZO524273 MPR524273:MPS524273 MFV524273:MFW524273 LVZ524273:LWA524273 LMD524273:LME524273 LCH524273:LCI524273 KSL524273:KSM524273 KIP524273:KIQ524273 JYT524273:JYU524273 JOX524273:JOY524273 JFB524273:JFC524273 IVF524273:IVG524273 ILJ524273:ILK524273 IBN524273:IBO524273 HRR524273:HRS524273 HHV524273:HHW524273 GXZ524273:GYA524273 GOD524273:GOE524273 GEH524273:GEI524273 FUL524273:FUM524273 FKP524273:FKQ524273 FAT524273:FAU524273 EQX524273:EQY524273 EHB524273:EHC524273 DXF524273:DXG524273 DNJ524273:DNK524273 DDN524273:DDO524273 CTR524273:CTS524273 CJV524273:CJW524273 BZZ524273:CAA524273 BQD524273:BQE524273 BGH524273:BGI524273 AWL524273:AWM524273 AMP524273:AMQ524273 ACT524273:ACU524273 SX524273:SY524273 JB524273:JC524273 F524273:G524273 WVN458737:WVO458737 WLR458737:WLS458737 WBV458737:WBW458737 VRZ458737:VSA458737 VID458737:VIE458737 UYH458737:UYI458737 UOL458737:UOM458737 UEP458737:UEQ458737 TUT458737:TUU458737 TKX458737:TKY458737 TBB458737:TBC458737 SRF458737:SRG458737 SHJ458737:SHK458737 RXN458737:RXO458737 RNR458737:RNS458737 RDV458737:RDW458737 QTZ458737:QUA458737 QKD458737:QKE458737 QAH458737:QAI458737 PQL458737:PQM458737 PGP458737:PGQ458737 OWT458737:OWU458737 OMX458737:OMY458737 ODB458737:ODC458737 NTF458737:NTG458737 NJJ458737:NJK458737 MZN458737:MZO458737 MPR458737:MPS458737 MFV458737:MFW458737 LVZ458737:LWA458737 LMD458737:LME458737 LCH458737:LCI458737 KSL458737:KSM458737 KIP458737:KIQ458737 JYT458737:JYU458737 JOX458737:JOY458737 JFB458737:JFC458737 IVF458737:IVG458737 ILJ458737:ILK458737 IBN458737:IBO458737 HRR458737:HRS458737 HHV458737:HHW458737 GXZ458737:GYA458737 GOD458737:GOE458737 GEH458737:GEI458737 FUL458737:FUM458737 FKP458737:FKQ458737 FAT458737:FAU458737 EQX458737:EQY458737 EHB458737:EHC458737 DXF458737:DXG458737 DNJ458737:DNK458737 DDN458737:DDO458737 CTR458737:CTS458737 CJV458737:CJW458737 BZZ458737:CAA458737 BQD458737:BQE458737 BGH458737:BGI458737 AWL458737:AWM458737 AMP458737:AMQ458737 ACT458737:ACU458737 SX458737:SY458737 JB458737:JC458737 F458737:G458737 WVN393201:WVO393201 WLR393201:WLS393201 WBV393201:WBW393201 VRZ393201:VSA393201 VID393201:VIE393201 UYH393201:UYI393201 UOL393201:UOM393201 UEP393201:UEQ393201 TUT393201:TUU393201 TKX393201:TKY393201 TBB393201:TBC393201 SRF393201:SRG393201 SHJ393201:SHK393201 RXN393201:RXO393201 RNR393201:RNS393201 RDV393201:RDW393201 QTZ393201:QUA393201 QKD393201:QKE393201 QAH393201:QAI393201 PQL393201:PQM393201 PGP393201:PGQ393201 OWT393201:OWU393201 OMX393201:OMY393201 ODB393201:ODC393201 NTF393201:NTG393201 NJJ393201:NJK393201 MZN393201:MZO393201 MPR393201:MPS393201 MFV393201:MFW393201 LVZ393201:LWA393201 LMD393201:LME393201 LCH393201:LCI393201 KSL393201:KSM393201 KIP393201:KIQ393201 JYT393201:JYU393201 JOX393201:JOY393201 JFB393201:JFC393201 IVF393201:IVG393201 ILJ393201:ILK393201 IBN393201:IBO393201 HRR393201:HRS393201 HHV393201:HHW393201 GXZ393201:GYA393201 GOD393201:GOE393201 GEH393201:GEI393201 FUL393201:FUM393201 FKP393201:FKQ393201 FAT393201:FAU393201 EQX393201:EQY393201 EHB393201:EHC393201 DXF393201:DXG393201 DNJ393201:DNK393201 DDN393201:DDO393201 CTR393201:CTS393201 CJV393201:CJW393201 BZZ393201:CAA393201 BQD393201:BQE393201 BGH393201:BGI393201 AWL393201:AWM393201 AMP393201:AMQ393201 ACT393201:ACU393201 SX393201:SY393201 JB393201:JC393201 F393201:G393201 WVN327665:WVO327665 WLR327665:WLS327665 WBV327665:WBW327665 VRZ327665:VSA327665 VID327665:VIE327665 UYH327665:UYI327665 UOL327665:UOM327665 UEP327665:UEQ327665 TUT327665:TUU327665 TKX327665:TKY327665 TBB327665:TBC327665 SRF327665:SRG327665 SHJ327665:SHK327665 RXN327665:RXO327665 RNR327665:RNS327665 RDV327665:RDW327665 QTZ327665:QUA327665 QKD327665:QKE327665 QAH327665:QAI327665 PQL327665:PQM327665 PGP327665:PGQ327665 OWT327665:OWU327665 OMX327665:OMY327665 ODB327665:ODC327665 NTF327665:NTG327665 NJJ327665:NJK327665 MZN327665:MZO327665 MPR327665:MPS327665 MFV327665:MFW327665 LVZ327665:LWA327665 LMD327665:LME327665 LCH327665:LCI327665 KSL327665:KSM327665 KIP327665:KIQ327665 JYT327665:JYU327665 JOX327665:JOY327665 JFB327665:JFC327665 IVF327665:IVG327665 ILJ327665:ILK327665 IBN327665:IBO327665 HRR327665:HRS327665 HHV327665:HHW327665 GXZ327665:GYA327665 GOD327665:GOE327665 GEH327665:GEI327665 FUL327665:FUM327665 FKP327665:FKQ327665 FAT327665:FAU327665 EQX327665:EQY327665 EHB327665:EHC327665 DXF327665:DXG327665 DNJ327665:DNK327665 DDN327665:DDO327665 CTR327665:CTS327665 CJV327665:CJW327665 BZZ327665:CAA327665 BQD327665:BQE327665 BGH327665:BGI327665 AWL327665:AWM327665 AMP327665:AMQ327665 ACT327665:ACU327665 SX327665:SY327665 JB327665:JC327665 F327665:G327665 WVN262129:WVO262129 WLR262129:WLS262129 WBV262129:WBW262129 VRZ262129:VSA262129 VID262129:VIE262129 UYH262129:UYI262129 UOL262129:UOM262129 UEP262129:UEQ262129 TUT262129:TUU262129 TKX262129:TKY262129 TBB262129:TBC262129 SRF262129:SRG262129 SHJ262129:SHK262129 RXN262129:RXO262129 RNR262129:RNS262129 RDV262129:RDW262129 QTZ262129:QUA262129 QKD262129:QKE262129 QAH262129:QAI262129 PQL262129:PQM262129 PGP262129:PGQ262129 OWT262129:OWU262129 OMX262129:OMY262129 ODB262129:ODC262129 NTF262129:NTG262129 NJJ262129:NJK262129 MZN262129:MZO262129 MPR262129:MPS262129 MFV262129:MFW262129 LVZ262129:LWA262129 LMD262129:LME262129 LCH262129:LCI262129 KSL262129:KSM262129 KIP262129:KIQ262129 JYT262129:JYU262129 JOX262129:JOY262129 JFB262129:JFC262129 IVF262129:IVG262129 ILJ262129:ILK262129 IBN262129:IBO262129 HRR262129:HRS262129 HHV262129:HHW262129 GXZ262129:GYA262129 GOD262129:GOE262129 GEH262129:GEI262129 FUL262129:FUM262129 FKP262129:FKQ262129 FAT262129:FAU262129 EQX262129:EQY262129 EHB262129:EHC262129 DXF262129:DXG262129 DNJ262129:DNK262129 DDN262129:DDO262129 CTR262129:CTS262129 CJV262129:CJW262129 BZZ262129:CAA262129 BQD262129:BQE262129 BGH262129:BGI262129 AWL262129:AWM262129 AMP262129:AMQ262129 ACT262129:ACU262129 SX262129:SY262129 JB262129:JC262129 F262129:G262129 WVN196593:WVO196593 WLR196593:WLS196593 WBV196593:WBW196593 VRZ196593:VSA196593 VID196593:VIE196593 UYH196593:UYI196593 UOL196593:UOM196593 UEP196593:UEQ196593 TUT196593:TUU196593 TKX196593:TKY196593 TBB196593:TBC196593 SRF196593:SRG196593 SHJ196593:SHK196593 RXN196593:RXO196593 RNR196593:RNS196593 RDV196593:RDW196593 QTZ196593:QUA196593 QKD196593:QKE196593 QAH196593:QAI196593 PQL196593:PQM196593 PGP196593:PGQ196593 OWT196593:OWU196593 OMX196593:OMY196593 ODB196593:ODC196593 NTF196593:NTG196593 NJJ196593:NJK196593 MZN196593:MZO196593 MPR196593:MPS196593 MFV196593:MFW196593 LVZ196593:LWA196593 LMD196593:LME196593 LCH196593:LCI196593 KSL196593:KSM196593 KIP196593:KIQ196593 JYT196593:JYU196593 JOX196593:JOY196593 JFB196593:JFC196593 IVF196593:IVG196593 ILJ196593:ILK196593 IBN196593:IBO196593 HRR196593:HRS196593 HHV196593:HHW196593 GXZ196593:GYA196593 GOD196593:GOE196593 GEH196593:GEI196593 FUL196593:FUM196593 FKP196593:FKQ196593 FAT196593:FAU196593 EQX196593:EQY196593 EHB196593:EHC196593 DXF196593:DXG196593 DNJ196593:DNK196593 DDN196593:DDO196593 CTR196593:CTS196593 CJV196593:CJW196593 BZZ196593:CAA196593 BQD196593:BQE196593 BGH196593:BGI196593 AWL196593:AWM196593 AMP196593:AMQ196593 ACT196593:ACU196593 SX196593:SY196593 JB196593:JC196593 F196593:G196593 WVN131057:WVO131057 WLR131057:WLS131057 WBV131057:WBW131057 VRZ131057:VSA131057 VID131057:VIE131057 UYH131057:UYI131057 UOL131057:UOM131057 UEP131057:UEQ131057 TUT131057:TUU131057 TKX131057:TKY131057 TBB131057:TBC131057 SRF131057:SRG131057 SHJ131057:SHK131057 RXN131057:RXO131057 RNR131057:RNS131057 RDV131057:RDW131057 QTZ131057:QUA131057 QKD131057:QKE131057 QAH131057:QAI131057 PQL131057:PQM131057 PGP131057:PGQ131057 OWT131057:OWU131057 OMX131057:OMY131057 ODB131057:ODC131057 NTF131057:NTG131057 NJJ131057:NJK131057 MZN131057:MZO131057 MPR131057:MPS131057 MFV131057:MFW131057 LVZ131057:LWA131057 LMD131057:LME131057 LCH131057:LCI131057 KSL131057:KSM131057 KIP131057:KIQ131057 JYT131057:JYU131057 JOX131057:JOY131057 JFB131057:JFC131057 IVF131057:IVG131057 ILJ131057:ILK131057 IBN131057:IBO131057 HRR131057:HRS131057 HHV131057:HHW131057 GXZ131057:GYA131057 GOD131057:GOE131057 GEH131057:GEI131057 FUL131057:FUM131057 FKP131057:FKQ131057 FAT131057:FAU131057 EQX131057:EQY131057 EHB131057:EHC131057 DXF131057:DXG131057 DNJ131057:DNK131057 DDN131057:DDO131057 CTR131057:CTS131057 CJV131057:CJW131057 BZZ131057:CAA131057 BQD131057:BQE131057 BGH131057:BGI131057 AWL131057:AWM131057 AMP131057:AMQ131057 ACT131057:ACU131057 SX131057:SY131057 JB131057:JC131057 F131057:G131057 WVN65521:WVO65521 WLR65521:WLS65521 WBV65521:WBW65521 VRZ65521:VSA65521 VID65521:VIE65521 UYH65521:UYI65521 UOL65521:UOM65521 UEP65521:UEQ65521 TUT65521:TUU65521 TKX65521:TKY65521 TBB65521:TBC65521 SRF65521:SRG65521 SHJ65521:SHK65521 RXN65521:RXO65521 RNR65521:RNS65521 RDV65521:RDW65521 QTZ65521:QUA65521 QKD65521:QKE65521 QAH65521:QAI65521 PQL65521:PQM65521 PGP65521:PGQ65521 OWT65521:OWU65521 OMX65521:OMY65521 ODB65521:ODC65521 NTF65521:NTG65521 NJJ65521:NJK65521 MZN65521:MZO65521 MPR65521:MPS65521 MFV65521:MFW65521 LVZ65521:LWA65521 LMD65521:LME65521 LCH65521:LCI65521 KSL65521:KSM65521 KIP65521:KIQ65521 JYT65521:JYU65521 JOX65521:JOY65521 JFB65521:JFC65521 IVF65521:IVG65521 ILJ65521:ILK65521 IBN65521:IBO65521 HRR65521:HRS65521 HHV65521:HHW65521 GXZ65521:GYA65521 GOD65521:GOE65521 GEH65521:GEI65521 FUL65521:FUM65521 FKP65521:FKQ65521 FAT65521:FAU65521 EQX65521:EQY65521 EHB65521:EHC65521 DXF65521:DXG65521 DNJ65521:DNK65521 DDN65521:DDO65521 CTR65521:CTS65521 CJV65521:CJW65521 BZZ65521:CAA65521 BQD65521:BQE65521 BGH65521:BGI65521 AWL65521:AWM65521 AMP65521:AMQ65521 ACT65521:ACU65521 SX65521:SY65521 JB65521:JC65521" xr:uid="{00000000-0002-0000-0000-000000000000}">
      <formula1>#REF!</formula1>
    </dataValidation>
    <dataValidation type="list" allowBlank="1" showInputMessage="1" showErrorMessage="1" sqref="WVJ983025:WVJ983028 SL3:SL5 ACH3:ACH5 AMD3:AMD5 AVZ3:AVZ5 BFV3:BFV5 BPR3:BPR5 BZN3:BZN5 CJJ3:CJJ5 CTF3:CTF5 DDB3:DDB5 DMX3:DMX5 DWT3:DWT5 EGP3:EGP5 EQL3:EQL5 FAH3:FAH5 FKD3:FKD5 FTZ3:FTZ5 GDV3:GDV5 GNR3:GNR5 GXN3:GXN5 HHJ3:HHJ5 HRF3:HRF5 IBB3:IBB5 IKX3:IKX5 IUT3:IUT5 JEP3:JEP5 JOL3:JOL5 JYH3:JYH5 KID3:KID5 KRZ3:KRZ5 LBV3:LBV5 LLR3:LLR5 LVN3:LVN5 MFJ3:MFJ5 MPF3:MPF5 MZB3:MZB5 NIX3:NIX5 NST3:NST5 OCP3:OCP5 OML3:OML5 OWH3:OWH5 PGD3:PGD5 PPZ3:PPZ5 PZV3:PZV5 QJR3:QJR5 QTN3:QTN5 RDJ3:RDJ5 RNF3:RNF5 RXB3:RXB5 SGX3:SGX5 SQT3:SQT5 TAP3:TAP5 TKL3:TKL5 TUH3:TUH5 UED3:UED5 UNZ3:UNZ5 UXV3:UXV5 VHR3:VHR5 VRN3:VRN5 WBJ3:WBJ5 WLF3:WLF5 WVB3:WVB5 IX65521:IX65524 ST65521:ST65524 ACP65521:ACP65524 AML65521:AML65524 AWH65521:AWH65524 BGD65521:BGD65524 BPZ65521:BPZ65524 BZV65521:BZV65524 CJR65521:CJR65524 CTN65521:CTN65524 DDJ65521:DDJ65524 DNF65521:DNF65524 DXB65521:DXB65524 EGX65521:EGX65524 EQT65521:EQT65524 FAP65521:FAP65524 FKL65521:FKL65524 FUH65521:FUH65524 GED65521:GED65524 GNZ65521:GNZ65524 GXV65521:GXV65524 HHR65521:HHR65524 HRN65521:HRN65524 IBJ65521:IBJ65524 ILF65521:ILF65524 IVB65521:IVB65524 JEX65521:JEX65524 JOT65521:JOT65524 JYP65521:JYP65524 KIL65521:KIL65524 KSH65521:KSH65524 LCD65521:LCD65524 LLZ65521:LLZ65524 LVV65521:LVV65524 MFR65521:MFR65524 MPN65521:MPN65524 MZJ65521:MZJ65524 NJF65521:NJF65524 NTB65521:NTB65524 OCX65521:OCX65524 OMT65521:OMT65524 OWP65521:OWP65524 PGL65521:PGL65524 PQH65521:PQH65524 QAD65521:QAD65524 QJZ65521:QJZ65524 QTV65521:QTV65524 RDR65521:RDR65524 RNN65521:RNN65524 RXJ65521:RXJ65524 SHF65521:SHF65524 SRB65521:SRB65524 TAX65521:TAX65524 TKT65521:TKT65524 TUP65521:TUP65524 UEL65521:UEL65524 UOH65521:UOH65524 UYD65521:UYD65524 VHZ65521:VHZ65524 VRV65521:VRV65524 WBR65521:WBR65524 WLN65521:WLN65524 WVJ65521:WVJ65524 IX131057:IX131060 ST131057:ST131060 ACP131057:ACP131060 AML131057:AML131060 AWH131057:AWH131060 BGD131057:BGD131060 BPZ131057:BPZ131060 BZV131057:BZV131060 CJR131057:CJR131060 CTN131057:CTN131060 DDJ131057:DDJ131060 DNF131057:DNF131060 DXB131057:DXB131060 EGX131057:EGX131060 EQT131057:EQT131060 FAP131057:FAP131060 FKL131057:FKL131060 FUH131057:FUH131060 GED131057:GED131060 GNZ131057:GNZ131060 GXV131057:GXV131060 HHR131057:HHR131060 HRN131057:HRN131060 IBJ131057:IBJ131060 ILF131057:ILF131060 IVB131057:IVB131060 JEX131057:JEX131060 JOT131057:JOT131060 JYP131057:JYP131060 KIL131057:KIL131060 KSH131057:KSH131060 LCD131057:LCD131060 LLZ131057:LLZ131060 LVV131057:LVV131060 MFR131057:MFR131060 MPN131057:MPN131060 MZJ131057:MZJ131060 NJF131057:NJF131060 NTB131057:NTB131060 OCX131057:OCX131060 OMT131057:OMT131060 OWP131057:OWP131060 PGL131057:PGL131060 PQH131057:PQH131060 QAD131057:QAD131060 QJZ131057:QJZ131060 QTV131057:QTV131060 RDR131057:RDR131060 RNN131057:RNN131060 RXJ131057:RXJ131060 SHF131057:SHF131060 SRB131057:SRB131060 TAX131057:TAX131060 TKT131057:TKT131060 TUP131057:TUP131060 UEL131057:UEL131060 UOH131057:UOH131060 UYD131057:UYD131060 VHZ131057:VHZ131060 VRV131057:VRV131060 WBR131057:WBR131060 WLN131057:WLN131060 WVJ131057:WVJ131060 IX196593:IX196596 ST196593:ST196596 ACP196593:ACP196596 AML196593:AML196596 AWH196593:AWH196596 BGD196593:BGD196596 BPZ196593:BPZ196596 BZV196593:BZV196596 CJR196593:CJR196596 CTN196593:CTN196596 DDJ196593:DDJ196596 DNF196593:DNF196596 DXB196593:DXB196596 EGX196593:EGX196596 EQT196593:EQT196596 FAP196593:FAP196596 FKL196593:FKL196596 FUH196593:FUH196596 GED196593:GED196596 GNZ196593:GNZ196596 GXV196593:GXV196596 HHR196593:HHR196596 HRN196593:HRN196596 IBJ196593:IBJ196596 ILF196593:ILF196596 IVB196593:IVB196596 JEX196593:JEX196596 JOT196593:JOT196596 JYP196593:JYP196596 KIL196593:KIL196596 KSH196593:KSH196596 LCD196593:LCD196596 LLZ196593:LLZ196596 LVV196593:LVV196596 MFR196593:MFR196596 MPN196593:MPN196596 MZJ196593:MZJ196596 NJF196593:NJF196596 NTB196593:NTB196596 OCX196593:OCX196596 OMT196593:OMT196596 OWP196593:OWP196596 PGL196593:PGL196596 PQH196593:PQH196596 QAD196593:QAD196596 QJZ196593:QJZ196596 QTV196593:QTV196596 RDR196593:RDR196596 RNN196593:RNN196596 RXJ196593:RXJ196596 SHF196593:SHF196596 SRB196593:SRB196596 TAX196593:TAX196596 TKT196593:TKT196596 TUP196593:TUP196596 UEL196593:UEL196596 UOH196593:UOH196596 UYD196593:UYD196596 VHZ196593:VHZ196596 VRV196593:VRV196596 WBR196593:WBR196596 WLN196593:WLN196596 WVJ196593:WVJ196596 IX262129:IX262132 ST262129:ST262132 ACP262129:ACP262132 AML262129:AML262132 AWH262129:AWH262132 BGD262129:BGD262132 BPZ262129:BPZ262132 BZV262129:BZV262132 CJR262129:CJR262132 CTN262129:CTN262132 DDJ262129:DDJ262132 DNF262129:DNF262132 DXB262129:DXB262132 EGX262129:EGX262132 EQT262129:EQT262132 FAP262129:FAP262132 FKL262129:FKL262132 FUH262129:FUH262132 GED262129:GED262132 GNZ262129:GNZ262132 GXV262129:GXV262132 HHR262129:HHR262132 HRN262129:HRN262132 IBJ262129:IBJ262132 ILF262129:ILF262132 IVB262129:IVB262132 JEX262129:JEX262132 JOT262129:JOT262132 JYP262129:JYP262132 KIL262129:KIL262132 KSH262129:KSH262132 LCD262129:LCD262132 LLZ262129:LLZ262132 LVV262129:LVV262132 MFR262129:MFR262132 MPN262129:MPN262132 MZJ262129:MZJ262132 NJF262129:NJF262132 NTB262129:NTB262132 OCX262129:OCX262132 OMT262129:OMT262132 OWP262129:OWP262132 PGL262129:PGL262132 PQH262129:PQH262132 QAD262129:QAD262132 QJZ262129:QJZ262132 QTV262129:QTV262132 RDR262129:RDR262132 RNN262129:RNN262132 RXJ262129:RXJ262132 SHF262129:SHF262132 SRB262129:SRB262132 TAX262129:TAX262132 TKT262129:TKT262132 TUP262129:TUP262132 UEL262129:UEL262132 UOH262129:UOH262132 UYD262129:UYD262132 VHZ262129:VHZ262132 VRV262129:VRV262132 WBR262129:WBR262132 WLN262129:WLN262132 WVJ262129:WVJ262132 IX327665:IX327668 ST327665:ST327668 ACP327665:ACP327668 AML327665:AML327668 AWH327665:AWH327668 BGD327665:BGD327668 BPZ327665:BPZ327668 BZV327665:BZV327668 CJR327665:CJR327668 CTN327665:CTN327668 DDJ327665:DDJ327668 DNF327665:DNF327668 DXB327665:DXB327668 EGX327665:EGX327668 EQT327665:EQT327668 FAP327665:FAP327668 FKL327665:FKL327668 FUH327665:FUH327668 GED327665:GED327668 GNZ327665:GNZ327668 GXV327665:GXV327668 HHR327665:HHR327668 HRN327665:HRN327668 IBJ327665:IBJ327668 ILF327665:ILF327668 IVB327665:IVB327668 JEX327665:JEX327668 JOT327665:JOT327668 JYP327665:JYP327668 KIL327665:KIL327668 KSH327665:KSH327668 LCD327665:LCD327668 LLZ327665:LLZ327668 LVV327665:LVV327668 MFR327665:MFR327668 MPN327665:MPN327668 MZJ327665:MZJ327668 NJF327665:NJF327668 NTB327665:NTB327668 OCX327665:OCX327668 OMT327665:OMT327668 OWP327665:OWP327668 PGL327665:PGL327668 PQH327665:PQH327668 QAD327665:QAD327668 QJZ327665:QJZ327668 QTV327665:QTV327668 RDR327665:RDR327668 RNN327665:RNN327668 RXJ327665:RXJ327668 SHF327665:SHF327668 SRB327665:SRB327668 TAX327665:TAX327668 TKT327665:TKT327668 TUP327665:TUP327668 UEL327665:UEL327668 UOH327665:UOH327668 UYD327665:UYD327668 VHZ327665:VHZ327668 VRV327665:VRV327668 WBR327665:WBR327668 WLN327665:WLN327668 WVJ327665:WVJ327668 IX393201:IX393204 ST393201:ST393204 ACP393201:ACP393204 AML393201:AML393204 AWH393201:AWH393204 BGD393201:BGD393204 BPZ393201:BPZ393204 BZV393201:BZV393204 CJR393201:CJR393204 CTN393201:CTN393204 DDJ393201:DDJ393204 DNF393201:DNF393204 DXB393201:DXB393204 EGX393201:EGX393204 EQT393201:EQT393204 FAP393201:FAP393204 FKL393201:FKL393204 FUH393201:FUH393204 GED393201:GED393204 GNZ393201:GNZ393204 GXV393201:GXV393204 HHR393201:HHR393204 HRN393201:HRN393204 IBJ393201:IBJ393204 ILF393201:ILF393204 IVB393201:IVB393204 JEX393201:JEX393204 JOT393201:JOT393204 JYP393201:JYP393204 KIL393201:KIL393204 KSH393201:KSH393204 LCD393201:LCD393204 LLZ393201:LLZ393204 LVV393201:LVV393204 MFR393201:MFR393204 MPN393201:MPN393204 MZJ393201:MZJ393204 NJF393201:NJF393204 NTB393201:NTB393204 OCX393201:OCX393204 OMT393201:OMT393204 OWP393201:OWP393204 PGL393201:PGL393204 PQH393201:PQH393204 QAD393201:QAD393204 QJZ393201:QJZ393204 QTV393201:QTV393204 RDR393201:RDR393204 RNN393201:RNN393204 RXJ393201:RXJ393204 SHF393201:SHF393204 SRB393201:SRB393204 TAX393201:TAX393204 TKT393201:TKT393204 TUP393201:TUP393204 UEL393201:UEL393204 UOH393201:UOH393204 UYD393201:UYD393204 VHZ393201:VHZ393204 VRV393201:VRV393204 WBR393201:WBR393204 WLN393201:WLN393204 WVJ393201:WVJ393204 IX458737:IX458740 ST458737:ST458740 ACP458737:ACP458740 AML458737:AML458740 AWH458737:AWH458740 BGD458737:BGD458740 BPZ458737:BPZ458740 BZV458737:BZV458740 CJR458737:CJR458740 CTN458737:CTN458740 DDJ458737:DDJ458740 DNF458737:DNF458740 DXB458737:DXB458740 EGX458737:EGX458740 EQT458737:EQT458740 FAP458737:FAP458740 FKL458737:FKL458740 FUH458737:FUH458740 GED458737:GED458740 GNZ458737:GNZ458740 GXV458737:GXV458740 HHR458737:HHR458740 HRN458737:HRN458740 IBJ458737:IBJ458740 ILF458737:ILF458740 IVB458737:IVB458740 JEX458737:JEX458740 JOT458737:JOT458740 JYP458737:JYP458740 KIL458737:KIL458740 KSH458737:KSH458740 LCD458737:LCD458740 LLZ458737:LLZ458740 LVV458737:LVV458740 MFR458737:MFR458740 MPN458737:MPN458740 MZJ458737:MZJ458740 NJF458737:NJF458740 NTB458737:NTB458740 OCX458737:OCX458740 OMT458737:OMT458740 OWP458737:OWP458740 PGL458737:PGL458740 PQH458737:PQH458740 QAD458737:QAD458740 QJZ458737:QJZ458740 QTV458737:QTV458740 RDR458737:RDR458740 RNN458737:RNN458740 RXJ458737:RXJ458740 SHF458737:SHF458740 SRB458737:SRB458740 TAX458737:TAX458740 TKT458737:TKT458740 TUP458737:TUP458740 UEL458737:UEL458740 UOH458737:UOH458740 UYD458737:UYD458740 VHZ458737:VHZ458740 VRV458737:VRV458740 WBR458737:WBR458740 WLN458737:WLN458740 WVJ458737:WVJ458740 IX524273:IX524276 ST524273:ST524276 ACP524273:ACP524276 AML524273:AML524276 AWH524273:AWH524276 BGD524273:BGD524276 BPZ524273:BPZ524276 BZV524273:BZV524276 CJR524273:CJR524276 CTN524273:CTN524276 DDJ524273:DDJ524276 DNF524273:DNF524276 DXB524273:DXB524276 EGX524273:EGX524276 EQT524273:EQT524276 FAP524273:FAP524276 FKL524273:FKL524276 FUH524273:FUH524276 GED524273:GED524276 GNZ524273:GNZ524276 GXV524273:GXV524276 HHR524273:HHR524276 HRN524273:HRN524276 IBJ524273:IBJ524276 ILF524273:ILF524276 IVB524273:IVB524276 JEX524273:JEX524276 JOT524273:JOT524276 JYP524273:JYP524276 KIL524273:KIL524276 KSH524273:KSH524276 LCD524273:LCD524276 LLZ524273:LLZ524276 LVV524273:LVV524276 MFR524273:MFR524276 MPN524273:MPN524276 MZJ524273:MZJ524276 NJF524273:NJF524276 NTB524273:NTB524276 OCX524273:OCX524276 OMT524273:OMT524276 OWP524273:OWP524276 PGL524273:PGL524276 PQH524273:PQH524276 QAD524273:QAD524276 QJZ524273:QJZ524276 QTV524273:QTV524276 RDR524273:RDR524276 RNN524273:RNN524276 RXJ524273:RXJ524276 SHF524273:SHF524276 SRB524273:SRB524276 TAX524273:TAX524276 TKT524273:TKT524276 TUP524273:TUP524276 UEL524273:UEL524276 UOH524273:UOH524276 UYD524273:UYD524276 VHZ524273:VHZ524276 VRV524273:VRV524276 WBR524273:WBR524276 WLN524273:WLN524276 WVJ524273:WVJ524276 IX589809:IX589812 ST589809:ST589812 ACP589809:ACP589812 AML589809:AML589812 AWH589809:AWH589812 BGD589809:BGD589812 BPZ589809:BPZ589812 BZV589809:BZV589812 CJR589809:CJR589812 CTN589809:CTN589812 DDJ589809:DDJ589812 DNF589809:DNF589812 DXB589809:DXB589812 EGX589809:EGX589812 EQT589809:EQT589812 FAP589809:FAP589812 FKL589809:FKL589812 FUH589809:FUH589812 GED589809:GED589812 GNZ589809:GNZ589812 GXV589809:GXV589812 HHR589809:HHR589812 HRN589809:HRN589812 IBJ589809:IBJ589812 ILF589809:ILF589812 IVB589809:IVB589812 JEX589809:JEX589812 JOT589809:JOT589812 JYP589809:JYP589812 KIL589809:KIL589812 KSH589809:KSH589812 LCD589809:LCD589812 LLZ589809:LLZ589812 LVV589809:LVV589812 MFR589809:MFR589812 MPN589809:MPN589812 MZJ589809:MZJ589812 NJF589809:NJF589812 NTB589809:NTB589812 OCX589809:OCX589812 OMT589809:OMT589812 OWP589809:OWP589812 PGL589809:PGL589812 PQH589809:PQH589812 QAD589809:QAD589812 QJZ589809:QJZ589812 QTV589809:QTV589812 RDR589809:RDR589812 RNN589809:RNN589812 RXJ589809:RXJ589812 SHF589809:SHF589812 SRB589809:SRB589812 TAX589809:TAX589812 TKT589809:TKT589812 TUP589809:TUP589812 UEL589809:UEL589812 UOH589809:UOH589812 UYD589809:UYD589812 VHZ589809:VHZ589812 VRV589809:VRV589812 WBR589809:WBR589812 WLN589809:WLN589812 WVJ589809:WVJ589812 IX655345:IX655348 ST655345:ST655348 ACP655345:ACP655348 AML655345:AML655348 AWH655345:AWH655348 BGD655345:BGD655348 BPZ655345:BPZ655348 BZV655345:BZV655348 CJR655345:CJR655348 CTN655345:CTN655348 DDJ655345:DDJ655348 DNF655345:DNF655348 DXB655345:DXB655348 EGX655345:EGX655348 EQT655345:EQT655348 FAP655345:FAP655348 FKL655345:FKL655348 FUH655345:FUH655348 GED655345:GED655348 GNZ655345:GNZ655348 GXV655345:GXV655348 HHR655345:HHR655348 HRN655345:HRN655348 IBJ655345:IBJ655348 ILF655345:ILF655348 IVB655345:IVB655348 JEX655345:JEX655348 JOT655345:JOT655348 JYP655345:JYP655348 KIL655345:KIL655348 KSH655345:KSH655348 LCD655345:LCD655348 LLZ655345:LLZ655348 LVV655345:LVV655348 MFR655345:MFR655348 MPN655345:MPN655348 MZJ655345:MZJ655348 NJF655345:NJF655348 NTB655345:NTB655348 OCX655345:OCX655348 OMT655345:OMT655348 OWP655345:OWP655348 PGL655345:PGL655348 PQH655345:PQH655348 QAD655345:QAD655348 QJZ655345:QJZ655348 QTV655345:QTV655348 RDR655345:RDR655348 RNN655345:RNN655348 RXJ655345:RXJ655348 SHF655345:SHF655348 SRB655345:SRB655348 TAX655345:TAX655348 TKT655345:TKT655348 TUP655345:TUP655348 UEL655345:UEL655348 UOH655345:UOH655348 UYD655345:UYD655348 VHZ655345:VHZ655348 VRV655345:VRV655348 WBR655345:WBR655348 WLN655345:WLN655348 WVJ655345:WVJ655348 IX720881:IX720884 ST720881:ST720884 ACP720881:ACP720884 AML720881:AML720884 AWH720881:AWH720884 BGD720881:BGD720884 BPZ720881:BPZ720884 BZV720881:BZV720884 CJR720881:CJR720884 CTN720881:CTN720884 DDJ720881:DDJ720884 DNF720881:DNF720884 DXB720881:DXB720884 EGX720881:EGX720884 EQT720881:EQT720884 FAP720881:FAP720884 FKL720881:FKL720884 FUH720881:FUH720884 GED720881:GED720884 GNZ720881:GNZ720884 GXV720881:GXV720884 HHR720881:HHR720884 HRN720881:HRN720884 IBJ720881:IBJ720884 ILF720881:ILF720884 IVB720881:IVB720884 JEX720881:JEX720884 JOT720881:JOT720884 JYP720881:JYP720884 KIL720881:KIL720884 KSH720881:KSH720884 LCD720881:LCD720884 LLZ720881:LLZ720884 LVV720881:LVV720884 MFR720881:MFR720884 MPN720881:MPN720884 MZJ720881:MZJ720884 NJF720881:NJF720884 NTB720881:NTB720884 OCX720881:OCX720884 OMT720881:OMT720884 OWP720881:OWP720884 PGL720881:PGL720884 PQH720881:PQH720884 QAD720881:QAD720884 QJZ720881:QJZ720884 QTV720881:QTV720884 RDR720881:RDR720884 RNN720881:RNN720884 RXJ720881:RXJ720884 SHF720881:SHF720884 SRB720881:SRB720884 TAX720881:TAX720884 TKT720881:TKT720884 TUP720881:TUP720884 UEL720881:UEL720884 UOH720881:UOH720884 UYD720881:UYD720884 VHZ720881:VHZ720884 VRV720881:VRV720884 WBR720881:WBR720884 WLN720881:WLN720884 WVJ720881:WVJ720884 IX786417:IX786420 ST786417:ST786420 ACP786417:ACP786420 AML786417:AML786420 AWH786417:AWH786420 BGD786417:BGD786420 BPZ786417:BPZ786420 BZV786417:BZV786420 CJR786417:CJR786420 CTN786417:CTN786420 DDJ786417:DDJ786420 DNF786417:DNF786420 DXB786417:DXB786420 EGX786417:EGX786420 EQT786417:EQT786420 FAP786417:FAP786420 FKL786417:FKL786420 FUH786417:FUH786420 GED786417:GED786420 GNZ786417:GNZ786420 GXV786417:GXV786420 HHR786417:HHR786420 HRN786417:HRN786420 IBJ786417:IBJ786420 ILF786417:ILF786420 IVB786417:IVB786420 JEX786417:JEX786420 JOT786417:JOT786420 JYP786417:JYP786420 KIL786417:KIL786420 KSH786417:KSH786420 LCD786417:LCD786420 LLZ786417:LLZ786420 LVV786417:LVV786420 MFR786417:MFR786420 MPN786417:MPN786420 MZJ786417:MZJ786420 NJF786417:NJF786420 NTB786417:NTB786420 OCX786417:OCX786420 OMT786417:OMT786420 OWP786417:OWP786420 PGL786417:PGL786420 PQH786417:PQH786420 QAD786417:QAD786420 QJZ786417:QJZ786420 QTV786417:QTV786420 RDR786417:RDR786420 RNN786417:RNN786420 RXJ786417:RXJ786420 SHF786417:SHF786420 SRB786417:SRB786420 TAX786417:TAX786420 TKT786417:TKT786420 TUP786417:TUP786420 UEL786417:UEL786420 UOH786417:UOH786420 UYD786417:UYD786420 VHZ786417:VHZ786420 VRV786417:VRV786420 WBR786417:WBR786420 WLN786417:WLN786420 WVJ786417:WVJ786420 IX851953:IX851956 ST851953:ST851956 ACP851953:ACP851956 AML851953:AML851956 AWH851953:AWH851956 BGD851953:BGD851956 BPZ851953:BPZ851956 BZV851953:BZV851956 CJR851953:CJR851956 CTN851953:CTN851956 DDJ851953:DDJ851956 DNF851953:DNF851956 DXB851953:DXB851956 EGX851953:EGX851956 EQT851953:EQT851956 FAP851953:FAP851956 FKL851953:FKL851956 FUH851953:FUH851956 GED851953:GED851956 GNZ851953:GNZ851956 GXV851953:GXV851956 HHR851953:HHR851956 HRN851953:HRN851956 IBJ851953:IBJ851956 ILF851953:ILF851956 IVB851953:IVB851956 JEX851953:JEX851956 JOT851953:JOT851956 JYP851953:JYP851956 KIL851953:KIL851956 KSH851953:KSH851956 LCD851953:LCD851956 LLZ851953:LLZ851956 LVV851953:LVV851956 MFR851953:MFR851956 MPN851953:MPN851956 MZJ851953:MZJ851956 NJF851953:NJF851956 NTB851953:NTB851956 OCX851953:OCX851956 OMT851953:OMT851956 OWP851953:OWP851956 PGL851953:PGL851956 PQH851953:PQH851956 QAD851953:QAD851956 QJZ851953:QJZ851956 QTV851953:QTV851956 RDR851953:RDR851956 RNN851953:RNN851956 RXJ851953:RXJ851956 SHF851953:SHF851956 SRB851953:SRB851956 TAX851953:TAX851956 TKT851953:TKT851956 TUP851953:TUP851956 UEL851953:UEL851956 UOH851953:UOH851956 UYD851953:UYD851956 VHZ851953:VHZ851956 VRV851953:VRV851956 WBR851953:WBR851956 WLN851953:WLN851956 WVJ851953:WVJ851956 IX917489:IX917492 ST917489:ST917492 ACP917489:ACP917492 AML917489:AML917492 AWH917489:AWH917492 BGD917489:BGD917492 BPZ917489:BPZ917492 BZV917489:BZV917492 CJR917489:CJR917492 CTN917489:CTN917492 DDJ917489:DDJ917492 DNF917489:DNF917492 DXB917489:DXB917492 EGX917489:EGX917492 EQT917489:EQT917492 FAP917489:FAP917492 FKL917489:FKL917492 FUH917489:FUH917492 GED917489:GED917492 GNZ917489:GNZ917492 GXV917489:GXV917492 HHR917489:HHR917492 HRN917489:HRN917492 IBJ917489:IBJ917492 ILF917489:ILF917492 IVB917489:IVB917492 JEX917489:JEX917492 JOT917489:JOT917492 JYP917489:JYP917492 KIL917489:KIL917492 KSH917489:KSH917492 LCD917489:LCD917492 LLZ917489:LLZ917492 LVV917489:LVV917492 MFR917489:MFR917492 MPN917489:MPN917492 MZJ917489:MZJ917492 NJF917489:NJF917492 NTB917489:NTB917492 OCX917489:OCX917492 OMT917489:OMT917492 OWP917489:OWP917492 PGL917489:PGL917492 PQH917489:PQH917492 QAD917489:QAD917492 QJZ917489:QJZ917492 QTV917489:QTV917492 RDR917489:RDR917492 RNN917489:RNN917492 RXJ917489:RXJ917492 SHF917489:SHF917492 SRB917489:SRB917492 TAX917489:TAX917492 TKT917489:TKT917492 TUP917489:TUP917492 UEL917489:UEL917492 UOH917489:UOH917492 UYD917489:UYD917492 VHZ917489:VHZ917492 VRV917489:VRV917492 WBR917489:WBR917492 WLN917489:WLN917492 WVJ917489:WVJ917492 IX983025:IX983028 ST983025:ST983028 ACP983025:ACP983028 AML983025:AML983028 AWH983025:AWH983028 BGD983025:BGD983028 BPZ983025:BPZ983028 BZV983025:BZV983028 CJR983025:CJR983028 CTN983025:CTN983028 DDJ983025:DDJ983028 DNF983025:DNF983028 DXB983025:DXB983028 EGX983025:EGX983028 EQT983025:EQT983028 FAP983025:FAP983028 FKL983025:FKL983028 FUH983025:FUH983028 GED983025:GED983028 GNZ983025:GNZ983028 GXV983025:GXV983028 HHR983025:HHR983028 HRN983025:HRN983028 IBJ983025:IBJ983028 ILF983025:ILF983028 IVB983025:IVB983028 JEX983025:JEX983028 JOT983025:JOT983028 JYP983025:JYP983028 KIL983025:KIL983028 KSH983025:KSH983028 LCD983025:LCD983028 LLZ983025:LLZ983028 LVV983025:LVV983028 MFR983025:MFR983028 MPN983025:MPN983028 MZJ983025:MZJ983028 NJF983025:NJF983028 NTB983025:NTB983028 OCX983025:OCX983028 OMT983025:OMT983028 OWP983025:OWP983028 PGL983025:PGL983028 PQH983025:PQH983028 QAD983025:QAD983028 QJZ983025:QJZ983028 QTV983025:QTV983028 RDR983025:RDR983028 RNN983025:RNN983028 RXJ983025:RXJ983028 SHF983025:SHF983028 SRB983025:SRB983028 TAX983025:TAX983028 TKT983025:TKT983028 TUP983025:TUP983028 UEL983025:UEL983028 UOH983025:UOH983028 UYD983025:UYD983028 VHZ983025:VHZ983028 VRV983025:VRV983028 WBR983025:WBR983028 WLN983025:WLN983028 IP3:IP5" xr:uid="{00000000-0002-0000-0000-000001000000}">
      <formula1>$H$3:$H$6</formula1>
    </dataValidation>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&amp;R（2023.06版）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21"/>
  <sheetViews>
    <sheetView view="pageBreakPreview" zoomScale="80" zoomScaleNormal="100" zoomScaleSheetLayoutView="80" zoomScalePageLayoutView="80" workbookViewId="0">
      <selection activeCell="G16" sqref="G16"/>
    </sheetView>
  </sheetViews>
  <sheetFormatPr defaultRowHeight="14"/>
  <cols>
    <col min="1" max="1" width="6.08203125" customWidth="1"/>
    <col min="2" max="2" width="36.58203125" customWidth="1"/>
    <col min="3" max="8" width="14.58203125" customWidth="1"/>
    <col min="9" max="9" width="3.83203125" customWidth="1"/>
    <col min="10" max="11" width="16.08203125" customWidth="1"/>
    <col min="12" max="12" width="14.83203125" customWidth="1"/>
  </cols>
  <sheetData>
    <row r="1" spans="1:11" ht="15" customHeight="1">
      <c r="H1" s="49" t="s">
        <v>2</v>
      </c>
    </row>
    <row r="2" spans="1:11" ht="24" customHeight="1">
      <c r="A2" s="491" t="s">
        <v>3</v>
      </c>
      <c r="B2" s="491"/>
      <c r="C2" s="491"/>
      <c r="D2" s="491"/>
      <c r="E2" s="491"/>
      <c r="F2" s="491"/>
      <c r="G2" s="491"/>
      <c r="H2" s="491"/>
      <c r="I2" s="105"/>
      <c r="J2" s="105"/>
      <c r="K2" s="105"/>
    </row>
    <row r="3" spans="1:11" ht="18" customHeight="1" thickBot="1">
      <c r="A3" s="8"/>
      <c r="B3" s="8"/>
      <c r="C3" s="8"/>
      <c r="D3" s="8"/>
      <c r="E3" s="8"/>
      <c r="F3" s="8"/>
      <c r="G3" s="87"/>
      <c r="H3" s="87" t="s">
        <v>4</v>
      </c>
      <c r="I3" s="8"/>
      <c r="J3" s="8"/>
      <c r="K3" s="87"/>
    </row>
    <row r="4" spans="1:11" ht="22" customHeight="1" thickBot="1">
      <c r="A4" s="493" t="s">
        <v>5</v>
      </c>
      <c r="B4" s="494"/>
      <c r="C4" s="401" t="s">
        <v>6</v>
      </c>
      <c r="D4" s="400" t="s">
        <v>7</v>
      </c>
      <c r="E4" s="390" t="s">
        <v>8</v>
      </c>
      <c r="F4" s="391" t="s">
        <v>9</v>
      </c>
      <c r="G4" s="390" t="s">
        <v>10</v>
      </c>
      <c r="H4" s="389" t="s">
        <v>11</v>
      </c>
    </row>
    <row r="5" spans="1:11" s="9" customFormat="1" ht="24" customHeight="1">
      <c r="A5" s="395" t="s">
        <v>12</v>
      </c>
      <c r="B5" s="396"/>
      <c r="C5" s="130">
        <f>SUM(C6,C13,C14)</f>
        <v>0</v>
      </c>
      <c r="D5" s="130">
        <f>SUM(D6,D13,D14)</f>
        <v>0</v>
      </c>
      <c r="E5" s="271"/>
      <c r="F5" s="107"/>
      <c r="G5" s="107"/>
      <c r="H5" s="108"/>
    </row>
    <row r="6" spans="1:11" s="9" customFormat="1" ht="24" customHeight="1">
      <c r="A6" s="478" t="s">
        <v>13</v>
      </c>
      <c r="B6" s="397"/>
      <c r="C6" s="124">
        <f>SUM(C7:C12)</f>
        <v>0</v>
      </c>
      <c r="D6" s="124">
        <f>SUM(D7:D12)</f>
        <v>0</v>
      </c>
      <c r="E6" s="272"/>
      <c r="F6" s="109"/>
      <c r="G6" s="109"/>
      <c r="H6" s="110"/>
    </row>
    <row r="7" spans="1:11" s="9" customFormat="1" ht="22" customHeight="1">
      <c r="A7" s="479"/>
      <c r="B7" s="398" t="s">
        <v>14</v>
      </c>
      <c r="C7" s="125"/>
      <c r="D7" s="125"/>
      <c r="E7" s="272"/>
      <c r="F7" s="109"/>
      <c r="G7" s="109"/>
      <c r="H7" s="110"/>
    </row>
    <row r="8" spans="1:11" s="9" customFormat="1" ht="22" customHeight="1">
      <c r="A8" s="479"/>
      <c r="B8" s="195" t="s">
        <v>15</v>
      </c>
      <c r="C8" s="125"/>
      <c r="D8" s="125"/>
      <c r="E8" s="272"/>
      <c r="F8" s="109"/>
      <c r="G8" s="109"/>
      <c r="H8" s="110"/>
    </row>
    <row r="9" spans="1:11" s="9" customFormat="1" ht="22" customHeight="1">
      <c r="A9" s="479"/>
      <c r="B9" s="398" t="s">
        <v>16</v>
      </c>
      <c r="C9" s="125"/>
      <c r="D9" s="125"/>
      <c r="E9" s="272"/>
      <c r="F9" s="109"/>
      <c r="G9" s="109"/>
      <c r="H9" s="110"/>
    </row>
    <row r="10" spans="1:11" s="9" customFormat="1" ht="22" customHeight="1">
      <c r="A10" s="479"/>
      <c r="B10" s="398" t="s">
        <v>17</v>
      </c>
      <c r="C10" s="125"/>
      <c r="D10" s="125"/>
      <c r="E10" s="270"/>
      <c r="F10" s="111"/>
      <c r="G10" s="111"/>
      <c r="H10" s="112"/>
    </row>
    <row r="11" spans="1:11" s="9" customFormat="1" ht="22" customHeight="1">
      <c r="A11" s="479"/>
      <c r="B11" s="398" t="s">
        <v>18</v>
      </c>
      <c r="C11" s="125"/>
      <c r="D11" s="125"/>
      <c r="E11" s="270"/>
      <c r="F11" s="111"/>
      <c r="G11" s="111"/>
      <c r="H11" s="112"/>
      <c r="J11" s="323"/>
    </row>
    <row r="12" spans="1:11" s="9" customFormat="1" ht="22" customHeight="1">
      <c r="A12" s="479"/>
      <c r="B12" s="196" t="s">
        <v>19</v>
      </c>
      <c r="C12" s="125"/>
      <c r="D12" s="125"/>
      <c r="E12" s="270"/>
      <c r="F12" s="111"/>
      <c r="G12" s="111"/>
      <c r="H12" s="112"/>
    </row>
    <row r="13" spans="1:11" s="9" customFormat="1" ht="22" customHeight="1">
      <c r="A13" s="480" t="s">
        <v>20</v>
      </c>
      <c r="B13" s="379"/>
      <c r="C13" s="125"/>
      <c r="D13" s="125"/>
      <c r="E13" s="392"/>
      <c r="F13" s="393"/>
      <c r="G13" s="393"/>
      <c r="H13" s="394"/>
    </row>
    <row r="14" spans="1:11" s="9" customFormat="1" ht="22" customHeight="1">
      <c r="A14" s="481" t="s">
        <v>21</v>
      </c>
      <c r="B14" s="195"/>
      <c r="C14" s="125"/>
      <c r="D14" s="125"/>
      <c r="E14" s="392"/>
      <c r="F14" s="393"/>
      <c r="G14" s="393"/>
      <c r="H14" s="394"/>
    </row>
    <row r="15" spans="1:11" s="9" customFormat="1" ht="22" customHeight="1" thickBot="1">
      <c r="A15" s="399" t="s">
        <v>22</v>
      </c>
      <c r="B15" s="193"/>
      <c r="C15" s="125"/>
      <c r="D15" s="125"/>
      <c r="E15" s="392"/>
      <c r="F15" s="393"/>
      <c r="G15" s="393"/>
      <c r="H15" s="394"/>
    </row>
    <row r="16" spans="1:11" s="9" customFormat="1" ht="24" customHeight="1" thickBot="1">
      <c r="A16" s="126" t="s">
        <v>23</v>
      </c>
      <c r="B16" s="127"/>
      <c r="C16" s="131">
        <f>C5+C15</f>
        <v>0</v>
      </c>
      <c r="D16" s="131">
        <f>D5+D15</f>
        <v>0</v>
      </c>
      <c r="E16" s="115"/>
      <c r="F16" s="113"/>
      <c r="G16" s="113"/>
      <c r="H16" s="114"/>
    </row>
    <row r="17" spans="1:11" s="9" customFormat="1" ht="24" customHeight="1" thickBot="1">
      <c r="A17" s="128" t="s">
        <v>24</v>
      </c>
      <c r="B17" s="127"/>
      <c r="C17" s="132">
        <f>C16*10%</f>
        <v>0</v>
      </c>
      <c r="D17" s="132">
        <f>ROUNDDOWN(D16*10%,0)</f>
        <v>0</v>
      </c>
      <c r="E17" s="384"/>
      <c r="F17" s="386"/>
      <c r="G17" s="386"/>
      <c r="H17" s="387"/>
    </row>
    <row r="18" spans="1:11" s="9" customFormat="1" ht="24" customHeight="1" thickBot="1">
      <c r="A18" s="129" t="s">
        <v>25</v>
      </c>
      <c r="B18" s="385"/>
      <c r="C18" s="227">
        <f>C16+C17</f>
        <v>0</v>
      </c>
      <c r="D18" s="227">
        <f>D16+D17</f>
        <v>0</v>
      </c>
      <c r="E18" s="383"/>
      <c r="F18" s="133"/>
      <c r="G18" s="133"/>
      <c r="H18" s="134">
        <f>D18-E18-F18-G18</f>
        <v>0</v>
      </c>
    </row>
    <row r="19" spans="1:11" s="9" customFormat="1" ht="39.65" customHeight="1">
      <c r="A19" s="8"/>
      <c r="B19" s="495" t="s">
        <v>250</v>
      </c>
      <c r="C19" s="495"/>
      <c r="D19" s="495"/>
      <c r="E19" s="495"/>
      <c r="F19" s="495"/>
      <c r="G19" s="495"/>
      <c r="H19" s="495"/>
      <c r="I19" s="495"/>
    </row>
    <row r="20" spans="1:11" ht="78" customHeight="1">
      <c r="A20" s="492" t="s">
        <v>27</v>
      </c>
      <c r="B20" s="492"/>
      <c r="C20" s="492"/>
      <c r="D20" s="492"/>
      <c r="E20" s="492"/>
      <c r="F20" s="492"/>
      <c r="G20" s="492"/>
      <c r="H20" s="492"/>
      <c r="I20" s="106"/>
      <c r="J20" s="106"/>
      <c r="K20" s="106"/>
    </row>
    <row r="21" spans="1:11" ht="14.5" customHeight="1">
      <c r="A21" s="123"/>
      <c r="B21" s="123"/>
      <c r="C21" s="123"/>
      <c r="D21" s="123"/>
      <c r="E21" s="123"/>
      <c r="F21" s="123"/>
      <c r="G21" s="123"/>
      <c r="H21" s="9"/>
      <c r="I21" s="9"/>
      <c r="J21" s="9"/>
      <c r="K21" s="9"/>
    </row>
  </sheetData>
  <mergeCells count="4">
    <mergeCell ref="A2:H2"/>
    <mergeCell ref="A20:H20"/>
    <mergeCell ref="A4:B4"/>
    <mergeCell ref="B19:I19"/>
  </mergeCells>
  <phoneticPr fontId="1"/>
  <dataValidations count="1">
    <dataValidation imeMode="halfAlpha" allowBlank="1" showInputMessage="1" showErrorMessage="1" sqref="G18:G19 E17:H17 E6:G15" xr:uid="{00000000-0002-0000-0100-000000000000}"/>
  </dataValidations>
  <pageMargins left="0.70866141732283472" right="0.70866141732283472" top="0.74803149606299213" bottom="0.74803149606299213" header="0.31496062992125984" footer="0.31496062992125984"/>
  <pageSetup paperSize="9" scale="92" orientation="landscape" horizontalDpi="300" verticalDpi="300" r:id="rId1"/>
  <headerFooter>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0</xdr:col>
                    <xdr:colOff>165100</xdr:colOff>
                    <xdr:row>17</xdr:row>
                    <xdr:rowOff>279400</xdr:rowOff>
                  </from>
                  <to>
                    <xdr:col>1</xdr:col>
                    <xdr:colOff>88900</xdr:colOff>
                    <xdr:row>18</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topLeftCell="H1" zoomScale="85" zoomScaleNormal="85" workbookViewId="0">
      <selection activeCell="AC11" sqref="AC11"/>
    </sheetView>
  </sheetViews>
  <sheetFormatPr defaultRowHeight="14"/>
  <cols>
    <col min="1" max="1" width="16.08203125" customWidth="1"/>
    <col min="2" max="2" width="9.58203125" customWidth="1"/>
    <col min="3" max="3" width="9.83203125" bestFit="1" customWidth="1"/>
    <col min="4" max="4" width="8.58203125" customWidth="1"/>
    <col min="5" max="5" width="9" customWidth="1"/>
    <col min="6" max="6" width="10.08203125" customWidth="1"/>
    <col min="7" max="7" width="10.58203125" customWidth="1"/>
    <col min="8" max="8" width="7.58203125" style="88" customWidth="1"/>
    <col min="9" max="9" width="2.08203125" customWidth="1"/>
    <col min="10" max="10" width="5.08203125" customWidth="1"/>
    <col min="11" max="11" width="6.58203125" customWidth="1"/>
    <col min="12" max="12" width="4.58203125" customWidth="1"/>
    <col min="13" max="13" width="9.58203125" customWidth="1"/>
    <col min="14" max="14" width="4.58203125" customWidth="1"/>
    <col min="15" max="15" width="9.58203125" customWidth="1"/>
    <col min="16" max="16" width="4.58203125" customWidth="1"/>
    <col min="17" max="17" width="8.08203125" customWidth="1"/>
    <col min="18" max="18" width="6.58203125" customWidth="1"/>
    <col min="19" max="19" width="4.58203125" customWidth="1"/>
    <col min="20" max="20" width="9.58203125" customWidth="1"/>
    <col min="21" max="21" width="4.58203125" customWidth="1"/>
    <col min="22" max="22" width="9.58203125" customWidth="1"/>
    <col min="23" max="23" width="4.58203125" customWidth="1"/>
    <col min="24" max="24" width="9.83203125" bestFit="1" customWidth="1"/>
    <col min="25" max="25" width="8.5" customWidth="1"/>
    <col min="26" max="26" width="8.08203125" customWidth="1"/>
    <col min="27" max="27" width="5.5" bestFit="1" customWidth="1"/>
    <col min="28" max="29" width="9.58203125" customWidth="1"/>
    <col min="30" max="30" width="7.08203125" customWidth="1"/>
    <col min="31" max="31" width="12.33203125" customWidth="1"/>
    <col min="32" max="32" width="17.08203125" customWidth="1"/>
  </cols>
  <sheetData>
    <row r="2" spans="1:32" ht="35.25" customHeight="1">
      <c r="A2" s="1" t="s">
        <v>33</v>
      </c>
      <c r="J2" s="1"/>
    </row>
    <row r="3" spans="1:32" ht="15" customHeight="1" thickBot="1"/>
    <row r="4" spans="1:32" s="6" customFormat="1" ht="24" customHeight="1">
      <c r="A4" s="508" t="s">
        <v>34</v>
      </c>
      <c r="B4" s="509" t="s">
        <v>35</v>
      </c>
      <c r="C4" s="510"/>
      <c r="D4" s="511"/>
      <c r="E4" s="512" t="s">
        <v>36</v>
      </c>
      <c r="F4" s="514" t="s">
        <v>37</v>
      </c>
      <c r="G4" s="515"/>
      <c r="H4" s="511" t="s">
        <v>38</v>
      </c>
      <c r="I4" s="10"/>
      <c r="J4" s="517" t="s">
        <v>39</v>
      </c>
      <c r="K4" s="102" t="s">
        <v>40</v>
      </c>
      <c r="L4" s="103"/>
      <c r="M4" s="103"/>
      <c r="N4" s="103"/>
      <c r="O4" s="103"/>
      <c r="P4" s="103"/>
      <c r="Q4" s="103"/>
      <c r="R4" s="103"/>
      <c r="S4" s="103"/>
      <c r="T4" s="103"/>
      <c r="U4" s="103"/>
      <c r="V4" s="103"/>
      <c r="W4" s="103"/>
      <c r="X4" s="103"/>
      <c r="Y4" s="103"/>
      <c r="Z4" s="103"/>
      <c r="AA4" s="103"/>
      <c r="AB4" s="103"/>
      <c r="AC4" s="103"/>
      <c r="AD4" s="104"/>
      <c r="AE4" s="524" t="s">
        <v>41</v>
      </c>
      <c r="AF4" s="496" t="s">
        <v>42</v>
      </c>
    </row>
    <row r="5" spans="1:32" s="4" customFormat="1" ht="36" customHeight="1" thickBot="1">
      <c r="A5" s="498"/>
      <c r="B5" s="11" t="s">
        <v>43</v>
      </c>
      <c r="C5" s="12" t="s">
        <v>44</v>
      </c>
      <c r="D5" s="91" t="s">
        <v>45</v>
      </c>
      <c r="E5" s="513"/>
      <c r="F5" s="11" t="s">
        <v>46</v>
      </c>
      <c r="G5" s="92" t="s">
        <v>7</v>
      </c>
      <c r="H5" s="516"/>
      <c r="I5" s="13"/>
      <c r="J5" s="513"/>
      <c r="K5" s="498" t="s">
        <v>47</v>
      </c>
      <c r="L5" s="499"/>
      <c r="M5" s="499"/>
      <c r="N5" s="499"/>
      <c r="O5" s="499"/>
      <c r="P5" s="499"/>
      <c r="Q5" s="500"/>
      <c r="R5" s="501" t="s">
        <v>48</v>
      </c>
      <c r="S5" s="499"/>
      <c r="T5" s="499"/>
      <c r="U5" s="499"/>
      <c r="V5" s="499"/>
      <c r="W5" s="499"/>
      <c r="X5" s="500"/>
      <c r="Y5" s="14" t="s">
        <v>49</v>
      </c>
      <c r="Z5" s="501" t="s">
        <v>50</v>
      </c>
      <c r="AA5" s="499"/>
      <c r="AB5" s="500"/>
      <c r="AC5" s="15" t="s">
        <v>51</v>
      </c>
      <c r="AD5" s="16" t="s">
        <v>52</v>
      </c>
      <c r="AE5" s="525"/>
      <c r="AF5" s="497"/>
    </row>
    <row r="6" spans="1:32" ht="60" customHeight="1" thickTop="1">
      <c r="A6" s="502"/>
      <c r="B6" s="62">
        <v>42370</v>
      </c>
      <c r="C6" s="63">
        <v>42494</v>
      </c>
      <c r="D6" s="61">
        <f>IF(B6="","",C6-B6+1)</f>
        <v>125</v>
      </c>
      <c r="E6" s="89"/>
      <c r="F6" s="68"/>
      <c r="G6" s="69"/>
      <c r="H6" s="17"/>
      <c r="I6" s="7"/>
      <c r="J6" s="505">
        <v>1</v>
      </c>
      <c r="K6" s="18" t="e">
        <f>IF($J6="","",VLOOKUP($J6,単価表,3))</f>
        <v>#REF!</v>
      </c>
      <c r="L6" s="19">
        <f>IF($D6="", 0, IF($D6&lt;31, $D6, 30))</f>
        <v>30</v>
      </c>
      <c r="M6" s="55" t="e">
        <f>IF($D6="",0, K6*0.9)</f>
        <v>#REF!</v>
      </c>
      <c r="N6" s="51">
        <f>IF($J$6="", 0, IF($D6&lt;31, 0, IF($D6&lt;61, $D6-30, 30)))</f>
        <v>30</v>
      </c>
      <c r="O6" s="20" t="e">
        <f>IF($D6="", 0, K6*0.8)</f>
        <v>#REF!</v>
      </c>
      <c r="P6" s="21">
        <f>IF($D$6="", 0, IF($D6&lt;61, 0, $D6-60))</f>
        <v>65</v>
      </c>
      <c r="Q6" s="22" t="e">
        <f>IF($D$6="", 0, K6*L6+M6*N6+O6*P6)</f>
        <v>#REF!</v>
      </c>
      <c r="R6" s="23" t="e">
        <f>IF($J$6="","",VLOOKUP($J$6,単価表,4))</f>
        <v>#REF!</v>
      </c>
      <c r="S6" s="19">
        <f>IF($D6="", 0, IF($D6&lt;33, $D6-1, 30))</f>
        <v>30</v>
      </c>
      <c r="T6" s="58" t="e">
        <f>IF($D6="",0, R6*0.9)</f>
        <v>#REF!</v>
      </c>
      <c r="U6" s="51">
        <f>IF($J$6="", 0, IF($D6&lt;33, 0, IF($D6&lt;62, $D6-31, 30)))</f>
        <v>30</v>
      </c>
      <c r="V6" s="20" t="e">
        <f>IF(D6="", 0, $R6*0.8)</f>
        <v>#REF!</v>
      </c>
      <c r="W6" s="24">
        <f>IF($D$6="", "", IF($D6&lt;62, 0, $D6-61))</f>
        <v>64</v>
      </c>
      <c r="X6" s="22" t="e">
        <f>IF($D6="", 0, R6*S6+T6*U6+V6*W6)</f>
        <v>#REF!</v>
      </c>
      <c r="Y6" s="25"/>
      <c r="Z6" s="99"/>
      <c r="AA6" s="93"/>
      <c r="AB6" s="98">
        <f>Z6*AA6</f>
        <v>0</v>
      </c>
      <c r="AC6" s="77"/>
      <c r="AD6" s="78"/>
      <c r="AE6" s="79" t="e">
        <f>Q6+X6+Y6+AB6+AC6</f>
        <v>#REF!</v>
      </c>
      <c r="AF6" s="26"/>
    </row>
    <row r="7" spans="1:32" ht="60" customHeight="1">
      <c r="A7" s="503"/>
      <c r="B7" s="64">
        <v>42370</v>
      </c>
      <c r="C7" s="65">
        <v>42405</v>
      </c>
      <c r="D7" s="61">
        <f>IF(B7="","",C7-B7+1)</f>
        <v>36</v>
      </c>
      <c r="E7" s="90"/>
      <c r="F7" s="70"/>
      <c r="G7" s="71"/>
      <c r="H7" s="17"/>
      <c r="I7" s="7"/>
      <c r="J7" s="506"/>
      <c r="K7" s="27" t="e">
        <f>IF($J6="","",VLOOKUP($J6,単価表,3))</f>
        <v>#REF!</v>
      </c>
      <c r="L7" s="28">
        <f>IF($D6="", 0, IF($D7&lt;31, $D7, 30))</f>
        <v>30</v>
      </c>
      <c r="M7" s="56" t="e">
        <f>IF($D7="",0, K7*0.9)</f>
        <v>#REF!</v>
      </c>
      <c r="N7" s="52">
        <f>IF($J$6="", 0, IF($D7&lt;31, 0, IF($D7&lt;61, $D7-30, 30)))</f>
        <v>6</v>
      </c>
      <c r="O7" s="29" t="e">
        <f>IF($D7="", 0, K7*0.8)</f>
        <v>#REF!</v>
      </c>
      <c r="P7" s="30">
        <f>IF($D$7="", 0, IF($D7&lt;61, 0, $D7-60))</f>
        <v>0</v>
      </c>
      <c r="Q7" s="31" t="e">
        <f>IF($D$7="", 0, K7*L7+M7*N7+O7*P7)</f>
        <v>#REF!</v>
      </c>
      <c r="R7" s="32" t="e">
        <f>IF($J6="","",VLOOKUP($J$6,単価表,4))</f>
        <v>#REF!</v>
      </c>
      <c r="S7" s="28">
        <f>IF($D7="", 0, IF($D7&lt;33, $D7-1, 30))</f>
        <v>30</v>
      </c>
      <c r="T7" s="59" t="e">
        <f>IF($D7="",0, R7*0.9)</f>
        <v>#REF!</v>
      </c>
      <c r="U7" s="52">
        <f>IF($J$6=0, 0, IF($D7&lt;33, 0, IF($D7&lt;62, $D7-31, 30)))</f>
        <v>5</v>
      </c>
      <c r="V7" s="29" t="e">
        <f>IF($D7="", 0, $R7*0.8)</f>
        <v>#REF!</v>
      </c>
      <c r="W7" s="33">
        <f>IF($D$7="", "", IF($D7&lt;62, 0, $D7-62))</f>
        <v>0</v>
      </c>
      <c r="X7" s="31" t="e">
        <f>IF($D7="", 0, R7*S7+T7*U7+V7*W7)</f>
        <v>#REF!</v>
      </c>
      <c r="Y7" s="34"/>
      <c r="Z7" s="100"/>
      <c r="AA7" s="94"/>
      <c r="AB7" s="96">
        <f>Z7*AA7</f>
        <v>0</v>
      </c>
      <c r="AC7" s="80"/>
      <c r="AD7" s="78"/>
      <c r="AE7" s="81" t="e">
        <f>Q7+X7+Y7+AB7+AC7</f>
        <v>#REF!</v>
      </c>
      <c r="AF7" s="35"/>
    </row>
    <row r="8" spans="1:32" ht="60" customHeight="1" thickBot="1">
      <c r="A8" s="504"/>
      <c r="B8" s="66">
        <v>42370</v>
      </c>
      <c r="C8" s="67">
        <v>42444</v>
      </c>
      <c r="D8" s="50">
        <f>IF(B8="","",C8-B8+1)</f>
        <v>75</v>
      </c>
      <c r="E8" s="72"/>
      <c r="F8" s="73"/>
      <c r="G8" s="74"/>
      <c r="H8" s="36"/>
      <c r="I8" s="7"/>
      <c r="J8" s="507"/>
      <c r="K8" s="37" t="e">
        <f>IF($J6="","",VLOOKUP($J6,単価表,3))</f>
        <v>#REF!</v>
      </c>
      <c r="L8" s="38">
        <f>IF($D6="", 0, IF($D8&lt;31, $D8, 30))</f>
        <v>30</v>
      </c>
      <c r="M8" s="57" t="e">
        <f>IF($D8="",0, K8*0.9)</f>
        <v>#REF!</v>
      </c>
      <c r="N8" s="53">
        <f>IF($J$6="", 0, IF($D8&lt;31, 0, IF($D8&lt;61, $D8-30, 30)))</f>
        <v>30</v>
      </c>
      <c r="O8" s="39" t="e">
        <f>IF($D8="", 0, K8*0.8)</f>
        <v>#REF!</v>
      </c>
      <c r="P8" s="40">
        <f>IF($D$8="", 0, IF($D8&lt;61, 0, $D8-60))</f>
        <v>15</v>
      </c>
      <c r="Q8" s="41" t="e">
        <f>IF($D$8="", 0, K8*L8+M8*N8+O8*P8)</f>
        <v>#REF!</v>
      </c>
      <c r="R8" s="42" t="e">
        <f>IF($J6="","",VLOOKUP($J$6,単価表,4))</f>
        <v>#REF!</v>
      </c>
      <c r="S8" s="43">
        <f>IF($D8="", 0, IF($D8&lt;33, $D8-1, 30))</f>
        <v>30</v>
      </c>
      <c r="T8" s="60" t="e">
        <f>IF($D8="",0, R8*0.9)</f>
        <v>#REF!</v>
      </c>
      <c r="U8" s="54">
        <f>IF($J$6=0, 0, IF($D8&lt;33, 0, IF($D8&lt;62, $D8-31, 30)))</f>
        <v>30</v>
      </c>
      <c r="V8" s="44" t="e">
        <f>IF($D8="", 0, $R8*0.8)</f>
        <v>#REF!</v>
      </c>
      <c r="W8" s="45">
        <f>IF($D$8="", "", IF($D8&lt;62, 0, $D8-61))</f>
        <v>14</v>
      </c>
      <c r="X8" s="46" t="e">
        <f>IF($D8="", 0, R8*S8+T8*U8+V8*W8)</f>
        <v>#REF!</v>
      </c>
      <c r="Y8" s="47"/>
      <c r="Z8" s="101"/>
      <c r="AA8" s="95"/>
      <c r="AB8" s="97">
        <f>Z8*AA8</f>
        <v>0</v>
      </c>
      <c r="AC8" s="82"/>
      <c r="AD8" s="83"/>
      <c r="AE8" s="84" t="e">
        <f>Q8+X8+Y8+AB8+AC8</f>
        <v>#REF!</v>
      </c>
      <c r="AF8" s="48"/>
    </row>
    <row r="9" spans="1:32" ht="36" customHeight="1" thickBot="1">
      <c r="A9" s="7"/>
      <c r="B9" s="518" t="s">
        <v>53</v>
      </c>
      <c r="C9" s="519"/>
      <c r="D9" s="519"/>
      <c r="E9" s="519"/>
      <c r="F9" s="520"/>
      <c r="G9" s="75">
        <f>SUM(G6:G8)</f>
        <v>0</v>
      </c>
      <c r="H9" s="13"/>
      <c r="I9" s="7"/>
      <c r="J9" s="7"/>
      <c r="K9" s="7"/>
      <c r="L9" s="7"/>
      <c r="M9" s="7"/>
      <c r="N9" s="7"/>
      <c r="O9" s="7"/>
      <c r="P9" s="7"/>
      <c r="Q9" s="7"/>
      <c r="R9" s="7"/>
      <c r="S9" s="7"/>
      <c r="T9" s="7"/>
      <c r="U9" s="7"/>
      <c r="V9" s="7"/>
      <c r="W9" s="7"/>
      <c r="X9" s="7"/>
      <c r="Y9" s="7"/>
      <c r="Z9" s="7"/>
      <c r="AA9" s="7"/>
      <c r="AB9" s="521" t="s">
        <v>54</v>
      </c>
      <c r="AC9" s="522"/>
      <c r="AD9" s="523"/>
      <c r="AE9" s="85" t="e">
        <f>SUM(AE6:AE8)</f>
        <v>#REF!</v>
      </c>
      <c r="AF9" s="7"/>
    </row>
    <row r="10" spans="1:32" ht="36" customHeight="1" thickBot="1">
      <c r="A10" s="7"/>
      <c r="B10" s="518" t="s">
        <v>55</v>
      </c>
      <c r="C10" s="519"/>
      <c r="D10" s="519"/>
      <c r="E10" s="519"/>
      <c r="F10" s="520"/>
      <c r="G10" s="76">
        <f>ROUNDDOWN(G9,-3)</f>
        <v>0</v>
      </c>
      <c r="H10" s="13"/>
      <c r="I10" s="7"/>
      <c r="J10" s="7"/>
      <c r="K10" s="7"/>
      <c r="L10" s="7"/>
      <c r="M10" s="7"/>
      <c r="N10" s="7"/>
      <c r="O10" s="7"/>
      <c r="P10" s="7"/>
      <c r="Q10" s="7"/>
      <c r="R10" s="7"/>
      <c r="S10" s="7"/>
      <c r="T10" s="7"/>
      <c r="U10" s="7"/>
      <c r="V10" s="7"/>
      <c r="W10" s="7"/>
      <c r="X10" s="7"/>
      <c r="Y10" s="7"/>
      <c r="Z10" s="7"/>
      <c r="AA10" s="7"/>
      <c r="AB10" s="521" t="s">
        <v>56</v>
      </c>
      <c r="AC10" s="522"/>
      <c r="AD10" s="523"/>
      <c r="AE10" s="86" t="e">
        <f>ROUNDDOWN(AE9,-3)</f>
        <v>#REF!</v>
      </c>
      <c r="AF10" s="7"/>
    </row>
    <row r="11" spans="1:32" ht="36" customHeight="1">
      <c r="B11" s="2"/>
      <c r="C11" s="2"/>
      <c r="D11" s="2"/>
      <c r="E11" s="2"/>
      <c r="F11" s="2"/>
      <c r="G11" s="3"/>
      <c r="AB11" s="2"/>
      <c r="AC11" s="2"/>
      <c r="AD11" s="2"/>
    </row>
    <row r="12" spans="1:32" ht="21" customHeight="1">
      <c r="A12" t="s">
        <v>57</v>
      </c>
    </row>
    <row r="13" spans="1:32" ht="21" customHeight="1">
      <c r="A13" t="s">
        <v>58</v>
      </c>
    </row>
    <row r="14" spans="1:32" ht="21" customHeight="1">
      <c r="A14" t="s">
        <v>59</v>
      </c>
    </row>
    <row r="15" spans="1:32" ht="21" customHeight="1">
      <c r="A15" t="s">
        <v>60</v>
      </c>
    </row>
    <row r="16" spans="1:32" ht="21" customHeight="1">
      <c r="A16" t="s">
        <v>61</v>
      </c>
    </row>
    <row r="17" ht="18" customHeight="1"/>
  </sheetData>
  <mergeCells count="17">
    <mergeCell ref="B9:F9"/>
    <mergeCell ref="AB9:AD9"/>
    <mergeCell ref="B10:F10"/>
    <mergeCell ref="AB10:AD10"/>
    <mergeCell ref="AE4:AE5"/>
    <mergeCell ref="AF4:AF5"/>
    <mergeCell ref="K5:Q5"/>
    <mergeCell ref="R5:X5"/>
    <mergeCell ref="Z5:AB5"/>
    <mergeCell ref="A6:A8"/>
    <mergeCell ref="J6:J8"/>
    <mergeCell ref="A4:A5"/>
    <mergeCell ref="B4:D4"/>
    <mergeCell ref="E4:E5"/>
    <mergeCell ref="F4:G4"/>
    <mergeCell ref="H4:H5"/>
    <mergeCell ref="J4:J5"/>
  </mergeCells>
  <phoneticPr fontId="1"/>
  <dataValidations count="2">
    <dataValidation imeMode="halfAlpha" allowBlank="1" showInputMessage="1" showErrorMessage="1" sqref="G6:G8" xr:uid="{00000000-0002-0000-0200-000000000000}"/>
    <dataValidation type="whole" imeMode="halfAlpha" allowBlank="1" showInputMessage="1" showErrorMessage="1" sqref="J6:J8" xr:uid="{00000000-0002-0000-0200-000001000000}">
      <formula1>1</formula1>
      <formula2>6</formula2>
    </dataValidation>
  </dataValidations>
  <printOptions horizontalCentered="1"/>
  <pageMargins left="0.31496062992125984" right="0.31496062992125984" top="0.98425196850393704" bottom="0.43307086614173229" header="0.70866141732283472" footer="0.31496062992125984"/>
  <pageSetup paperSize="9" scale="48" orientation="landscape" cellComments="asDisplayed" r:id="rId1"/>
  <headerFooter>
    <oddHeader>&amp;R&amp;"ＭＳ ゴシック,太字"&amp;20様式4&amp;"ＭＳ ゴシック,標準"&amp;16(20XX.X.XX版）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448C-6A7C-49F9-86F3-43E1205D081A}">
  <sheetPr>
    <tabColor theme="5" tint="0.79998168889431442"/>
    <pageSetUpPr fitToPage="1"/>
  </sheetPr>
  <dimension ref="A1:K17"/>
  <sheetViews>
    <sheetView view="pageBreakPreview" zoomScale="80" zoomScaleNormal="100" zoomScaleSheetLayoutView="80" workbookViewId="0">
      <selection activeCell="G14" sqref="E14:G14"/>
    </sheetView>
  </sheetViews>
  <sheetFormatPr defaultRowHeight="14"/>
  <cols>
    <col min="1" max="1" width="6.25" customWidth="1"/>
    <col min="2" max="2" width="36.58203125" customWidth="1"/>
    <col min="3" max="8" width="14.58203125" customWidth="1"/>
    <col min="9" max="9" width="3.83203125" customWidth="1"/>
    <col min="10" max="11" width="16.08203125" customWidth="1"/>
    <col min="12" max="12" width="14.83203125" customWidth="1"/>
  </cols>
  <sheetData>
    <row r="1" spans="1:11" ht="15" customHeight="1">
      <c r="H1" s="49" t="s">
        <v>2</v>
      </c>
    </row>
    <row r="2" spans="1:11" ht="24" customHeight="1">
      <c r="A2" s="491" t="s">
        <v>3</v>
      </c>
      <c r="B2" s="491"/>
      <c r="C2" s="491"/>
      <c r="D2" s="491"/>
      <c r="E2" s="491"/>
      <c r="F2" s="491"/>
      <c r="G2" s="491"/>
      <c r="H2" s="491"/>
      <c r="I2" s="105"/>
      <c r="J2" s="105"/>
      <c r="K2" s="105"/>
    </row>
    <row r="3" spans="1:11" ht="18" customHeight="1" thickBot="1">
      <c r="A3" s="8"/>
      <c r="B3" s="8"/>
      <c r="C3" s="8"/>
      <c r="D3" s="8"/>
      <c r="E3" s="8"/>
      <c r="F3" s="8"/>
      <c r="G3" s="87"/>
      <c r="H3" s="87" t="s">
        <v>4</v>
      </c>
      <c r="I3" s="8"/>
      <c r="J3" s="8"/>
      <c r="K3" s="87"/>
    </row>
    <row r="4" spans="1:11" ht="22" customHeight="1" thickBot="1">
      <c r="A4" s="493" t="s">
        <v>5</v>
      </c>
      <c r="B4" s="494"/>
      <c r="C4" s="401" t="s">
        <v>6</v>
      </c>
      <c r="D4" s="400" t="s">
        <v>7</v>
      </c>
      <c r="E4" s="390" t="s">
        <v>8</v>
      </c>
      <c r="F4" s="391" t="s">
        <v>9</v>
      </c>
      <c r="G4" s="390" t="s">
        <v>10</v>
      </c>
      <c r="H4" s="389" t="s">
        <v>11</v>
      </c>
    </row>
    <row r="5" spans="1:11" s="9" customFormat="1" ht="24" customHeight="1">
      <c r="A5" s="395" t="s">
        <v>12</v>
      </c>
      <c r="B5" s="396"/>
      <c r="C5" s="130">
        <f>SUM(C6,C9,C10)</f>
        <v>0</v>
      </c>
      <c r="D5" s="130">
        <f>SUM(D6,D9,D10)</f>
        <v>0</v>
      </c>
      <c r="E5" s="271"/>
      <c r="F5" s="107"/>
      <c r="G5" s="107"/>
      <c r="H5" s="108"/>
    </row>
    <row r="6" spans="1:11" s="9" customFormat="1" ht="24" customHeight="1">
      <c r="A6" s="478" t="s">
        <v>13</v>
      </c>
      <c r="B6" s="397"/>
      <c r="C6" s="124">
        <f>SUM(C7:C8)</f>
        <v>0</v>
      </c>
      <c r="D6" s="124">
        <f>SUM(D7:D8)</f>
        <v>0</v>
      </c>
      <c r="E6" s="272"/>
      <c r="F6" s="109"/>
      <c r="G6" s="109"/>
      <c r="H6" s="110"/>
    </row>
    <row r="7" spans="1:11" s="9" customFormat="1" ht="22" customHeight="1">
      <c r="A7" s="479"/>
      <c r="B7" s="398" t="s">
        <v>62</v>
      </c>
      <c r="C7" s="125"/>
      <c r="D7" s="125"/>
      <c r="E7" s="272"/>
      <c r="F7" s="109"/>
      <c r="G7" s="109"/>
      <c r="H7" s="110"/>
    </row>
    <row r="8" spans="1:11" s="9" customFormat="1" ht="22" customHeight="1">
      <c r="A8" s="479"/>
      <c r="B8" s="398" t="s">
        <v>63</v>
      </c>
      <c r="C8" s="125"/>
      <c r="D8" s="125"/>
      <c r="E8" s="270"/>
      <c r="F8" s="111"/>
      <c r="G8" s="111"/>
      <c r="H8" s="112"/>
    </row>
    <row r="9" spans="1:11" s="9" customFormat="1" ht="22" customHeight="1">
      <c r="A9" s="480" t="s">
        <v>20</v>
      </c>
      <c r="B9" s="379"/>
      <c r="C9" s="125"/>
      <c r="D9" s="125"/>
      <c r="E9" s="392"/>
      <c r="F9" s="393"/>
      <c r="G9" s="393"/>
      <c r="H9" s="394"/>
    </row>
    <row r="10" spans="1:11" s="9" customFormat="1" ht="22" customHeight="1">
      <c r="A10" s="481" t="s">
        <v>21</v>
      </c>
      <c r="B10" s="195"/>
      <c r="C10" s="125"/>
      <c r="D10" s="125"/>
      <c r="E10" s="392"/>
      <c r="F10" s="393"/>
      <c r="G10" s="393"/>
      <c r="H10" s="394"/>
    </row>
    <row r="11" spans="1:11" s="9" customFormat="1" ht="22" customHeight="1" thickBot="1">
      <c r="A11" s="399" t="s">
        <v>22</v>
      </c>
      <c r="B11" s="193"/>
      <c r="C11" s="125"/>
      <c r="D11" s="125"/>
      <c r="E11" s="392"/>
      <c r="F11" s="393"/>
      <c r="G11" s="393"/>
      <c r="H11" s="394"/>
    </row>
    <row r="12" spans="1:11" s="9" customFormat="1" ht="24" customHeight="1" thickBot="1">
      <c r="A12" s="126" t="s">
        <v>23</v>
      </c>
      <c r="B12" s="127"/>
      <c r="C12" s="131">
        <f>C5+C11</f>
        <v>0</v>
      </c>
      <c r="D12" s="131">
        <f>D5+D11</f>
        <v>0</v>
      </c>
      <c r="E12" s="115"/>
      <c r="F12" s="113"/>
      <c r="G12" s="113"/>
      <c r="H12" s="114"/>
    </row>
    <row r="13" spans="1:11" s="9" customFormat="1" ht="24" customHeight="1" thickBot="1">
      <c r="A13" s="128" t="s">
        <v>24</v>
      </c>
      <c r="B13" s="127"/>
      <c r="C13" s="132">
        <f>C12*10%</f>
        <v>0</v>
      </c>
      <c r="D13" s="132">
        <f>ROUNDDOWN(D12*10%,0)</f>
        <v>0</v>
      </c>
      <c r="E13" s="384"/>
      <c r="F13" s="386"/>
      <c r="G13" s="386"/>
      <c r="H13" s="387"/>
    </row>
    <row r="14" spans="1:11" s="9" customFormat="1" ht="24" customHeight="1" thickBot="1">
      <c r="A14" s="129" t="s">
        <v>25</v>
      </c>
      <c r="B14" s="385"/>
      <c r="C14" s="227">
        <f>C12+C13</f>
        <v>0</v>
      </c>
      <c r="D14" s="227">
        <f>D12+D13</f>
        <v>0</v>
      </c>
      <c r="E14" s="383"/>
      <c r="F14" s="133"/>
      <c r="G14" s="133"/>
      <c r="H14" s="134">
        <f>D14-E14-F14-G14</f>
        <v>0</v>
      </c>
    </row>
    <row r="15" spans="1:11" s="9" customFormat="1" ht="47.5" customHeight="1">
      <c r="A15" s="8"/>
      <c r="B15" s="495" t="s">
        <v>26</v>
      </c>
      <c r="C15" s="495"/>
      <c r="D15" s="495"/>
      <c r="E15" s="495"/>
      <c r="F15" s="495"/>
      <c r="G15" s="495"/>
      <c r="H15" s="495"/>
      <c r="I15" s="495"/>
    </row>
    <row r="16" spans="1:11" ht="78" customHeight="1">
      <c r="A16" s="492" t="s">
        <v>27</v>
      </c>
      <c r="B16" s="492"/>
      <c r="C16" s="492"/>
      <c r="D16" s="492"/>
      <c r="E16" s="492"/>
      <c r="F16" s="492"/>
      <c r="G16" s="492"/>
      <c r="H16" s="492"/>
      <c r="I16" s="106"/>
      <c r="J16" s="106"/>
      <c r="K16" s="106"/>
    </row>
    <row r="17" spans="1:11" ht="14.5" customHeight="1">
      <c r="A17" s="123"/>
      <c r="B17" s="123"/>
      <c r="C17" s="123"/>
      <c r="D17" s="123"/>
      <c r="E17" s="123"/>
      <c r="F17" s="123"/>
      <c r="G17" s="123"/>
      <c r="H17" s="9"/>
      <c r="I17" s="9"/>
      <c r="J17" s="9"/>
      <c r="K17" s="9"/>
    </row>
  </sheetData>
  <mergeCells count="4">
    <mergeCell ref="A2:H2"/>
    <mergeCell ref="A4:B4"/>
    <mergeCell ref="A16:H16"/>
    <mergeCell ref="B15:I15"/>
  </mergeCells>
  <phoneticPr fontId="1"/>
  <dataValidations count="1">
    <dataValidation imeMode="halfAlpha" allowBlank="1" showInputMessage="1" showErrorMessage="1" sqref="G14:G15 E13:H13 E6:G11" xr:uid="{6EDF1B6E-EB97-486D-BCEC-AD43D5565EE0}"/>
  </dataValidations>
  <pageMargins left="0.70866141732283472" right="0.70866141732283472" top="0.74803149606299213" bottom="0.74803149606299213" header="0.31496062992125984" footer="0.31496062992125984"/>
  <pageSetup paperSize="9" scale="88" orientation="landscape" horizontalDpi="300" verticalDpi="300" r:id="rId1"/>
  <headerFooter>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7826" r:id="rId4" name="Check Box 2">
              <controlPr defaultSize="0" autoFill="0" autoLine="0" autoPict="0">
                <anchor moveWithCells="1">
                  <from>
                    <xdr:col>0</xdr:col>
                    <xdr:colOff>165100</xdr:colOff>
                    <xdr:row>13</xdr:row>
                    <xdr:rowOff>279400</xdr:rowOff>
                  </from>
                  <to>
                    <xdr:col>1</xdr:col>
                    <xdr:colOff>76200</xdr:colOff>
                    <xdr:row>14</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AH26"/>
  <sheetViews>
    <sheetView view="pageBreakPreview" topLeftCell="A4" zoomScale="70" zoomScaleNormal="110" zoomScaleSheetLayoutView="70" zoomScalePageLayoutView="70" workbookViewId="0">
      <selection activeCell="H15" sqref="H15"/>
    </sheetView>
  </sheetViews>
  <sheetFormatPr defaultColWidth="9" defaultRowHeight="14"/>
  <cols>
    <col min="1" max="1" width="4.58203125" customWidth="1"/>
    <col min="2" max="2" width="6.5" customWidth="1"/>
    <col min="3" max="3" width="12.58203125" customWidth="1"/>
    <col min="4" max="6" width="12.33203125" customWidth="1"/>
    <col min="7" max="7" width="8.58203125" customWidth="1"/>
    <col min="8" max="8" width="9" customWidth="1"/>
    <col min="9" max="9" width="10.08203125" customWidth="1"/>
    <col min="10" max="10" width="10.58203125" customWidth="1"/>
    <col min="11" max="11" width="4.75" style="88" customWidth="1"/>
    <col min="12" max="12" width="9.08203125" customWidth="1"/>
    <col min="13" max="13" width="7.58203125" customWidth="1"/>
    <col min="14" max="14" width="6.58203125" customWidth="1"/>
    <col min="15" max="15" width="4.58203125" customWidth="1"/>
    <col min="16" max="16" width="9.58203125" customWidth="1"/>
    <col min="17" max="17" width="4.58203125" customWidth="1"/>
    <col min="18" max="18" width="9.58203125" customWidth="1"/>
    <col min="19" max="19" width="7.5" customWidth="1"/>
    <col min="20" max="20" width="9.83203125" customWidth="1"/>
    <col min="21" max="21" width="7.5" customWidth="1"/>
    <col min="22" max="22" width="4.58203125" customWidth="1"/>
    <col min="23" max="23" width="9.58203125" customWidth="1"/>
    <col min="24" max="24" width="4.58203125" customWidth="1"/>
    <col min="25" max="25" width="9.58203125" customWidth="1"/>
    <col min="26" max="26" width="7.83203125" customWidth="1"/>
    <col min="27" max="29" width="7.33203125" customWidth="1"/>
    <col min="30" max="30" width="13.58203125" customWidth="1"/>
    <col min="31" max="31" width="14.08203125" customWidth="1"/>
    <col min="32" max="32" width="17.08203125" customWidth="1"/>
    <col min="33" max="33" width="5.58203125" customWidth="1"/>
    <col min="34" max="34" width="12" customWidth="1"/>
    <col min="35" max="35" width="11.33203125" customWidth="1"/>
  </cols>
  <sheetData>
    <row r="1" spans="1:34" ht="18" customHeight="1">
      <c r="B1" s="119"/>
      <c r="C1" s="119"/>
      <c r="D1" s="119"/>
      <c r="E1" s="119"/>
      <c r="F1" s="119"/>
      <c r="G1" s="119"/>
      <c r="H1" s="119"/>
      <c r="I1" s="119"/>
      <c r="J1" s="119"/>
      <c r="K1" s="325"/>
      <c r="L1" s="119"/>
      <c r="M1" s="119"/>
      <c r="N1" s="119"/>
      <c r="O1" s="119"/>
      <c r="P1" s="119"/>
      <c r="Q1" s="119"/>
      <c r="R1" s="119"/>
      <c r="S1" s="119"/>
      <c r="T1" s="119"/>
      <c r="U1" s="119"/>
      <c r="V1" s="119"/>
      <c r="W1" s="119"/>
      <c r="X1" s="119"/>
      <c r="Y1" s="119"/>
      <c r="Z1" s="119"/>
      <c r="AA1" s="119"/>
      <c r="AB1" s="119"/>
      <c r="AC1" s="119"/>
      <c r="AD1" s="119"/>
      <c r="AE1" s="119"/>
      <c r="AF1" s="186" t="s">
        <v>64</v>
      </c>
    </row>
    <row r="2" spans="1:34" ht="35.25" customHeight="1">
      <c r="B2" s="105" t="s">
        <v>33</v>
      </c>
      <c r="C2" s="105"/>
      <c r="D2" s="105"/>
      <c r="E2" s="119"/>
      <c r="F2" s="119"/>
      <c r="G2" s="119"/>
      <c r="H2" s="119"/>
      <c r="I2" s="119"/>
      <c r="J2" s="119"/>
      <c r="K2" s="325"/>
      <c r="L2" s="119"/>
      <c r="M2" s="105"/>
      <c r="N2" s="119"/>
      <c r="O2" s="119"/>
      <c r="P2" s="326"/>
      <c r="Q2" s="326"/>
      <c r="R2" s="326"/>
      <c r="S2" s="326"/>
      <c r="T2" s="326"/>
      <c r="U2" s="326"/>
      <c r="V2" s="326"/>
      <c r="W2" s="326"/>
      <c r="X2" s="326"/>
      <c r="Y2" s="326"/>
      <c r="Z2" s="326"/>
      <c r="AA2" s="326"/>
      <c r="AB2" s="326"/>
      <c r="AC2" s="326"/>
      <c r="AD2" s="326"/>
      <c r="AE2" s="326"/>
      <c r="AF2" s="119"/>
    </row>
    <row r="3" spans="1:34" ht="30" customHeight="1" thickBot="1">
      <c r="B3" s="327" t="s">
        <v>65</v>
      </c>
      <c r="C3" s="328"/>
      <c r="D3" s="328"/>
      <c r="E3" s="119"/>
      <c r="F3" s="119"/>
      <c r="G3" s="119"/>
      <c r="H3" s="119"/>
      <c r="I3" s="119"/>
      <c r="J3" s="119"/>
      <c r="K3" s="325"/>
      <c r="L3" s="119"/>
      <c r="M3" s="119"/>
      <c r="N3" s="327" t="s">
        <v>66</v>
      </c>
      <c r="O3" s="119"/>
      <c r="P3" s="119"/>
      <c r="Q3" s="119"/>
      <c r="R3" s="119"/>
      <c r="S3" s="119"/>
      <c r="T3" s="119"/>
      <c r="U3" s="119"/>
      <c r="V3" s="119"/>
      <c r="W3" s="119"/>
      <c r="X3" s="119"/>
      <c r="Y3" s="119"/>
      <c r="Z3" s="119"/>
      <c r="AA3" s="119"/>
      <c r="AB3" s="119"/>
      <c r="AC3" s="119"/>
      <c r="AD3" s="119"/>
      <c r="AE3" s="119"/>
      <c r="AF3" s="119"/>
    </row>
    <row r="4" spans="1:34" s="6" customFormat="1" ht="24" customHeight="1">
      <c r="B4" s="590" t="s">
        <v>34</v>
      </c>
      <c r="C4" s="591"/>
      <c r="D4" s="598" t="s">
        <v>67</v>
      </c>
      <c r="E4" s="599"/>
      <c r="F4" s="583"/>
      <c r="G4" s="551" t="s">
        <v>36</v>
      </c>
      <c r="H4" s="581" t="s">
        <v>37</v>
      </c>
      <c r="I4" s="582"/>
      <c r="J4" s="583" t="s">
        <v>38</v>
      </c>
      <c r="K4" s="329"/>
      <c r="L4" s="579" t="s">
        <v>39</v>
      </c>
      <c r="M4" s="567" t="s">
        <v>68</v>
      </c>
      <c r="N4" s="568"/>
      <c r="O4" s="568"/>
      <c r="P4" s="568"/>
      <c r="Q4" s="568"/>
      <c r="R4" s="568"/>
      <c r="S4" s="568"/>
      <c r="T4" s="568"/>
      <c r="U4" s="568"/>
      <c r="V4" s="568"/>
      <c r="W4" s="568"/>
      <c r="X4" s="568"/>
      <c r="Y4" s="568"/>
      <c r="Z4" s="568"/>
      <c r="AA4" s="568"/>
      <c r="AB4" s="568"/>
      <c r="AC4" s="569"/>
      <c r="AD4" s="549" t="s">
        <v>41</v>
      </c>
      <c r="AE4" s="551" t="s">
        <v>42</v>
      </c>
      <c r="AG4" s="119"/>
      <c r="AH4" s="119"/>
    </row>
    <row r="5" spans="1:34" s="4" customFormat="1" ht="36" customHeight="1" thickBot="1">
      <c r="B5" s="592"/>
      <c r="C5" s="593"/>
      <c r="D5" s="330" t="s">
        <v>43</v>
      </c>
      <c r="E5" s="331" t="s">
        <v>44</v>
      </c>
      <c r="F5" s="332" t="s">
        <v>45</v>
      </c>
      <c r="G5" s="580"/>
      <c r="H5" s="330" t="s">
        <v>46</v>
      </c>
      <c r="I5" s="333" t="s">
        <v>7</v>
      </c>
      <c r="J5" s="584"/>
      <c r="K5" s="325"/>
      <c r="L5" s="580"/>
      <c r="M5" s="553" t="s">
        <v>47</v>
      </c>
      <c r="N5" s="554"/>
      <c r="O5" s="554"/>
      <c r="P5" s="554"/>
      <c r="Q5" s="554"/>
      <c r="R5" s="554"/>
      <c r="S5" s="555"/>
      <c r="T5" s="556" t="s">
        <v>69</v>
      </c>
      <c r="U5" s="554"/>
      <c r="V5" s="554"/>
      <c r="W5" s="554"/>
      <c r="X5" s="554"/>
      <c r="Y5" s="554"/>
      <c r="Z5" s="555"/>
      <c r="AA5" s="556" t="s">
        <v>70</v>
      </c>
      <c r="AB5" s="554"/>
      <c r="AC5" s="557"/>
      <c r="AD5" s="550"/>
      <c r="AE5" s="552"/>
      <c r="AG5" s="116"/>
      <c r="AH5" s="116"/>
    </row>
    <row r="6" spans="1:34" ht="60" customHeight="1" thickTop="1">
      <c r="B6" s="596"/>
      <c r="C6" s="597"/>
      <c r="D6" s="334"/>
      <c r="E6" s="335"/>
      <c r="F6" s="336" t="str">
        <f>IF(D6="","",E6-D6+1)</f>
        <v/>
      </c>
      <c r="G6" s="337"/>
      <c r="H6" s="338"/>
      <c r="I6" s="339"/>
      <c r="J6" s="340"/>
      <c r="K6" s="341"/>
      <c r="L6" s="585"/>
      <c r="M6" s="135" t="str">
        <f>IF($L6="","",VLOOKUP($L6,'（参考）日当宿泊単価表'!A:C,2,FALSE))</f>
        <v/>
      </c>
      <c r="N6" s="136">
        <f>IF($F6="", 0, IF($F6&lt;31, $F6, 30))</f>
        <v>0</v>
      </c>
      <c r="O6" s="137">
        <f>IF($F6="",0, M6*0.9)</f>
        <v>0</v>
      </c>
      <c r="P6" s="138">
        <f>IF($L$6="", 0, IF($F6&lt;31, 0, IF($F6&lt;61, $F6-30, 30)))</f>
        <v>0</v>
      </c>
      <c r="Q6" s="139">
        <f>IF($F6="", 0, M6*0.8)</f>
        <v>0</v>
      </c>
      <c r="R6" s="140">
        <f>IF($F$6="", 0, IF($F6&lt;61, 0, $F6-60))</f>
        <v>0</v>
      </c>
      <c r="S6" s="141">
        <f>IF($F$6="", 0, M6*N6+O6*P6+Q6*R6)</f>
        <v>0</v>
      </c>
      <c r="T6" s="174" t="str">
        <f>IF($L6="","",VLOOKUP($L6,'（参考）日当宿泊単価表'!A:C,3,FALSE))</f>
        <v/>
      </c>
      <c r="U6" s="136">
        <f>IF($F6="", 0, IF($F6&lt;33, $F6-2, 30))</f>
        <v>0</v>
      </c>
      <c r="V6" s="143">
        <f>IF($F6="",0, T6*0.9)</f>
        <v>0</v>
      </c>
      <c r="W6" s="138">
        <f>IF($L$6="", 0, IF($F6&lt;33, 0, IF($F6&lt;62, $F6-32, 30)))</f>
        <v>0</v>
      </c>
      <c r="X6" s="139">
        <f>IF(F6="", 0, $T6*0.8)</f>
        <v>0</v>
      </c>
      <c r="Y6" s="144" t="str">
        <f>IF($F$6="", "", IF($F6&lt;62, 0, $F6-62))</f>
        <v/>
      </c>
      <c r="Z6" s="141">
        <f>IF($F6="", 0, T6*U6+V6*W6+X6*Y6)</f>
        <v>0</v>
      </c>
      <c r="AA6" s="570"/>
      <c r="AB6" s="571"/>
      <c r="AC6" s="572"/>
      <c r="AD6" s="342">
        <f>SUM(S6,Z6,AA6)</f>
        <v>0</v>
      </c>
      <c r="AE6" s="343"/>
      <c r="AG6" s="117"/>
      <c r="AH6" s="117"/>
    </row>
    <row r="7" spans="1:34" ht="60" customHeight="1">
      <c r="B7" s="596"/>
      <c r="C7" s="597"/>
      <c r="D7" s="344"/>
      <c r="E7" s="345"/>
      <c r="F7" s="336" t="str">
        <f>IF(D7="","",E7-D7+1)</f>
        <v/>
      </c>
      <c r="G7" s="346"/>
      <c r="H7" s="347"/>
      <c r="I7" s="348"/>
      <c r="J7" s="340"/>
      <c r="K7" s="341"/>
      <c r="L7" s="586"/>
      <c r="M7" s="173" t="str">
        <f>IF($L6="","",VLOOKUP($L6,'（参考）日当宿泊単価表'!A:C,2,FALSE))</f>
        <v/>
      </c>
      <c r="N7" s="146">
        <f>IF($F6="", 0, IF($F7&lt;31, $F7, 30))</f>
        <v>0</v>
      </c>
      <c r="O7" s="147">
        <f>IF($F7="",0, M7*0.9)</f>
        <v>0</v>
      </c>
      <c r="P7" s="148">
        <f>IF($L$6="", 0, IF($F7&lt;31, 0, IF($F7&lt;61, $F7-30, 30)))</f>
        <v>0</v>
      </c>
      <c r="Q7" s="149">
        <f>IF($F7="", 0, M7*0.8)</f>
        <v>0</v>
      </c>
      <c r="R7" s="150">
        <f>IF($F$7="", 0, IF($F7&lt;61, 0, $F7-60))</f>
        <v>0</v>
      </c>
      <c r="S7" s="151">
        <f>IF($F$7="", 0, M7*N7+O7*P7+Q7*R7)</f>
        <v>0</v>
      </c>
      <c r="T7" s="152" t="str">
        <f>IF($L6="","",VLOOKUP($L6,'（参考）日当宿泊単価表'!A:C,3,FALSE))</f>
        <v/>
      </c>
      <c r="U7" s="146">
        <f>IF($F7="", 0, IF($F7&lt;33, $F7-2, 30))</f>
        <v>0</v>
      </c>
      <c r="V7" s="153">
        <f>IF($F7="",0, T7*0.9)</f>
        <v>0</v>
      </c>
      <c r="W7" s="148">
        <f>IF($L$6=0, 0, IF($F7&lt;33, 0, IF($F7&lt;62, $F7-32, 30)))</f>
        <v>0</v>
      </c>
      <c r="X7" s="149">
        <f>IF($F7="", 0, $T7*0.8)</f>
        <v>0</v>
      </c>
      <c r="Y7" s="154" t="str">
        <f>IF($F$7="", "", IF($F7&lt;62, 0, $F7-62))</f>
        <v/>
      </c>
      <c r="Z7" s="151">
        <f>IF($F7="", 0, T7*U7+V7*W7+X7*Y7)</f>
        <v>0</v>
      </c>
      <c r="AA7" s="573"/>
      <c r="AB7" s="574"/>
      <c r="AC7" s="575"/>
      <c r="AD7" s="349">
        <f>SUM(S7,Z7,AA7)</f>
        <v>0</v>
      </c>
      <c r="AE7" s="350"/>
      <c r="AG7" s="117"/>
      <c r="AH7" s="117"/>
    </row>
    <row r="8" spans="1:34" ht="60" customHeight="1" thickBot="1">
      <c r="B8" s="594"/>
      <c r="C8" s="595"/>
      <c r="D8" s="351"/>
      <c r="E8" s="352"/>
      <c r="F8" s="353" t="str">
        <f>IF(D8="","",E8-D8+1)</f>
        <v/>
      </c>
      <c r="G8" s="354"/>
      <c r="H8" s="355"/>
      <c r="I8" s="356"/>
      <c r="J8" s="357"/>
      <c r="K8" s="341"/>
      <c r="L8" s="587"/>
      <c r="M8" s="155" t="str">
        <f>IF($L6="","",VLOOKUP($L6,'（参考）日当宿泊単価表'!A:C,2,FALSE))</f>
        <v/>
      </c>
      <c r="N8" s="156">
        <f>IF($F6="", 0, IF($F8&lt;31, $F8, 30))</f>
        <v>0</v>
      </c>
      <c r="O8" s="157">
        <f>IF($F8="",0, M8*0.9)</f>
        <v>0</v>
      </c>
      <c r="P8" s="158">
        <f>IF($L$6="", 0, IF($F8&lt;31, 0, IF($F8&lt;61, $F8-30, 30)))</f>
        <v>0</v>
      </c>
      <c r="Q8" s="159">
        <f>IF($F8="", 0, M8*0.8)</f>
        <v>0</v>
      </c>
      <c r="R8" s="160">
        <f>IF($F$8="", 0, IF($F8&lt;61, 0, $F8-60))</f>
        <v>0</v>
      </c>
      <c r="S8" s="161">
        <f>IF($F$8="", 0, M8*N8+O8*P8+Q8*R8)</f>
        <v>0</v>
      </c>
      <c r="T8" s="162" t="str">
        <f>IF($L6="","",VLOOKUP($L6,'（参考）日当宿泊単価表'!A:C,3,FALSE))</f>
        <v/>
      </c>
      <c r="U8" s="163">
        <f>IF($F8="", 0, IF($F8&lt;33, $F8-2, 30))</f>
        <v>0</v>
      </c>
      <c r="V8" s="164">
        <f>IF($F8="",0, T8*0.9)</f>
        <v>0</v>
      </c>
      <c r="W8" s="165">
        <f>IF($L$6=0, 0, IF($F8&lt;33, 0, IF($F8&lt;62, $F8-32, 30)))</f>
        <v>0</v>
      </c>
      <c r="X8" s="166">
        <f>IF($F8="", 0, $T8*0.8)</f>
        <v>0</v>
      </c>
      <c r="Y8" s="167" t="str">
        <f>IF($F$8="", "", IF($F8&lt;62, 0, $F8-62))</f>
        <v/>
      </c>
      <c r="Z8" s="168">
        <f>IF($F8="", 0, T8*U8+V8*W8+X8*Y8)</f>
        <v>0</v>
      </c>
      <c r="AA8" s="576"/>
      <c r="AB8" s="577"/>
      <c r="AC8" s="578"/>
      <c r="AD8" s="358">
        <f>SUM(S8,Z8,AA8)</f>
        <v>0</v>
      </c>
      <c r="AE8" s="359"/>
      <c r="AG8" s="117"/>
      <c r="AH8" s="117"/>
    </row>
    <row r="9" spans="1:34" ht="36" customHeight="1" thickBot="1">
      <c r="B9" s="341"/>
      <c r="C9" s="341"/>
      <c r="D9" s="588" t="s">
        <v>53</v>
      </c>
      <c r="E9" s="560"/>
      <c r="F9" s="560"/>
      <c r="G9" s="560"/>
      <c r="H9" s="589"/>
      <c r="I9" s="360">
        <f>SUM(I6:I8)</f>
        <v>0</v>
      </c>
      <c r="J9" s="361"/>
      <c r="K9" s="341"/>
      <c r="L9" s="341"/>
      <c r="M9" s="341"/>
      <c r="N9" s="341"/>
      <c r="O9" s="341"/>
      <c r="P9" s="341"/>
      <c r="Q9" s="341"/>
      <c r="R9" s="341"/>
      <c r="S9" s="341"/>
      <c r="T9" s="341"/>
      <c r="U9" s="341"/>
      <c r="V9" s="341"/>
      <c r="W9" s="341"/>
      <c r="X9" s="341"/>
      <c r="Y9" s="341"/>
      <c r="Z9" s="341"/>
      <c r="AA9" s="588" t="s">
        <v>54</v>
      </c>
      <c r="AB9" s="560"/>
      <c r="AC9" s="561"/>
      <c r="AD9" s="362">
        <f>SUM(AD6:AD8)</f>
        <v>0</v>
      </c>
      <c r="AE9" s="341"/>
      <c r="AG9" s="118"/>
      <c r="AH9" s="118"/>
    </row>
    <row r="10" spans="1:34" ht="46.5" customHeight="1">
      <c r="B10" s="341"/>
      <c r="C10" s="341"/>
      <c r="D10" s="363"/>
      <c r="E10" s="363"/>
      <c r="F10" s="363"/>
      <c r="G10" s="363"/>
      <c r="H10" s="363"/>
      <c r="I10" s="364"/>
      <c r="J10" s="361"/>
      <c r="K10" s="341"/>
      <c r="L10" s="341"/>
      <c r="M10" s="341"/>
      <c r="N10" s="341"/>
      <c r="O10" s="341"/>
      <c r="P10" s="341"/>
      <c r="Q10" s="341"/>
      <c r="R10" s="341"/>
      <c r="S10" s="341"/>
      <c r="T10" s="341"/>
      <c r="U10" s="326"/>
      <c r="V10" s="341"/>
      <c r="W10" s="341"/>
      <c r="X10" s="341"/>
      <c r="Y10" s="341"/>
      <c r="Z10" s="341"/>
      <c r="AA10" s="365"/>
      <c r="AB10" s="341"/>
      <c r="AC10" s="363"/>
      <c r="AD10" s="366"/>
      <c r="AE10" s="341"/>
    </row>
    <row r="11" spans="1:34" ht="36" customHeight="1">
      <c r="B11" s="327" t="s">
        <v>71</v>
      </c>
      <c r="C11" s="365"/>
      <c r="D11" s="365"/>
      <c r="E11" s="363"/>
      <c r="F11" s="363"/>
      <c r="G11" s="363"/>
      <c r="H11" s="363"/>
      <c r="I11" s="363"/>
      <c r="J11" s="364"/>
      <c r="K11" s="361"/>
      <c r="L11" s="341"/>
      <c r="M11" s="341"/>
      <c r="N11" s="558" t="s">
        <v>72</v>
      </c>
      <c r="O11" s="558"/>
      <c r="P11" s="558"/>
      <c r="Q11" s="558"/>
      <c r="R11" s="558"/>
      <c r="V11" s="341"/>
      <c r="W11" s="341"/>
      <c r="X11" s="341"/>
      <c r="Y11" s="341"/>
      <c r="Z11" s="341"/>
      <c r="AA11" s="341"/>
      <c r="AB11" s="367"/>
      <c r="AC11" s="367"/>
      <c r="AD11" s="367"/>
      <c r="AE11" s="364"/>
      <c r="AF11" s="341"/>
    </row>
    <row r="12" spans="1:34" ht="36" customHeight="1">
      <c r="B12" s="526" t="s">
        <v>73</v>
      </c>
      <c r="C12" s="527"/>
      <c r="D12" s="564" t="s">
        <v>74</v>
      </c>
      <c r="E12" s="565"/>
      <c r="F12" s="566"/>
      <c r="G12" s="119"/>
      <c r="H12" s="363"/>
      <c r="I12" s="363"/>
      <c r="J12" s="364"/>
      <c r="K12" s="361"/>
      <c r="L12" s="341"/>
      <c r="M12" s="341"/>
      <c r="N12" s="559" t="s">
        <v>75</v>
      </c>
      <c r="O12" s="560"/>
      <c r="P12" s="560"/>
      <c r="Q12" s="560"/>
      <c r="R12" s="561"/>
      <c r="S12" s="562">
        <f>AD9+D16</f>
        <v>0</v>
      </c>
      <c r="T12" s="562"/>
      <c r="U12" s="563"/>
      <c r="V12" s="341"/>
      <c r="W12" s="341"/>
      <c r="X12" s="341"/>
      <c r="Y12" s="341"/>
      <c r="Z12" s="341"/>
      <c r="AA12" s="341"/>
      <c r="AB12" s="365"/>
      <c r="AC12" s="365"/>
      <c r="AD12" s="365"/>
      <c r="AE12" s="364"/>
      <c r="AF12" s="341"/>
    </row>
    <row r="13" spans="1:34" ht="36" customHeight="1">
      <c r="B13" s="528"/>
      <c r="C13" s="529"/>
      <c r="D13" s="541"/>
      <c r="E13" s="542"/>
      <c r="F13" s="543"/>
      <c r="G13" s="119"/>
      <c r="H13" s="363"/>
      <c r="I13" s="363"/>
      <c r="J13" s="364"/>
      <c r="K13" s="361"/>
      <c r="L13" s="341"/>
      <c r="M13" s="341"/>
      <c r="N13" s="119"/>
      <c r="O13" s="119"/>
      <c r="P13" s="119"/>
      <c r="Q13" s="119"/>
      <c r="R13" s="119"/>
      <c r="S13" s="119"/>
      <c r="T13" s="119"/>
      <c r="U13" s="119"/>
      <c r="V13" s="341"/>
      <c r="W13" s="341"/>
      <c r="X13" s="341"/>
      <c r="Y13" s="341"/>
      <c r="Z13" s="341"/>
      <c r="AA13" s="341"/>
      <c r="AB13" s="367"/>
      <c r="AC13" s="367"/>
      <c r="AD13" s="367"/>
      <c r="AE13" s="364"/>
      <c r="AF13" s="341"/>
    </row>
    <row r="14" spans="1:34" ht="36" customHeight="1">
      <c r="B14" s="530"/>
      <c r="C14" s="531"/>
      <c r="D14" s="544"/>
      <c r="E14" s="545"/>
      <c r="F14" s="546"/>
      <c r="G14" s="119"/>
      <c r="H14" s="363"/>
      <c r="I14" s="363"/>
      <c r="J14" s="364"/>
      <c r="K14" s="361"/>
      <c r="L14" s="341"/>
      <c r="M14" s="341"/>
      <c r="N14" s="119"/>
      <c r="O14" s="119"/>
      <c r="P14" s="119"/>
      <c r="Q14" s="119"/>
      <c r="R14" s="119"/>
      <c r="S14" s="119"/>
      <c r="T14" s="119"/>
      <c r="U14" s="119"/>
      <c r="V14" s="341"/>
      <c r="W14" s="341"/>
      <c r="X14" s="341"/>
      <c r="Y14" s="341"/>
      <c r="Z14" s="341"/>
      <c r="AA14" s="341"/>
      <c r="AB14" s="365"/>
      <c r="AC14" s="365"/>
      <c r="AD14" s="365"/>
      <c r="AE14" s="364"/>
      <c r="AF14" s="341"/>
    </row>
    <row r="15" spans="1:34" ht="36" customHeight="1" thickBot="1">
      <c r="B15" s="532"/>
      <c r="C15" s="533"/>
      <c r="D15" s="538"/>
      <c r="E15" s="539"/>
      <c r="F15" s="540"/>
      <c r="G15" s="119"/>
      <c r="H15" s="121"/>
      <c r="I15" s="121"/>
      <c r="J15" s="122"/>
      <c r="K15" s="325"/>
      <c r="L15" s="119"/>
      <c r="M15" s="119"/>
      <c r="N15" s="119"/>
      <c r="O15" s="119"/>
      <c r="P15" s="119"/>
      <c r="Q15" s="119"/>
      <c r="R15" s="119"/>
      <c r="S15" s="119"/>
      <c r="T15" s="119"/>
      <c r="U15" s="119"/>
      <c r="V15" s="119"/>
      <c r="W15" s="119"/>
      <c r="X15" s="119"/>
      <c r="Y15" s="119"/>
      <c r="Z15" s="119"/>
      <c r="AA15" s="119"/>
      <c r="AB15" s="119"/>
      <c r="AC15" s="119"/>
      <c r="AD15" s="121"/>
      <c r="AE15" s="119"/>
      <c r="AF15" s="119"/>
    </row>
    <row r="16" spans="1:34" ht="36" customHeight="1">
      <c r="A16" s="119"/>
      <c r="B16" s="547" t="s">
        <v>76</v>
      </c>
      <c r="C16" s="548"/>
      <c r="D16" s="535">
        <f>SUM(D13:F15)</f>
        <v>0</v>
      </c>
      <c r="E16" s="536"/>
      <c r="F16" s="537"/>
      <c r="G16" s="121"/>
      <c r="H16" s="121"/>
      <c r="I16" s="121"/>
      <c r="J16" s="122"/>
      <c r="K16" s="325"/>
      <c r="L16" s="119"/>
      <c r="M16" s="119"/>
      <c r="N16" s="119"/>
      <c r="O16" s="119"/>
      <c r="P16" s="119"/>
      <c r="Q16" s="119"/>
      <c r="R16" s="119"/>
      <c r="S16" s="119"/>
      <c r="T16" s="119"/>
      <c r="U16" s="119"/>
      <c r="V16" s="119"/>
      <c r="W16" s="119"/>
      <c r="X16" s="119"/>
      <c r="Y16" s="119"/>
      <c r="Z16" s="119"/>
      <c r="AA16" s="119"/>
      <c r="AB16" s="119"/>
      <c r="AC16" s="119"/>
      <c r="AD16" s="121"/>
      <c r="AE16" s="119"/>
      <c r="AF16" s="119"/>
    </row>
    <row r="17" spans="2:34" ht="36" customHeight="1">
      <c r="B17" s="368"/>
      <c r="C17" s="368"/>
      <c r="D17" s="369"/>
      <c r="E17" s="369"/>
      <c r="F17" s="369"/>
      <c r="G17" s="121"/>
      <c r="H17" s="121"/>
      <c r="I17" s="121"/>
      <c r="J17" s="122"/>
      <c r="K17" s="325"/>
      <c r="L17" s="119"/>
      <c r="M17" s="119"/>
      <c r="N17" s="119"/>
      <c r="O17" s="119"/>
      <c r="P17" s="119"/>
      <c r="Q17" s="119"/>
      <c r="R17" s="119"/>
      <c r="S17" s="119"/>
      <c r="T17" s="119"/>
      <c r="U17" s="119"/>
      <c r="V17" s="119"/>
      <c r="W17" s="119"/>
      <c r="X17" s="119"/>
      <c r="Y17" s="119"/>
      <c r="Z17" s="119"/>
      <c r="AA17" s="119"/>
      <c r="AB17" s="119"/>
      <c r="AC17" s="119"/>
      <c r="AD17" s="121"/>
      <c r="AE17" s="119"/>
      <c r="AF17" s="119"/>
    </row>
    <row r="18" spans="2:34" ht="19.5" customHeight="1">
      <c r="B18" s="119" t="s">
        <v>77</v>
      </c>
      <c r="C18" s="119"/>
      <c r="D18" s="119"/>
      <c r="E18" s="119"/>
      <c r="F18" s="119"/>
      <c r="G18" s="119"/>
      <c r="H18" s="119"/>
      <c r="I18" s="119"/>
      <c r="J18" s="119"/>
      <c r="K18" s="325"/>
      <c r="L18" s="119"/>
      <c r="M18" s="119"/>
      <c r="N18" s="119"/>
      <c r="O18" s="119"/>
      <c r="P18" s="119"/>
      <c r="Q18" s="119"/>
      <c r="R18" s="119"/>
      <c r="S18" s="119"/>
      <c r="T18" s="119"/>
      <c r="U18" s="119"/>
      <c r="V18" s="119"/>
      <c r="W18" s="119"/>
      <c r="X18" s="119"/>
      <c r="Y18" s="119"/>
      <c r="Z18" s="119"/>
      <c r="AA18" s="119"/>
      <c r="AB18" s="119"/>
      <c r="AC18" s="119"/>
      <c r="AD18" s="119"/>
      <c r="AE18" s="119"/>
      <c r="AF18" s="119"/>
    </row>
    <row r="19" spans="2:34" ht="19.5" customHeight="1">
      <c r="B19" s="119" t="s">
        <v>58</v>
      </c>
      <c r="C19" s="119"/>
      <c r="D19" s="119"/>
      <c r="E19" s="119"/>
      <c r="F19" s="119"/>
      <c r="G19" s="119"/>
      <c r="H19" s="119"/>
      <c r="I19" s="119"/>
      <c r="J19" s="119"/>
      <c r="K19" s="325"/>
      <c r="L19" s="119"/>
      <c r="M19" s="119"/>
      <c r="N19" s="119"/>
      <c r="O19" s="119"/>
      <c r="P19" s="119"/>
      <c r="Q19" s="119"/>
      <c r="R19" s="119"/>
      <c r="S19" s="119"/>
      <c r="T19" s="119"/>
      <c r="U19" s="119"/>
      <c r="V19" s="119"/>
      <c r="W19" s="119"/>
      <c r="X19" s="119"/>
      <c r="Y19" s="119"/>
      <c r="Z19" s="119"/>
      <c r="AA19" s="119"/>
      <c r="AB19" s="119"/>
      <c r="AC19" s="119"/>
      <c r="AD19" s="119"/>
      <c r="AE19" s="119"/>
      <c r="AF19" s="119"/>
    </row>
    <row r="20" spans="2:34" ht="19.5" customHeight="1">
      <c r="B20" s="119" t="s">
        <v>59</v>
      </c>
      <c r="C20" s="119"/>
      <c r="D20" s="119"/>
      <c r="E20" s="119"/>
      <c r="F20" s="119"/>
      <c r="G20" s="119"/>
      <c r="H20" s="119"/>
      <c r="I20" s="119"/>
      <c r="J20" s="119"/>
      <c r="K20" s="325"/>
      <c r="L20" s="119"/>
      <c r="M20" s="119"/>
      <c r="N20" s="119"/>
      <c r="O20" s="119"/>
      <c r="P20" s="119"/>
      <c r="Q20" s="119"/>
      <c r="R20" s="119"/>
      <c r="S20" s="119"/>
      <c r="T20" s="119"/>
      <c r="U20" s="119"/>
      <c r="V20" s="119"/>
      <c r="W20" s="119"/>
      <c r="X20" s="119"/>
      <c r="Y20" s="119"/>
      <c r="Z20" s="119"/>
      <c r="AA20" s="119"/>
      <c r="AB20" s="119"/>
      <c r="AC20" s="119"/>
      <c r="AD20" s="119"/>
      <c r="AE20" s="119"/>
      <c r="AF20" s="119"/>
    </row>
    <row r="21" spans="2:34" ht="19.5" customHeight="1">
      <c r="B21" s="119" t="s">
        <v>78</v>
      </c>
      <c r="C21" s="119"/>
      <c r="D21" s="119"/>
      <c r="E21" s="119"/>
      <c r="F21" s="119"/>
      <c r="G21" s="119"/>
      <c r="H21" s="119"/>
      <c r="I21" s="119"/>
      <c r="J21" s="119"/>
      <c r="K21" s="325"/>
      <c r="L21" s="119"/>
      <c r="M21" s="119"/>
      <c r="N21" s="119"/>
      <c r="O21" s="119"/>
      <c r="P21" s="119"/>
      <c r="Q21" s="119"/>
      <c r="R21" s="119"/>
      <c r="S21" s="119"/>
      <c r="T21" s="119"/>
      <c r="U21" s="119"/>
      <c r="V21" s="119"/>
      <c r="W21" s="119"/>
      <c r="X21" s="119"/>
      <c r="Y21" s="119"/>
      <c r="Z21" s="119"/>
      <c r="AA21" s="119"/>
      <c r="AB21" s="119"/>
      <c r="AC21" s="119"/>
      <c r="AD21" s="119"/>
      <c r="AE21" s="119"/>
      <c r="AF21" s="119"/>
    </row>
    <row r="22" spans="2:34" ht="19.5" customHeight="1">
      <c r="B22" s="119" t="s">
        <v>79</v>
      </c>
      <c r="C22" s="119"/>
      <c r="D22" s="119"/>
      <c r="E22" s="119"/>
      <c r="F22" s="119"/>
      <c r="G22" s="119"/>
      <c r="H22" s="119"/>
      <c r="I22" s="119"/>
      <c r="J22" s="119"/>
      <c r="K22" s="325"/>
      <c r="L22" s="119"/>
      <c r="M22" s="119"/>
      <c r="N22" s="119"/>
      <c r="O22" s="119"/>
      <c r="P22" s="119"/>
      <c r="Q22" s="119"/>
      <c r="R22" s="119"/>
      <c r="S22" s="119"/>
      <c r="T22" s="119"/>
      <c r="U22" s="119"/>
      <c r="V22" s="119"/>
      <c r="W22" s="119"/>
      <c r="X22" s="119"/>
      <c r="Y22" s="119"/>
      <c r="Z22" s="119"/>
      <c r="AA22" s="119"/>
      <c r="AB22" s="119"/>
      <c r="AC22" s="119"/>
      <c r="AD22" s="119"/>
      <c r="AE22" s="119"/>
      <c r="AF22" s="119"/>
    </row>
    <row r="23" spans="2:34" ht="19.5" customHeight="1">
      <c r="B23" s="119" t="s">
        <v>80</v>
      </c>
      <c r="C23" s="119"/>
      <c r="D23" s="119"/>
      <c r="E23" s="119"/>
      <c r="F23" s="119"/>
      <c r="G23" s="119"/>
      <c r="H23" s="119"/>
      <c r="I23" s="119"/>
      <c r="J23" s="119"/>
      <c r="K23" s="325"/>
      <c r="L23" s="119"/>
      <c r="M23" s="119"/>
      <c r="N23" s="382"/>
      <c r="O23" s="382"/>
      <c r="P23" s="382"/>
      <c r="Q23" s="382"/>
      <c r="R23" s="382"/>
      <c r="S23" s="382"/>
      <c r="T23" s="382"/>
      <c r="U23" s="382"/>
      <c r="V23" s="119"/>
      <c r="W23" s="119"/>
      <c r="X23" s="119"/>
      <c r="Y23" s="119"/>
      <c r="Z23" s="119"/>
      <c r="AA23" s="119"/>
      <c r="AB23" s="119"/>
      <c r="AC23" s="119"/>
      <c r="AD23" s="119"/>
      <c r="AE23" s="119"/>
      <c r="AF23" s="119"/>
    </row>
    <row r="24" spans="2:34" ht="19.5" customHeight="1">
      <c r="B24" s="119" t="s">
        <v>81</v>
      </c>
      <c r="C24" s="119"/>
      <c r="D24" s="119"/>
      <c r="E24" s="119"/>
      <c r="F24" s="119"/>
      <c r="G24" s="119"/>
      <c r="H24" s="119"/>
      <c r="I24" s="119"/>
      <c r="J24" s="119"/>
      <c r="K24" s="325"/>
      <c r="L24" s="119"/>
      <c r="M24" s="119"/>
      <c r="V24" s="119"/>
      <c r="W24" s="119"/>
      <c r="X24" s="119"/>
      <c r="Y24" s="119"/>
      <c r="Z24" s="119"/>
      <c r="AA24" s="119"/>
      <c r="AB24" s="119"/>
      <c r="AC24" s="119"/>
      <c r="AD24" s="119"/>
      <c r="AE24" s="119"/>
      <c r="AF24" s="119"/>
    </row>
    <row r="25" spans="2:34" ht="19.5" customHeight="1">
      <c r="B25" s="119" t="s">
        <v>82</v>
      </c>
      <c r="C25" s="119"/>
      <c r="D25" s="119"/>
      <c r="E25" s="119"/>
      <c r="F25" s="119"/>
      <c r="G25" s="119"/>
      <c r="H25" s="119"/>
      <c r="I25" s="119"/>
      <c r="J25" s="119"/>
      <c r="K25" s="325"/>
      <c r="L25" s="119"/>
      <c r="M25" s="119"/>
      <c r="V25" s="119"/>
      <c r="W25" s="119"/>
      <c r="X25" s="119"/>
      <c r="Y25" s="119"/>
      <c r="Z25" s="119"/>
      <c r="AA25" s="119"/>
      <c r="AB25" s="119"/>
      <c r="AC25" s="119"/>
      <c r="AD25" s="119"/>
      <c r="AE25" s="119"/>
      <c r="AF25" s="119"/>
    </row>
    <row r="26" spans="2:34" ht="64" customHeight="1">
      <c r="B26" s="534" t="s">
        <v>83</v>
      </c>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382"/>
      <c r="AF26" s="119"/>
      <c r="AH26" s="120" t="s">
        <v>84</v>
      </c>
    </row>
  </sheetData>
  <mergeCells count="35">
    <mergeCell ref="B4:C5"/>
    <mergeCell ref="B8:C8"/>
    <mergeCell ref="B7:C7"/>
    <mergeCell ref="B6:C6"/>
    <mergeCell ref="D4:F4"/>
    <mergeCell ref="N11:R11"/>
    <mergeCell ref="N12:R12"/>
    <mergeCell ref="S12:U12"/>
    <mergeCell ref="D12:F12"/>
    <mergeCell ref="M4:AC4"/>
    <mergeCell ref="AA6:AC6"/>
    <mergeCell ref="AA7:AC7"/>
    <mergeCell ref="AA8:AC8"/>
    <mergeCell ref="L4:L5"/>
    <mergeCell ref="G4:G5"/>
    <mergeCell ref="H4:I4"/>
    <mergeCell ref="J4:J5"/>
    <mergeCell ref="L6:L8"/>
    <mergeCell ref="D9:H9"/>
    <mergeCell ref="AA9:AC9"/>
    <mergeCell ref="AD4:AD5"/>
    <mergeCell ref="AE4:AE5"/>
    <mergeCell ref="M5:S5"/>
    <mergeCell ref="T5:Z5"/>
    <mergeCell ref="AA5:AC5"/>
    <mergeCell ref="B12:C12"/>
    <mergeCell ref="B13:C13"/>
    <mergeCell ref="B14:C14"/>
    <mergeCell ref="B15:C15"/>
    <mergeCell ref="B26:AD26"/>
    <mergeCell ref="D16:F16"/>
    <mergeCell ref="D15:F15"/>
    <mergeCell ref="D13:F13"/>
    <mergeCell ref="D14:F14"/>
    <mergeCell ref="B16:C16"/>
  </mergeCells>
  <phoneticPr fontId="1"/>
  <dataValidations count="2">
    <dataValidation imeMode="halfAlpha" allowBlank="1" showInputMessage="1" showErrorMessage="1" sqref="I6:I8" xr:uid="{00000000-0002-0000-0300-000000000000}"/>
    <dataValidation type="whole" imeMode="halfAlpha" allowBlank="1" showInputMessage="1" showErrorMessage="1" sqref="L6:L8" xr:uid="{00000000-0002-0000-0300-000001000000}">
      <formula1>1</formula1>
      <formula2>6</formula2>
    </dataValidation>
  </dataValidations>
  <pageMargins left="0.70866141732283472" right="0.70866141732283472" top="0.74803149606299213" bottom="0.74803149606299213" header="0.31496062992125984" footer="0.31496062992125984"/>
  <pageSetup paperSize="9" scale="40" orientation="landscape" horizontalDpi="300" verticalDpi="300" r:id="rId1"/>
  <headerFooter>
    <oddHeader>&amp;R（2023.06版）</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AH26"/>
  <sheetViews>
    <sheetView view="pageBreakPreview" zoomScale="70" zoomScaleNormal="115" zoomScaleSheetLayoutView="70" zoomScalePageLayoutView="70" workbookViewId="0">
      <selection activeCell="H14" sqref="H14"/>
    </sheetView>
  </sheetViews>
  <sheetFormatPr defaultColWidth="9" defaultRowHeight="14"/>
  <cols>
    <col min="1" max="1" width="4.58203125" style="119" customWidth="1"/>
    <col min="2" max="2" width="6.5" style="119" customWidth="1"/>
    <col min="3" max="3" width="12.58203125" style="119" customWidth="1"/>
    <col min="4" max="4" width="13" style="119" customWidth="1"/>
    <col min="5" max="5" width="12.33203125" style="119" customWidth="1"/>
    <col min="6" max="6" width="8.58203125" style="119" customWidth="1"/>
    <col min="7" max="7" width="8.08203125" style="119" customWidth="1"/>
    <col min="8" max="9" width="13.25" style="119" customWidth="1"/>
    <col min="10" max="10" width="8.08203125" style="325" customWidth="1"/>
    <col min="11" max="11" width="2.08203125" style="119" customWidth="1"/>
    <col min="12" max="12" width="6" style="119" customWidth="1"/>
    <col min="13" max="13" width="7.75" style="119" customWidth="1"/>
    <col min="14" max="14" width="4.58203125" style="119" customWidth="1"/>
    <col min="15" max="15" width="9.58203125" style="119" customWidth="1"/>
    <col min="16" max="16" width="4.58203125" style="119" customWidth="1"/>
    <col min="17" max="17" width="9.58203125" style="119" customWidth="1"/>
    <col min="18" max="18" width="4.58203125" style="119" customWidth="1"/>
    <col min="19" max="19" width="12.08203125" style="119" customWidth="1"/>
    <col min="20" max="20" width="8.83203125" style="119" customWidth="1"/>
    <col min="21" max="21" width="4.58203125" style="119" customWidth="1"/>
    <col min="22" max="22" width="9.58203125" style="119" customWidth="1"/>
    <col min="23" max="23" width="4.58203125" style="119" customWidth="1"/>
    <col min="24" max="24" width="9.58203125" style="119" customWidth="1"/>
    <col min="25" max="25" width="4.58203125" style="119" customWidth="1"/>
    <col min="26" max="26" width="12.58203125" style="119" customWidth="1"/>
    <col min="27" max="27" width="8.08203125" style="119" customWidth="1"/>
    <col min="28" max="28" width="5.5" style="119" bestFit="1" customWidth="1"/>
    <col min="29" max="29" width="7.33203125" style="119" customWidth="1"/>
    <col min="30" max="30" width="18.25" style="119" customWidth="1"/>
    <col min="31" max="31" width="17.08203125" style="119" customWidth="1"/>
    <col min="32" max="32" width="5.58203125" style="119" customWidth="1"/>
    <col min="33" max="33" width="12" style="119" customWidth="1"/>
    <col min="34" max="34" width="11.33203125" style="119" customWidth="1"/>
    <col min="35" max="16384" width="9" style="119"/>
  </cols>
  <sheetData>
    <row r="1" spans="2:34" ht="18" customHeight="1">
      <c r="AE1" s="186" t="s">
        <v>64</v>
      </c>
    </row>
    <row r="2" spans="2:34" ht="35.25" customHeight="1">
      <c r="B2" s="105" t="s">
        <v>33</v>
      </c>
      <c r="C2" s="105"/>
      <c r="L2" s="105"/>
      <c r="O2" s="326"/>
      <c r="P2" s="326"/>
      <c r="Q2" s="326"/>
      <c r="R2" s="326"/>
      <c r="S2" s="326"/>
      <c r="T2" s="326"/>
      <c r="U2" s="326"/>
      <c r="V2" s="326"/>
      <c r="W2" s="326"/>
      <c r="X2" s="326"/>
      <c r="Y2" s="326"/>
      <c r="Z2" s="326"/>
      <c r="AA2" s="326"/>
      <c r="AB2" s="326"/>
      <c r="AC2" s="326"/>
      <c r="AD2" s="326"/>
    </row>
    <row r="3" spans="2:34" ht="30" customHeight="1" thickBot="1">
      <c r="B3" s="327" t="s">
        <v>65</v>
      </c>
      <c r="C3" s="328"/>
      <c r="M3" s="327" t="s">
        <v>66</v>
      </c>
    </row>
    <row r="4" spans="2:34" s="370" customFormat="1" ht="24" customHeight="1">
      <c r="B4" s="590" t="s">
        <v>34</v>
      </c>
      <c r="C4" s="591"/>
      <c r="D4" s="598" t="s">
        <v>67</v>
      </c>
      <c r="E4" s="599"/>
      <c r="F4" s="583"/>
      <c r="G4" s="551" t="s">
        <v>36</v>
      </c>
      <c r="H4" s="581" t="s">
        <v>37</v>
      </c>
      <c r="I4" s="582"/>
      <c r="J4" s="583" t="s">
        <v>38</v>
      </c>
      <c r="K4" s="329"/>
      <c r="L4" s="579" t="s">
        <v>39</v>
      </c>
      <c r="M4" s="567" t="s">
        <v>68</v>
      </c>
      <c r="N4" s="568"/>
      <c r="O4" s="568"/>
      <c r="P4" s="568"/>
      <c r="Q4" s="568"/>
      <c r="R4" s="568"/>
      <c r="S4" s="568"/>
      <c r="T4" s="568"/>
      <c r="U4" s="568"/>
      <c r="V4" s="568"/>
      <c r="W4" s="568"/>
      <c r="X4" s="568"/>
      <c r="Y4" s="568"/>
      <c r="Z4" s="568"/>
      <c r="AA4" s="568"/>
      <c r="AB4" s="568"/>
      <c r="AC4" s="569"/>
      <c r="AD4" s="549" t="s">
        <v>41</v>
      </c>
      <c r="AE4" s="551" t="s">
        <v>42</v>
      </c>
      <c r="AG4" s="119"/>
      <c r="AH4" s="119"/>
    </row>
    <row r="5" spans="2:34" s="371" customFormat="1" ht="36" customHeight="1" thickBot="1">
      <c r="B5" s="592"/>
      <c r="C5" s="593"/>
      <c r="D5" s="330" t="s">
        <v>43</v>
      </c>
      <c r="E5" s="331" t="s">
        <v>44</v>
      </c>
      <c r="F5" s="332" t="s">
        <v>45</v>
      </c>
      <c r="G5" s="580"/>
      <c r="H5" s="330" t="s">
        <v>46</v>
      </c>
      <c r="I5" s="333" t="s">
        <v>7</v>
      </c>
      <c r="J5" s="584"/>
      <c r="K5" s="325"/>
      <c r="L5" s="580"/>
      <c r="M5" s="553" t="s">
        <v>47</v>
      </c>
      <c r="N5" s="554"/>
      <c r="O5" s="554"/>
      <c r="P5" s="554"/>
      <c r="Q5" s="554"/>
      <c r="R5" s="554"/>
      <c r="S5" s="555"/>
      <c r="T5" s="556" t="s">
        <v>69</v>
      </c>
      <c r="U5" s="554"/>
      <c r="V5" s="554"/>
      <c r="W5" s="554"/>
      <c r="X5" s="554"/>
      <c r="Y5" s="554"/>
      <c r="Z5" s="555"/>
      <c r="AA5" s="556" t="s">
        <v>70</v>
      </c>
      <c r="AB5" s="554"/>
      <c r="AC5" s="557"/>
      <c r="AD5" s="550"/>
      <c r="AE5" s="552"/>
      <c r="AG5" s="116"/>
      <c r="AH5" s="116"/>
    </row>
    <row r="6" spans="2:34" ht="60" customHeight="1" thickTop="1">
      <c r="B6" s="596"/>
      <c r="C6" s="597"/>
      <c r="D6" s="334"/>
      <c r="E6" s="335"/>
      <c r="F6" s="336" t="str">
        <f>IF(D6="","",E6-D6+1)</f>
        <v/>
      </c>
      <c r="G6" s="337"/>
      <c r="H6" s="338"/>
      <c r="I6" s="339"/>
      <c r="J6" s="340"/>
      <c r="K6" s="341"/>
      <c r="L6" s="585"/>
      <c r="M6" s="135" t="str">
        <f>IF($L6="","",VLOOKUP($L6,'（参考）日当宿泊単価表'!A:C,2,FALSE))</f>
        <v/>
      </c>
      <c r="N6" s="136">
        <f>IF($F6="", 0, IF($F6&lt;31, $F6, 30))</f>
        <v>0</v>
      </c>
      <c r="O6" s="137">
        <f>IF($F6="",0, M6*0.9)</f>
        <v>0</v>
      </c>
      <c r="P6" s="138">
        <f>IF($L$6="", 0, IF($F6&lt;31, 0, IF($F6&lt;61, $F6-30, 30)))</f>
        <v>0</v>
      </c>
      <c r="Q6" s="139">
        <f>IF($F6="", 0, M6*0.8)</f>
        <v>0</v>
      </c>
      <c r="R6" s="140">
        <f>IF($F$6="", 0, IF($F6&lt;61, 0, $F6-60))</f>
        <v>0</v>
      </c>
      <c r="S6" s="141">
        <f>IF($F$6="", 0, M6*N6+O6*P6+Q6*R6)</f>
        <v>0</v>
      </c>
      <c r="T6" s="142" t="str">
        <f>IF($L6="","",VLOOKUP($L6,'（参考）日当宿泊単価表'!A:C,3,FALSE))</f>
        <v/>
      </c>
      <c r="U6" s="136">
        <f>IF($F6="", 0, IF($F6&lt;32, $F6-1, 30))</f>
        <v>0</v>
      </c>
      <c r="V6" s="143">
        <f>IF($F6="",0, T6*0.9)</f>
        <v>0</v>
      </c>
      <c r="W6" s="138">
        <f>IF($L$6="", 0, IF($F6&lt;32, 0, IF($F6&lt;62, $F6-31, 30)))</f>
        <v>0</v>
      </c>
      <c r="X6" s="139">
        <f>IF(F6="", 0, $T6*0.8)</f>
        <v>0</v>
      </c>
      <c r="Y6" s="144" t="str">
        <f>IF($F$6="", "", IF($F6&lt;61, 0, $F6-61))</f>
        <v/>
      </c>
      <c r="Z6" s="141">
        <f>IF($F6="", 0, T6*U6+V6*W6+X6*Y6)</f>
        <v>0</v>
      </c>
      <c r="AA6" s="570"/>
      <c r="AB6" s="571"/>
      <c r="AC6" s="572"/>
      <c r="AD6" s="372">
        <f>SUM(S6,Z6,AA6)</f>
        <v>0</v>
      </c>
      <c r="AE6" s="373"/>
      <c r="AG6" s="117"/>
      <c r="AH6" s="117"/>
    </row>
    <row r="7" spans="2:34" ht="60" customHeight="1">
      <c r="B7" s="596"/>
      <c r="C7" s="597"/>
      <c r="D7" s="344"/>
      <c r="E7" s="345"/>
      <c r="F7" s="336" t="str">
        <f>IF(D7="","",E7-D7+1)</f>
        <v/>
      </c>
      <c r="G7" s="346"/>
      <c r="H7" s="347"/>
      <c r="I7" s="348"/>
      <c r="J7" s="340"/>
      <c r="K7" s="341"/>
      <c r="L7" s="586"/>
      <c r="M7" s="145" t="str">
        <f>IF($L6="","",VLOOKUP($L6,'（参考）日当宿泊単価表'!A:C,2,FALSE))</f>
        <v/>
      </c>
      <c r="N7" s="146">
        <f>IF($F6="", 0, IF($F7&lt;31, $F7, 30))</f>
        <v>0</v>
      </c>
      <c r="O7" s="147">
        <f>IF($F7="",0, M7*0.9)</f>
        <v>0</v>
      </c>
      <c r="P7" s="148">
        <f>IF($L$6="", 0, IF($F7&lt;31, 0, IF($F7&lt;61, $F7-30, 30)))</f>
        <v>0</v>
      </c>
      <c r="Q7" s="149">
        <f>IF($F7="", 0, M7*0.8)</f>
        <v>0</v>
      </c>
      <c r="R7" s="150">
        <f>IF($F$7="", 0, IF($F7&lt;61, 0, $F7-60))</f>
        <v>0</v>
      </c>
      <c r="S7" s="151">
        <f>IF($F$7="", 0, M7*N7+O7*P7+Q7*R7)</f>
        <v>0</v>
      </c>
      <c r="T7" s="152" t="str">
        <f>IF($L6="","",VLOOKUP($L6,'（参考）日当宿泊単価表'!A:C,3,FALSE))</f>
        <v/>
      </c>
      <c r="U7" s="146">
        <f t="shared" ref="U7:U8" si="0">IF($F7="", 0, IF($F7&lt;32, $F7-1, 30))</f>
        <v>0</v>
      </c>
      <c r="V7" s="153">
        <f>IF($F7="",0, T7*0.9)</f>
        <v>0</v>
      </c>
      <c r="W7" s="148">
        <f t="shared" ref="W7:W8" si="1">IF($L$6="", 0, IF($F7&lt;32, 0, IF($F7&lt;62, $F7-31, 30)))</f>
        <v>0</v>
      </c>
      <c r="X7" s="149">
        <f>IF($F7="", 0, $T7*0.8)</f>
        <v>0</v>
      </c>
      <c r="Y7" s="154" t="str">
        <f t="shared" ref="Y7:Y8" si="2">IF($F$6="", "", IF($F7&lt;61, 0, $F7-61))</f>
        <v/>
      </c>
      <c r="Z7" s="151">
        <f>IF($F7="", 0, T7*U7+V7*W7+X7*Y7)</f>
        <v>0</v>
      </c>
      <c r="AA7" s="573"/>
      <c r="AB7" s="574"/>
      <c r="AC7" s="575"/>
      <c r="AD7" s="374">
        <f>SUM(S7,Z7,AA7)</f>
        <v>0</v>
      </c>
      <c r="AE7" s="375"/>
      <c r="AG7" s="117"/>
      <c r="AH7" s="117"/>
    </row>
    <row r="8" spans="2:34" ht="60" customHeight="1" thickBot="1">
      <c r="B8" s="594"/>
      <c r="C8" s="595"/>
      <c r="D8" s="351"/>
      <c r="E8" s="352"/>
      <c r="F8" s="353" t="str">
        <f>IF(D8="","",E8-D8+1)</f>
        <v/>
      </c>
      <c r="G8" s="354"/>
      <c r="H8" s="355"/>
      <c r="I8" s="356"/>
      <c r="J8" s="357"/>
      <c r="K8" s="341"/>
      <c r="L8" s="587"/>
      <c r="M8" s="155" t="str">
        <f>IF($L6="","",VLOOKUP($L6,'（参考）日当宿泊単価表'!A:C,2,FALSE))</f>
        <v/>
      </c>
      <c r="N8" s="156">
        <f>IF($F6="", 0, IF($F8&lt;31, $F8, 30))</f>
        <v>0</v>
      </c>
      <c r="O8" s="157">
        <f>IF($F8="",0, M8*0.9)</f>
        <v>0</v>
      </c>
      <c r="P8" s="158">
        <f>IF($L$6="", 0, IF($F8&lt;31, 0, IF($F8&lt;61, $F8-30, 30)))</f>
        <v>0</v>
      </c>
      <c r="Q8" s="159">
        <f>IF($F8="", 0, M8*0.8)</f>
        <v>0</v>
      </c>
      <c r="R8" s="160">
        <f>IF($F$8="", 0, IF($F8&lt;61, 0, $F8-60))</f>
        <v>0</v>
      </c>
      <c r="S8" s="161">
        <f>IF($F$8="", 0, M8*N8+O8*P8+Q8*R8)</f>
        <v>0</v>
      </c>
      <c r="T8" s="162" t="str">
        <f>IF($L6="","",VLOOKUP($L6,'（参考）日当宿泊単価表'!A:C,3,FALSE))</f>
        <v/>
      </c>
      <c r="U8" s="163">
        <f t="shared" si="0"/>
        <v>0</v>
      </c>
      <c r="V8" s="164">
        <f>IF($F8="",0, T8*0.9)</f>
        <v>0</v>
      </c>
      <c r="W8" s="165">
        <f t="shared" si="1"/>
        <v>0</v>
      </c>
      <c r="X8" s="166">
        <f>IF($F8="", 0, $T8*0.8)</f>
        <v>0</v>
      </c>
      <c r="Y8" s="167" t="str">
        <f t="shared" si="2"/>
        <v/>
      </c>
      <c r="Z8" s="168">
        <f>IF($F8="", 0, T8*U8+V8*W8+X8*Y8)</f>
        <v>0</v>
      </c>
      <c r="AA8" s="576"/>
      <c r="AB8" s="577"/>
      <c r="AC8" s="578"/>
      <c r="AD8" s="376">
        <f>SUM(S8,Z8,AA8)</f>
        <v>0</v>
      </c>
      <c r="AE8" s="377"/>
      <c r="AG8" s="117"/>
      <c r="AH8" s="117"/>
    </row>
    <row r="9" spans="2:34" ht="36" customHeight="1" thickBot="1">
      <c r="B9" s="341"/>
      <c r="C9" s="341"/>
      <c r="D9" s="588" t="s">
        <v>53</v>
      </c>
      <c r="E9" s="560"/>
      <c r="F9" s="560"/>
      <c r="G9" s="560"/>
      <c r="H9" s="589"/>
      <c r="I9" s="360">
        <f>SUM(I6:I8)</f>
        <v>0</v>
      </c>
      <c r="J9" s="361"/>
      <c r="K9" s="341"/>
      <c r="L9" s="341"/>
      <c r="M9" s="341"/>
      <c r="N9" s="341"/>
      <c r="O9" s="341"/>
      <c r="P9" s="341"/>
      <c r="Q9" s="341"/>
      <c r="R9" s="341"/>
      <c r="S9" s="341"/>
      <c r="T9" s="341"/>
      <c r="U9" s="341"/>
      <c r="V9" s="341"/>
      <c r="W9" s="341"/>
      <c r="X9" s="341"/>
      <c r="Y9" s="341"/>
      <c r="Z9" s="341"/>
      <c r="AA9" s="588" t="s">
        <v>54</v>
      </c>
      <c r="AB9" s="560"/>
      <c r="AC9" s="561"/>
      <c r="AD9" s="362">
        <f>SUM(AD6:AD8)</f>
        <v>0</v>
      </c>
      <c r="AE9" s="341"/>
      <c r="AG9" s="378"/>
      <c r="AH9" s="378"/>
    </row>
    <row r="10" spans="2:34" ht="36" customHeight="1">
      <c r="B10" s="341"/>
      <c r="C10" s="341"/>
      <c r="D10" s="363"/>
      <c r="E10" s="363"/>
      <c r="F10" s="363"/>
      <c r="G10" s="363"/>
      <c r="H10" s="363"/>
      <c r="I10" s="364"/>
      <c r="J10" s="361"/>
      <c r="K10" s="341"/>
      <c r="L10" s="341"/>
      <c r="M10" s="341"/>
      <c r="N10" s="341"/>
      <c r="O10" s="341"/>
      <c r="P10" s="341"/>
      <c r="Q10" s="341"/>
      <c r="R10" s="341"/>
      <c r="S10" s="341"/>
      <c r="T10" s="341"/>
      <c r="U10" s="326"/>
      <c r="V10" s="341"/>
      <c r="W10" s="341"/>
      <c r="X10" s="341"/>
      <c r="Y10" s="341"/>
      <c r="Z10" s="341"/>
      <c r="AA10" s="365"/>
      <c r="AB10" s="341"/>
      <c r="AC10" s="363"/>
      <c r="AD10" s="366"/>
      <c r="AE10" s="341"/>
    </row>
    <row r="11" spans="2:34" ht="36" customHeight="1" thickBot="1">
      <c r="B11" s="327" t="s">
        <v>71</v>
      </c>
      <c r="C11" s="365"/>
      <c r="D11" s="363"/>
      <c r="E11" s="363"/>
      <c r="F11" s="363"/>
      <c r="G11" s="363"/>
      <c r="H11" s="363"/>
      <c r="I11" s="364"/>
      <c r="J11" s="361"/>
      <c r="K11" s="341"/>
      <c r="L11" s="341"/>
      <c r="M11" s="558" t="s">
        <v>85</v>
      </c>
      <c r="N11" s="558"/>
      <c r="O11" s="558"/>
      <c r="P11" s="558"/>
      <c r="Q11" s="558"/>
      <c r="R11" s="341"/>
      <c r="S11" s="341"/>
      <c r="T11" s="341"/>
      <c r="U11" s="341"/>
      <c r="V11" s="341"/>
      <c r="W11" s="341"/>
      <c r="X11" s="341"/>
      <c r="Y11" s="341"/>
      <c r="Z11" s="341"/>
      <c r="AA11" s="367"/>
      <c r="AB11" s="367"/>
      <c r="AC11" s="367"/>
      <c r="AD11" s="364"/>
      <c r="AE11" s="341"/>
    </row>
    <row r="12" spans="2:34" ht="36" customHeight="1">
      <c r="B12" s="526" t="s">
        <v>73</v>
      </c>
      <c r="C12" s="527"/>
      <c r="D12" s="565"/>
      <c r="E12" s="566"/>
      <c r="G12" s="363"/>
      <c r="H12" s="363"/>
      <c r="I12" s="364"/>
      <c r="J12" s="361"/>
      <c r="K12" s="341"/>
      <c r="L12" s="341"/>
      <c r="M12" s="559" t="s">
        <v>75</v>
      </c>
      <c r="N12" s="560"/>
      <c r="O12" s="560"/>
      <c r="P12" s="560"/>
      <c r="Q12" s="561"/>
      <c r="R12" s="600">
        <f>AD9+D16</f>
        <v>0</v>
      </c>
      <c r="S12" s="601"/>
      <c r="T12" s="602"/>
      <c r="U12" s="341"/>
      <c r="V12" s="341"/>
      <c r="W12" s="341"/>
      <c r="X12" s="341"/>
      <c r="Y12" s="341"/>
      <c r="Z12" s="341"/>
      <c r="AA12" s="365"/>
      <c r="AB12" s="365"/>
      <c r="AC12" s="365"/>
      <c r="AD12" s="364"/>
      <c r="AE12" s="341"/>
    </row>
    <row r="13" spans="2:34" ht="36" customHeight="1">
      <c r="B13" s="528"/>
      <c r="C13" s="529"/>
      <c r="D13" s="542"/>
      <c r="E13" s="543"/>
      <c r="G13" s="363"/>
      <c r="H13" s="363"/>
      <c r="I13" s="364"/>
      <c r="J13" s="361"/>
      <c r="K13" s="341"/>
      <c r="L13" s="341"/>
      <c r="M13" s="328"/>
      <c r="N13" s="328"/>
      <c r="O13" s="328"/>
      <c r="P13" s="328"/>
      <c r="Q13" s="328"/>
      <c r="R13" s="402"/>
      <c r="S13" s="402"/>
      <c r="T13" s="402"/>
      <c r="U13" s="341"/>
      <c r="V13" s="341"/>
      <c r="W13" s="341"/>
      <c r="X13" s="341"/>
      <c r="Y13" s="341"/>
      <c r="Z13" s="341"/>
      <c r="AA13" s="367"/>
      <c r="AB13" s="367"/>
      <c r="AC13" s="367"/>
      <c r="AD13" s="364"/>
      <c r="AE13" s="341"/>
    </row>
    <row r="14" spans="2:34" ht="36" customHeight="1">
      <c r="B14" s="530"/>
      <c r="C14" s="531"/>
      <c r="D14" s="545"/>
      <c r="E14" s="546"/>
      <c r="G14" s="363"/>
      <c r="H14" s="363"/>
      <c r="I14" s="364"/>
      <c r="J14" s="361"/>
      <c r="K14" s="341"/>
      <c r="L14" s="341"/>
      <c r="M14" s="403"/>
      <c r="N14" s="328"/>
      <c r="O14" s="328"/>
      <c r="P14" s="328"/>
      <c r="Q14" s="328"/>
      <c r="R14" s="402"/>
      <c r="S14" s="402"/>
      <c r="T14" s="402"/>
      <c r="U14" s="341"/>
      <c r="V14" s="341"/>
      <c r="W14" s="341"/>
      <c r="X14" s="341"/>
      <c r="Y14" s="341"/>
      <c r="Z14" s="341"/>
      <c r="AA14" s="365"/>
      <c r="AB14" s="365"/>
      <c r="AC14" s="365"/>
      <c r="AD14" s="364"/>
      <c r="AE14" s="341"/>
    </row>
    <row r="15" spans="2:34" ht="36" customHeight="1" thickBot="1">
      <c r="B15" s="532"/>
      <c r="C15" s="533"/>
      <c r="D15" s="539"/>
      <c r="E15" s="540"/>
      <c r="G15" s="121"/>
      <c r="H15" s="121"/>
      <c r="I15" s="122"/>
      <c r="M15" s="328"/>
      <c r="N15" s="328"/>
      <c r="O15" s="328"/>
      <c r="P15" s="328"/>
      <c r="Q15" s="328"/>
      <c r="R15" s="402"/>
      <c r="S15" s="402"/>
      <c r="T15" s="402"/>
      <c r="AC15" s="121"/>
    </row>
    <row r="16" spans="2:34" ht="36" customHeight="1">
      <c r="B16" s="547" t="s">
        <v>76</v>
      </c>
      <c r="C16" s="548"/>
      <c r="D16" s="742">
        <f>SUM(D13:E15)</f>
        <v>0</v>
      </c>
      <c r="E16" s="743"/>
      <c r="F16" s="121"/>
      <c r="G16" s="121"/>
      <c r="H16" s="121"/>
      <c r="I16" s="122"/>
      <c r="AC16" s="121"/>
    </row>
    <row r="17" spans="2:30" ht="36" customHeight="1">
      <c r="B17" s="368"/>
      <c r="C17" s="368"/>
      <c r="D17" s="369"/>
      <c r="E17" s="369"/>
      <c r="F17" s="121"/>
      <c r="G17" s="121"/>
      <c r="H17" s="121"/>
      <c r="I17" s="122"/>
      <c r="AC17" s="121"/>
    </row>
    <row r="18" spans="2:30" ht="22.5" customHeight="1">
      <c r="B18" s="119" t="s">
        <v>77</v>
      </c>
    </row>
    <row r="19" spans="2:30" ht="22.5" customHeight="1">
      <c r="B19" s="119" t="s">
        <v>58</v>
      </c>
    </row>
    <row r="20" spans="2:30" ht="22.5" customHeight="1">
      <c r="B20" s="119" t="s">
        <v>59</v>
      </c>
    </row>
    <row r="21" spans="2:30" ht="22.5" customHeight="1">
      <c r="B21" s="119" t="s">
        <v>86</v>
      </c>
    </row>
    <row r="22" spans="2:30" ht="22.5" customHeight="1">
      <c r="B22" s="119" t="s">
        <v>79</v>
      </c>
    </row>
    <row r="23" spans="2:30" ht="22.5" customHeight="1">
      <c r="B23" s="119" t="s">
        <v>80</v>
      </c>
    </row>
    <row r="24" spans="2:30" ht="22.5" customHeight="1">
      <c r="B24" s="119" t="s">
        <v>81</v>
      </c>
    </row>
    <row r="25" spans="2:30" ht="22.5" customHeight="1">
      <c r="B25" s="119" t="s">
        <v>82</v>
      </c>
    </row>
    <row r="26" spans="2:30" ht="52.75" customHeight="1">
      <c r="B26" s="603" t="s">
        <v>87</v>
      </c>
      <c r="C26" s="603"/>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row>
  </sheetData>
  <mergeCells count="35">
    <mergeCell ref="M11:Q11"/>
    <mergeCell ref="B16:C16"/>
    <mergeCell ref="D16:E16"/>
    <mergeCell ref="D15:E15"/>
    <mergeCell ref="B12:C12"/>
    <mergeCell ref="B13:C13"/>
    <mergeCell ref="B14:C14"/>
    <mergeCell ref="B15:C15"/>
    <mergeCell ref="AE4:AE5"/>
    <mergeCell ref="M5:S5"/>
    <mergeCell ref="T5:Z5"/>
    <mergeCell ref="AA5:AC5"/>
    <mergeCell ref="AA6:AC6"/>
    <mergeCell ref="R12:T12"/>
    <mergeCell ref="D13:E13"/>
    <mergeCell ref="D14:E14"/>
    <mergeCell ref="D12:E12"/>
    <mergeCell ref="B26:AD26"/>
    <mergeCell ref="M12:Q12"/>
    <mergeCell ref="J4:J5"/>
    <mergeCell ref="B4:C5"/>
    <mergeCell ref="D4:F4"/>
    <mergeCell ref="G4:G5"/>
    <mergeCell ref="H4:I4"/>
    <mergeCell ref="L4:L5"/>
    <mergeCell ref="M4:AC4"/>
    <mergeCell ref="AD4:AD5"/>
    <mergeCell ref="AA7:AC7"/>
    <mergeCell ref="AA8:AC8"/>
    <mergeCell ref="B6:C6"/>
    <mergeCell ref="L6:L8"/>
    <mergeCell ref="B7:C7"/>
    <mergeCell ref="B8:C8"/>
    <mergeCell ref="AA9:AC9"/>
    <mergeCell ref="D9:H9"/>
  </mergeCells>
  <phoneticPr fontId="1"/>
  <dataValidations count="2">
    <dataValidation type="whole" imeMode="halfAlpha" allowBlank="1" showInputMessage="1" showErrorMessage="1" sqref="L6:L8" xr:uid="{00000000-0002-0000-0400-000000000000}">
      <formula1>1</formula1>
      <formula2>6</formula2>
    </dataValidation>
    <dataValidation imeMode="halfAlpha" allowBlank="1" showInputMessage="1" showErrorMessage="1" sqref="I6:I8" xr:uid="{00000000-0002-0000-0400-000001000000}"/>
  </dataValidations>
  <pageMargins left="0.70866141732283472" right="0.70866141732283472" top="0.74803149606299213" bottom="0.74803149606299213" header="0.31496062992125984" footer="0.31496062992125984"/>
  <pageSetup paperSize="9" scale="43" orientation="landscape" horizontalDpi="300" verticalDpi="300" r:id="rId1"/>
  <headerFooter>
    <oddHeader>&amp;R（2023.06版）</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FE95E-8624-4B4C-825F-FF613BFA004A}">
  <sheetPr>
    <pageSetUpPr fitToPage="1"/>
  </sheetPr>
  <dimension ref="A1:H13"/>
  <sheetViews>
    <sheetView view="pageBreakPreview" topLeftCell="A4" zoomScaleNormal="100" zoomScaleSheetLayoutView="100" workbookViewId="0">
      <selection activeCell="H8" sqref="H8"/>
    </sheetView>
  </sheetViews>
  <sheetFormatPr defaultRowHeight="14"/>
  <cols>
    <col min="1" max="1" width="15.58203125" customWidth="1"/>
    <col min="2" max="2" width="6.58203125" customWidth="1"/>
    <col min="3" max="3" width="20.58203125" customWidth="1"/>
    <col min="4" max="4" width="10.58203125" customWidth="1"/>
    <col min="5" max="5" width="20.58203125" customWidth="1"/>
    <col min="6" max="6" width="10.58203125" customWidth="1"/>
    <col min="7" max="7" width="20.58203125" customWidth="1"/>
    <col min="8" max="8" width="24.58203125" customWidth="1"/>
  </cols>
  <sheetData>
    <row r="1" spans="1:8" ht="17.25" customHeight="1">
      <c r="H1" s="49" t="s">
        <v>88</v>
      </c>
    </row>
    <row r="2" spans="1:8" ht="17.25" customHeight="1">
      <c r="A2" s="1" t="s">
        <v>89</v>
      </c>
      <c r="H2" s="49"/>
    </row>
    <row r="3" spans="1:8" ht="14.5" thickBot="1"/>
    <row r="4" spans="1:8" s="88" customFormat="1" ht="24" customHeight="1">
      <c r="A4" s="606" t="s">
        <v>34</v>
      </c>
      <c r="B4" s="608" t="s">
        <v>39</v>
      </c>
      <c r="C4" s="610" t="s">
        <v>90</v>
      </c>
      <c r="D4" s="612" t="s">
        <v>91</v>
      </c>
      <c r="E4" s="613"/>
      <c r="F4" s="612" t="s">
        <v>92</v>
      </c>
      <c r="G4" s="613"/>
      <c r="H4" s="604" t="s">
        <v>93</v>
      </c>
    </row>
    <row r="5" spans="1:8" ht="24" customHeight="1" thickBot="1">
      <c r="A5" s="607"/>
      <c r="B5" s="609"/>
      <c r="C5" s="611"/>
      <c r="D5" s="404" t="s">
        <v>94</v>
      </c>
      <c r="E5" s="405" t="s">
        <v>95</v>
      </c>
      <c r="F5" s="404" t="s">
        <v>94</v>
      </c>
      <c r="G5" s="405" t="s">
        <v>95</v>
      </c>
      <c r="H5" s="605"/>
    </row>
    <row r="6" spans="1:8" ht="40" customHeight="1">
      <c r="A6" s="406"/>
      <c r="B6" s="407"/>
      <c r="C6" s="418"/>
      <c r="D6" s="408"/>
      <c r="E6" s="409">
        <f>IF(D6="", 0, IF(D6&gt;0, C6*D6, ""))</f>
        <v>0</v>
      </c>
      <c r="F6" s="410"/>
      <c r="G6" s="409">
        <f>IF(F6&gt;0, C6*F6, 0)</f>
        <v>0</v>
      </c>
      <c r="H6" s="411">
        <f>E6+G6</f>
        <v>0</v>
      </c>
    </row>
    <row r="8" spans="1:8" ht="24" customHeight="1">
      <c r="G8" s="412" t="s">
        <v>96</v>
      </c>
      <c r="H8" s="413"/>
    </row>
    <row r="9" spans="1:8" ht="24" customHeight="1" thickBot="1">
      <c r="G9" s="414" t="s">
        <v>97</v>
      </c>
      <c r="H9" s="415">
        <f>H6</f>
        <v>0</v>
      </c>
    </row>
    <row r="10" spans="1:8" ht="24" customHeight="1" thickBot="1">
      <c r="G10" s="416" t="s">
        <v>7</v>
      </c>
      <c r="H10" s="417">
        <f>IF(H9&gt;H8,H8,H9)</f>
        <v>0</v>
      </c>
    </row>
    <row r="12" spans="1:8" ht="21" customHeight="1">
      <c r="A12" t="s">
        <v>98</v>
      </c>
    </row>
    <row r="13" spans="1:8" ht="21" customHeight="1">
      <c r="A13" t="s">
        <v>99</v>
      </c>
    </row>
  </sheetData>
  <mergeCells count="6">
    <mergeCell ref="H4:H5"/>
    <mergeCell ref="A4:A5"/>
    <mergeCell ref="B4:B5"/>
    <mergeCell ref="C4:C5"/>
    <mergeCell ref="D4:E4"/>
    <mergeCell ref="F4:G4"/>
  </mergeCells>
  <phoneticPr fontId="1"/>
  <dataValidations count="1">
    <dataValidation type="whole" imeMode="halfAlpha" allowBlank="1" showInputMessage="1" showErrorMessage="1" sqref="B6" xr:uid="{76BD8581-B59E-4616-8B2F-CB96419EB286}">
      <formula1>1</formula1>
      <formula2>6</formula2>
    </dataValidation>
  </dataValidations>
  <pageMargins left="0.70866141732283472" right="0.70866141732283472" top="0.74803149606299213" bottom="0.74803149606299213" header="0.31496062992125984" footer="0.31496062992125984"/>
  <pageSetup paperSize="9" scale="92" orientation="landscape" horizontalDpi="300" verticalDpi="300" r:id="rId1"/>
  <headerFooter>
    <oddHeader>&amp;R（2023.06版）</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1C65-46C1-43A4-B7D8-90C78FAF8498}">
  <sheetPr>
    <pageSetUpPr fitToPage="1"/>
  </sheetPr>
  <dimension ref="A1:P22"/>
  <sheetViews>
    <sheetView view="pageBreakPreview" zoomScale="80" zoomScaleNormal="100" zoomScaleSheetLayoutView="80" workbookViewId="0">
      <selection activeCell="H15" sqref="H15"/>
    </sheetView>
  </sheetViews>
  <sheetFormatPr defaultColWidth="6.08203125" defaultRowHeight="14"/>
  <cols>
    <col min="1" max="1" width="16.25" style="420" customWidth="1"/>
    <col min="2" max="2" width="18.25" style="420" customWidth="1"/>
    <col min="3" max="3" width="4.25" style="420" customWidth="1"/>
    <col min="4" max="4" width="18" style="420" customWidth="1"/>
    <col min="5" max="5" width="3.33203125" style="420" customWidth="1"/>
    <col min="6" max="6" width="20.75" style="420" customWidth="1"/>
    <col min="7" max="7" width="3.75" style="420" customWidth="1"/>
    <col min="8" max="8" width="20.08203125" style="420" customWidth="1"/>
    <col min="9" max="9" width="3.75" style="420" customWidth="1"/>
    <col min="10" max="10" width="24.75" style="431" customWidth="1"/>
    <col min="11" max="11" width="16.75" style="420" customWidth="1"/>
    <col min="12" max="12" width="7.75" style="420" customWidth="1"/>
    <col min="13" max="13" width="10.83203125" style="420" customWidth="1"/>
    <col min="14" max="14" width="3.5" style="420" customWidth="1"/>
    <col min="15" max="15" width="6.08203125" style="420" customWidth="1"/>
    <col min="16" max="16" width="21.75" style="420" customWidth="1"/>
    <col min="17" max="16384" width="6.08203125" style="420"/>
  </cols>
  <sheetData>
    <row r="1" spans="1:16" ht="21" customHeight="1">
      <c r="A1" s="176"/>
      <c r="L1" s="426" t="s">
        <v>31</v>
      </c>
    </row>
    <row r="2" spans="1:16" ht="36" customHeight="1">
      <c r="A2" s="614" t="s">
        <v>100</v>
      </c>
      <c r="B2" s="614"/>
      <c r="C2" s="614"/>
      <c r="D2" s="614"/>
      <c r="E2" s="614"/>
      <c r="F2" s="614"/>
      <c r="G2" s="614"/>
      <c r="H2" s="614"/>
      <c r="I2" s="614"/>
      <c r="J2" s="614"/>
      <c r="K2" s="422"/>
      <c r="L2" s="422"/>
      <c r="M2" s="422"/>
      <c r="N2" s="422"/>
      <c r="O2" s="422"/>
      <c r="P2" s="422"/>
    </row>
    <row r="3" spans="1:16" ht="21" customHeight="1">
      <c r="A3" s="422"/>
      <c r="B3" s="422"/>
      <c r="C3" s="422"/>
      <c r="D3" s="422"/>
      <c r="E3" s="422"/>
      <c r="F3" s="422"/>
      <c r="G3" s="422"/>
      <c r="H3" s="422"/>
      <c r="I3" s="422"/>
      <c r="J3" s="432"/>
      <c r="K3" s="422"/>
      <c r="L3" s="422"/>
      <c r="M3" s="422"/>
      <c r="N3" s="422"/>
      <c r="O3" s="422"/>
      <c r="P3" s="422"/>
    </row>
    <row r="4" spans="1:16" ht="24.75" customHeight="1">
      <c r="A4" s="423" t="s">
        <v>101</v>
      </c>
      <c r="B4" s="424"/>
    </row>
    <row r="5" spans="1:16" ht="24.75" customHeight="1">
      <c r="A5" s="423"/>
      <c r="B5" s="427" t="s">
        <v>102</v>
      </c>
      <c r="D5" s="427" t="s">
        <v>103</v>
      </c>
      <c r="E5" s="427"/>
      <c r="F5" s="427"/>
      <c r="G5" s="427"/>
    </row>
    <row r="6" spans="1:16" s="421" customFormat="1" ht="30" customHeight="1">
      <c r="B6" s="433">
        <f>'様式５（直接人件費）（共通）'!H10</f>
        <v>0</v>
      </c>
      <c r="C6" s="427" t="s">
        <v>104</v>
      </c>
      <c r="D6" s="434"/>
      <c r="E6" s="435" t="s">
        <v>105</v>
      </c>
      <c r="F6" s="421" t="s">
        <v>106</v>
      </c>
      <c r="G6" s="421" t="s">
        <v>107</v>
      </c>
      <c r="H6" s="436">
        <f>ROUNDDOWN(B6*(D6/(1-D6)),0)</f>
        <v>0</v>
      </c>
      <c r="I6" s="437" t="s">
        <v>108</v>
      </c>
    </row>
    <row r="7" spans="1:16" s="421" customFormat="1" ht="51" customHeight="1">
      <c r="A7" s="615" t="s">
        <v>109</v>
      </c>
      <c r="B7" s="615"/>
      <c r="C7" s="615"/>
      <c r="D7" s="615"/>
      <c r="E7" s="438"/>
      <c r="F7" s="426"/>
      <c r="G7" s="426"/>
      <c r="H7" s="436"/>
      <c r="I7" s="429"/>
    </row>
    <row r="8" spans="1:16" s="421" customFormat="1">
      <c r="I8" s="436"/>
    </row>
    <row r="9" spans="1:16" s="421" customFormat="1" ht="29.25" customHeight="1">
      <c r="F9" s="439" t="s">
        <v>110</v>
      </c>
      <c r="G9" s="439"/>
      <c r="H9" s="440">
        <f>H6</f>
        <v>0</v>
      </c>
      <c r="I9" s="441" t="s">
        <v>108</v>
      </c>
    </row>
    <row r="10" spans="1:16" s="421" customFormat="1" ht="40.5" customHeight="1">
      <c r="C10" s="427"/>
      <c r="D10" s="427"/>
      <c r="E10" s="427"/>
      <c r="F10" s="442"/>
      <c r="G10" s="442"/>
      <c r="H10" s="443"/>
      <c r="I10" s="443"/>
      <c r="J10" s="443"/>
    </row>
    <row r="11" spans="1:16" s="421" customFormat="1" ht="15" customHeight="1">
      <c r="C11" s="427"/>
      <c r="D11" s="427"/>
      <c r="E11" s="427"/>
      <c r="F11" s="427"/>
      <c r="G11" s="427"/>
      <c r="H11" s="427"/>
      <c r="I11" s="427"/>
      <c r="J11" s="444"/>
    </row>
    <row r="12" spans="1:16" s="421" customFormat="1" ht="16.5">
      <c r="H12" s="445"/>
      <c r="I12" s="445"/>
      <c r="J12" s="446"/>
    </row>
    <row r="13" spans="1:16" s="421" customFormat="1" ht="24.75" customHeight="1">
      <c r="A13" s="423" t="s">
        <v>111</v>
      </c>
      <c r="B13" s="424"/>
      <c r="C13" s="424"/>
      <c r="D13" s="424"/>
      <c r="E13" s="424"/>
      <c r="F13" s="424"/>
      <c r="G13" s="424"/>
      <c r="H13" s="424"/>
      <c r="I13" s="424"/>
      <c r="J13" s="447"/>
    </row>
    <row r="14" spans="1:16" s="421" customFormat="1" ht="24.75" customHeight="1">
      <c r="A14" s="423"/>
      <c r="B14" s="427" t="s">
        <v>102</v>
      </c>
      <c r="C14" s="424"/>
      <c r="D14" s="427" t="s">
        <v>112</v>
      </c>
      <c r="E14" s="424"/>
      <c r="F14" s="427" t="s">
        <v>113</v>
      </c>
      <c r="G14" s="427"/>
      <c r="H14" s="424" t="s">
        <v>114</v>
      </c>
      <c r="I14" s="424"/>
      <c r="J14" s="447"/>
    </row>
    <row r="15" spans="1:16" s="421" customFormat="1" ht="30.75" customHeight="1">
      <c r="A15" s="426" t="s">
        <v>115</v>
      </c>
      <c r="B15" s="433">
        <f>'様式５（直接人件費）（共通）'!H10</f>
        <v>0</v>
      </c>
      <c r="C15" s="427" t="s">
        <v>116</v>
      </c>
      <c r="D15" s="430"/>
      <c r="E15" s="427" t="s">
        <v>116</v>
      </c>
      <c r="F15" s="448">
        <f>H9</f>
        <v>0</v>
      </c>
      <c r="G15" s="437" t="s">
        <v>117</v>
      </c>
      <c r="H15" s="434"/>
      <c r="I15" s="435" t="s">
        <v>105</v>
      </c>
      <c r="J15" s="429" t="s">
        <v>118</v>
      </c>
      <c r="K15" s="449">
        <f>ROUNDDOWN((B15+D15+F15)*(H15/(1-H15)),0)</f>
        <v>0</v>
      </c>
      <c r="L15" s="429" t="s">
        <v>108</v>
      </c>
      <c r="N15" s="425"/>
    </row>
    <row r="16" spans="1:16" s="421" customFormat="1" ht="30.75" customHeight="1">
      <c r="A16" s="421" t="s">
        <v>119</v>
      </c>
      <c r="H16" s="450"/>
      <c r="I16" s="450"/>
      <c r="J16" s="426"/>
      <c r="K16" s="449"/>
      <c r="L16" s="429"/>
      <c r="N16" s="425"/>
    </row>
    <row r="17" spans="10:14" s="421" customFormat="1" ht="16.5" customHeight="1">
      <c r="J17" s="436"/>
      <c r="L17" s="426"/>
      <c r="N17" s="425"/>
    </row>
    <row r="18" spans="10:14" s="421" customFormat="1" ht="30" customHeight="1" thickBot="1">
      <c r="J18" s="451" t="s">
        <v>110</v>
      </c>
      <c r="K18" s="452">
        <f>K15</f>
        <v>0</v>
      </c>
      <c r="L18" s="441" t="s">
        <v>108</v>
      </c>
    </row>
    <row r="19" spans="10:14" s="421" customFormat="1">
      <c r="J19" s="453"/>
      <c r="K19" s="454"/>
      <c r="L19" s="428"/>
    </row>
    <row r="20" spans="10:14" s="421" customFormat="1">
      <c r="J20" s="453"/>
    </row>
    <row r="21" spans="10:14" s="421" customFormat="1">
      <c r="J21" s="453"/>
    </row>
    <row r="22" spans="10:14" s="421" customFormat="1">
      <c r="J22" s="453"/>
    </row>
  </sheetData>
  <mergeCells count="2">
    <mergeCell ref="A2:J2"/>
    <mergeCell ref="A7:D7"/>
  </mergeCells>
  <phoneticPr fontId="1"/>
  <pageMargins left="0.70866141732283472" right="0.70866141732283472" top="0.74803149606299213" bottom="0.74803149606299213" header="0.31496062992125984" footer="0.31496062992125984"/>
  <pageSetup paperSize="9" scale="76" orientation="landscape" horizontalDpi="300" verticalDpi="300" r:id="rId1"/>
  <headerFooter>
    <oddHeader>&amp;R（2023.06版）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A1:M16"/>
  <sheetViews>
    <sheetView view="pageBreakPreview" zoomScale="90" zoomScaleNormal="100" zoomScaleSheetLayoutView="90" workbookViewId="0">
      <selection activeCell="L10" sqref="L10"/>
    </sheetView>
  </sheetViews>
  <sheetFormatPr defaultColWidth="9" defaultRowHeight="14"/>
  <cols>
    <col min="1" max="1" width="25.5" style="273" customWidth="1"/>
    <col min="2" max="12" width="9.08203125" style="273" customWidth="1"/>
    <col min="13" max="13" width="15.58203125" style="273" customWidth="1"/>
    <col min="14" max="16384" width="9" style="273"/>
  </cols>
  <sheetData>
    <row r="1" spans="1:13" ht="18" customHeight="1">
      <c r="M1" s="274" t="s">
        <v>120</v>
      </c>
    </row>
    <row r="2" spans="1:13" ht="24" customHeight="1">
      <c r="A2" s="617" t="s">
        <v>121</v>
      </c>
      <c r="B2" s="617"/>
      <c r="C2" s="617"/>
      <c r="D2" s="617"/>
      <c r="E2" s="617"/>
      <c r="F2" s="617"/>
      <c r="G2" s="617"/>
      <c r="H2" s="617"/>
      <c r="I2" s="617"/>
      <c r="J2" s="617"/>
      <c r="K2" s="617"/>
      <c r="L2" s="617"/>
      <c r="M2" s="617"/>
    </row>
    <row r="3" spans="1:13" ht="15" customHeight="1" thickBot="1"/>
    <row r="4" spans="1:13" ht="24" customHeight="1" thickBot="1">
      <c r="A4" s="618" t="s">
        <v>122</v>
      </c>
      <c r="B4" s="620" t="s">
        <v>123</v>
      </c>
      <c r="C4" s="621"/>
      <c r="D4" s="621"/>
      <c r="E4" s="621"/>
      <c r="F4" s="621"/>
      <c r="G4" s="621"/>
      <c r="H4" s="621"/>
      <c r="I4" s="621"/>
      <c r="J4" s="621"/>
      <c r="K4" s="621"/>
      <c r="L4" s="622"/>
      <c r="M4" s="623" t="s">
        <v>124</v>
      </c>
    </row>
    <row r="5" spans="1:13" ht="24" customHeight="1" thickBot="1">
      <c r="A5" s="619"/>
      <c r="B5" s="275">
        <v>44896</v>
      </c>
      <c r="C5" s="275">
        <v>44927</v>
      </c>
      <c r="D5" s="275">
        <v>44958</v>
      </c>
      <c r="E5" s="275">
        <v>44986</v>
      </c>
      <c r="F5" s="275">
        <v>45017</v>
      </c>
      <c r="G5" s="275">
        <v>45047</v>
      </c>
      <c r="H5" s="275">
        <v>45108</v>
      </c>
      <c r="I5" s="275">
        <v>45139</v>
      </c>
      <c r="J5" s="275">
        <v>45170</v>
      </c>
      <c r="K5" s="275">
        <v>45200</v>
      </c>
      <c r="L5" s="275">
        <v>45231</v>
      </c>
      <c r="M5" s="619"/>
    </row>
    <row r="6" spans="1:13" ht="24" customHeight="1" thickTop="1">
      <c r="A6" s="276" t="s">
        <v>125</v>
      </c>
      <c r="B6" s="744"/>
      <c r="C6" s="744"/>
      <c r="D6" s="744"/>
      <c r="E6" s="744"/>
      <c r="F6" s="744"/>
      <c r="G6" s="744"/>
      <c r="H6" s="744"/>
      <c r="I6" s="744"/>
      <c r="J6" s="744"/>
      <c r="K6" s="744"/>
      <c r="L6" s="744"/>
      <c r="M6" s="277">
        <f t="shared" ref="M6:M13" si="0">SUM(B6:L6)</f>
        <v>0</v>
      </c>
    </row>
    <row r="7" spans="1:13" ht="24" customHeight="1">
      <c r="A7" s="276" t="s">
        <v>126</v>
      </c>
      <c r="B7" s="744"/>
      <c r="C7" s="744"/>
      <c r="D7" s="744"/>
      <c r="E7" s="744"/>
      <c r="F7" s="744"/>
      <c r="G7" s="744"/>
      <c r="H7" s="744"/>
      <c r="I7" s="744"/>
      <c r="J7" s="744"/>
      <c r="K7" s="744"/>
      <c r="L7" s="744"/>
      <c r="M7" s="277">
        <f t="shared" si="0"/>
        <v>0</v>
      </c>
    </row>
    <row r="8" spans="1:13" ht="24" customHeight="1">
      <c r="A8" s="278" t="s">
        <v>127</v>
      </c>
      <c r="B8" s="744"/>
      <c r="C8" s="744"/>
      <c r="D8" s="744"/>
      <c r="E8" s="744"/>
      <c r="F8" s="744"/>
      <c r="G8" s="744"/>
      <c r="H8" s="744"/>
      <c r="I8" s="744"/>
      <c r="J8" s="744"/>
      <c r="K8" s="744"/>
      <c r="L8" s="744"/>
      <c r="M8" s="277">
        <f t="shared" si="0"/>
        <v>0</v>
      </c>
    </row>
    <row r="9" spans="1:13" ht="24" customHeight="1">
      <c r="A9" s="278" t="s">
        <v>128</v>
      </c>
      <c r="B9" s="744"/>
      <c r="C9" s="744"/>
      <c r="D9" s="744"/>
      <c r="E9" s="744"/>
      <c r="F9" s="744"/>
      <c r="G9" s="744"/>
      <c r="H9" s="744"/>
      <c r="I9" s="744"/>
      <c r="J9" s="744"/>
      <c r="K9" s="744"/>
      <c r="L9" s="744"/>
      <c r="M9" s="277">
        <f t="shared" si="0"/>
        <v>0</v>
      </c>
    </row>
    <row r="10" spans="1:13" ht="24" customHeight="1">
      <c r="A10" s="276" t="s">
        <v>129</v>
      </c>
      <c r="B10" s="744"/>
      <c r="C10" s="744"/>
      <c r="D10" s="744"/>
      <c r="E10" s="744"/>
      <c r="F10" s="744"/>
      <c r="G10" s="744"/>
      <c r="H10" s="744"/>
      <c r="I10" s="744"/>
      <c r="J10" s="744"/>
      <c r="K10" s="744"/>
      <c r="L10" s="744"/>
      <c r="M10" s="277">
        <f t="shared" si="0"/>
        <v>0</v>
      </c>
    </row>
    <row r="11" spans="1:13" ht="24" customHeight="1">
      <c r="A11" s="278" t="s">
        <v>130</v>
      </c>
      <c r="B11" s="744"/>
      <c r="C11" s="744"/>
      <c r="D11" s="744"/>
      <c r="E11" s="744"/>
      <c r="F11" s="744"/>
      <c r="G11" s="744"/>
      <c r="H11" s="744"/>
      <c r="I11" s="744"/>
      <c r="J11" s="744"/>
      <c r="K11" s="744"/>
      <c r="L11" s="744"/>
      <c r="M11" s="277">
        <f t="shared" si="0"/>
        <v>0</v>
      </c>
    </row>
    <row r="12" spans="1:13" ht="24" customHeight="1">
      <c r="A12" s="276" t="s">
        <v>131</v>
      </c>
      <c r="B12" s="744"/>
      <c r="C12" s="744"/>
      <c r="D12" s="744"/>
      <c r="E12" s="744"/>
      <c r="F12" s="744"/>
      <c r="G12" s="744"/>
      <c r="H12" s="744"/>
      <c r="I12" s="744"/>
      <c r="J12" s="744"/>
      <c r="K12" s="744"/>
      <c r="L12" s="744"/>
      <c r="M12" s="277">
        <f t="shared" si="0"/>
        <v>0</v>
      </c>
    </row>
    <row r="13" spans="1:13" ht="24" customHeight="1" thickBot="1">
      <c r="A13" s="388" t="s">
        <v>132</v>
      </c>
      <c r="B13" s="745"/>
      <c r="C13" s="745"/>
      <c r="D13" s="745"/>
      <c r="E13" s="745"/>
      <c r="F13" s="745"/>
      <c r="G13" s="745"/>
      <c r="H13" s="745"/>
      <c r="I13" s="745"/>
      <c r="J13" s="745"/>
      <c r="K13" s="745"/>
      <c r="L13" s="745"/>
      <c r="M13" s="279">
        <f t="shared" si="0"/>
        <v>0</v>
      </c>
    </row>
    <row r="14" spans="1:13" ht="30" customHeight="1">
      <c r="A14" s="280"/>
      <c r="B14" s="280"/>
      <c r="C14" s="280"/>
      <c r="D14" s="280"/>
      <c r="E14" s="280"/>
      <c r="F14" s="280"/>
      <c r="G14" s="280"/>
      <c r="H14" s="280"/>
      <c r="I14" s="624" t="s">
        <v>133</v>
      </c>
      <c r="J14" s="625"/>
      <c r="K14" s="625"/>
      <c r="L14" s="626"/>
      <c r="M14" s="281">
        <f>SUM(M6:M13)</f>
        <v>0</v>
      </c>
    </row>
    <row r="16" spans="1:13" ht="60" customHeight="1">
      <c r="A16" s="616"/>
      <c r="B16" s="616"/>
      <c r="C16" s="616"/>
      <c r="D16" s="616"/>
      <c r="E16" s="616"/>
      <c r="F16" s="616"/>
      <c r="G16" s="616"/>
      <c r="H16" s="616"/>
      <c r="I16" s="616"/>
      <c r="J16" s="616"/>
      <c r="K16" s="616"/>
      <c r="L16" s="616"/>
      <c r="M16" s="616"/>
    </row>
  </sheetData>
  <mergeCells count="6">
    <mergeCell ref="A16:M16"/>
    <mergeCell ref="A2:M2"/>
    <mergeCell ref="A4:A5"/>
    <mergeCell ref="B4:L4"/>
    <mergeCell ref="M4:M5"/>
    <mergeCell ref="I14:L14"/>
  </mergeCells>
  <phoneticPr fontId="1"/>
  <pageMargins left="0.70866141732283472" right="0.70866141732283472" top="0.74803149606299213" bottom="0.74803149606299213" header="0.31496062992125984" footer="0.31496062992125984"/>
  <pageSetup paperSize="9" scale="84" orientation="landscape" horizontalDpi="300" verticalDpi="300" r:id="rId1"/>
  <headerFooter>
    <oddHeader>&amp;R（2023.06版）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初めにお読みください</vt:lpstr>
      <vt:lpstr>様式３　契約金額精算報告書内訳書（国内業務主体）</vt:lpstr>
      <vt:lpstr>様式４（旅費宿泊費－１）</vt:lpstr>
      <vt:lpstr>様式３　契約金額精算報告書内訳書（国内業務）</vt:lpstr>
      <vt:lpstr>様式４（旅費）（国内業務主体）</vt:lpstr>
      <vt:lpstr>様式４（旅費　(特例 様式内の注4参照））（国内業務主体）</vt:lpstr>
      <vt:lpstr>様式５（直接人件費）（共通）</vt:lpstr>
      <vt:lpstr>様式６ その他原価及び管理費等（共通）</vt:lpstr>
      <vt:lpstr>様式7一般業務費(国内業務主体)</vt:lpstr>
      <vt:lpstr>様式7 一般業務費（国内業務）</vt:lpstr>
      <vt:lpstr>様式８　一般業務費出納簿（国内業務主体） </vt:lpstr>
      <vt:lpstr>様式8一般業務費出納簿（国内業務） </vt:lpstr>
      <vt:lpstr>様式9 機材費（共通）</vt:lpstr>
      <vt:lpstr>　様式10　現地一時隔離関連費（国内業務主体）　</vt:lpstr>
      <vt:lpstr>様式11　本邦一時隔離関連費（国内業務主体） </vt:lpstr>
      <vt:lpstr> 証書添付台紙（共通）</vt:lpstr>
      <vt:lpstr>様式13　証拠書類附属書（航空賃）（国内業務主体）</vt:lpstr>
      <vt:lpstr>変更の内容</vt:lpstr>
      <vt:lpstr>（参考）日当宿泊単価表</vt:lpstr>
      <vt:lpstr>' 証書添付台紙（共通）'!Print_Area</vt:lpstr>
      <vt:lpstr>'　様式10　現地一時隔離関連費（国内業務主体）　'!Print_Area</vt:lpstr>
      <vt:lpstr>'様式11　本邦一時隔離関連費（国内業務主体） '!Print_Area</vt:lpstr>
      <vt:lpstr>'様式13　証拠書類附属書（航空賃）（国内業務主体）'!Print_Area</vt:lpstr>
      <vt:lpstr>'様式３　契約金額精算報告書内訳書（国内業務）'!Print_Area</vt:lpstr>
      <vt:lpstr>'様式３　契約金額精算報告書内訳書（国内業務主体）'!Print_Area</vt:lpstr>
      <vt:lpstr>'様式４（旅費　(特例 様式内の注4参照））（国内業務主体）'!Print_Area</vt:lpstr>
      <vt:lpstr>'様式４（旅費）（国内業務主体）'!Print_Area</vt:lpstr>
      <vt:lpstr>'様式４（旅費宿泊費－１）'!Print_Area</vt:lpstr>
      <vt:lpstr>'様式５（直接人件費）（共通）'!Print_Area</vt:lpstr>
      <vt:lpstr>'様式６ その他原価及び管理費等（共通）'!Print_Area</vt:lpstr>
      <vt:lpstr>'様式7 一般業務費（国内業務）'!Print_Area</vt:lpstr>
      <vt:lpstr>'様式7一般業務費(国内業務主体)'!Print_Area</vt:lpstr>
      <vt:lpstr>'様式８　一般業務費出納簿（国内業務主体） '!Print_Area</vt:lpstr>
      <vt:lpstr>'様式8一般業務費出納簿（国内業務） '!Print_Area</vt:lpstr>
      <vt:lpstr>'様式9 機材費（共通）'!Print_Area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dcterms:created xsi:type="dcterms:W3CDTF">2014-01-24T12:27:45Z</dcterms:created>
  <dcterms:modified xsi:type="dcterms:W3CDTF">2023-06-14T13:56:22Z</dcterms:modified>
  <cp:category/>
  <cp:contentStatus/>
</cp:coreProperties>
</file>