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150_調達推進第一課/03_部内相談/★更新作業用★新契約管理ガイドライン・様式・打合簿事例/03_様式一式/"/>
    </mc:Choice>
  </mc:AlternateContent>
  <xr:revisionPtr revIDLastSave="93" documentId="8_{CA21416B-5072-4B1B-858D-B6E637B84408}" xr6:coauthVersionLast="47" xr6:coauthVersionMax="47" xr10:uidLastSave="{14731F2A-58BA-4192-B9B7-12A3F537747E}"/>
  <bookViews>
    <workbookView xWindow="-75" yWindow="225" windowWidth="16065" windowHeight="15555" xr2:uid="{FE8EAC8E-9F96-4FF0-B061-230C586D766A}"/>
  </bookViews>
  <sheets>
    <sheet name="【様式２－１】" sheetId="1" r:id="rId1"/>
    <sheet name="【様式２－２】 " sheetId="5" r:id="rId2"/>
    <sheet name="報酬単価" sheetId="3" r:id="rId3"/>
  </sheets>
  <definedNames>
    <definedName name="_xlnm.Print_Area" localSheetId="0">'【様式２－１】'!$A$1:$F$24</definedName>
    <definedName name="_xlnm.Print_Area" localSheetId="1">'【様式２－２】 '!$A$1:$F$28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E14" i="5"/>
  <c r="C14" i="5"/>
  <c r="F21" i="3"/>
  <c r="E21" i="3"/>
  <c r="F20" i="3"/>
  <c r="E20" i="3"/>
  <c r="F19" i="3"/>
  <c r="E19" i="3"/>
  <c r="E18" i="3"/>
  <c r="C17" i="5"/>
  <c r="E12" i="5"/>
  <c r="D12" i="5"/>
  <c r="C12" i="5"/>
  <c r="E11" i="5"/>
  <c r="D11" i="5"/>
  <c r="C11" i="5"/>
  <c r="C15" i="3"/>
  <c r="D15" i="3"/>
  <c r="C16" i="3"/>
  <c r="D16" i="3"/>
  <c r="C17" i="3"/>
  <c r="D17" i="3"/>
  <c r="C18" i="3"/>
  <c r="D18" i="3"/>
  <c r="C19" i="3"/>
  <c r="D19" i="3"/>
  <c r="C20" i="3"/>
  <c r="D20" i="3"/>
  <c r="C21" i="3"/>
  <c r="D21" i="3"/>
  <c r="B21" i="3"/>
  <c r="B16" i="3"/>
  <c r="B17" i="3"/>
  <c r="B18" i="3"/>
  <c r="B19" i="3"/>
  <c r="B20" i="3"/>
  <c r="B15" i="3"/>
  <c r="C16" i="5" l="1"/>
  <c r="C18" i="5" s="1"/>
</calcChain>
</file>

<file path=xl/sharedStrings.xml><?xml version="1.0" encoding="utf-8"?>
<sst xmlns="http://schemas.openxmlformats.org/spreadsheetml/2006/main" count="72" uniqueCount="57">
  <si>
    <t>提出日：</t>
    <rPh sb="0" eb="2">
      <t>テイシュツ</t>
    </rPh>
    <rPh sb="2" eb="3">
      <t>ビ</t>
    </rPh>
    <phoneticPr fontId="2"/>
  </si>
  <si>
    <t>調達管理番号：</t>
    <rPh sb="0" eb="2">
      <t>チョウタツ</t>
    </rPh>
    <rPh sb="2" eb="4">
      <t>カンリ</t>
    </rPh>
    <rPh sb="4" eb="6">
      <t>バンゴウ</t>
    </rPh>
    <phoneticPr fontId="4"/>
  </si>
  <si>
    <t>業務従事者の格付認定依頼書</t>
    <rPh sb="0" eb="5">
      <t>ギョウムジュウジシャ</t>
    </rPh>
    <rPh sb="6" eb="8">
      <t>カクヅケ</t>
    </rPh>
    <rPh sb="8" eb="10">
      <t>ニンテイ</t>
    </rPh>
    <rPh sb="10" eb="12">
      <t>イライ</t>
    </rPh>
    <rPh sb="12" eb="13">
      <t>ショ</t>
    </rPh>
    <phoneticPr fontId="4"/>
  </si>
  <si>
    <t>担当分野</t>
    <rPh sb="0" eb="4">
      <t>タントウブンヤ</t>
    </rPh>
    <phoneticPr fontId="2"/>
  </si>
  <si>
    <t>氏名</t>
    <rPh sb="0" eb="2">
      <t>シメイ</t>
    </rPh>
    <phoneticPr fontId="2"/>
  </si>
  <si>
    <t>格付</t>
    <rPh sb="0" eb="2">
      <t>カクヅケ</t>
    </rPh>
    <phoneticPr fontId="2"/>
  </si>
  <si>
    <t>理由</t>
    <rPh sb="0" eb="2">
      <t>リユウ</t>
    </rPh>
    <phoneticPr fontId="2"/>
  </si>
  <si>
    <t>根拠</t>
    <rPh sb="0" eb="2">
      <t>コンキョ</t>
    </rPh>
    <phoneticPr fontId="2"/>
  </si>
  <si>
    <t>特号</t>
    <rPh sb="0" eb="2">
      <t>トクゴウ</t>
    </rPh>
    <phoneticPr fontId="2"/>
  </si>
  <si>
    <t>①</t>
    <phoneticPr fontId="2"/>
  </si>
  <si>
    <t>●●●</t>
    <phoneticPr fontId="2"/>
  </si>
  <si>
    <t>●●　●</t>
    <phoneticPr fontId="2"/>
  </si>
  <si>
    <t>2号</t>
    <rPh sb="1" eb="2">
      <t>ゴウ</t>
    </rPh>
    <phoneticPr fontId="2"/>
  </si>
  <si>
    <t>1号</t>
    <rPh sb="1" eb="2">
      <t>ゴウ</t>
    </rPh>
    <phoneticPr fontId="2"/>
  </si>
  <si>
    <t>②</t>
    <phoneticPr fontId="2"/>
  </si>
  <si>
    <t>③</t>
    <phoneticPr fontId="2"/>
  </si>
  <si>
    <t>3号</t>
    <rPh sb="1" eb="2">
      <t>ゴウ</t>
    </rPh>
    <phoneticPr fontId="2"/>
  </si>
  <si>
    <t>４号</t>
  </si>
  <si>
    <t>4号</t>
    <rPh sb="1" eb="2">
      <t>ゴウ</t>
    </rPh>
    <phoneticPr fontId="2"/>
  </si>
  <si>
    <t>5号</t>
    <rPh sb="1" eb="2">
      <t>ゴウ</t>
    </rPh>
    <phoneticPr fontId="2"/>
  </si>
  <si>
    <t>6号</t>
    <rPh sb="1" eb="2">
      <t>ゴウ</t>
    </rPh>
    <phoneticPr fontId="2"/>
  </si>
  <si>
    <t>※理由</t>
    <rPh sb="1" eb="3">
      <t>リユウ</t>
    </rPh>
    <phoneticPr fontId="2"/>
  </si>
  <si>
    <r>
      <t>①</t>
    </r>
    <r>
      <rPr>
        <sz val="7"/>
        <color theme="1"/>
        <rFont val="HG丸ｺﾞｼｯｸM-PRO"/>
        <family val="3"/>
        <charset val="128"/>
      </rPr>
      <t xml:space="preserve">     </t>
    </r>
    <r>
      <rPr>
        <sz val="10.5"/>
        <color theme="1"/>
        <rFont val="HG丸ｺﾞｼｯｸM-PRO"/>
        <family val="3"/>
        <charset val="128"/>
      </rPr>
      <t>過去にJICA事業で同等以上の格付の実績がある。</t>
    </r>
    <phoneticPr fontId="2"/>
  </si>
  <si>
    <r>
      <t>②</t>
    </r>
    <r>
      <rPr>
        <sz val="7"/>
        <color theme="1"/>
        <rFont val="HG丸ｺﾞｼｯｸM-PRO"/>
        <family val="3"/>
        <charset val="128"/>
      </rPr>
      <t xml:space="preserve">     </t>
    </r>
    <r>
      <rPr>
        <sz val="10.5"/>
        <color theme="1"/>
        <rFont val="HG丸ｺﾞｼｯｸM-PRO"/>
        <family val="3"/>
        <charset val="128"/>
      </rPr>
      <t>経験・実績・資格等から、必要な技術水準にあると判断される。</t>
    </r>
    <phoneticPr fontId="2"/>
  </si>
  <si>
    <r>
      <t>③</t>
    </r>
    <r>
      <rPr>
        <sz val="7"/>
        <color theme="1"/>
        <rFont val="HG丸ｺﾞｼｯｸM-PRO"/>
        <family val="3"/>
        <charset val="128"/>
      </rPr>
      <t xml:space="preserve">     </t>
    </r>
    <r>
      <rPr>
        <sz val="10.5"/>
        <color theme="1"/>
        <rFont val="HG丸ｺﾞｼｯｸM-PRO"/>
        <family val="3"/>
        <charset val="128"/>
      </rPr>
      <t>当該格付に相当する給与水準にあると判断される。</t>
    </r>
    <phoneticPr fontId="2"/>
  </si>
  <si>
    <t>様式２－２</t>
    <rPh sb="0" eb="2">
      <t>ヨウシキ</t>
    </rPh>
    <phoneticPr fontId="2"/>
  </si>
  <si>
    <t>給与水準確認書</t>
    <rPh sb="0" eb="7">
      <t>キュウヨスイジュンカクニンショ</t>
    </rPh>
    <phoneticPr fontId="2"/>
  </si>
  <si>
    <t>担当分野：</t>
    <rPh sb="0" eb="4">
      <t>タントウブンヤ</t>
    </rPh>
    <phoneticPr fontId="2"/>
  </si>
  <si>
    <t>●●</t>
    <phoneticPr fontId="2"/>
  </si>
  <si>
    <t>氏名：</t>
    <rPh sb="0" eb="2">
      <t>シメイ</t>
    </rPh>
    <phoneticPr fontId="2"/>
  </si>
  <si>
    <t>国際　太郎</t>
    <rPh sb="0" eb="2">
      <t>コクサイ</t>
    </rPh>
    <rPh sb="3" eb="5">
      <t>タロウ</t>
    </rPh>
    <phoneticPr fontId="2"/>
  </si>
  <si>
    <r>
      <t>契約年度</t>
    </r>
    <r>
      <rPr>
        <sz val="8"/>
        <color theme="1"/>
        <rFont val="HG丸ｺﾞｼｯｸM-PRO"/>
        <family val="3"/>
        <charset val="128"/>
      </rPr>
      <t>（注１）</t>
    </r>
    <rPh sb="0" eb="4">
      <t>ケイヤクネンド</t>
    </rPh>
    <rPh sb="5" eb="6">
      <t>チュウ</t>
    </rPh>
    <phoneticPr fontId="2"/>
  </si>
  <si>
    <t>申請格付</t>
    <rPh sb="0" eb="4">
      <t>シンセイカクヅケ</t>
    </rPh>
    <phoneticPr fontId="2"/>
  </si>
  <si>
    <t>前月</t>
  </si>
  <si>
    <t>前々月</t>
  </si>
  <si>
    <t>前々々月</t>
  </si>
  <si>
    <r>
      <t>基本給相当額</t>
    </r>
    <r>
      <rPr>
        <sz val="8"/>
        <color rgb="FF000000"/>
        <rFont val="HG丸ｺﾞｼｯｸM-PRO"/>
        <family val="3"/>
        <charset val="128"/>
      </rPr>
      <t>（注２）</t>
    </r>
    <rPh sb="7" eb="8">
      <t>チュウ</t>
    </rPh>
    <phoneticPr fontId="2"/>
  </si>
  <si>
    <r>
      <t>諸手当</t>
    </r>
    <r>
      <rPr>
        <sz val="8"/>
        <color rgb="FF000000"/>
        <rFont val="HG丸ｺﾞｼｯｸM-PRO"/>
        <family val="3"/>
        <charset val="128"/>
      </rPr>
      <t>（注３）</t>
    </r>
    <rPh sb="4" eb="5">
      <t>チュウ</t>
    </rPh>
    <phoneticPr fontId="2"/>
  </si>
  <si>
    <r>
      <t>事業主負担額</t>
    </r>
    <r>
      <rPr>
        <sz val="8"/>
        <color rgb="FF000000"/>
        <rFont val="HG丸ｺﾞｼｯｸM-PRO"/>
        <family val="3"/>
        <charset val="128"/>
      </rPr>
      <t>（注４）</t>
    </r>
    <rPh sb="7" eb="8">
      <t>チュウ</t>
    </rPh>
    <phoneticPr fontId="2"/>
  </si>
  <si>
    <t>合計額</t>
    <rPh sb="0" eb="3">
      <t>ゴウケイガク</t>
    </rPh>
    <phoneticPr fontId="2"/>
  </si>
  <si>
    <r>
      <t>対象給与額</t>
    </r>
    <r>
      <rPr>
        <sz val="8"/>
        <color theme="1"/>
        <rFont val="HG丸ｺﾞｼｯｸM-PRO"/>
        <family val="3"/>
        <charset val="128"/>
      </rPr>
      <t>（注５）</t>
    </r>
    <rPh sb="0" eb="2">
      <t>タイショウ</t>
    </rPh>
    <rPh sb="2" eb="4">
      <t>キュウヨ</t>
    </rPh>
    <rPh sb="4" eb="5">
      <t>ガク</t>
    </rPh>
    <rPh sb="6" eb="7">
      <t>チュウ</t>
    </rPh>
    <phoneticPr fontId="2"/>
  </si>
  <si>
    <t>直接人件費</t>
    <rPh sb="0" eb="5">
      <t>チョクセツジンケンヒ</t>
    </rPh>
    <phoneticPr fontId="2"/>
  </si>
  <si>
    <t>格付の判定</t>
    <rPh sb="0" eb="2">
      <t>カクヅケ</t>
    </rPh>
    <rPh sb="3" eb="5">
      <t>ハンテイ</t>
    </rPh>
    <phoneticPr fontId="2"/>
  </si>
  <si>
    <t>（注１）契約時の報酬単価の適用年度を記入してください。</t>
    <rPh sb="1" eb="2">
      <t>チュウ</t>
    </rPh>
    <rPh sb="4" eb="6">
      <t>ケイヤク</t>
    </rPh>
    <rPh sb="6" eb="7">
      <t>ジ</t>
    </rPh>
    <rPh sb="8" eb="10">
      <t>ホウシュウ</t>
    </rPh>
    <rPh sb="10" eb="12">
      <t>タンカ</t>
    </rPh>
    <rPh sb="13" eb="15">
      <t>テキヨウ</t>
    </rPh>
    <rPh sb="15" eb="17">
      <t>ネンド</t>
    </rPh>
    <rPh sb="18" eb="20">
      <t>キニュウ</t>
    </rPh>
    <phoneticPr fontId="2"/>
  </si>
  <si>
    <t>（注２）給与明細等における基本給を記入しててください。</t>
    <rPh sb="1" eb="2">
      <t>チュウ</t>
    </rPh>
    <rPh sb="4" eb="6">
      <t>キュウヨ</t>
    </rPh>
    <rPh sb="6" eb="8">
      <t>メイサイ</t>
    </rPh>
    <rPh sb="8" eb="9">
      <t>トウ</t>
    </rPh>
    <rPh sb="13" eb="16">
      <t>キホンキュウ</t>
    </rPh>
    <rPh sb="17" eb="19">
      <t>キニュウ</t>
    </rPh>
    <phoneticPr fontId="2"/>
  </si>
  <si>
    <r>
      <t>（注３）給与明細等における手当（役職手当、資格手当、通勤手当、家族手当、扶養手当等）の合計額を記入してください。</t>
    </r>
    <r>
      <rPr>
        <sz val="10"/>
        <color rgb="FFFF0000"/>
        <rFont val="HG丸ｺﾞｼｯｸM-PRO"/>
        <family val="3"/>
        <charset val="128"/>
      </rPr>
      <t>ただし、時間外手当、休日出勤、出張手当は含めないでください。</t>
    </r>
    <rPh sb="1" eb="2">
      <t>チュウ</t>
    </rPh>
    <rPh sb="4" eb="6">
      <t>キュウヨ</t>
    </rPh>
    <rPh sb="6" eb="8">
      <t>メイサイ</t>
    </rPh>
    <rPh sb="8" eb="9">
      <t>トウ</t>
    </rPh>
    <rPh sb="13" eb="15">
      <t>テアテ</t>
    </rPh>
    <rPh sb="16" eb="18">
      <t>ヤクショク</t>
    </rPh>
    <rPh sb="18" eb="20">
      <t>テアテ</t>
    </rPh>
    <rPh sb="21" eb="23">
      <t>シカク</t>
    </rPh>
    <rPh sb="23" eb="25">
      <t>テアテ</t>
    </rPh>
    <rPh sb="26" eb="28">
      <t>ツウキン</t>
    </rPh>
    <rPh sb="28" eb="30">
      <t>テアテ</t>
    </rPh>
    <rPh sb="31" eb="33">
      <t>カゾク</t>
    </rPh>
    <rPh sb="33" eb="35">
      <t>テアテ</t>
    </rPh>
    <rPh sb="36" eb="38">
      <t>フヨウ</t>
    </rPh>
    <rPh sb="38" eb="40">
      <t>テアテ</t>
    </rPh>
    <rPh sb="40" eb="41">
      <t>トウ</t>
    </rPh>
    <rPh sb="43" eb="45">
      <t>ゴウケイ</t>
    </rPh>
    <rPh sb="45" eb="46">
      <t>ガク</t>
    </rPh>
    <rPh sb="47" eb="49">
      <t>キニュウ</t>
    </rPh>
    <rPh sb="60" eb="63">
      <t>ジカンガイ</t>
    </rPh>
    <rPh sb="63" eb="65">
      <t>テアテ</t>
    </rPh>
    <rPh sb="66" eb="70">
      <t>キュウジツシュッキン</t>
    </rPh>
    <rPh sb="71" eb="75">
      <t>シュッチョウテアテ</t>
    </rPh>
    <rPh sb="76" eb="77">
      <t>フク</t>
    </rPh>
    <phoneticPr fontId="2"/>
  </si>
  <si>
    <t>（注４）健康保険、雇用保険、厚生年金、介護保険等、事業主負担額の合計額を記入してください。</t>
    <rPh sb="1" eb="2">
      <t>チュウ</t>
    </rPh>
    <rPh sb="4" eb="8">
      <t>ケンコウホケン</t>
    </rPh>
    <rPh sb="9" eb="13">
      <t>コヨウホケン</t>
    </rPh>
    <rPh sb="14" eb="18">
      <t>コウセイネンキン</t>
    </rPh>
    <rPh sb="19" eb="23">
      <t>カイゴホケン</t>
    </rPh>
    <rPh sb="23" eb="24">
      <t>トウ</t>
    </rPh>
    <rPh sb="25" eb="28">
      <t>ジギョウヌシ</t>
    </rPh>
    <rPh sb="28" eb="31">
      <t>フタンガク</t>
    </rPh>
    <rPh sb="32" eb="35">
      <t>ゴウケイガク</t>
    </rPh>
    <rPh sb="36" eb="38">
      <t>キニュウ</t>
    </rPh>
    <phoneticPr fontId="2"/>
  </si>
  <si>
    <t>報酬単価／直接人件費　早見表</t>
    <rPh sb="0" eb="4">
      <t>ホウシュウタンカ</t>
    </rPh>
    <rPh sb="5" eb="10">
      <t>チョクセツジンケンヒ</t>
    </rPh>
    <rPh sb="11" eb="14">
      <t>ハヤミヒョウ</t>
    </rPh>
    <phoneticPr fontId="2"/>
  </si>
  <si>
    <t>報酬単価（月額上限額）</t>
    <phoneticPr fontId="2"/>
  </si>
  <si>
    <t>格付</t>
  </si>
  <si>
    <t>特号</t>
    <rPh sb="0" eb="1">
      <t>トク</t>
    </rPh>
    <rPh sb="1" eb="2">
      <t>ゴウ</t>
    </rPh>
    <phoneticPr fontId="2"/>
  </si>
  <si>
    <t>直接人件費単価（報酬単価　÷　3.08）</t>
    <rPh sb="0" eb="7">
      <t>チョクセツジンケンヒタンカ</t>
    </rPh>
    <rPh sb="8" eb="12">
      <t>ホウシュウタンカ</t>
    </rPh>
    <phoneticPr fontId="2"/>
  </si>
  <si>
    <t>※注）直接人件費は、2022年度以降は、国内業務／国内業務主体の直接人件費月額を採用しております。2021年度以前は、報酬単価÷3.08で直接人件費を出しております。</t>
  </si>
  <si>
    <t>備考：</t>
    <rPh sb="0" eb="2">
      <t>ビコウ</t>
    </rPh>
    <phoneticPr fontId="2"/>
  </si>
  <si>
    <t>（注５）給与明細書に記載の対象給与額だけでは直接人件費に達しないものの、前年の賞与の合計金額を12で除した金額、時間外手当（割増賃金を除く）、社会保険以外の事業主負担額（退職金積立等）の合計を加算することで、直接人件費に達する場合には、これらを合計額に加算することを認めます。その場合には、「その他」に、これらの合計額を記載し備考欄にその内訳を記載し、給与明細書に加えて、前年度の全ての賞与明細書、時間外手当の内訳（割増賃金以外の時間外手当を示すもの）、社会保険以外の事業主負担の支払を証するものを追加で添付してください）。</t>
    <rPh sb="1" eb="2">
      <t>チュウ</t>
    </rPh>
    <rPh sb="4" eb="8">
      <t>キュウヨメイサイ</t>
    </rPh>
    <rPh sb="8" eb="9">
      <t>ショ</t>
    </rPh>
    <rPh sb="10" eb="12">
      <t>キサイ</t>
    </rPh>
    <rPh sb="13" eb="15">
      <t>タイショウ</t>
    </rPh>
    <rPh sb="15" eb="17">
      <t>キュウヨ</t>
    </rPh>
    <rPh sb="17" eb="18">
      <t>ガク</t>
    </rPh>
    <rPh sb="22" eb="27">
      <t>チョクセツジンケンヒ</t>
    </rPh>
    <rPh sb="28" eb="29">
      <t>タッ</t>
    </rPh>
    <rPh sb="36" eb="38">
      <t>ゼンネン</t>
    </rPh>
    <rPh sb="39" eb="41">
      <t>ショウヨ</t>
    </rPh>
    <rPh sb="42" eb="44">
      <t>ゴウケイ</t>
    </rPh>
    <rPh sb="44" eb="46">
      <t>キンガク</t>
    </rPh>
    <rPh sb="50" eb="51">
      <t>ジョ</t>
    </rPh>
    <rPh sb="53" eb="55">
      <t>キンガク</t>
    </rPh>
    <rPh sb="56" eb="58">
      <t>ジカン</t>
    </rPh>
    <rPh sb="58" eb="61">
      <t>ガイテアテ</t>
    </rPh>
    <rPh sb="62" eb="64">
      <t>ワリマシ</t>
    </rPh>
    <rPh sb="64" eb="66">
      <t>チンギン</t>
    </rPh>
    <rPh sb="67" eb="68">
      <t>ノゾ</t>
    </rPh>
    <rPh sb="75" eb="77">
      <t>イガイ</t>
    </rPh>
    <rPh sb="78" eb="81">
      <t>ジギョウヌシ</t>
    </rPh>
    <rPh sb="81" eb="84">
      <t>フタンガク</t>
    </rPh>
    <rPh sb="85" eb="89">
      <t>タイショクキンツ</t>
    </rPh>
    <rPh sb="89" eb="90">
      <t>タ</t>
    </rPh>
    <rPh sb="90" eb="91">
      <t>トウ</t>
    </rPh>
    <rPh sb="93" eb="95">
      <t>ゴウケイ</t>
    </rPh>
    <rPh sb="96" eb="98">
      <t>カサン</t>
    </rPh>
    <rPh sb="104" eb="109">
      <t>チョクセツジンケンヒ</t>
    </rPh>
    <rPh sb="110" eb="111">
      <t>タッ</t>
    </rPh>
    <rPh sb="113" eb="115">
      <t>バアイ</t>
    </rPh>
    <rPh sb="122" eb="125">
      <t>ゴウケイガク</t>
    </rPh>
    <rPh sb="126" eb="128">
      <t>カサン</t>
    </rPh>
    <rPh sb="133" eb="134">
      <t>ミト</t>
    </rPh>
    <rPh sb="140" eb="142">
      <t>バアイ</t>
    </rPh>
    <rPh sb="148" eb="149">
      <t>タ</t>
    </rPh>
    <rPh sb="156" eb="159">
      <t>ゴウケイガク</t>
    </rPh>
    <rPh sb="160" eb="162">
      <t>キサイ</t>
    </rPh>
    <rPh sb="163" eb="166">
      <t>ビコウラン</t>
    </rPh>
    <rPh sb="169" eb="171">
      <t>ウチワケ</t>
    </rPh>
    <rPh sb="172" eb="174">
      <t>キサイ</t>
    </rPh>
    <rPh sb="176" eb="178">
      <t>キュウヨ</t>
    </rPh>
    <rPh sb="178" eb="180">
      <t>メイサイ</t>
    </rPh>
    <rPh sb="180" eb="181">
      <t>ショ</t>
    </rPh>
    <rPh sb="182" eb="183">
      <t>クワ</t>
    </rPh>
    <rPh sb="186" eb="189">
      <t>ゼンネンド</t>
    </rPh>
    <rPh sb="205" eb="207">
      <t>ウチワケ</t>
    </rPh>
    <rPh sb="208" eb="210">
      <t>ワリマシ</t>
    </rPh>
    <rPh sb="210" eb="212">
      <t>チンギン</t>
    </rPh>
    <rPh sb="212" eb="214">
      <t>イガイ</t>
    </rPh>
    <rPh sb="215" eb="218">
      <t>ジカンガイ</t>
    </rPh>
    <rPh sb="218" eb="220">
      <t>テアテ</t>
    </rPh>
    <rPh sb="221" eb="222">
      <t>シメ</t>
    </rPh>
    <rPh sb="227" eb="231">
      <t>シャカイホケン</t>
    </rPh>
    <rPh sb="231" eb="233">
      <t>イガイ</t>
    </rPh>
    <rPh sb="249" eb="251">
      <t>ツイカ</t>
    </rPh>
    <phoneticPr fontId="2"/>
  </si>
  <si>
    <t>（注6）前月、前々月、前々々月の合計額のうち最小額が表示されます。</t>
    <rPh sb="1" eb="2">
      <t>チュウ</t>
    </rPh>
    <rPh sb="16" eb="19">
      <t>ゴウケイガク</t>
    </rPh>
    <rPh sb="22" eb="24">
      <t>サイショウ</t>
    </rPh>
    <rPh sb="26" eb="28">
      <t>ヒョウジ</t>
    </rPh>
    <phoneticPr fontId="2"/>
  </si>
  <si>
    <r>
      <t>その他</t>
    </r>
    <r>
      <rPr>
        <sz val="8"/>
        <color rgb="FF000000"/>
        <rFont val="HG丸ｺﾞｼｯｸM-PRO"/>
        <family val="3"/>
        <charset val="128"/>
      </rPr>
      <t>（注5)</t>
    </r>
    <rPh sb="2" eb="3">
      <t>タ</t>
    </rPh>
    <rPh sb="4" eb="5">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</si>
</sst>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号&quot;"/>
    <numFmt numFmtId="178" formatCode="#&quot;年度&quot;"/>
  </numFmts>
  <fonts count="21">
    <font>
      <sz val="12"/>
      <color theme="1"/>
      <name val="MS ゴシック"/>
      <family val="2"/>
      <charset val="128"/>
    </font>
    <font>
      <sz val="12"/>
      <color theme="1"/>
      <name val="MS ゴシック"/>
      <family val="2"/>
      <charset val="128"/>
    </font>
    <font>
      <sz val="6"/>
      <name val="MS ゴシック"/>
      <family val="2"/>
      <charset val="128"/>
    </font>
    <font>
      <sz val="11"/>
      <name val="HG丸ｺﾞｼｯｸM-PRO"/>
      <family val="3"/>
      <charset val="128"/>
    </font>
    <font>
      <sz val="6"/>
      <name val="ＭＳ 明朝"/>
      <family val="1"/>
      <charset val="128"/>
    </font>
    <font>
      <b/>
      <sz val="11"/>
      <color rgb="FFFF0000"/>
      <name val="HG丸ｺﾞｼｯｸM-PRO"/>
      <family val="3"/>
      <charset val="128"/>
    </font>
    <font>
      <b/>
      <sz val="11"/>
      <color rgb="FF1F497D"/>
      <name val="HG丸ｺﾞｼｯｸM-PRO"/>
      <family val="3"/>
      <charset val="128"/>
    </font>
    <font>
      <b/>
      <sz val="18"/>
      <name val="HG丸ｺﾞｼｯｸM-PRO"/>
      <family val="3"/>
      <charset val="128"/>
    </font>
    <font>
      <sz val="12"/>
      <color theme="1"/>
      <name val="HG丸ｺﾞｼｯｸM-PRO"/>
      <family val="3"/>
      <charset val="128"/>
    </font>
    <font>
      <sz val="10.5"/>
      <color theme="1"/>
      <name val="HG丸ｺﾞｼｯｸM-PRO"/>
      <family val="3"/>
      <charset val="128"/>
    </font>
    <font>
      <sz val="11"/>
      <color theme="1"/>
      <name val="HG丸ｺﾞｼｯｸM-PRO"/>
      <family val="3"/>
      <charset val="128"/>
    </font>
    <font>
      <sz val="7"/>
      <color theme="1"/>
      <name val="HG丸ｺﾞｼｯｸM-PRO"/>
      <family val="3"/>
      <charset val="128"/>
    </font>
    <font>
      <sz val="11"/>
      <color rgb="FF000000"/>
      <name val="HG丸ｺﾞｼｯｸM-PRO"/>
      <family val="3"/>
      <charset val="128"/>
    </font>
    <font>
      <b/>
      <sz val="11"/>
      <color rgb="FF000000"/>
      <name val="HG丸ｺﾞｼｯｸM-PRO"/>
      <family val="3"/>
      <charset val="128"/>
    </font>
    <font>
      <b/>
      <sz val="16"/>
      <color theme="1"/>
      <name val="HG丸ｺﾞｼｯｸM-PRO"/>
      <family val="3"/>
      <charset val="128"/>
    </font>
    <font>
      <b/>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8"/>
      <color rgb="FF000000"/>
      <name val="HG丸ｺﾞｼｯｸM-PRO"/>
      <family val="3"/>
      <charset val="128"/>
    </font>
    <font>
      <sz val="10"/>
      <color rgb="FFFF0000"/>
      <name val="HG丸ｺﾞｼｯｸM-PRO"/>
      <family val="3"/>
      <charset val="128"/>
    </font>
    <font>
      <sz val="10"/>
      <name val="HG丸ｺﾞｼｯｸM-PRO"/>
      <family val="3"/>
      <charset val="128"/>
    </font>
  </fonts>
  <fills count="9">
    <fill>
      <patternFill patternType="none"/>
    </fill>
    <fill>
      <patternFill patternType="gray125"/>
    </fill>
    <fill>
      <patternFill patternType="solid">
        <fgColor rgb="FFCCFFFF"/>
        <bgColor indexed="64"/>
      </patternFill>
    </fill>
    <fill>
      <patternFill patternType="solid">
        <fgColor rgb="FFBCE1F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BBFDE4"/>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9"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2" fillId="2" borderId="1" xfId="0" applyFont="1" applyFill="1" applyBorder="1" applyAlignment="1">
      <alignment horizontal="left" vertical="center" wrapText="1" readingOrder="1"/>
    </xf>
    <xf numFmtId="0" fontId="12" fillId="0" borderId="1" xfId="0" applyFont="1" applyBorder="1" applyAlignment="1">
      <alignment horizontal="left" vertical="center" wrapText="1" readingOrder="1"/>
    </xf>
    <xf numFmtId="0" fontId="3" fillId="0" borderId="2" xfId="0" applyFont="1" applyBorder="1" applyAlignment="1">
      <alignment vertical="top" wrapText="1"/>
    </xf>
    <xf numFmtId="176" fontId="0" fillId="0" borderId="1" xfId="0" applyNumberFormat="1" applyBorder="1">
      <alignment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3" fillId="2" borderId="1" xfId="0" applyFont="1" applyFill="1" applyBorder="1" applyAlignment="1">
      <alignment horizontal="center" vertical="center" wrapText="1" readingOrder="1"/>
    </xf>
    <xf numFmtId="177" fontId="0" fillId="0" borderId="1" xfId="0" applyNumberFormat="1" applyBorder="1" applyAlignment="1">
      <alignment horizontal="center" vertical="center"/>
    </xf>
    <xf numFmtId="178" fontId="0" fillId="4" borderId="1" xfId="0" applyNumberFormat="1" applyFill="1" applyBorder="1" applyAlignment="1">
      <alignment horizontal="center" vertical="center"/>
    </xf>
    <xf numFmtId="178" fontId="0" fillId="5" borderId="1" xfId="0" applyNumberFormat="1" applyFill="1" applyBorder="1" applyAlignment="1">
      <alignment horizontal="center" vertical="center"/>
    </xf>
    <xf numFmtId="176" fontId="0" fillId="0" borderId="0" xfId="0" applyNumberFormat="1">
      <alignment vertical="center"/>
    </xf>
    <xf numFmtId="0" fontId="10" fillId="0" borderId="1" xfId="0" applyFont="1" applyBorder="1">
      <alignment vertical="center"/>
    </xf>
    <xf numFmtId="176" fontId="3" fillId="0" borderId="1" xfId="1" applyNumberFormat="1" applyFont="1" applyBorder="1" applyAlignment="1">
      <alignment horizontal="right" vertical="center" wrapText="1"/>
    </xf>
    <xf numFmtId="176" fontId="3" fillId="6" borderId="1" xfId="1" applyNumberFormat="1" applyFont="1" applyFill="1" applyBorder="1" applyAlignment="1">
      <alignment horizontal="right" vertical="center" wrapText="1"/>
    </xf>
    <xf numFmtId="176" fontId="10" fillId="6" borderId="1" xfId="1" applyNumberFormat="1" applyFont="1" applyFill="1" applyBorder="1">
      <alignment vertical="center"/>
    </xf>
    <xf numFmtId="176" fontId="10" fillId="7" borderId="0" xfId="1" applyNumberFormat="1" applyFont="1" applyFill="1" applyBorder="1">
      <alignment vertical="center"/>
    </xf>
    <xf numFmtId="176" fontId="10" fillId="7" borderId="3" xfId="1" applyNumberFormat="1" applyFont="1" applyFill="1" applyBorder="1">
      <alignment vertical="center"/>
    </xf>
    <xf numFmtId="0" fontId="10" fillId="8" borderId="5" xfId="0" applyFont="1" applyFill="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4" fillId="0" borderId="0" xfId="0" applyFont="1" applyAlignment="1">
      <alignment horizontal="center" vertical="center"/>
    </xf>
    <xf numFmtId="0" fontId="10" fillId="0" borderId="0" xfId="0" applyFont="1" applyAlignment="1">
      <alignment horizontal="right" vertical="center"/>
    </xf>
    <xf numFmtId="0" fontId="10" fillId="0" borderId="7" xfId="0" applyFont="1" applyBorder="1">
      <alignment vertical="center"/>
    </xf>
    <xf numFmtId="0" fontId="10" fillId="0" borderId="0" xfId="0" applyFont="1" applyAlignment="1">
      <alignment vertical="top" wrapText="1"/>
    </xf>
    <xf numFmtId="0" fontId="16" fillId="0" borderId="0" xfId="0" applyFont="1">
      <alignment vertical="center"/>
    </xf>
    <xf numFmtId="176" fontId="16" fillId="7" borderId="0" xfId="1" applyNumberFormat="1" applyFont="1" applyFill="1" applyBorder="1">
      <alignment vertical="center"/>
    </xf>
    <xf numFmtId="0" fontId="8" fillId="3" borderId="6" xfId="0" applyFont="1" applyFill="1" applyBorder="1">
      <alignment vertical="center"/>
    </xf>
    <xf numFmtId="0" fontId="8" fillId="0" borderId="6" xfId="0" applyFont="1" applyBorder="1">
      <alignment vertical="center"/>
    </xf>
    <xf numFmtId="0" fontId="8" fillId="0" borderId="6" xfId="0" applyFont="1" applyBorder="1" applyAlignment="1">
      <alignment horizontal="center" vertical="center"/>
    </xf>
    <xf numFmtId="0" fontId="8" fillId="3" borderId="6"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Border="1" applyAlignment="1">
      <alignment horizontal="left" vertical="center"/>
    </xf>
    <xf numFmtId="0" fontId="8" fillId="0" borderId="8" xfId="0" applyFont="1" applyBorder="1" applyAlignment="1">
      <alignment horizontal="left" vertical="top"/>
    </xf>
    <xf numFmtId="0" fontId="8" fillId="0" borderId="5" xfId="0" applyFont="1" applyBorder="1" applyAlignment="1">
      <alignment horizontal="left" vertical="top"/>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8" fillId="3" borderId="6" xfId="0" applyFont="1" applyFill="1" applyBorder="1" applyAlignment="1">
      <alignment horizontal="center" vertical="center"/>
    </xf>
    <xf numFmtId="0" fontId="20" fillId="0" borderId="0" xfId="0" applyFont="1" applyAlignment="1">
      <alignment horizontal="left" vertical="top" wrapText="1"/>
    </xf>
    <xf numFmtId="0" fontId="14" fillId="0" borderId="0" xfId="0" applyFont="1" applyAlignment="1">
      <alignment horizontal="center" vertical="center"/>
    </xf>
    <xf numFmtId="0" fontId="15" fillId="0" borderId="6" xfId="0" applyFont="1" applyBorder="1" applyAlignment="1">
      <alignment horizontal="left" vertical="center"/>
    </xf>
    <xf numFmtId="0" fontId="16" fillId="0" borderId="0" xfId="0" applyFont="1" applyAlignment="1">
      <alignment horizontal="left" vertical="top" wrapText="1"/>
    </xf>
    <xf numFmtId="0" fontId="10" fillId="0" borderId="1" xfId="0" applyFont="1" applyBorder="1" applyAlignment="1">
      <alignment horizontal="lef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BBFDE4"/>
      <color rgb="FFBCE1F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C287-A79C-4EB4-91CC-995B3C40ED01}">
  <dimension ref="A1:AN24"/>
  <sheetViews>
    <sheetView showGridLines="0" tabSelected="1" zoomScale="85" zoomScaleNormal="85" workbookViewId="0">
      <selection activeCell="E40" sqref="E40"/>
    </sheetView>
  </sheetViews>
  <sheetFormatPr defaultColWidth="8.625" defaultRowHeight="14.25"/>
  <cols>
    <col min="1" max="1" width="18.5" style="8" customWidth="1"/>
    <col min="2" max="2" width="21.875" style="8" customWidth="1"/>
    <col min="3" max="3" width="6.75" style="8" customWidth="1"/>
    <col min="4" max="4" width="7.875" style="8" customWidth="1"/>
    <col min="5" max="5" width="44.375" style="8" customWidth="1"/>
    <col min="6" max="6" width="10.75" style="8" customWidth="1"/>
    <col min="7" max="10" width="8.625" style="8"/>
    <col min="11" max="12" width="0" style="8" hidden="1" customWidth="1"/>
    <col min="13" max="16384" width="8.625" style="8"/>
  </cols>
  <sheetData>
    <row r="1" spans="1:40" s="1" customFormat="1" ht="13.5">
      <c r="E1" s="2" t="s">
        <v>0</v>
      </c>
    </row>
    <row r="2" spans="1:40" s="1" customFormat="1" ht="13.5">
      <c r="E2" s="6" t="s">
        <v>1</v>
      </c>
      <c r="F2" s="3"/>
      <c r="Q2" s="2"/>
      <c r="V2" s="4"/>
    </row>
    <row r="3" spans="1:40" s="1" customFormat="1" ht="21">
      <c r="A3" s="47" t="s">
        <v>2</v>
      </c>
      <c r="B3" s="47"/>
      <c r="C3" s="47"/>
      <c r="D3" s="47"/>
      <c r="E3" s="47"/>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0" ht="15" thickBot="1"/>
    <row r="5" spans="1:40" ht="15.75" thickTop="1" thickBot="1">
      <c r="A5" s="37" t="s">
        <v>3</v>
      </c>
      <c r="B5" s="37" t="s">
        <v>4</v>
      </c>
      <c r="C5" s="40" t="s">
        <v>5</v>
      </c>
      <c r="D5" s="40" t="s">
        <v>6</v>
      </c>
      <c r="E5" s="48" t="s">
        <v>7</v>
      </c>
      <c r="F5" s="48"/>
      <c r="K5" s="8" t="s">
        <v>8</v>
      </c>
      <c r="L5" s="8" t="s">
        <v>9</v>
      </c>
    </row>
    <row r="6" spans="1:40" ht="15.75" thickTop="1" thickBot="1">
      <c r="A6" s="38" t="s">
        <v>10</v>
      </c>
      <c r="B6" s="38" t="s">
        <v>11</v>
      </c>
      <c r="C6" s="39" t="s">
        <v>12</v>
      </c>
      <c r="D6" s="39" t="s">
        <v>9</v>
      </c>
      <c r="E6" s="43"/>
      <c r="F6" s="44"/>
      <c r="K6" s="8" t="s">
        <v>13</v>
      </c>
      <c r="L6" s="8" t="s">
        <v>14</v>
      </c>
    </row>
    <row r="7" spans="1:40" ht="15.75" thickTop="1" thickBot="1">
      <c r="A7" s="38" t="s">
        <v>10</v>
      </c>
      <c r="B7" s="38" t="s">
        <v>11</v>
      </c>
      <c r="C7" s="39" t="s">
        <v>12</v>
      </c>
      <c r="D7" s="39" t="s">
        <v>14</v>
      </c>
      <c r="E7" s="43"/>
      <c r="F7" s="44"/>
      <c r="K7" s="8" t="s">
        <v>12</v>
      </c>
      <c r="L7" s="8" t="s">
        <v>15</v>
      </c>
    </row>
    <row r="8" spans="1:40" ht="15.75" thickTop="1" thickBot="1">
      <c r="A8" s="38" t="s">
        <v>10</v>
      </c>
      <c r="B8" s="38" t="s">
        <v>11</v>
      </c>
      <c r="C8" s="39" t="s">
        <v>16</v>
      </c>
      <c r="D8" s="39" t="s">
        <v>14</v>
      </c>
      <c r="E8" s="43"/>
      <c r="F8" s="44"/>
      <c r="K8" s="8" t="s">
        <v>16</v>
      </c>
    </row>
    <row r="9" spans="1:40" ht="15.75" thickTop="1" thickBot="1">
      <c r="A9" s="38" t="s">
        <v>10</v>
      </c>
      <c r="B9" s="38" t="s">
        <v>11</v>
      </c>
      <c r="C9" s="39" t="s">
        <v>17</v>
      </c>
      <c r="D9" s="39" t="s">
        <v>15</v>
      </c>
      <c r="E9" s="43"/>
      <c r="F9" s="44"/>
      <c r="K9" s="8" t="s">
        <v>18</v>
      </c>
    </row>
    <row r="10" spans="1:40" ht="15.75" thickTop="1" thickBot="1">
      <c r="A10" s="38"/>
      <c r="B10" s="38"/>
      <c r="C10" s="39"/>
      <c r="D10" s="39"/>
      <c r="E10" s="43"/>
      <c r="F10" s="44"/>
      <c r="K10" s="8" t="s">
        <v>19</v>
      </c>
    </row>
    <row r="11" spans="1:40" ht="15.75" thickTop="1" thickBot="1">
      <c r="A11" s="38"/>
      <c r="B11" s="38"/>
      <c r="C11" s="39"/>
      <c r="D11" s="39"/>
      <c r="E11" s="43"/>
      <c r="F11" s="44"/>
      <c r="K11" s="8" t="s">
        <v>20</v>
      </c>
    </row>
    <row r="12" spans="1:40" ht="15.75" thickTop="1" thickBot="1">
      <c r="A12" s="38"/>
      <c r="B12" s="38"/>
      <c r="C12" s="39"/>
      <c r="D12" s="39"/>
      <c r="E12" s="43"/>
      <c r="F12" s="44"/>
    </row>
    <row r="13" spans="1:40" ht="15.75" thickTop="1" thickBot="1">
      <c r="A13" s="38"/>
      <c r="B13" s="38"/>
      <c r="C13" s="39"/>
      <c r="D13" s="39"/>
      <c r="E13" s="43"/>
      <c r="F13" s="44"/>
    </row>
    <row r="14" spans="1:40" ht="15.75" thickTop="1" thickBot="1">
      <c r="A14" s="38"/>
      <c r="B14" s="38"/>
      <c r="C14" s="39"/>
      <c r="D14" s="39"/>
      <c r="E14" s="43"/>
      <c r="F14" s="44"/>
    </row>
    <row r="15" spans="1:40" ht="15.75" thickTop="1" thickBot="1">
      <c r="A15" s="38"/>
      <c r="B15" s="38"/>
      <c r="C15" s="39"/>
      <c r="D15" s="39"/>
      <c r="E15" s="43"/>
      <c r="F15" s="44"/>
    </row>
    <row r="16" spans="1:40" ht="15.75" thickTop="1" thickBot="1">
      <c r="A16" s="38"/>
      <c r="B16" s="38"/>
      <c r="C16" s="39"/>
      <c r="D16" s="39"/>
      <c r="E16" s="43"/>
      <c r="F16" s="44"/>
    </row>
    <row r="17" spans="1:6" ht="15.75" thickTop="1" thickBot="1">
      <c r="A17" s="38"/>
      <c r="B17" s="38"/>
      <c r="C17" s="39"/>
      <c r="D17" s="39"/>
      <c r="E17" s="43"/>
      <c r="F17" s="44"/>
    </row>
    <row r="18" spans="1:6" ht="15.75" thickTop="1" thickBot="1">
      <c r="A18" s="38"/>
      <c r="B18" s="38"/>
      <c r="C18" s="39"/>
      <c r="D18" s="39"/>
      <c r="E18" s="43"/>
      <c r="F18" s="44"/>
    </row>
    <row r="19" spans="1:6" ht="15.75" thickTop="1" thickBot="1">
      <c r="A19" s="38"/>
      <c r="B19" s="38"/>
      <c r="C19" s="39"/>
      <c r="D19" s="39"/>
      <c r="E19" s="45"/>
      <c r="F19" s="46"/>
    </row>
    <row r="20" spans="1:6" ht="15" thickTop="1">
      <c r="C20" s="9"/>
    </row>
    <row r="21" spans="1:6">
      <c r="A21" s="8" t="s">
        <v>21</v>
      </c>
    </row>
    <row r="22" spans="1:6">
      <c r="A22" s="7" t="s">
        <v>22</v>
      </c>
    </row>
    <row r="23" spans="1:6">
      <c r="A23" s="7" t="s">
        <v>23</v>
      </c>
    </row>
    <row r="24" spans="1:6">
      <c r="A24" s="7" t="s">
        <v>24</v>
      </c>
    </row>
  </sheetData>
  <mergeCells count="16">
    <mergeCell ref="E9:F9"/>
    <mergeCell ref="A3:E3"/>
    <mergeCell ref="E5:F5"/>
    <mergeCell ref="E6:F6"/>
    <mergeCell ref="E7:F7"/>
    <mergeCell ref="E8:F8"/>
    <mergeCell ref="E16:F16"/>
    <mergeCell ref="E17:F17"/>
    <mergeCell ref="E18:F18"/>
    <mergeCell ref="E19:F19"/>
    <mergeCell ref="E10:F10"/>
    <mergeCell ref="E11:F11"/>
    <mergeCell ref="E12:F12"/>
    <mergeCell ref="E13:F13"/>
    <mergeCell ref="E14:F14"/>
    <mergeCell ref="E15:F15"/>
  </mergeCells>
  <phoneticPr fontId="2"/>
  <dataValidations count="2">
    <dataValidation type="list" allowBlank="1" showInputMessage="1" sqref="C6:C19" xr:uid="{DD7A488E-D0B0-4724-82BF-F1B75375E1A8}">
      <formula1>"特号,１号,２号,３号,４号,５号,６号"</formula1>
    </dataValidation>
    <dataValidation type="list" allowBlank="1" showInputMessage="1" showErrorMessage="1" sqref="D6:D19" xr:uid="{229F2220-B7CA-4F70-807F-9BAB7C6F86A3}">
      <formula1>$L$5:$L$7</formula1>
    </dataValidation>
  </dataValidation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F18B-F8DF-4B25-B1BC-4A8FD2CD7367}">
  <dimension ref="B1:F27"/>
  <sheetViews>
    <sheetView showGridLines="0" workbookViewId="0"/>
  </sheetViews>
  <sheetFormatPr defaultColWidth="8.625" defaultRowHeight="13.5"/>
  <cols>
    <col min="1" max="1" width="3.125" style="10" customWidth="1"/>
    <col min="2" max="2" width="25.75" style="10" bestFit="1" customWidth="1"/>
    <col min="3" max="5" width="16.875" style="10" customWidth="1"/>
    <col min="6" max="6" width="2.125" style="10" customWidth="1"/>
    <col min="7" max="16384" width="8.625" style="10"/>
  </cols>
  <sheetData>
    <row r="1" spans="2:5">
      <c r="E1" s="41" t="s">
        <v>25</v>
      </c>
    </row>
    <row r="2" spans="2:5" ht="18.75">
      <c r="B2" s="50" t="s">
        <v>26</v>
      </c>
      <c r="C2" s="50"/>
      <c r="D2" s="50"/>
      <c r="E2" s="50"/>
    </row>
    <row r="3" spans="2:5" ht="19.5" thickBot="1">
      <c r="B3" s="31"/>
      <c r="C3" s="31"/>
      <c r="D3" s="31"/>
      <c r="E3" s="31"/>
    </row>
    <row r="4" spans="2:5" ht="18.95" customHeight="1" thickTop="1" thickBot="1">
      <c r="B4" s="32" t="s">
        <v>27</v>
      </c>
      <c r="C4" s="51" t="s">
        <v>28</v>
      </c>
      <c r="D4" s="51"/>
      <c r="E4" s="51"/>
    </row>
    <row r="5" spans="2:5" ht="19.5" customHeight="1" thickTop="1" thickBot="1">
      <c r="B5" s="32" t="s">
        <v>29</v>
      </c>
      <c r="C5" s="51" t="s">
        <v>30</v>
      </c>
      <c r="D5" s="51"/>
      <c r="E5" s="51"/>
    </row>
    <row r="6" spans="2:5" ht="19.5" customHeight="1" thickTop="1" thickBot="1">
      <c r="B6" s="32" t="s">
        <v>31</v>
      </c>
      <c r="C6" s="33">
        <v>2022</v>
      </c>
    </row>
    <row r="7" spans="2:5" ht="19.5" customHeight="1" thickTop="1" thickBot="1">
      <c r="B7" s="32" t="s">
        <v>32</v>
      </c>
      <c r="C7" s="30">
        <v>3</v>
      </c>
    </row>
    <row r="8" spans="2:5" ht="14.25" thickTop="1"/>
    <row r="9" spans="2:5">
      <c r="B9" s="13"/>
      <c r="C9" s="12" t="s">
        <v>33</v>
      </c>
      <c r="D9" s="12" t="s">
        <v>34</v>
      </c>
      <c r="E9" s="12" t="s">
        <v>35</v>
      </c>
    </row>
    <row r="10" spans="2:5" ht="45.95" customHeight="1">
      <c r="B10" s="11" t="s">
        <v>36</v>
      </c>
      <c r="C10" s="23">
        <v>800000</v>
      </c>
      <c r="D10" s="23">
        <v>800000</v>
      </c>
      <c r="E10" s="23">
        <v>800000</v>
      </c>
    </row>
    <row r="11" spans="2:5" ht="45.95" customHeight="1">
      <c r="B11" s="11" t="s">
        <v>37</v>
      </c>
      <c r="C11" s="23">
        <f>15000+20000+100000+5000+6800</f>
        <v>146800</v>
      </c>
      <c r="D11" s="23">
        <f>15000+20000+100000+5000+6800</f>
        <v>146800</v>
      </c>
      <c r="E11" s="23">
        <f>15000+20000+100000+5000+6800</f>
        <v>146800</v>
      </c>
    </row>
    <row r="12" spans="2:5" ht="45.95" customHeight="1">
      <c r="B12" s="11" t="s">
        <v>38</v>
      </c>
      <c r="C12" s="23">
        <f>4631+29205+53985+1520+6420+20100</f>
        <v>115861</v>
      </c>
      <c r="D12" s="23">
        <f>4631+29205+53985+1520+6420+20100</f>
        <v>115861</v>
      </c>
      <c r="E12" s="23">
        <f>4631+29205+53985+1520+6420+20100</f>
        <v>115861</v>
      </c>
    </row>
    <row r="13" spans="2:5" ht="27" customHeight="1">
      <c r="B13" s="11" t="s">
        <v>56</v>
      </c>
      <c r="C13" s="23">
        <v>0</v>
      </c>
      <c r="D13" s="23">
        <v>0</v>
      </c>
      <c r="E13" s="23">
        <v>0</v>
      </c>
    </row>
    <row r="14" spans="2:5" ht="30.95" customHeight="1">
      <c r="B14" s="17" t="s">
        <v>39</v>
      </c>
      <c r="C14" s="24">
        <f>SUM(C10:C13)</f>
        <v>1062661</v>
      </c>
      <c r="D14" s="24">
        <f t="shared" ref="D14:E14" si="0">SUM(D10:D13)</f>
        <v>1062661</v>
      </c>
      <c r="E14" s="24">
        <f t="shared" si="0"/>
        <v>1062661</v>
      </c>
    </row>
    <row r="16" spans="2:5" ht="20.100000000000001" customHeight="1">
      <c r="B16" s="22" t="s">
        <v>40</v>
      </c>
      <c r="C16" s="25">
        <f>MIN(C14,D14,E14)</f>
        <v>1062661</v>
      </c>
    </row>
    <row r="17" spans="2:6" ht="20.100000000000001" customHeight="1" thickBot="1">
      <c r="B17" s="22" t="s">
        <v>41</v>
      </c>
      <c r="C17" s="27">
        <f>IF(C6=報酬単価!B14,VLOOKUP(C7,報酬単価!A14:F21,2,FALSE),IF(C6=報酬単価!C14,VLOOKUP(C7,報酬単価!A14:F21,3,FALSE),IF(C6=報酬単価!D14,VLOOKUP(C7,報酬単価!A14:F21,4,FALSE),IF(C6=報酬単価!E14,VLOOKUP(C7,報酬単価!A14:F21,5,FALSE),IF(C6=報酬単価!F14,VLOOKUP(C7,報酬単価!A14:F21,6,FALSE))))))</f>
        <v>1024000</v>
      </c>
    </row>
    <row r="18" spans="2:6" ht="20.100000000000001" customHeight="1" thickTop="1" thickBot="1">
      <c r="B18" s="29" t="s">
        <v>42</v>
      </c>
      <c r="C18" s="28" t="str">
        <f>IF(C16&gt;=C17,"認定可","認定不可")</f>
        <v>認定可</v>
      </c>
    </row>
    <row r="19" spans="2:6" ht="20.100000000000001" customHeight="1" thickTop="1">
      <c r="C19" s="26"/>
    </row>
    <row r="20" spans="2:6" ht="20.100000000000001" customHeight="1">
      <c r="B20" s="53" t="s">
        <v>53</v>
      </c>
      <c r="C20" s="53"/>
      <c r="D20" s="53"/>
      <c r="E20" s="53"/>
    </row>
    <row r="21" spans="2:6" ht="20.100000000000001" customHeight="1">
      <c r="B21" s="42"/>
      <c r="C21" s="42"/>
      <c r="D21" s="42"/>
      <c r="E21" s="42"/>
    </row>
    <row r="22" spans="2:6" ht="20.100000000000001" customHeight="1">
      <c r="B22" s="35" t="s">
        <v>43</v>
      </c>
      <c r="C22" s="36"/>
      <c r="D22" s="35"/>
      <c r="E22" s="35"/>
    </row>
    <row r="23" spans="2:6" ht="20.100000000000001" customHeight="1">
      <c r="B23" s="35" t="s">
        <v>44</v>
      </c>
      <c r="C23" s="36"/>
      <c r="D23" s="35"/>
      <c r="E23" s="35"/>
    </row>
    <row r="24" spans="2:6" ht="27" customHeight="1">
      <c r="B24" s="52" t="s">
        <v>45</v>
      </c>
      <c r="C24" s="52"/>
      <c r="D24" s="52"/>
      <c r="E24" s="52"/>
      <c r="F24" s="34"/>
    </row>
    <row r="25" spans="2:6" ht="20.100000000000001" customHeight="1">
      <c r="B25" s="35" t="s">
        <v>46</v>
      </c>
      <c r="C25" s="36"/>
      <c r="D25" s="35"/>
      <c r="E25" s="35"/>
    </row>
    <row r="26" spans="2:6" ht="78" customHeight="1">
      <c r="B26" s="49" t="s">
        <v>54</v>
      </c>
      <c r="C26" s="49"/>
      <c r="D26" s="49"/>
      <c r="E26" s="49"/>
    </row>
    <row r="27" spans="2:6">
      <c r="B27" s="35" t="s">
        <v>55</v>
      </c>
      <c r="C27" s="35"/>
      <c r="D27" s="35"/>
      <c r="E27" s="35"/>
    </row>
  </sheetData>
  <mergeCells count="6">
    <mergeCell ref="B26:E26"/>
    <mergeCell ref="B2:E2"/>
    <mergeCell ref="C4:E4"/>
    <mergeCell ref="C5:E5"/>
    <mergeCell ref="B24:E24"/>
    <mergeCell ref="B20:E20"/>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FC65-AEBF-4B91-9217-19C756186A2F}">
  <sheetPr>
    <tabColor theme="0" tint="-0.34998626667073579"/>
  </sheetPr>
  <dimension ref="A1:I26"/>
  <sheetViews>
    <sheetView workbookViewId="0">
      <selection activeCell="D1" sqref="D1"/>
    </sheetView>
  </sheetViews>
  <sheetFormatPr defaultRowHeight="14.25"/>
  <cols>
    <col min="1" max="1" width="6.5" customWidth="1"/>
    <col min="2" max="6" width="12.75" bestFit="1" customWidth="1"/>
    <col min="9" max="13" width="12.75" bestFit="1" customWidth="1"/>
  </cols>
  <sheetData>
    <row r="1" spans="1:9">
      <c r="A1" t="s">
        <v>47</v>
      </c>
    </row>
    <row r="3" spans="1:9">
      <c r="A3" t="s">
        <v>48</v>
      </c>
    </row>
    <row r="4" spans="1:9">
      <c r="A4" s="15" t="s">
        <v>49</v>
      </c>
      <c r="B4" s="19">
        <v>2019</v>
      </c>
      <c r="C4" s="19">
        <v>2020</v>
      </c>
      <c r="D4" s="19">
        <v>2021</v>
      </c>
      <c r="E4" s="19">
        <v>2022</v>
      </c>
      <c r="F4" s="19">
        <v>2023</v>
      </c>
    </row>
    <row r="5" spans="1:9">
      <c r="A5" s="18" t="s">
        <v>50</v>
      </c>
      <c r="B5" s="14">
        <v>4238000</v>
      </c>
      <c r="C5" s="14">
        <v>4295000</v>
      </c>
      <c r="D5" s="14">
        <v>4295000</v>
      </c>
      <c r="E5" s="14">
        <v>4345000</v>
      </c>
      <c r="F5" s="14">
        <v>4609000</v>
      </c>
    </row>
    <row r="6" spans="1:9">
      <c r="A6" s="18">
        <v>1</v>
      </c>
      <c r="B6" s="14">
        <v>3911000</v>
      </c>
      <c r="C6" s="14">
        <v>3988000</v>
      </c>
      <c r="D6" s="14">
        <v>4031000</v>
      </c>
      <c r="E6" s="14">
        <v>4117000</v>
      </c>
      <c r="F6" s="14">
        <v>4363000</v>
      </c>
    </row>
    <row r="7" spans="1:9">
      <c r="A7" s="18">
        <v>2</v>
      </c>
      <c r="B7" s="14">
        <v>3314000</v>
      </c>
      <c r="C7" s="14">
        <v>3403000</v>
      </c>
      <c r="D7" s="14">
        <v>3532000</v>
      </c>
      <c r="E7" s="14">
        <v>3606000</v>
      </c>
      <c r="F7" s="14">
        <v>3828000</v>
      </c>
    </row>
    <row r="8" spans="1:9">
      <c r="A8" s="18">
        <v>3</v>
      </c>
      <c r="B8" s="14">
        <v>2926000</v>
      </c>
      <c r="C8" s="14">
        <v>2997000</v>
      </c>
      <c r="D8" s="14">
        <v>3151000</v>
      </c>
      <c r="E8" s="14">
        <v>3151000</v>
      </c>
      <c r="F8" s="14">
        <v>3397000</v>
      </c>
    </row>
    <row r="9" spans="1:9">
      <c r="A9" s="18">
        <v>4</v>
      </c>
      <c r="B9" s="14">
        <v>2408000</v>
      </c>
      <c r="C9" s="14">
        <v>2498000</v>
      </c>
      <c r="D9" s="14">
        <v>2498000</v>
      </c>
      <c r="E9" s="14">
        <v>2560000</v>
      </c>
      <c r="F9" s="14">
        <v>2788000</v>
      </c>
    </row>
    <row r="10" spans="1:9">
      <c r="A10" s="18">
        <v>5</v>
      </c>
      <c r="B10" s="14">
        <v>1971000</v>
      </c>
      <c r="C10" s="14">
        <v>2012000</v>
      </c>
      <c r="D10" s="14">
        <v>2018000</v>
      </c>
      <c r="E10" s="14">
        <v>2018000</v>
      </c>
      <c r="F10" s="14">
        <v>2191000</v>
      </c>
    </row>
    <row r="11" spans="1:9">
      <c r="A11" s="18">
        <v>6</v>
      </c>
      <c r="B11" s="14">
        <v>1626000</v>
      </c>
      <c r="C11" s="14">
        <v>1717000</v>
      </c>
      <c r="D11" s="14">
        <v>1785000</v>
      </c>
      <c r="E11" s="14">
        <v>1785000</v>
      </c>
      <c r="F11" s="14">
        <v>1945000</v>
      </c>
    </row>
    <row r="13" spans="1:9">
      <c r="A13" t="s">
        <v>51</v>
      </c>
      <c r="I13" s="21"/>
    </row>
    <row r="14" spans="1:9">
      <c r="A14" s="16" t="s">
        <v>49</v>
      </c>
      <c r="B14" s="20">
        <v>2019</v>
      </c>
      <c r="C14" s="20">
        <v>2020</v>
      </c>
      <c r="D14" s="20">
        <v>2021</v>
      </c>
      <c r="E14" s="20">
        <v>2022</v>
      </c>
      <c r="F14" s="20">
        <v>2023</v>
      </c>
    </row>
    <row r="15" spans="1:9">
      <c r="A15" s="18" t="s">
        <v>50</v>
      </c>
      <c r="B15" s="14">
        <f t="shared" ref="B15:F21" si="0">ROUNDUP(B5/3.08,-3)</f>
        <v>1376000</v>
      </c>
      <c r="C15" s="14">
        <f t="shared" si="0"/>
        <v>1395000</v>
      </c>
      <c r="D15" s="14">
        <f t="shared" si="0"/>
        <v>1395000</v>
      </c>
      <c r="E15" s="14">
        <v>1412000</v>
      </c>
      <c r="F15" s="14">
        <v>1498000</v>
      </c>
    </row>
    <row r="16" spans="1:9">
      <c r="A16" s="18">
        <v>1</v>
      </c>
      <c r="B16" s="14">
        <f t="shared" si="0"/>
        <v>1270000</v>
      </c>
      <c r="C16" s="14">
        <f t="shared" si="0"/>
        <v>1295000</v>
      </c>
      <c r="D16" s="14">
        <f t="shared" si="0"/>
        <v>1309000</v>
      </c>
      <c r="E16" s="14">
        <v>1338000</v>
      </c>
      <c r="F16" s="14">
        <v>1418000</v>
      </c>
    </row>
    <row r="17" spans="1:7">
      <c r="A17" s="18">
        <v>2</v>
      </c>
      <c r="B17" s="14">
        <f t="shared" si="0"/>
        <v>1076000</v>
      </c>
      <c r="C17" s="14">
        <f t="shared" si="0"/>
        <v>1105000</v>
      </c>
      <c r="D17" s="14">
        <f t="shared" si="0"/>
        <v>1147000</v>
      </c>
      <c r="E17" s="14">
        <v>1172000</v>
      </c>
      <c r="F17" s="14">
        <v>1244000</v>
      </c>
    </row>
    <row r="18" spans="1:7">
      <c r="A18" s="18">
        <v>3</v>
      </c>
      <c r="B18" s="14">
        <f t="shared" si="0"/>
        <v>950000</v>
      </c>
      <c r="C18" s="14">
        <f t="shared" si="0"/>
        <v>974000</v>
      </c>
      <c r="D18" s="14">
        <f t="shared" si="0"/>
        <v>1024000</v>
      </c>
      <c r="E18" s="14">
        <f t="shared" si="0"/>
        <v>1024000</v>
      </c>
      <c r="F18" s="14">
        <v>1104000</v>
      </c>
    </row>
    <row r="19" spans="1:7">
      <c r="A19" s="18">
        <v>4</v>
      </c>
      <c r="B19" s="14">
        <f t="shared" si="0"/>
        <v>782000</v>
      </c>
      <c r="C19" s="14">
        <f t="shared" si="0"/>
        <v>812000</v>
      </c>
      <c r="D19" s="14">
        <f t="shared" si="0"/>
        <v>812000</v>
      </c>
      <c r="E19" s="14">
        <f t="shared" si="0"/>
        <v>832000</v>
      </c>
      <c r="F19" s="14">
        <f t="shared" si="0"/>
        <v>906000</v>
      </c>
    </row>
    <row r="20" spans="1:7">
      <c r="A20" s="18">
        <v>5</v>
      </c>
      <c r="B20" s="14">
        <f t="shared" si="0"/>
        <v>640000</v>
      </c>
      <c r="C20" s="14">
        <f t="shared" si="0"/>
        <v>654000</v>
      </c>
      <c r="D20" s="14">
        <f t="shared" si="0"/>
        <v>656000</v>
      </c>
      <c r="E20" s="14">
        <f t="shared" si="0"/>
        <v>656000</v>
      </c>
      <c r="F20" s="14">
        <f t="shared" si="0"/>
        <v>712000</v>
      </c>
    </row>
    <row r="21" spans="1:7">
      <c r="A21" s="18">
        <v>6</v>
      </c>
      <c r="B21" s="14">
        <f t="shared" si="0"/>
        <v>528000</v>
      </c>
      <c r="C21" s="14">
        <f t="shared" si="0"/>
        <v>558000</v>
      </c>
      <c r="D21" s="14">
        <f t="shared" si="0"/>
        <v>580000</v>
      </c>
      <c r="E21" s="14">
        <f t="shared" si="0"/>
        <v>580000</v>
      </c>
      <c r="F21" s="14">
        <f t="shared" si="0"/>
        <v>632000</v>
      </c>
    </row>
    <row r="24" spans="1:7">
      <c r="A24" s="54" t="s">
        <v>52</v>
      </c>
      <c r="B24" s="54"/>
      <c r="C24" s="54"/>
      <c r="D24" s="54"/>
      <c r="E24" s="54"/>
      <c r="F24" s="54"/>
      <c r="G24" s="54"/>
    </row>
    <row r="25" spans="1:7">
      <c r="A25" s="54"/>
      <c r="B25" s="54"/>
      <c r="C25" s="54"/>
      <c r="D25" s="54"/>
      <c r="E25" s="54"/>
      <c r="F25" s="54"/>
      <c r="G25" s="54"/>
    </row>
    <row r="26" spans="1:7">
      <c r="A26" s="54"/>
      <c r="B26" s="54"/>
      <c r="C26" s="54"/>
      <c r="D26" s="54"/>
      <c r="E26" s="54"/>
      <c r="F26" s="54"/>
      <c r="G26" s="54"/>
    </row>
  </sheetData>
  <mergeCells count="1">
    <mergeCell ref="A24:G26"/>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1A55AB9449309439E8DBA69BEC80627" ma:contentTypeVersion="13" ma:contentTypeDescription="新しいドキュメントを作成します。" ma:contentTypeScope="" ma:versionID="4021ae3808eb08e48a2789a336c591b8">
  <xsd:schema xmlns:xsd="http://www.w3.org/2001/XMLSchema" xmlns:xs="http://www.w3.org/2001/XMLSchema" xmlns:p="http://schemas.microsoft.com/office/2006/metadata/properties" xmlns:ns2="c2a4f409-a014-430d-b20b-aa138cc20fa6" xmlns:ns3="ee2bf625-61e5-4527-ba0e-72fd08106ca1" targetNamespace="http://schemas.microsoft.com/office/2006/metadata/properties" ma:root="true" ma:fieldsID="16811e28c09256082afb0d56b22d173c" ns2:_="" ns3:_="">
    <xsd:import namespace="c2a4f409-a014-430d-b20b-aa138cc20fa6"/>
    <xsd:import namespace="ee2bf625-61e5-4527-ba0e-72fd08106c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4f409-a014-430d-b20b-aa138cc20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2bf625-61e5-4527-ba0e-72fd08106ca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fd47fa6-9db8-4833-9380-431d4f4ae724}" ma:internalName="TaxCatchAll" ma:showField="CatchAllData" ma:web="ee2bf625-61e5-4527-ba0e-72fd08106ca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2bf625-61e5-4527-ba0e-72fd08106ca1" xsi:nil="true"/>
    <lcf76f155ced4ddcb4097134ff3c332f xmlns="c2a4f409-a014-430d-b20b-aa138cc20f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7AC7A-995B-421B-A1C0-040D8B452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4f409-a014-430d-b20b-aa138cc20fa6"/>
    <ds:schemaRef ds:uri="ee2bf625-61e5-4527-ba0e-72fd08106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62AB92-468A-4EC5-B55B-009ABC714BA5}">
  <ds:schemaRefs>
    <ds:schemaRef ds:uri="http://purl.org/dc/terms/"/>
    <ds:schemaRef ds:uri="http://schemas.microsoft.com/office/infopath/2007/PartnerControls"/>
    <ds:schemaRef ds:uri="http://purl.org/dc/dcmitype/"/>
    <ds:schemaRef ds:uri="http://schemas.microsoft.com/office/2006/metadata/properties"/>
    <ds:schemaRef ds:uri="http://purl.org/dc/elements/1.1/"/>
    <ds:schemaRef ds:uri="c2a4f409-a014-430d-b20b-aa138cc20fa6"/>
    <ds:schemaRef ds:uri="http://schemas.microsoft.com/office/2006/documentManagement/types"/>
    <ds:schemaRef ds:uri="ee2bf625-61e5-4527-ba0e-72fd08106ca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5C0E86C-879C-4530-872B-EDCEF3EA7F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【様式２－１】</vt:lpstr>
      <vt:lpstr>【様式２－２】 </vt:lpstr>
      <vt:lpstr>報酬単価</vt:lpstr>
      <vt:lpstr>'【様式２－１】'!Print_Area</vt:lpstr>
      <vt:lpstr>'【様式２－２】 '!Print_Area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Ito, Tamaki[伊藤 珠希]</dc:creator>
  <cp:keywords/>
  <dc:description/>
  <cp:lastModifiedBy>前川倫子</cp:lastModifiedBy>
  <cp:revision/>
  <dcterms:created xsi:type="dcterms:W3CDTF">2023-09-15T02:19:45Z</dcterms:created>
  <dcterms:modified xsi:type="dcterms:W3CDTF">2023-10-31T03:16:03Z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0x010100C1A55AB9449309439E8DBA69BEC80627</vt:lpwstr>
  </property>
  <property fmtid="{D5CDD505-2E9C-101B-9397-08002B2CF9AE}" pid="3" name="MediaServiceImageTags">
    <vt:lpwstr/>
  </property>
</Properties>
</file>