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16.xml" ContentType="application/vnd.openxmlformats-officedocument.drawing+xml"/>
  <Override PartName="/xl/comments4.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02"/>
  <workbookPr codeName="ThisWorkbook" defaultThemeVersion="124226"/>
  <mc:AlternateContent xmlns:mc="http://schemas.openxmlformats.org/markup-compatibility/2006">
    <mc:Choice Requires="x15">
      <x15ac:absPath xmlns:x15ac="http://schemas.microsoft.com/office/spreadsheetml/2010/11/ac" url="C:\Users\26337\Downloads\"/>
    </mc:Choice>
  </mc:AlternateContent>
  <xr:revisionPtr revIDLastSave="0" documentId="8_{1E0F0E77-1661-4635-A225-4116892A0E06}" xr6:coauthVersionLast="47" xr6:coauthVersionMax="47" xr10:uidLastSave="{00000000-0000-0000-0000-000000000000}"/>
  <bookViews>
    <workbookView xWindow="-120" yWindow="-120" windowWidth="29040" windowHeight="15720" tabRatio="875" firstSheet="30" activeTab="30" xr2:uid="{00000000-000D-0000-FFFF-FFFF00000000}"/>
  </bookViews>
  <sheets>
    <sheet name="修正履歴" sheetId="75" state="hidden" r:id="rId1"/>
    <sheet name="入力方法(1)" sheetId="115" state="hidden" r:id="rId2"/>
    <sheet name="修正" sheetId="173" state="hidden" r:id="rId3"/>
    <sheet name="入力方法" sheetId="148" r:id="rId4"/>
    <sheet name="別表 特例措置関連経費一覧表" sheetId="183" r:id="rId5"/>
    <sheet name="①入力シート" sheetId="63" r:id="rId6"/>
    <sheet name="様式4（内訳書）" sheetId="5" state="hidden" r:id="rId7"/>
    <sheet name="②従事者明細" sheetId="41" r:id="rId8"/>
    <sheet name="③契約金額" sheetId="74" r:id="rId9"/>
    <sheet name="様式1（契約金額精算報告書の提出）" sheetId="1" r:id="rId10"/>
    <sheet name="様式2（契約金額精算報告書）" sheetId="2" r:id="rId11"/>
    <sheet name="様式3（チェックリスト）" sheetId="172" r:id="rId12"/>
    <sheet name="様式4（内訳書_8%経過措置）" sheetId="182" r:id="rId13"/>
    <sheet name="様式4（内訳書_消費税10％）" sheetId="187" r:id="rId14"/>
    <sheet name="様式5-1（打合簿あり流用明細）" sheetId="34" state="hidden" r:id="rId15"/>
    <sheet name="様式5-2（打合簿なし流用明細）" sheetId="71" state="hidden" r:id="rId16"/>
    <sheet name="様式6（業務従事者）" sheetId="67" r:id="rId17"/>
    <sheet name="様式7　従事計画・実績表 (解説入り)海外投融資用案" sheetId="176" r:id="rId18"/>
    <sheet name="様式7従事計画・実績表 (解説入り)o" sheetId="95" state="hidden" r:id="rId19"/>
    <sheet name="様式7（従事計画・実績表 (解説無し)入力用）" sheetId="163" r:id="rId20"/>
    <sheet name="従事計画・実績表の記入方法" sheetId="162" state="hidden" r:id="rId21"/>
    <sheet name="様式8（直接人件費・その他原価・一般管理費等） " sheetId="193" r:id="rId22"/>
    <sheet name="様式10（機材購入・輸送費）" sheetId="192" r:id="rId23"/>
    <sheet name="様式10別紙（機材等製造労務費明細）" sheetId="98" r:id="rId24"/>
    <sheet name="様式11（航空賃・日当・宿泊・内国旅費）" sheetId="14" r:id="rId25"/>
    <sheet name="様式12（【実費精算用】航空賃　証拠書類附属書）" sheetId="94" r:id="rId26"/>
    <sheet name="様式14（現地活動費）(全)" sheetId="188" r:id="rId27"/>
    <sheet name="様式14-2（現地活動費　合意単価適用分）" sheetId="194" r:id="rId28"/>
    <sheet name="様式15（現地活動費　支出実績総括表）" sheetId="189" r:id="rId29"/>
    <sheet name="様式17(本邦受入活動費)" sheetId="42" r:id="rId30"/>
    <sheet name="様式18（管理費）" sheetId="13" r:id="rId31"/>
    <sheet name="様式19（証書貼付台紙)" sheetId="28" r:id="rId32"/>
    <sheet name="様式20業務完了届" sheetId="69" r:id="rId33"/>
    <sheet name="様式21請求書（消費税8%経過措置）" sheetId="185" r:id="rId34"/>
    <sheet name="様式21請求書（消費税10％）" sheetId="186" r:id="rId35"/>
    <sheet name="様式21請求書 (特例経費含む)" sheetId="184" state="hidden" r:id="rId36"/>
    <sheet name="様式22　特例経費" sheetId="179" r:id="rId37"/>
    <sheet name="様式く外部人材履行結果検査調書 " sheetId="168" r:id="rId38"/>
    <sheet name="様式さ機材等納入結果検査調書" sheetId="53" r:id="rId39"/>
    <sheet name="様式-お　受領書受領書 記入例" sheetId="178" state="hidden" r:id="rId40"/>
    <sheet name="添付様式_別業務に従事する際の旅費の負担にかかる報告①" sheetId="195" r:id="rId41"/>
    <sheet name="添付様式_別業務に従事する際の旅費の負担にかかる報告②" sheetId="196" r:id="rId42"/>
    <sheet name="仕切紙" sheetId="171" r:id="rId43"/>
  </sheets>
  <externalReferences>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s>
  <definedNames>
    <definedName name="_ftn1" localSheetId="25">'様式12（【実費精算用】航空賃　証拠書類附属書）'!$A$46</definedName>
    <definedName name="_ftn1" localSheetId="32">様式20業務完了届!$A$24</definedName>
    <definedName name="_ftn2" localSheetId="25">'様式12（【実費精算用】航空賃　証拠書類附属書）'!$A$48</definedName>
    <definedName name="_ftn3" localSheetId="25">'様式12（【実費精算用】航空賃　証拠書類附属書）'!$A$49</definedName>
    <definedName name="_ftn4" localSheetId="25">'様式12（【実費精算用】航空賃　証拠書類附属書）'!$A$50</definedName>
    <definedName name="_ftn5" localSheetId="25">'様式12（【実費精算用】航空賃　証拠書類附属書）'!$A$53</definedName>
    <definedName name="_ftn6" localSheetId="25">'様式12（【実費精算用】航空賃　証拠書類附属書）'!$A$54</definedName>
    <definedName name="_ftnref1" localSheetId="25">'様式12（【実費精算用】航空賃　証拠書類附属書）'!$A$4</definedName>
    <definedName name="_ftnref1" localSheetId="32">様式20業務完了届!$A$19</definedName>
    <definedName name="_ftnref2" localSheetId="25">'様式12（【実費精算用】航空賃　証拠書類附属書）'!$A$5</definedName>
    <definedName name="_ftnref3" localSheetId="25">'様式12（【実費精算用】航空賃　証拠書類附属書）'!$A$10</definedName>
    <definedName name="_ftnref4" localSheetId="25">'様式12（【実費精算用】航空賃　証拠書類附属書）'!$A$11</definedName>
    <definedName name="_ftnref5" localSheetId="25">'様式12（【実費精算用】航空賃　証拠書類附属書）'!$A$23</definedName>
    <definedName name="_ftnref6" localSheetId="25">'様式12（【実費精算用】航空賃　証拠書類附属書）'!$A$37</definedName>
    <definedName name="B" localSheetId="40">[1]①入力シート!$B$22</definedName>
    <definedName name="B" localSheetId="41">[1]①入力シート!$B$22</definedName>
    <definedName name="B">[2]①入力シート!$B$22</definedName>
    <definedName name="kinmuchi" localSheetId="40">#REF!</definedName>
    <definedName name="kinmuchi" localSheetId="41">#REF!</definedName>
    <definedName name="kinmuchi" localSheetId="26">#REF!</definedName>
    <definedName name="kinmuchi" localSheetId="28">#REF!</definedName>
    <definedName name="kinmuchi" localSheetId="36">#REF!</definedName>
    <definedName name="kinmuchi" localSheetId="12">#REF!</definedName>
    <definedName name="kinmuchi" localSheetId="13">#REF!</definedName>
    <definedName name="kinmuchi" localSheetId="39">#REF!</definedName>
    <definedName name="kinmuchi">#REF!</definedName>
    <definedName name="_xlnm.Print_Area" localSheetId="5">①入力シート!$A$1:$E$50</definedName>
    <definedName name="_xlnm.Print_Area" localSheetId="7">②従事者明細!$A$1:$Q$39</definedName>
    <definedName name="_xlnm.Print_Area" localSheetId="8">③契約金額!$A$1:$H$23</definedName>
    <definedName name="_xlnm.Print_Area" localSheetId="42">仕切紙!$A$2:$CM$52</definedName>
    <definedName name="_xlnm.Print_Area" localSheetId="20">従事計画・実績表の記入方法!$A$1:$S$34</definedName>
    <definedName name="_xlnm.Print_Area" localSheetId="4">'別表 特例措置関連経費一覧表'!$A$1:$H$21</definedName>
    <definedName name="_xlnm.Print_Area" localSheetId="9">'様式1（契約金額精算報告書の提出）'!$A$1:$I$48</definedName>
    <definedName name="_xlnm.Print_Area" localSheetId="22">'様式10（機材購入・輸送費）'!$A$2:$I$51</definedName>
    <definedName name="_xlnm.Print_Area" localSheetId="23">'様式10別紙（機材等製造労務費明細）'!$A$2:$F$35</definedName>
    <definedName name="_xlnm.Print_Area" localSheetId="24">'様式11（航空賃・日当・宿泊・内国旅費）'!$A$2:$W$135</definedName>
    <definedName name="_xlnm.Print_Area" localSheetId="25">'様式12（【実費精算用】航空賃　証拠書類附属書）'!$A$2:$K$61</definedName>
    <definedName name="_xlnm.Print_Area" localSheetId="26">'様式14（現地活動費）(全)'!$A$2:$J$69</definedName>
    <definedName name="_xlnm.Print_Area" localSheetId="27">'様式14-2（現地活動費　合意単価適用分）'!$A$2:$E$15</definedName>
    <definedName name="_xlnm.Print_Area" localSheetId="28">'様式15（現地活動費　支出実績総括表）'!$A$2:$G$39</definedName>
    <definedName name="_xlnm.Print_Area" localSheetId="29">'様式17(本邦受入活動費)'!$A$2:$I$38</definedName>
    <definedName name="_xlnm.Print_Area" localSheetId="30">'様式18（管理費）'!$A$2:$F$21</definedName>
    <definedName name="_xlnm.Print_Area" localSheetId="31">'様式19（証書貼付台紙)'!$A$2:$E$51</definedName>
    <definedName name="_xlnm.Print_Area" localSheetId="32">様式20業務完了届!$A$2:$H$35</definedName>
    <definedName name="_xlnm.Print_Area" localSheetId="35">'様式21請求書 (特例経費含む)'!$A$2:$H$52</definedName>
    <definedName name="_xlnm.Print_Area" localSheetId="34">'様式21請求書（消費税10％）'!$A$2:$H$45</definedName>
    <definedName name="_xlnm.Print_Area" localSheetId="33">'様式21請求書（消費税8%経過措置）'!$A$2:$H$55</definedName>
    <definedName name="_xlnm.Print_Area" localSheetId="36">'様式22　特例経費'!$A$2:$H$133</definedName>
    <definedName name="_xlnm.Print_Area" localSheetId="6">'様式4（内訳書）'!$A$2:$J$26</definedName>
    <definedName name="_xlnm.Print_Area" localSheetId="12">'様式4（内訳書_8%経過措置）'!$A$2:$J$25</definedName>
    <definedName name="_xlnm.Print_Area" localSheetId="13">'様式4（内訳書_消費税10％）'!$A$2:$J$30</definedName>
    <definedName name="_xlnm.Print_Area" localSheetId="14">'様式5-1（打合簿あり流用明細）'!$A$1:$L$36</definedName>
    <definedName name="_xlnm.Print_Area" localSheetId="15">'様式5-2（打合簿なし流用明細）'!$B$1:$AC$36</definedName>
    <definedName name="_xlnm.Print_Area" localSheetId="16">'様式6（業務従事者）'!$A$2:$F$15</definedName>
    <definedName name="_xlnm.Print_Area" localSheetId="17">'様式7　従事計画・実績表 (解説入り)海外投融資用案'!$A$1:$N$365</definedName>
    <definedName name="_xlnm.Print_Area" localSheetId="18">'様式7従事計画・実績表 (解説入り)o'!$A$2:$GN$361</definedName>
    <definedName name="_xlnm.Print_Area" localSheetId="21">'様式8（直接人件費・その他原価・一般管理費等） '!$A$2:$Z$72</definedName>
    <definedName name="_xlnm.Print_Area" localSheetId="39">'様式-お　受領書受領書 記入例'!$B$2:$I$42</definedName>
    <definedName name="_xlnm.Print_Area" localSheetId="37">'様式く外部人材履行結果検査調書 '!$A$2:$H$31</definedName>
    <definedName name="_xlnm.Print_Area" localSheetId="38">様式さ機材等納入結果検査調書!$A$2:$H$34</definedName>
    <definedName name="_xlnm.Print_Titles" localSheetId="11">'様式3（チェックリスト）'!$6:$6</definedName>
    <definedName name="_xlnm.Print_Titles" localSheetId="16">'様式6（業務従事者）'!$2:$5</definedName>
    <definedName name="こうざ" localSheetId="40">#REF!</definedName>
    <definedName name="こうざ" localSheetId="41">#REF!</definedName>
    <definedName name="こうざ" localSheetId="26">#REF!</definedName>
    <definedName name="こうざ" localSheetId="28">#REF!</definedName>
    <definedName name="こうざ" localSheetId="36">#REF!</definedName>
    <definedName name="こうざ" localSheetId="12">#REF!</definedName>
    <definedName name="こうざ" localSheetId="13">#REF!</definedName>
    <definedName name="こうざ" localSheetId="39">#REF!</definedName>
    <definedName name="こうざ">#REF!</definedName>
    <definedName name="どこ" localSheetId="22">'[3]様式13（日当・宿泊・内国旅費）'!$W$3:$W$6</definedName>
    <definedName name="どこ">#REF!</definedName>
    <definedName name="換算レート" localSheetId="40">[4]②従事者明細!$X$3:$X$7</definedName>
    <definedName name="換算レート" localSheetId="41">[4]②従事者明細!$X$3:$X$7</definedName>
    <definedName name="換算レート" localSheetId="3">[5]現地活動費入力用!$O$2:$O$6</definedName>
    <definedName name="換算レート" localSheetId="22">[3]②従事者明細!$X$3:$X$7</definedName>
    <definedName name="換算レート" localSheetId="26">[6]②従事者明細!$X$3:$X$7</definedName>
    <definedName name="換算レート" localSheetId="27">[7]②従事者明細!$X$3:$X$7</definedName>
    <definedName name="換算レート" localSheetId="28">[6]②従事者明細!$X$3:$X$7</definedName>
    <definedName name="換算レート" localSheetId="39">[8]②従事者明細!$X$3:$X$7</definedName>
    <definedName name="換算レート">②従事者明細!$X$3:$X$7</definedName>
    <definedName name="勤務地" localSheetId="5">[9]月報2!$X$2:$X$4</definedName>
    <definedName name="勤務地" localSheetId="8">#REF!</definedName>
    <definedName name="勤務地" localSheetId="20">#REF!</definedName>
    <definedName name="勤務地" localSheetId="40">[10]月報2!$X$2:$X$4</definedName>
    <definedName name="勤務地" localSheetId="41">[10]月報2!$X$2:$X$4</definedName>
    <definedName name="勤務地" localSheetId="32">[11]月報2!$X$2:$X$4</definedName>
    <definedName name="勤務地" localSheetId="35">[11]月報2!$X$2:$X$4</definedName>
    <definedName name="勤務地" localSheetId="34">[11]月報2!$X$2:$X$4</definedName>
    <definedName name="勤務地" localSheetId="17">[10]月報2!$X$2:$X$4</definedName>
    <definedName name="勤務地" localSheetId="19">[10]月報2!$X$2:$X$4</definedName>
    <definedName name="勤務地" localSheetId="18">[10]月報2!$X$2:$X$4</definedName>
    <definedName name="勤務地" localSheetId="39">#REF!</definedName>
    <definedName name="勤務地" localSheetId="37">[12]月報2!$X$2:$X$4</definedName>
    <definedName name="勤務地">[10]月報2!$X$2:$X$4</definedName>
    <definedName name="契約" localSheetId="8">[13]様式1!$O$4:$O$6</definedName>
    <definedName name="契約" localSheetId="20">[13]様式1!$O$4:$O$6</definedName>
    <definedName name="契約" localSheetId="40">[14]様式1!$O$4:$O$6</definedName>
    <definedName name="契約" localSheetId="41">[14]様式1!$O$4:$O$6</definedName>
    <definedName name="契約" localSheetId="16">[15]様式1!$O$4:$O$6</definedName>
    <definedName name="契約" localSheetId="17">[14]様式1!$O$4:$O$6</definedName>
    <definedName name="契約" localSheetId="19">[14]様式1!$O$4:$O$6</definedName>
    <definedName name="契約" localSheetId="18">[14]様式1!$O$4:$O$6</definedName>
    <definedName name="契約" localSheetId="39">[13]様式1!$O$4:$O$6</definedName>
    <definedName name="契約">[14]様式1!$O$4:$O$6</definedName>
    <definedName name="契約金額" localSheetId="8">#REF!</definedName>
    <definedName name="契約金額" localSheetId="40">#REF!</definedName>
    <definedName name="契約金額" localSheetId="41">#REF!</definedName>
    <definedName name="契約金額" localSheetId="3">入力方法!$P$2:$P$4</definedName>
    <definedName name="契約金額" localSheetId="1">'入力方法(1)'!$P$2:$P$9</definedName>
    <definedName name="契約金額" localSheetId="26">#REF!</definedName>
    <definedName name="契約金額" localSheetId="28">#REF!</definedName>
    <definedName name="契約金額" localSheetId="36">#REF!</definedName>
    <definedName name="契約金額" localSheetId="12">#REF!</definedName>
    <definedName name="契約金額" localSheetId="13">#REF!</definedName>
    <definedName name="契約金額" localSheetId="16">#REF!</definedName>
    <definedName name="契約金額" localSheetId="18">#REF!</definedName>
    <definedName name="契約金額" localSheetId="39">#REF!</definedName>
    <definedName name="契約金額" localSheetId="37">#REF!</definedName>
    <definedName name="契約金額">#REF!</definedName>
    <definedName name="経路" localSheetId="8">'[16]⑬契約金相当額計算書（旅費）'!$C$84:$C$89</definedName>
    <definedName name="経路" localSheetId="20">'[17]⑬契約金相当額計算書（旅費）'!$C$84:$C$89</definedName>
    <definedName name="経路" localSheetId="40">[14]様式2_4旅費!$C$26:$C$29</definedName>
    <definedName name="経路" localSheetId="41">[14]様式2_4旅費!$C$26:$C$29</definedName>
    <definedName name="経路" localSheetId="16">[15]様式2_4旅費!$C$26:$C$29</definedName>
    <definedName name="経路" localSheetId="17">[14]様式2_4旅費!$C$26:$C$29</definedName>
    <definedName name="経路" localSheetId="19">[14]様式2_4旅費!$C$26:$C$29</definedName>
    <definedName name="経路" localSheetId="18">[14]様式2_4旅費!$C$26:$C$29</definedName>
    <definedName name="経路" localSheetId="39">'[18]⑬契約金相当額計算書（旅費）'!$D$84:$D$89</definedName>
    <definedName name="経路">[14]様式2_4旅費!$C$26:$C$29</definedName>
    <definedName name="現地活動費" localSheetId="40">[4]②従事者明細!$Z$3:$Z$7</definedName>
    <definedName name="現地活動費" localSheetId="41">[4]②従事者明細!$Z$3:$Z$7</definedName>
    <definedName name="現地活動費" localSheetId="22">[3]②従事者明細!$Z$3:$Z$7</definedName>
    <definedName name="現地活動費" localSheetId="26">[6]②従事者明細!$Z$3:$Z$7</definedName>
    <definedName name="現地活動費" localSheetId="27">[7]②従事者明細!$Z$3:$Z$7</definedName>
    <definedName name="現地活動費" localSheetId="28">[6]②従事者明細!$Z$3:$Z$7</definedName>
    <definedName name="現地活動費" localSheetId="39">[8]②従事者明細!$Z$3:$Z$7</definedName>
    <definedName name="現地活動費">②従事者明細!$Z$3:$Z$7</definedName>
    <definedName name="口座種別" localSheetId="5">①入力シート!$I$4:$I$32</definedName>
    <definedName name="口座種別" localSheetId="8">[16]①入力シート!$G$2:$G$7</definedName>
    <definedName name="口座種別" localSheetId="20">①入力シート!$I$4:$I$36</definedName>
    <definedName name="口座種別" localSheetId="40">[10]入力シート!$G$2:$G$4</definedName>
    <definedName name="口座種別" localSheetId="41">[10]入力シート!$G$2:$G$4</definedName>
    <definedName name="口座種別" localSheetId="32">①入力シート!$I$4:$I$32</definedName>
    <definedName name="口座種別" localSheetId="35">①入力シート!$I$4:$I$32</definedName>
    <definedName name="口座種別" localSheetId="34">①入力シート!$I$4:$I$32</definedName>
    <definedName name="口座種別" localSheetId="17">[10]入力シート!$G$2:$G$4</definedName>
    <definedName name="口座種別" localSheetId="19">[10]入力シート!$G$2:$G$4</definedName>
    <definedName name="口座種別" localSheetId="18">[10]入力シート!$G$2:$G$4</definedName>
    <definedName name="口座種別" localSheetId="39">[18]①入力シート!$H$3:$H$8</definedName>
    <definedName name="口座種別" localSheetId="37">[12]入力シート!$G$2:$G$4</definedName>
    <definedName name="口座種別">[10]入力シート!$G$2:$G$4</definedName>
    <definedName name="航空券クラス" localSheetId="40">'[4]様式11（航空賃）'!$O$3:$O$4</definedName>
    <definedName name="航空券クラス" localSheetId="41">'[4]様式11（航空賃）'!$O$3:$O$4</definedName>
    <definedName name="航空券クラス" localSheetId="3">'[5]様式11（旅費）'!$AE$2:$AE$3</definedName>
    <definedName name="航空券クラス" localSheetId="1">'[19]様式11、13（旅費）'!$AD$2:$AD$3</definedName>
    <definedName name="航空券クラス" localSheetId="22">'[3]様式11（航空賃）'!$Z$3:$Z$4</definedName>
    <definedName name="航空券クラス" localSheetId="23">'[19]様式11、13（旅費）'!$AD$2:$AD$3</definedName>
    <definedName name="航空券クラス" localSheetId="26">'[6]様式11（航空賃）'!$O$3:$O$4</definedName>
    <definedName name="航空券クラス" localSheetId="27">'[7]様式11（航空賃）'!$O$3:$O$4</definedName>
    <definedName name="航空券クラス" localSheetId="28">'[6]様式11（航空賃）'!$O$3:$O$4</definedName>
    <definedName name="航空券クラス" localSheetId="36">'様式22　特例経費'!$K$3:$K$4</definedName>
    <definedName name="航空券クラス" localSheetId="39">'[8]様式11（航空賃）'!$O$3:$O$4</definedName>
    <definedName name="航空券クラス">'様式11（航空賃・日当・宿泊・内国旅費）'!$Z$3:$Z$4</definedName>
    <definedName name="号数" localSheetId="20">②従事者明細!$K$3:$K$9</definedName>
    <definedName name="号数" localSheetId="40">[4]②従事者明細!$N$3:$N$9</definedName>
    <definedName name="号数" localSheetId="41">[4]②従事者明細!$N$3:$N$9</definedName>
    <definedName name="号数" localSheetId="3">[5]②従事者明細!$N$3:$N$9</definedName>
    <definedName name="号数" localSheetId="1">[20]従事者明細!$N$3:$N$12</definedName>
    <definedName name="号数" localSheetId="22">[3]②従事者明細!$N$3:$N$9</definedName>
    <definedName name="号数" localSheetId="26">[6]②従事者明細!$N$3:$N$9</definedName>
    <definedName name="号数" localSheetId="27">[7]②従事者明細!$N$3:$N$9</definedName>
    <definedName name="号数" localSheetId="28">[6]②従事者明細!$N$3:$N$9</definedName>
    <definedName name="号数" localSheetId="17">[21]②従事者明細!$K$3:$K$9</definedName>
    <definedName name="号数" localSheetId="19">②従事者明細!$K$3:$K$9</definedName>
    <definedName name="号数" localSheetId="39">[18]②従事者明細!$N$3:$N$9</definedName>
    <definedName name="号数">②従事者明細!$N$3:$N$9</definedName>
    <definedName name="仕切紙" localSheetId="40">[4]②従事者明細!$AA$3:$AA$10</definedName>
    <definedName name="仕切紙" localSheetId="41">[4]②従事者明細!$AA$3:$AA$10</definedName>
    <definedName name="仕切紙" localSheetId="22">[3]②従事者明細!$AA$3:$AA$10</definedName>
    <definedName name="仕切紙" localSheetId="26">[6]②従事者明細!$AA$3:$AA$10</definedName>
    <definedName name="仕切紙" localSheetId="27">[7]②従事者明細!$AA$3:$AA$10</definedName>
    <definedName name="仕切紙" localSheetId="28">[6]②従事者明細!$AA$3:$AA$10</definedName>
    <definedName name="仕切紙" localSheetId="39">[8]②従事者明細!$AA$3:$AA$10</definedName>
    <definedName name="仕切紙">②従事者明細!$AA$3:$AA$10</definedName>
    <definedName name="事業名" localSheetId="40">[22]様式1!$O$10:$O$16</definedName>
    <definedName name="事業名" localSheetId="41">[22]様式1!$O$10:$O$16</definedName>
    <definedName name="事業名">[23]様式1!$O$10:$O$16</definedName>
    <definedName name="従事者基礎情報">[24]従事者基礎情報!$A$4:$G$23</definedName>
    <definedName name="宿泊料" localSheetId="3">'[5]様式11（旅費）'!$AD$2:$AD$5</definedName>
    <definedName name="宿泊料" localSheetId="1">'[19]様式11、13（旅費）'!$AC$2:$AC$5</definedName>
    <definedName name="宿泊料" localSheetId="22">'[3]様式11（航空賃）'!$Y$3:$Y$6</definedName>
    <definedName name="宿泊料" localSheetId="23">'[19]様式11、13（旅費）'!$AC$2:$AC$5</definedName>
    <definedName name="宿泊料" localSheetId="36">'様式22　特例経費'!$J$3:$J$6</definedName>
    <definedName name="宿泊料" localSheetId="39">#REF!</definedName>
    <definedName name="宿泊料">'様式11（航空賃・日当・宿泊・内国旅費）'!$Y$3:$Y$6</definedName>
    <definedName name="処理" localSheetId="27">[25]単価!$G$3:$G$6</definedName>
    <definedName name="処理" localSheetId="35">[26]単価!$G$3:$G$6</definedName>
    <definedName name="処理" localSheetId="34">[26]単価!$G$3:$G$6</definedName>
    <definedName name="処理">[26]単価!$G$3:$G$6</definedName>
    <definedName name="消費税" localSheetId="40">[4]①入力シート!$B$22</definedName>
    <definedName name="消費税" localSheetId="41">[4]①入力シート!$B$22</definedName>
    <definedName name="消費税" localSheetId="22">[3]①入力シート!$D$49</definedName>
    <definedName name="消費税" localSheetId="26">[6]①入力シート!$B$22</definedName>
    <definedName name="消費税" localSheetId="27">[7]①入力シート!$D$49</definedName>
    <definedName name="消費税" localSheetId="28">[6]①入力シート!$B$22</definedName>
    <definedName name="消費税" localSheetId="39">[18]①入力シート!$B$24</definedName>
    <definedName name="消費税">①入力シート!$D$49</definedName>
    <definedName name="選択" localSheetId="40">'[4]様式8（直接人件費）様式9（その他原価・一般管理費等）'!#REF!</definedName>
    <definedName name="選択" localSheetId="41">'[4]様式8（直接人件費）様式9（その他原価・一般管理費等）'!#REF!</definedName>
    <definedName name="選択" localSheetId="3">'[5]様式8（人件費）'!$T$2:$T$5</definedName>
    <definedName name="選択" localSheetId="22">'[3]様式8（直接人件費）様式9（その他原価・一般管理費等）'!#REF!</definedName>
    <definedName name="選択" localSheetId="26">'[6]様式8（直接人件費）様式9（その他原価・一般管理費等）'!#REF!</definedName>
    <definedName name="選択" localSheetId="27">'[7]様式8（直接人件費）様式9（その他原価・一般管理費等）'!#REF!</definedName>
    <definedName name="選択" localSheetId="28">'[6]様式8（直接人件費）様式9（その他原価・一般管理費等）'!#REF!</definedName>
    <definedName name="選択" localSheetId="36">#REF!</definedName>
    <definedName name="選択" localSheetId="12">#REF!</definedName>
    <definedName name="選択" localSheetId="13">#REF!</definedName>
    <definedName name="選択" localSheetId="21">'様式8（直接人件費・その他原価・一般管理費等） '!#REF!</definedName>
    <definedName name="選択" localSheetId="39">'[8]様式8（直接人件費）様式9（その他原価・一般管理費等）'!#REF!</definedName>
    <definedName name="選択" localSheetId="37">#REF!</definedName>
    <definedName name="選択">#REF!</definedName>
    <definedName name="選択Ⅱ" localSheetId="40">'[4]様式8（直接人件費）様式9（その他原価・一般管理費等）'!#REF!</definedName>
    <definedName name="選択Ⅱ" localSheetId="41">'[4]様式8（直接人件費）様式9（その他原価・一般管理費等）'!#REF!</definedName>
    <definedName name="選択Ⅱ" localSheetId="3">'[5]様式8（人件費）'!$U$2:$U$3</definedName>
    <definedName name="選択Ⅱ" localSheetId="22">'[3]様式8（直接人件費）様式9（その他原価・一般管理費等）'!#REF!</definedName>
    <definedName name="選択Ⅱ" localSheetId="26">'[6]様式8（直接人件費）様式9（その他原価・一般管理費等）'!#REF!</definedName>
    <definedName name="選択Ⅱ" localSheetId="27">'[7]様式8（直接人件費）様式9（その他原価・一般管理費等）'!#REF!</definedName>
    <definedName name="選択Ⅱ" localSheetId="28">'[6]様式8（直接人件費）様式9（その他原価・一般管理費等）'!#REF!</definedName>
    <definedName name="選択Ⅱ" localSheetId="36">#REF!</definedName>
    <definedName name="選択Ⅱ" localSheetId="12">#REF!</definedName>
    <definedName name="選択Ⅱ" localSheetId="13">#REF!</definedName>
    <definedName name="選択Ⅱ" localSheetId="21">'様式8（直接人件費・その他原価・一般管理費等） '!#REF!</definedName>
    <definedName name="選択Ⅱ" localSheetId="39">'[8]様式8（直接人件費）様式9（その他原価・一般管理費等）'!#REF!</definedName>
    <definedName name="選択Ⅱ" localSheetId="37">#REF!</definedName>
    <definedName name="選択Ⅱ">#REF!</definedName>
    <definedName name="前払" localSheetId="5">'[9]別紙前払請求内訳 '!$K$2:$K$3</definedName>
    <definedName name="前払" localSheetId="8">'[16]④前払請求内訳（様式う別紙） '!$K$3:$K$4</definedName>
    <definedName name="前払" localSheetId="20">'[17]④前払請求内訳（様式う別紙） '!$K$3:$K$4</definedName>
    <definedName name="前払" localSheetId="40">'[10]別紙前払請求内訳 '!$K$2:$K$3</definedName>
    <definedName name="前払" localSheetId="41">'[10]別紙前払請求内訳 '!$K$2:$K$3</definedName>
    <definedName name="前払" localSheetId="32">'[11]別紙前払請求内訳 '!$K$2:$K$3</definedName>
    <definedName name="前払" localSheetId="35">'[11]別紙前払請求内訳 '!$K$2:$K$3</definedName>
    <definedName name="前払" localSheetId="34">'[11]別紙前払請求内訳 '!$K$2:$K$3</definedName>
    <definedName name="前払" localSheetId="17">'[10]別紙前払請求内訳 '!$K$2:$K$3</definedName>
    <definedName name="前払" localSheetId="19">'[10]別紙前払請求内訳 '!$K$2:$K$3</definedName>
    <definedName name="前払" localSheetId="18">'[10]別紙前払請求内訳 '!$K$2:$K$3</definedName>
    <definedName name="前払" localSheetId="37">'[12]別紙前払請求内訳 '!$K$2:$K$3</definedName>
    <definedName name="前払">'[10]別紙前払請求内訳 '!$K$2:$K$3</definedName>
    <definedName name="前払有無" localSheetId="40">'[27] 添付書類１（再委託・本邦受入）'!$L$2:$L$4</definedName>
    <definedName name="前払有無" localSheetId="41">'[27] 添付書類１（再委託・本邦受入）'!$L$2:$L$4</definedName>
    <definedName name="前払有無">'[28] 添付書類１（再委託・本邦受入）'!$L$2:$L$4</definedName>
    <definedName name="打合簿" localSheetId="5">[29]単価・従事者明細!$U$4:$U$5</definedName>
    <definedName name="打合簿" localSheetId="8">[29]単価・従事者明細!$U$4:$U$5</definedName>
    <definedName name="打合簿" localSheetId="20">[29]単価・従事者明細!$U$4:$U$5</definedName>
    <definedName name="打合簿" localSheetId="40">[4]②従事者明細!$W$3:$W$4</definedName>
    <definedName name="打合簿" localSheetId="41">[4]②従事者明細!$W$3:$W$4</definedName>
    <definedName name="打合簿" localSheetId="3">[30]単価・従事者明細!$U$3:$U$4</definedName>
    <definedName name="打合簿" localSheetId="1">[30]単価・従事者明細!$U$3:$U$4</definedName>
    <definedName name="打合簿" localSheetId="22">[3]②従事者明細!$W$3:$W$4</definedName>
    <definedName name="打合簿" localSheetId="23">[19]②従事者明細!$X$3:$X$4</definedName>
    <definedName name="打合簿" localSheetId="26">[6]②従事者明細!$W$3:$W$4</definedName>
    <definedName name="打合簿" localSheetId="27">[7]②従事者明細!$W$3:$W$4</definedName>
    <definedName name="打合簿" localSheetId="28">[6]②従事者明細!$W$3:$W$4</definedName>
    <definedName name="打合簿" localSheetId="32">[29]単価・従事者明細!$U$4:$U$5</definedName>
    <definedName name="打合簿" localSheetId="35">[29]単価・従事者明細!$U$4:$U$5</definedName>
    <definedName name="打合簿" localSheetId="34">[29]単価・従事者明細!$U$4:$U$5</definedName>
    <definedName name="打合簿" localSheetId="16">[31]単価・従事者明細!$U$3:$U$4</definedName>
    <definedName name="打合簿" localSheetId="17">#REF!</definedName>
    <definedName name="打合簿" localSheetId="19">#REF!</definedName>
    <definedName name="打合簿" localSheetId="18">#REF!</definedName>
    <definedName name="打合簿" localSheetId="39">[29]単価・従事者明細!$U$4:$U$5</definedName>
    <definedName name="打合簿" localSheetId="37">[32]単価・従事者明細!$U$4:$U$5</definedName>
    <definedName name="打合簿">②従事者明細!$W$3:$W$4</definedName>
    <definedName name="単価表">[24]従事者基礎情報!$I$6:$L$11</definedName>
    <definedName name="内外選択" localSheetId="27">[25]単価!$F$3:$F$4</definedName>
    <definedName name="内外選択" localSheetId="35">[26]単価!$F$3:$F$4</definedName>
    <definedName name="内外選択" localSheetId="34">[26]単価!$F$3:$F$4</definedName>
    <definedName name="内外選択">[26]単価!$F$3:$F$4</definedName>
    <definedName name="日当" localSheetId="8">'[16]⑬契約金相当額計算書（旅費）'!$AA$2:$AA$5</definedName>
    <definedName name="日当" localSheetId="20">'[17]⑬契約金相当額計算書（旅費）'!$AA$2:$AA$5</definedName>
    <definedName name="日当" localSheetId="3">'[5]様式11（旅費）'!$AC$2:$AC$5</definedName>
    <definedName name="日当" localSheetId="1">'[19]様式11、13（旅費）'!$AB$2:$AB$5</definedName>
    <definedName name="日当" localSheetId="23">'[19]様式11、13（旅費）'!$AB$2:$AB$5</definedName>
    <definedName name="日当" localSheetId="36">'様式22　特例経費'!$I$3:$I$6</definedName>
    <definedName name="日当" localSheetId="17">#REF!</definedName>
    <definedName name="日当" localSheetId="19">'[17]⑬契約金相当額計算書（旅費）'!$AA$2:$AA$5</definedName>
    <definedName name="日当" localSheetId="18">'[33]⑬契約金相当額計算書（旅費）'!$AA$2:$AA$5</definedName>
    <definedName name="日当" localSheetId="39">'[18]⑬契約金相当額計算書（旅費）'!$AA$2:$AA$5</definedName>
    <definedName name="日当">'様式11（航空賃・日当・宿泊・内国旅費）'!$X$3:$X$6</definedName>
    <definedName name="納入確認" localSheetId="39">#REF!</definedName>
    <definedName name="納入確認">様式さ機材等納入結果検査調書!$N$12:$N$14</definedName>
    <definedName name="分類" localSheetId="20">②従事者明細!$R$3:$R$20</definedName>
    <definedName name="分類" localSheetId="40">[14]従事者明細!$K$4:$K$7</definedName>
    <definedName name="分類" localSheetId="41">[14]従事者明細!$K$4:$K$7</definedName>
    <definedName name="分類" localSheetId="16">②従事者明細!$T$3:$T$20</definedName>
    <definedName name="分類" localSheetId="17">[14]従事者明細!$K$4:$K$7</definedName>
    <definedName name="分類" localSheetId="19">[14]従事者明細!$K$4:$K$7</definedName>
    <definedName name="分類" localSheetId="18">[14]従事者明細!$K$4:$K$7</definedName>
    <definedName name="分類" localSheetId="39">[18]②従事者明細!$U$3:$U$20</definedName>
    <definedName name="分類">[14]従事者明細!$K$4:$K$7</definedName>
    <definedName name="分類①" localSheetId="40">[4]②従事者明細!$T$3:$T$20</definedName>
    <definedName name="分類①" localSheetId="41">[4]②従事者明細!$T$3:$T$20</definedName>
    <definedName name="分類①" localSheetId="22">[3]②従事者明細!$T$3:$T$20</definedName>
    <definedName name="分類①" localSheetId="26">[6]②従事者明細!$T$3:$T$20</definedName>
    <definedName name="分類①" localSheetId="27">[7]②従事者明細!$T$3:$T$20</definedName>
    <definedName name="分類①" localSheetId="28">[6]②従事者明細!$T$3:$T$20</definedName>
    <definedName name="分類①" localSheetId="39">[8]②従事者明細!$T$3:$T$20</definedName>
    <definedName name="分類①">②従事者明細!$T$3:$T$20</definedName>
    <definedName name="変更" localSheetId="40">[4]②従事者明細!$Y$3:$Y$4</definedName>
    <definedName name="変更" localSheetId="41">[4]②従事者明細!$Y$3:$Y$4</definedName>
    <definedName name="変更" localSheetId="22">[3]②従事者明細!$Y$3:$Y$4</definedName>
    <definedName name="変更" localSheetId="26">[6]②従事者明細!$Y$3:$Y$4</definedName>
    <definedName name="変更" localSheetId="27">[7]②従事者明細!$Y$3:$Y$4</definedName>
    <definedName name="変更" localSheetId="28">[6]②従事者明細!$Y$3:$Y$4</definedName>
    <definedName name="変更" localSheetId="39">[8]②従事者明細!$Y$3:$Y$4</definedName>
    <definedName name="変更">②従事者明細!$Y$3:$Y$4</definedName>
    <definedName name="様式番号" localSheetId="40">[4]②従事者明細!$U$3:$U$35</definedName>
    <definedName name="様式番号" localSheetId="41">[4]②従事者明細!$U$3:$U$35</definedName>
    <definedName name="様式番号" localSheetId="3">[5]②従事者明細!$V$3:$V$35</definedName>
    <definedName name="様式番号" localSheetId="1">[34]②従事者明細!$V$4:$V$31</definedName>
    <definedName name="様式番号" localSheetId="22">[3]②従事者明細!$U$3:$U$35</definedName>
    <definedName name="様式番号" localSheetId="26">[6]②従事者明細!$U$3:$U$35</definedName>
    <definedName name="様式番号" localSheetId="27">[7]②従事者明細!$U$3:$U$35</definedName>
    <definedName name="様式番号" localSheetId="28">[6]②従事者明細!$U$3:$U$35</definedName>
    <definedName name="様式番号" localSheetId="32">[29]単価・従事者明細!$S$4:$S$31</definedName>
    <definedName name="様式番号" localSheetId="35">[29]単価・従事者明細!$S$4:$S$31</definedName>
    <definedName name="様式番号" localSheetId="34">[29]単価・従事者明細!$S$4:$S$31</definedName>
    <definedName name="様式番号" localSheetId="16">[31]単価・従事者明細!$S$3:$S$30</definedName>
    <definedName name="様式番号" localSheetId="17">#REF!</definedName>
    <definedName name="様式番号" localSheetId="19">#REF!</definedName>
    <definedName name="様式番号" localSheetId="18">#REF!</definedName>
    <definedName name="様式番号" localSheetId="39">[8]②従事者明細!$U$3:$U$35</definedName>
    <definedName name="様式番号" localSheetId="37">[32]単価・従事者明細!$S$4:$S$31</definedName>
    <definedName name="様式番号">②従事者明細!$U$3:$U$35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13" l="1"/>
  <c r="D18" i="187"/>
  <c r="D17" i="187"/>
  <c r="F16" i="187" l="1"/>
  <c r="C5" i="196"/>
  <c r="C4" i="196"/>
  <c r="C4" i="195"/>
  <c r="C5" i="195"/>
  <c r="Q18" i="14"/>
  <c r="Q17" i="14"/>
  <c r="L25" i="14"/>
  <c r="I27" i="14"/>
  <c r="I23" i="14"/>
  <c r="I22" i="14"/>
  <c r="I12" i="14"/>
  <c r="H19" i="168"/>
  <c r="I18" i="94"/>
  <c r="F22" i="187"/>
  <c r="F17" i="182"/>
  <c r="W34" i="193"/>
  <c r="D7" i="42" l="1"/>
  <c r="D5" i="42"/>
  <c r="E12" i="194"/>
  <c r="E13" i="188"/>
  <c r="E12" i="188"/>
  <c r="E6" i="192"/>
  <c r="L34" i="193" l="1"/>
  <c r="I50" i="188"/>
  <c r="I42" i="188"/>
  <c r="I43" i="188"/>
  <c r="I44" i="188"/>
  <c r="I45" i="188"/>
  <c r="I46" i="188"/>
  <c r="I47" i="188"/>
  <c r="I48" i="188"/>
  <c r="I49" i="188"/>
  <c r="I41" i="188"/>
  <c r="E11" i="188" s="1"/>
  <c r="I61" i="188"/>
  <c r="I60" i="188"/>
  <c r="I59" i="188"/>
  <c r="I58" i="188"/>
  <c r="I30" i="188"/>
  <c r="I31" i="188"/>
  <c r="E10" i="188" s="1"/>
  <c r="I32" i="188"/>
  <c r="I33" i="188"/>
  <c r="I51" i="188"/>
  <c r="I52" i="188"/>
  <c r="I53" i="188"/>
  <c r="I54" i="188"/>
  <c r="I55" i="188"/>
  <c r="I56" i="188"/>
  <c r="I57" i="188"/>
  <c r="I29" i="188"/>
  <c r="I28" i="188"/>
  <c r="I27" i="188"/>
  <c r="J21" i="74"/>
  <c r="T20" i="14"/>
  <c r="T18" i="14"/>
  <c r="T14" i="14"/>
  <c r="V14" i="193"/>
  <c r="V15" i="193"/>
  <c r="V16" i="193"/>
  <c r="V17" i="193"/>
  <c r="V18" i="193"/>
  <c r="V19" i="193"/>
  <c r="V20" i="193"/>
  <c r="V21" i="193"/>
  <c r="V22" i="193"/>
  <c r="V23" i="193"/>
  <c r="V24" i="193"/>
  <c r="V25" i="193"/>
  <c r="V26" i="193"/>
  <c r="V27" i="193"/>
  <c r="V28" i="193"/>
  <c r="V29" i="193"/>
  <c r="V30" i="193"/>
  <c r="V31" i="193"/>
  <c r="V32" i="193"/>
  <c r="V33" i="193"/>
  <c r="L16" i="193"/>
  <c r="L17" i="193"/>
  <c r="L18" i="193"/>
  <c r="L19" i="193"/>
  <c r="L20" i="193"/>
  <c r="L21" i="193"/>
  <c r="L22" i="193"/>
  <c r="L23" i="193"/>
  <c r="L24" i="193"/>
  <c r="L25" i="193"/>
  <c r="L26" i="193"/>
  <c r="L27" i="193"/>
  <c r="L28" i="193"/>
  <c r="L29" i="193"/>
  <c r="L30" i="193"/>
  <c r="L31" i="193"/>
  <c r="L32" i="193"/>
  <c r="L33" i="193"/>
  <c r="L15" i="193"/>
  <c r="L13" i="193"/>
  <c r="L14" i="193"/>
  <c r="L12" i="193"/>
  <c r="L11" i="193"/>
  <c r="L10" i="193"/>
  <c r="F14" i="193"/>
  <c r="F15" i="193"/>
  <c r="F16" i="193"/>
  <c r="F17" i="193"/>
  <c r="F18" i="193"/>
  <c r="F19" i="193"/>
  <c r="F20" i="193"/>
  <c r="F21" i="193"/>
  <c r="F22" i="193"/>
  <c r="F23" i="193"/>
  <c r="F24" i="193"/>
  <c r="F25" i="193"/>
  <c r="F26" i="193"/>
  <c r="F27" i="193"/>
  <c r="F28" i="193"/>
  <c r="F29" i="193"/>
  <c r="F30" i="193"/>
  <c r="F31" i="193"/>
  <c r="F32" i="193"/>
  <c r="F33" i="193"/>
  <c r="E15" i="193"/>
  <c r="E16" i="193"/>
  <c r="E17" i="193"/>
  <c r="E18" i="193"/>
  <c r="E19" i="193"/>
  <c r="E20" i="193"/>
  <c r="E21" i="193"/>
  <c r="E22" i="193"/>
  <c r="E23" i="193"/>
  <c r="E24" i="193"/>
  <c r="E25" i="193"/>
  <c r="E26" i="193"/>
  <c r="E27" i="193"/>
  <c r="E28" i="193"/>
  <c r="E29" i="193"/>
  <c r="E30" i="193"/>
  <c r="E31" i="193"/>
  <c r="E32" i="193"/>
  <c r="E33" i="193"/>
  <c r="D33" i="193"/>
  <c r="D17" i="193"/>
  <c r="D18" i="193"/>
  <c r="D19" i="193"/>
  <c r="D20" i="193"/>
  <c r="D21" i="193"/>
  <c r="D22" i="193"/>
  <c r="D23" i="193"/>
  <c r="D24" i="193"/>
  <c r="D25" i="193"/>
  <c r="D26" i="193"/>
  <c r="D27" i="193"/>
  <c r="D28" i="193"/>
  <c r="D29" i="193"/>
  <c r="D30" i="193"/>
  <c r="D31" i="193"/>
  <c r="D32" i="193"/>
  <c r="D16" i="193"/>
  <c r="D15" i="193"/>
  <c r="E14" i="193"/>
  <c r="D14" i="193"/>
  <c r="E13" i="193"/>
  <c r="D13" i="193"/>
  <c r="B33" i="193"/>
  <c r="B32" i="193"/>
  <c r="B31" i="193"/>
  <c r="B30" i="193"/>
  <c r="B29" i="193"/>
  <c r="B28" i="193"/>
  <c r="B27" i="193"/>
  <c r="B26" i="193"/>
  <c r="B25" i="193"/>
  <c r="B24" i="193"/>
  <c r="B23" i="193"/>
  <c r="B22" i="193"/>
  <c r="B21" i="193"/>
  <c r="B20" i="193"/>
  <c r="B19" i="193"/>
  <c r="B18" i="193"/>
  <c r="B17" i="193"/>
  <c r="B16" i="193"/>
  <c r="B15" i="193"/>
  <c r="B14" i="193"/>
  <c r="B13" i="193"/>
  <c r="E12" i="193"/>
  <c r="D12" i="193"/>
  <c r="B12" i="193"/>
  <c r="E11" i="193"/>
  <c r="E10" i="193"/>
  <c r="D11" i="193"/>
  <c r="D10" i="193"/>
  <c r="B11" i="193"/>
  <c r="B10" i="193"/>
  <c r="C33" i="193"/>
  <c r="C32" i="193"/>
  <c r="C31" i="193"/>
  <c r="C30" i="193"/>
  <c r="C29" i="193"/>
  <c r="C28" i="193"/>
  <c r="C27" i="193"/>
  <c r="C26" i="193"/>
  <c r="C25" i="193"/>
  <c r="C24" i="193"/>
  <c r="C23" i="193"/>
  <c r="C22" i="193"/>
  <c r="C21" i="193"/>
  <c r="C20" i="193"/>
  <c r="C19" i="193"/>
  <c r="C18" i="193"/>
  <c r="C17" i="193"/>
  <c r="C16" i="193"/>
  <c r="C15" i="193"/>
  <c r="C14" i="193"/>
  <c r="C13" i="193"/>
  <c r="C12" i="193"/>
  <c r="C11" i="193"/>
  <c r="C10" i="193"/>
  <c r="I19" i="188" l="1"/>
  <c r="I20" i="188"/>
  <c r="I21" i="188"/>
  <c r="I22" i="188"/>
  <c r="I23" i="188"/>
  <c r="I24" i="188"/>
  <c r="I25" i="188"/>
  <c r="I26" i="188"/>
  <c r="E9" i="188" s="1"/>
  <c r="I18" i="188"/>
  <c r="E45" i="192"/>
  <c r="E38" i="192"/>
  <c r="Y34" i="193"/>
  <c r="X34" i="193"/>
  <c r="I62" i="188" l="1"/>
  <c r="E14" i="188"/>
  <c r="D6" i="188" s="1"/>
  <c r="L242" i="176"/>
  <c r="L241" i="176"/>
  <c r="M243" i="176"/>
  <c r="L243" i="176"/>
  <c r="K243" i="176"/>
  <c r="J243" i="176"/>
  <c r="J242" i="176"/>
  <c r="J241" i="176"/>
  <c r="L74" i="176" l="1"/>
  <c r="L356" i="176" s="1"/>
  <c r="L73" i="176"/>
  <c r="L355" i="176" s="1"/>
  <c r="L72" i="176"/>
  <c r="L354" i="176" s="1"/>
  <c r="M341" i="176" l="1"/>
  <c r="M340" i="176"/>
  <c r="M339" i="176"/>
  <c r="K341" i="176"/>
  <c r="K340" i="176"/>
  <c r="K339" i="176"/>
  <c r="J341" i="176"/>
  <c r="J339" i="176"/>
  <c r="J340" i="176"/>
  <c r="I341" i="176"/>
  <c r="H341" i="176"/>
  <c r="H340" i="176"/>
  <c r="H339" i="176"/>
  <c r="H241" i="176"/>
  <c r="H242" i="176"/>
  <c r="H243" i="176"/>
  <c r="I138" i="176"/>
  <c r="H138" i="176"/>
  <c r="H137" i="176"/>
  <c r="H136" i="176"/>
  <c r="H72" i="176"/>
  <c r="J72" i="176"/>
  <c r="J354" i="176" s="1"/>
  <c r="I74" i="176"/>
  <c r="J74" i="176"/>
  <c r="J356" i="176" s="1"/>
  <c r="J73" i="176"/>
  <c r="J355" i="176" s="1"/>
  <c r="H74" i="176"/>
  <c r="H145" i="176" s="1"/>
  <c r="H73" i="176"/>
  <c r="H144" i="176" s="1"/>
  <c r="I243" i="176"/>
  <c r="K74" i="176"/>
  <c r="K356" i="176" s="1"/>
  <c r="E11" i="194"/>
  <c r="E10" i="194"/>
  <c r="E9" i="194"/>
  <c r="B6" i="194" s="1"/>
  <c r="F17" i="187" s="1"/>
  <c r="J13" i="74"/>
  <c r="I34" i="193"/>
  <c r="G34" i="193"/>
  <c r="K33" i="193"/>
  <c r="J33" i="193"/>
  <c r="H33" i="193"/>
  <c r="K32" i="193"/>
  <c r="J32" i="193"/>
  <c r="H32" i="193"/>
  <c r="K31" i="193"/>
  <c r="J31" i="193"/>
  <c r="H31" i="193"/>
  <c r="K30" i="193"/>
  <c r="J30" i="193"/>
  <c r="H30" i="193"/>
  <c r="K29" i="193"/>
  <c r="J29" i="193"/>
  <c r="H29" i="193"/>
  <c r="K28" i="193"/>
  <c r="J28" i="193"/>
  <c r="H28" i="193"/>
  <c r="K27" i="193"/>
  <c r="J27" i="193"/>
  <c r="H27" i="193"/>
  <c r="K26" i="193"/>
  <c r="J26" i="193"/>
  <c r="H26" i="193"/>
  <c r="K25" i="193"/>
  <c r="J25" i="193"/>
  <c r="H25" i="193"/>
  <c r="K24" i="193"/>
  <c r="J24" i="193"/>
  <c r="H24" i="193"/>
  <c r="K23" i="193"/>
  <c r="J23" i="193"/>
  <c r="H23" i="193"/>
  <c r="K22" i="193"/>
  <c r="J22" i="193"/>
  <c r="H22" i="193"/>
  <c r="K21" i="193"/>
  <c r="J21" i="193"/>
  <c r="H21" i="193"/>
  <c r="K20" i="193"/>
  <c r="J20" i="193"/>
  <c r="H20" i="193"/>
  <c r="K19" i="193"/>
  <c r="J19" i="193"/>
  <c r="H19" i="193"/>
  <c r="K18" i="193"/>
  <c r="J18" i="193"/>
  <c r="H18" i="193"/>
  <c r="K17" i="193"/>
  <c r="J17" i="193"/>
  <c r="H17" i="193"/>
  <c r="K16" i="193"/>
  <c r="J16" i="193"/>
  <c r="H16" i="193"/>
  <c r="K15" i="193"/>
  <c r="J15" i="193"/>
  <c r="H15" i="193"/>
  <c r="J14" i="193"/>
  <c r="H14" i="193"/>
  <c r="C6" i="193"/>
  <c r="K45" i="193" l="1"/>
  <c r="I145" i="176"/>
  <c r="H143" i="176"/>
  <c r="H347" i="176"/>
  <c r="H355" i="176"/>
  <c r="I348" i="176"/>
  <c r="H356" i="176"/>
  <c r="I356" i="176"/>
  <c r="H346" i="176"/>
  <c r="H354" i="176"/>
  <c r="H348" i="176"/>
  <c r="K14" i="193"/>
  <c r="K40" i="193"/>
  <c r="K48" i="193"/>
  <c r="K41" i="193"/>
  <c r="K49" i="193"/>
  <c r="K50" i="193"/>
  <c r="K51" i="193"/>
  <c r="K44" i="193"/>
  <c r="K52" i="193"/>
  <c r="D8" i="187"/>
  <c r="F8" i="187"/>
  <c r="D9" i="187"/>
  <c r="F9" i="187"/>
  <c r="D10" i="187"/>
  <c r="F10" i="187"/>
  <c r="P27" i="193" l="1"/>
  <c r="S27" i="193" s="1"/>
  <c r="U27" i="193" s="1"/>
  <c r="P32" i="193"/>
  <c r="S32" i="193" s="1"/>
  <c r="P24" i="193"/>
  <c r="S24" i="193" s="1"/>
  <c r="P29" i="193"/>
  <c r="P21" i="193"/>
  <c r="S21" i="193" s="1"/>
  <c r="P25" i="193"/>
  <c r="P22" i="193"/>
  <c r="P26" i="193"/>
  <c r="P31" i="193"/>
  <c r="S31" i="193" s="1"/>
  <c r="P23" i="193"/>
  <c r="S23" i="193" s="1"/>
  <c r="P28" i="193"/>
  <c r="P30" i="193"/>
  <c r="S30" i="193" s="1"/>
  <c r="P33" i="193"/>
  <c r="S33" i="193" s="1"/>
  <c r="U33" i="193" s="1"/>
  <c r="P18" i="193"/>
  <c r="S18" i="193" s="1"/>
  <c r="P20" i="193"/>
  <c r="P17" i="193"/>
  <c r="S17" i="193" s="1"/>
  <c r="U17" i="193" s="1"/>
  <c r="P16" i="193"/>
  <c r="S16" i="193" s="1"/>
  <c r="U16" i="193" s="1"/>
  <c r="P19" i="193"/>
  <c r="S19" i="193" s="1"/>
  <c r="P14" i="193"/>
  <c r="S14" i="193" s="1"/>
  <c r="P15" i="193"/>
  <c r="S15" i="193" s="1"/>
  <c r="H15" i="168"/>
  <c r="F18" i="187" l="1"/>
  <c r="F13" i="182"/>
  <c r="U24" i="193"/>
  <c r="Z24" i="193" s="1"/>
  <c r="U31" i="193"/>
  <c r="Z31" i="193" s="1"/>
  <c r="U23" i="193"/>
  <c r="U32" i="193"/>
  <c r="Z32" i="193" s="1"/>
  <c r="U21" i="193"/>
  <c r="Z27" i="193"/>
  <c r="U18" i="193"/>
  <c r="Z16" i="193"/>
  <c r="S22" i="193"/>
  <c r="U22" i="193" s="1"/>
  <c r="Z22" i="193" s="1"/>
  <c r="U30" i="193"/>
  <c r="S25" i="193"/>
  <c r="S26" i="193"/>
  <c r="S29" i="193"/>
  <c r="U29" i="193" s="1"/>
  <c r="S28" i="193"/>
  <c r="U28" i="193" s="1"/>
  <c r="Z33" i="193"/>
  <c r="U19" i="193"/>
  <c r="Z19" i="193" s="1"/>
  <c r="S20" i="193"/>
  <c r="U20" i="193" s="1"/>
  <c r="Z20" i="193" s="1"/>
  <c r="Z17" i="193"/>
  <c r="U15" i="193"/>
  <c r="Z15" i="193" s="1"/>
  <c r="U14" i="193"/>
  <c r="L12" i="14"/>
  <c r="T127" i="14"/>
  <c r="I126" i="14"/>
  <c r="L126" i="14" s="1"/>
  <c r="Q126" i="14" s="1"/>
  <c r="S126" i="14" s="1"/>
  <c r="I125" i="14"/>
  <c r="L125" i="14" s="1"/>
  <c r="I124" i="14"/>
  <c r="L124" i="14" s="1"/>
  <c r="I123" i="14"/>
  <c r="L123" i="14" s="1"/>
  <c r="N123" i="14" s="1"/>
  <c r="I122" i="14"/>
  <c r="L122" i="14" s="1"/>
  <c r="I121" i="14"/>
  <c r="L121" i="14" s="1"/>
  <c r="I120" i="14"/>
  <c r="L120" i="14" s="1"/>
  <c r="I119" i="14"/>
  <c r="L119" i="14" s="1"/>
  <c r="Q119" i="14" s="1"/>
  <c r="S119" i="14" s="1"/>
  <c r="I118" i="14"/>
  <c r="L118" i="14" s="1"/>
  <c r="Q118" i="14" s="1"/>
  <c r="S118" i="14" s="1"/>
  <c r="I117" i="14"/>
  <c r="L117" i="14" s="1"/>
  <c r="I116" i="14"/>
  <c r="L116" i="14" s="1"/>
  <c r="I115" i="14"/>
  <c r="L115" i="14" s="1"/>
  <c r="N115" i="14" s="1"/>
  <c r="I114" i="14"/>
  <c r="L114" i="14" s="1"/>
  <c r="I113" i="14"/>
  <c r="L113" i="14" s="1"/>
  <c r="I112" i="14"/>
  <c r="L112" i="14" s="1"/>
  <c r="I111" i="14"/>
  <c r="L111" i="14" s="1"/>
  <c r="Q111" i="14" s="1"/>
  <c r="S111" i="14" s="1"/>
  <c r="I110" i="14"/>
  <c r="L110" i="14" s="1"/>
  <c r="Q110" i="14" s="1"/>
  <c r="S110" i="14" s="1"/>
  <c r="I109" i="14"/>
  <c r="L109" i="14" s="1"/>
  <c r="I108" i="14"/>
  <c r="L108" i="14" s="1"/>
  <c r="I107" i="14"/>
  <c r="L107" i="14" s="1"/>
  <c r="Q107" i="14" s="1"/>
  <c r="S107" i="14" s="1"/>
  <c r="I106" i="14"/>
  <c r="L106" i="14" s="1"/>
  <c r="I105" i="14"/>
  <c r="L105" i="14" s="1"/>
  <c r="I104" i="14"/>
  <c r="L104" i="14" s="1"/>
  <c r="I103" i="14"/>
  <c r="L103" i="14" s="1"/>
  <c r="Q103" i="14" s="1"/>
  <c r="S103" i="14" s="1"/>
  <c r="I102" i="14"/>
  <c r="L102" i="14" s="1"/>
  <c r="I101" i="14"/>
  <c r="L101" i="14" s="1"/>
  <c r="I100" i="14"/>
  <c r="L100" i="14" s="1"/>
  <c r="I99" i="14"/>
  <c r="L99" i="14" s="1"/>
  <c r="Q99" i="14" s="1"/>
  <c r="S99" i="14" s="1"/>
  <c r="I98" i="14"/>
  <c r="L98" i="14" s="1"/>
  <c r="I97" i="14"/>
  <c r="L97" i="14" s="1"/>
  <c r="Q97" i="14" s="1"/>
  <c r="S97" i="14" s="1"/>
  <c r="I96" i="14"/>
  <c r="L96" i="14" s="1"/>
  <c r="I95" i="14"/>
  <c r="L95" i="14" s="1"/>
  <c r="I94" i="14"/>
  <c r="L94" i="14" s="1"/>
  <c r="Q94" i="14" s="1"/>
  <c r="S94" i="14" s="1"/>
  <c r="I93" i="14"/>
  <c r="L93" i="14" s="1"/>
  <c r="I92" i="14"/>
  <c r="L92" i="14" s="1"/>
  <c r="I91" i="14"/>
  <c r="L91" i="14" s="1"/>
  <c r="N91" i="14" s="1"/>
  <c r="I90" i="14"/>
  <c r="L90" i="14" s="1"/>
  <c r="I89" i="14"/>
  <c r="L89" i="14" s="1"/>
  <c r="I88" i="14"/>
  <c r="L88" i="14" s="1"/>
  <c r="I87" i="14"/>
  <c r="L87" i="14" s="1"/>
  <c r="N87" i="14" s="1"/>
  <c r="I86" i="14"/>
  <c r="L86" i="14" s="1"/>
  <c r="I85" i="14"/>
  <c r="L85" i="14" s="1"/>
  <c r="I84" i="14"/>
  <c r="L84" i="14" s="1"/>
  <c r="N84" i="14" s="1"/>
  <c r="I83" i="14"/>
  <c r="L83" i="14" s="1"/>
  <c r="N83" i="14" s="1"/>
  <c r="I82" i="14"/>
  <c r="L82" i="14" s="1"/>
  <c r="I81" i="14"/>
  <c r="L81" i="14" s="1"/>
  <c r="I80" i="14"/>
  <c r="L80" i="14" s="1"/>
  <c r="I79" i="14"/>
  <c r="L79" i="14" s="1"/>
  <c r="I78" i="14"/>
  <c r="L78" i="14" s="1"/>
  <c r="I77" i="14"/>
  <c r="L77" i="14" s="1"/>
  <c r="I76" i="14"/>
  <c r="L76" i="14" s="1"/>
  <c r="I75" i="14"/>
  <c r="L75" i="14" s="1"/>
  <c r="N75" i="14" s="1"/>
  <c r="I74" i="14"/>
  <c r="L74" i="14" s="1"/>
  <c r="I73" i="14"/>
  <c r="L73" i="14" s="1"/>
  <c r="I72" i="14"/>
  <c r="L72" i="14" s="1"/>
  <c r="I71" i="14"/>
  <c r="L71" i="14" s="1"/>
  <c r="Q71" i="14" s="1"/>
  <c r="S71" i="14" s="1"/>
  <c r="I70" i="14"/>
  <c r="L70" i="14" s="1"/>
  <c r="I69" i="14"/>
  <c r="L69" i="14" s="1"/>
  <c r="I68" i="14"/>
  <c r="L68" i="14" s="1"/>
  <c r="N68" i="14" s="1"/>
  <c r="I67" i="14"/>
  <c r="L67" i="14" s="1"/>
  <c r="N67" i="14" s="1"/>
  <c r="I66" i="14"/>
  <c r="L66" i="14" s="1"/>
  <c r="I65" i="14"/>
  <c r="L65" i="14" s="1"/>
  <c r="I64" i="14"/>
  <c r="L64" i="14" s="1"/>
  <c r="I63" i="14"/>
  <c r="L63" i="14" s="1"/>
  <c r="I62" i="14"/>
  <c r="L62" i="14" s="1"/>
  <c r="I61" i="14"/>
  <c r="L61" i="14" s="1"/>
  <c r="I60" i="14"/>
  <c r="L60" i="14" s="1"/>
  <c r="I59" i="14"/>
  <c r="L59" i="14" s="1"/>
  <c r="Q59" i="14" s="1"/>
  <c r="S59" i="14" s="1"/>
  <c r="I58" i="14"/>
  <c r="L58" i="14" s="1"/>
  <c r="I57" i="14"/>
  <c r="L57" i="14" s="1"/>
  <c r="I56" i="14"/>
  <c r="L56" i="14" s="1"/>
  <c r="I55" i="14"/>
  <c r="L55" i="14" s="1"/>
  <c r="N55" i="14" s="1"/>
  <c r="I54" i="14"/>
  <c r="L54" i="14" s="1"/>
  <c r="I53" i="14"/>
  <c r="L53" i="14" s="1"/>
  <c r="I52" i="14"/>
  <c r="L52" i="14" s="1"/>
  <c r="N52" i="14" s="1"/>
  <c r="I51" i="14"/>
  <c r="L51" i="14" s="1"/>
  <c r="N51" i="14" s="1"/>
  <c r="I50" i="14"/>
  <c r="L50" i="14" s="1"/>
  <c r="I49" i="14"/>
  <c r="L49" i="14" s="1"/>
  <c r="I48" i="14"/>
  <c r="L48" i="14" s="1"/>
  <c r="I47" i="14"/>
  <c r="L47" i="14" s="1"/>
  <c r="Q47" i="14" s="1"/>
  <c r="S47" i="14" s="1"/>
  <c r="I46" i="14"/>
  <c r="L46" i="14" s="1"/>
  <c r="I45" i="14"/>
  <c r="L45" i="14" s="1"/>
  <c r="I44" i="14"/>
  <c r="L44" i="14" s="1"/>
  <c r="N44" i="14" s="1"/>
  <c r="I43" i="14"/>
  <c r="L43" i="14" s="1"/>
  <c r="I42" i="14"/>
  <c r="L42" i="14" s="1"/>
  <c r="I41" i="14"/>
  <c r="L41" i="14" s="1"/>
  <c r="I40" i="14"/>
  <c r="L40" i="14" s="1"/>
  <c r="I39" i="14"/>
  <c r="L39" i="14" s="1"/>
  <c r="I38" i="14"/>
  <c r="L38" i="14" s="1"/>
  <c r="N38" i="14" s="1"/>
  <c r="I37" i="14"/>
  <c r="L37" i="14" s="1"/>
  <c r="I36" i="14"/>
  <c r="L36" i="14" s="1"/>
  <c r="I35" i="14"/>
  <c r="L35" i="14" s="1"/>
  <c r="I34" i="14"/>
  <c r="L34" i="14" s="1"/>
  <c r="I33" i="14"/>
  <c r="L33" i="14" s="1"/>
  <c r="Q33" i="14" s="1"/>
  <c r="S33" i="14" s="1"/>
  <c r="I32" i="14"/>
  <c r="L32" i="14" s="1"/>
  <c r="I31" i="14"/>
  <c r="L31" i="14" s="1"/>
  <c r="I30" i="14"/>
  <c r="L30" i="14" s="1"/>
  <c r="I29" i="14"/>
  <c r="L29" i="14" s="1"/>
  <c r="I28" i="14"/>
  <c r="L28" i="14" s="1"/>
  <c r="N28" i="14" s="1"/>
  <c r="L27" i="14"/>
  <c r="I26" i="14"/>
  <c r="L26" i="14" s="1"/>
  <c r="I25" i="14"/>
  <c r="I24" i="14"/>
  <c r="L24" i="14" s="1"/>
  <c r="L23" i="14"/>
  <c r="Q23" i="14" s="1"/>
  <c r="S23" i="14" s="1"/>
  <c r="L22" i="14"/>
  <c r="I21" i="14"/>
  <c r="L21" i="14" s="1"/>
  <c r="I20" i="14"/>
  <c r="L20" i="14" s="1"/>
  <c r="I19" i="14"/>
  <c r="L19" i="14" s="1"/>
  <c r="I18" i="14"/>
  <c r="L18" i="14" s="1"/>
  <c r="I17" i="14"/>
  <c r="L17" i="14" s="1"/>
  <c r="I16" i="14"/>
  <c r="L16" i="14" s="1"/>
  <c r="I15" i="14"/>
  <c r="L15" i="14" s="1"/>
  <c r="I14" i="14"/>
  <c r="L14" i="14" s="1"/>
  <c r="Q14" i="14" s="1"/>
  <c r="S14" i="14" s="1"/>
  <c r="I13" i="14"/>
  <c r="L13" i="14" s="1"/>
  <c r="I7" i="94"/>
  <c r="Q25" i="14" l="1"/>
  <c r="S25" i="14" s="1"/>
  <c r="S17" i="14"/>
  <c r="Z23" i="193"/>
  <c r="Z21" i="193"/>
  <c r="Z18" i="193"/>
  <c r="U25" i="193"/>
  <c r="Z25" i="193" s="1"/>
  <c r="Z29" i="193"/>
  <c r="Z28" i="193"/>
  <c r="Z30" i="193"/>
  <c r="U26" i="193"/>
  <c r="Z14" i="193"/>
  <c r="Q86" i="14"/>
  <c r="S86" i="14" s="1"/>
  <c r="N86" i="14"/>
  <c r="N79" i="14"/>
  <c r="Q79" i="14"/>
  <c r="S79" i="14" s="1"/>
  <c r="Q54" i="14"/>
  <c r="S54" i="14" s="1"/>
  <c r="N54" i="14"/>
  <c r="Q78" i="14"/>
  <c r="S78" i="14" s="1"/>
  <c r="N78" i="14"/>
  <c r="Q46" i="14"/>
  <c r="S46" i="14" s="1"/>
  <c r="N46" i="14"/>
  <c r="N60" i="14"/>
  <c r="Q60" i="14"/>
  <c r="S60" i="14" s="1"/>
  <c r="Q113" i="14"/>
  <c r="S113" i="14" s="1"/>
  <c r="N113" i="14"/>
  <c r="N105" i="14"/>
  <c r="Q105" i="14"/>
  <c r="S105" i="14" s="1"/>
  <c r="Q62" i="14"/>
  <c r="S62" i="14" s="1"/>
  <c r="N62" i="14"/>
  <c r="N95" i="14"/>
  <c r="Q95" i="14"/>
  <c r="S95" i="14" s="1"/>
  <c r="Q102" i="14"/>
  <c r="S102" i="14" s="1"/>
  <c r="N102" i="14"/>
  <c r="Q31" i="14"/>
  <c r="S31" i="14" s="1"/>
  <c r="N31" i="14"/>
  <c r="N12" i="14"/>
  <c r="Q12" i="14"/>
  <c r="S12" i="14" s="1"/>
  <c r="Q15" i="14"/>
  <c r="S15" i="14" s="1"/>
  <c r="N15" i="14"/>
  <c r="N36" i="14"/>
  <c r="Q36" i="14"/>
  <c r="S36" i="14" s="1"/>
  <c r="Q63" i="14"/>
  <c r="S63" i="14" s="1"/>
  <c r="N63" i="14"/>
  <c r="Q70" i="14"/>
  <c r="S70" i="14" s="1"/>
  <c r="N70" i="14"/>
  <c r="N76" i="14"/>
  <c r="Q76" i="14"/>
  <c r="S76" i="14" s="1"/>
  <c r="Q39" i="14"/>
  <c r="S39" i="14" s="1"/>
  <c r="N39" i="14"/>
  <c r="N20" i="14"/>
  <c r="Q20" i="14"/>
  <c r="S20" i="14" s="1"/>
  <c r="N121" i="14"/>
  <c r="Q121" i="14"/>
  <c r="S121" i="14" s="1"/>
  <c r="Q55" i="14"/>
  <c r="S55" i="14" s="1"/>
  <c r="Q87" i="14"/>
  <c r="S87" i="14" s="1"/>
  <c r="Q44" i="14"/>
  <c r="S44" i="14" s="1"/>
  <c r="Q84" i="14"/>
  <c r="S84" i="14" s="1"/>
  <c r="Q68" i="14"/>
  <c r="S68" i="14" s="1"/>
  <c r="N71" i="14"/>
  <c r="N94" i="14"/>
  <c r="N97" i="14"/>
  <c r="N110" i="14"/>
  <c r="N118" i="14"/>
  <c r="N126" i="14"/>
  <c r="Q52" i="14"/>
  <c r="S52" i="14" s="1"/>
  <c r="N23" i="14"/>
  <c r="N47" i="14"/>
  <c r="Q28" i="14"/>
  <c r="S28" i="14" s="1"/>
  <c r="N33" i="14"/>
  <c r="Q16" i="14"/>
  <c r="S16" i="14" s="1"/>
  <c r="N16" i="14"/>
  <c r="Q69" i="14"/>
  <c r="S69" i="14" s="1"/>
  <c r="N69" i="14"/>
  <c r="Q30" i="14"/>
  <c r="S30" i="14" s="1"/>
  <c r="N30" i="14"/>
  <c r="Q72" i="14"/>
  <c r="S72" i="14" s="1"/>
  <c r="N72" i="14"/>
  <c r="N35" i="14"/>
  <c r="Q35" i="14"/>
  <c r="S35" i="14" s="1"/>
  <c r="Q77" i="14"/>
  <c r="S77" i="14" s="1"/>
  <c r="N77" i="14"/>
  <c r="Q104" i="14"/>
  <c r="S104" i="14" s="1"/>
  <c r="N104" i="14"/>
  <c r="Q112" i="14"/>
  <c r="S112" i="14" s="1"/>
  <c r="N112" i="14"/>
  <c r="Q120" i="14"/>
  <c r="S120" i="14" s="1"/>
  <c r="N120" i="14"/>
  <c r="Q124" i="14"/>
  <c r="S124" i="14" s="1"/>
  <c r="N124" i="14"/>
  <c r="N14" i="14"/>
  <c r="S18" i="14"/>
  <c r="N18" i="14"/>
  <c r="N27" i="14"/>
  <c r="Q27" i="14"/>
  <c r="S27" i="14" s="1"/>
  <c r="Q48" i="14"/>
  <c r="S48" i="14" s="1"/>
  <c r="N48" i="14"/>
  <c r="Q74" i="14"/>
  <c r="S74" i="14" s="1"/>
  <c r="N74" i="14"/>
  <c r="Q80" i="14"/>
  <c r="S80" i="14" s="1"/>
  <c r="N80" i="14"/>
  <c r="Q93" i="14"/>
  <c r="S93" i="14" s="1"/>
  <c r="N93" i="14"/>
  <c r="Q96" i="14"/>
  <c r="S96" i="14" s="1"/>
  <c r="N96" i="14"/>
  <c r="Q100" i="14"/>
  <c r="S100" i="14" s="1"/>
  <c r="N100" i="14"/>
  <c r="Q109" i="14"/>
  <c r="S109" i="14" s="1"/>
  <c r="N109" i="14"/>
  <c r="Q117" i="14"/>
  <c r="S117" i="14" s="1"/>
  <c r="N117" i="14"/>
  <c r="Q125" i="14"/>
  <c r="S125" i="14" s="1"/>
  <c r="N125" i="14"/>
  <c r="Q19" i="14"/>
  <c r="S19" i="14" s="1"/>
  <c r="N19" i="14"/>
  <c r="Q40" i="14"/>
  <c r="S40" i="14" s="1"/>
  <c r="N40" i="14"/>
  <c r="Q45" i="14"/>
  <c r="S45" i="14" s="1"/>
  <c r="N45" i="14"/>
  <c r="N49" i="14"/>
  <c r="Q49" i="14"/>
  <c r="S49" i="14" s="1"/>
  <c r="Q53" i="14"/>
  <c r="S53" i="14" s="1"/>
  <c r="N53" i="14"/>
  <c r="N81" i="14"/>
  <c r="Q81" i="14"/>
  <c r="S81" i="14" s="1"/>
  <c r="Q85" i="14"/>
  <c r="S85" i="14" s="1"/>
  <c r="N85" i="14"/>
  <c r="Q101" i="14"/>
  <c r="S101" i="14" s="1"/>
  <c r="N101" i="14"/>
  <c r="Q13" i="14"/>
  <c r="S13" i="14" s="1"/>
  <c r="N13" i="14"/>
  <c r="Q21" i="14"/>
  <c r="S21" i="14" s="1"/>
  <c r="N21" i="14"/>
  <c r="N25" i="14"/>
  <c r="Q34" i="14"/>
  <c r="S34" i="14" s="1"/>
  <c r="N34" i="14"/>
  <c r="N73" i="14"/>
  <c r="Q73" i="14"/>
  <c r="S73" i="14" s="1"/>
  <c r="Q92" i="14"/>
  <c r="S92" i="14" s="1"/>
  <c r="N92" i="14"/>
  <c r="Q116" i="14"/>
  <c r="S116" i="14" s="1"/>
  <c r="N116" i="14"/>
  <c r="N41" i="14"/>
  <c r="Q41" i="14"/>
  <c r="S41" i="14" s="1"/>
  <c r="Q56" i="14"/>
  <c r="S56" i="14" s="1"/>
  <c r="N56" i="14"/>
  <c r="Q32" i="14"/>
  <c r="S32" i="14" s="1"/>
  <c r="N32" i="14"/>
  <c r="Q37" i="14"/>
  <c r="S37" i="14" s="1"/>
  <c r="N37" i="14"/>
  <c r="Q42" i="14"/>
  <c r="S42" i="14" s="1"/>
  <c r="N42" i="14"/>
  <c r="N57" i="14"/>
  <c r="Q57" i="14"/>
  <c r="S57" i="14" s="1"/>
  <c r="Q61" i="14"/>
  <c r="S61" i="14" s="1"/>
  <c r="N61" i="14"/>
  <c r="N89" i="14"/>
  <c r="Q89" i="14"/>
  <c r="S89" i="14" s="1"/>
  <c r="N65" i="14"/>
  <c r="Q65" i="14"/>
  <c r="S65" i="14" s="1"/>
  <c r="Q66" i="14"/>
  <c r="S66" i="14" s="1"/>
  <c r="N66" i="14"/>
  <c r="N17" i="14"/>
  <c r="Q22" i="14"/>
  <c r="S22" i="14" s="1"/>
  <c r="N22" i="14"/>
  <c r="Q26" i="14"/>
  <c r="S26" i="14" s="1"/>
  <c r="N26" i="14"/>
  <c r="Q108" i="14"/>
  <c r="S108" i="14" s="1"/>
  <c r="N108" i="14"/>
  <c r="Q50" i="14"/>
  <c r="S50" i="14" s="1"/>
  <c r="N50" i="14"/>
  <c r="Q82" i="14"/>
  <c r="S82" i="14" s="1"/>
  <c r="N82" i="14"/>
  <c r="Q88" i="14"/>
  <c r="S88" i="14" s="1"/>
  <c r="N88" i="14"/>
  <c r="Q24" i="14"/>
  <c r="S24" i="14" s="1"/>
  <c r="N24" i="14"/>
  <c r="Q29" i="14"/>
  <c r="S29" i="14" s="1"/>
  <c r="N29" i="14"/>
  <c r="N43" i="14"/>
  <c r="Q43" i="14"/>
  <c r="S43" i="14" s="1"/>
  <c r="Q58" i="14"/>
  <c r="S58" i="14" s="1"/>
  <c r="N58" i="14"/>
  <c r="Q64" i="14"/>
  <c r="S64" i="14" s="1"/>
  <c r="N64" i="14"/>
  <c r="Q90" i="14"/>
  <c r="S90" i="14" s="1"/>
  <c r="N90" i="14"/>
  <c r="Q106" i="14"/>
  <c r="S106" i="14" s="1"/>
  <c r="N106" i="14"/>
  <c r="Q114" i="14"/>
  <c r="S114" i="14" s="1"/>
  <c r="N114" i="14"/>
  <c r="Q122" i="14"/>
  <c r="S122" i="14" s="1"/>
  <c r="N122" i="14"/>
  <c r="Q98" i="14"/>
  <c r="S98" i="14" s="1"/>
  <c r="N98" i="14"/>
  <c r="N59" i="14"/>
  <c r="N99" i="14"/>
  <c r="N107" i="14"/>
  <c r="Q51" i="14"/>
  <c r="S51" i="14" s="1"/>
  <c r="Q67" i="14"/>
  <c r="S67" i="14" s="1"/>
  <c r="Q75" i="14"/>
  <c r="S75" i="14" s="1"/>
  <c r="Q83" i="14"/>
  <c r="S83" i="14" s="1"/>
  <c r="Q91" i="14"/>
  <c r="S91" i="14" s="1"/>
  <c r="Q115" i="14"/>
  <c r="S115" i="14" s="1"/>
  <c r="Q123" i="14"/>
  <c r="S123" i="14" s="1"/>
  <c r="L127" i="14"/>
  <c r="Q38" i="14"/>
  <c r="S38" i="14" s="1"/>
  <c r="N103" i="14"/>
  <c r="N111" i="14"/>
  <c r="N119" i="14"/>
  <c r="D18" i="182"/>
  <c r="D23" i="187"/>
  <c r="Z26" i="193" l="1"/>
  <c r="N127" i="14"/>
  <c r="Q127" i="14"/>
  <c r="S127" i="14"/>
  <c r="D7" i="63"/>
  <c r="U127" i="14" l="1"/>
  <c r="B45" i="186"/>
  <c r="D22" i="187"/>
  <c r="D21" i="187"/>
  <c r="D20" i="187"/>
  <c r="D19" i="187"/>
  <c r="D16" i="187"/>
  <c r="D15" i="187"/>
  <c r="D14" i="187"/>
  <c r="E13" i="187"/>
  <c r="D12" i="187"/>
  <c r="D11" i="187"/>
  <c r="D7" i="187"/>
  <c r="B44" i="186"/>
  <c r="C41" i="186"/>
  <c r="B41" i="186"/>
  <c r="B42" i="186"/>
  <c r="B39" i="186"/>
  <c r="C24" i="186"/>
  <c r="C22" i="186"/>
  <c r="D20" i="186"/>
  <c r="C20" i="186"/>
  <c r="F13" i="186"/>
  <c r="F12" i="186"/>
  <c r="F11" i="186"/>
  <c r="F10" i="186"/>
  <c r="F9" i="186"/>
  <c r="G5" i="186"/>
  <c r="H3" i="186"/>
  <c r="F12" i="182" l="1"/>
  <c r="F15" i="187"/>
  <c r="L15" i="187"/>
  <c r="D13" i="187"/>
  <c r="E31" i="184"/>
  <c r="G22" i="74" l="1" a="1"/>
  <c r="G22" i="74" s="1"/>
  <c r="D24" i="187" s="1"/>
  <c r="B55" i="185"/>
  <c r="B54" i="185"/>
  <c r="C52" i="185"/>
  <c r="B52" i="185"/>
  <c r="B50" i="185"/>
  <c r="B49" i="185"/>
  <c r="C25" i="185"/>
  <c r="C23" i="185"/>
  <c r="D21" i="185"/>
  <c r="C21" i="185"/>
  <c r="F13" i="185"/>
  <c r="F12" i="185"/>
  <c r="F11" i="185"/>
  <c r="F10" i="185"/>
  <c r="F9" i="185"/>
  <c r="F5" i="185"/>
  <c r="G3" i="185"/>
  <c r="D16" i="63" l="1"/>
  <c r="E35" i="184"/>
  <c r="E34" i="184"/>
  <c r="E33" i="184"/>
  <c r="B51" i="184"/>
  <c r="B50" i="184"/>
  <c r="C48" i="184"/>
  <c r="B48" i="184"/>
  <c r="B46" i="184"/>
  <c r="B45" i="184"/>
  <c r="C28" i="184"/>
  <c r="C26" i="184"/>
  <c r="C24" i="184"/>
  <c r="F15" i="184"/>
  <c r="F14" i="184"/>
  <c r="F13" i="184"/>
  <c r="F12" i="184"/>
  <c r="F11" i="184"/>
  <c r="G5" i="184"/>
  <c r="G3" i="184"/>
  <c r="D19" i="63" l="1"/>
  <c r="D18" i="63"/>
  <c r="D17" i="63"/>
  <c r="E32" i="185"/>
  <c r="D22" i="63" l="1"/>
  <c r="E27" i="186"/>
  <c r="E33" i="185"/>
  <c r="E34" i="185"/>
  <c r="D20" i="63"/>
  <c r="E35" i="185" s="1"/>
  <c r="D21" i="63"/>
  <c r="E36" i="185" s="1"/>
  <c r="F126" i="14"/>
  <c r="F14" i="187" l="1"/>
  <c r="F11" i="182"/>
  <c r="E6" i="14"/>
  <c r="F12" i="13"/>
  <c r="D15" i="182"/>
  <c r="D16" i="182"/>
  <c r="D17" i="182"/>
  <c r="J24" i="179" l="1"/>
  <c r="G126" i="179" l="1"/>
  <c r="G8" i="179" l="1"/>
  <c r="D14" i="182"/>
  <c r="D13" i="182"/>
  <c r="D12" i="182"/>
  <c r="D11" i="182"/>
  <c r="E10" i="182"/>
  <c r="D9" i="182"/>
  <c r="D8" i="182"/>
  <c r="D7" i="182"/>
  <c r="D10" i="182" l="1"/>
  <c r="H125" i="179" l="1"/>
  <c r="E125" i="179"/>
  <c r="D125" i="179"/>
  <c r="C125" i="179"/>
  <c r="H124" i="179"/>
  <c r="E124" i="179"/>
  <c r="D124" i="179"/>
  <c r="C124" i="179"/>
  <c r="H123" i="179"/>
  <c r="E123" i="179"/>
  <c r="D123" i="179"/>
  <c r="C123" i="179"/>
  <c r="H122" i="179"/>
  <c r="E122" i="179"/>
  <c r="D122" i="179"/>
  <c r="C122" i="179"/>
  <c r="H121" i="179"/>
  <c r="E121" i="179"/>
  <c r="D121" i="179"/>
  <c r="C121" i="179"/>
  <c r="H120" i="179"/>
  <c r="E120" i="179"/>
  <c r="D120" i="179"/>
  <c r="C120" i="179"/>
  <c r="H119" i="179"/>
  <c r="E119" i="179"/>
  <c r="D119" i="179"/>
  <c r="C119" i="179"/>
  <c r="H118" i="179"/>
  <c r="E118" i="179"/>
  <c r="D118" i="179"/>
  <c r="C118" i="179"/>
  <c r="H117" i="179"/>
  <c r="E117" i="179"/>
  <c r="D117" i="179"/>
  <c r="C117" i="179"/>
  <c r="H116" i="179"/>
  <c r="E116" i="179"/>
  <c r="D116" i="179"/>
  <c r="C116" i="179"/>
  <c r="H115" i="179"/>
  <c r="E115" i="179"/>
  <c r="D115" i="179"/>
  <c r="C115" i="179"/>
  <c r="H114" i="179"/>
  <c r="E114" i="179"/>
  <c r="D114" i="179"/>
  <c r="C114" i="179"/>
  <c r="H113" i="179"/>
  <c r="E113" i="179"/>
  <c r="D113" i="179"/>
  <c r="C113" i="179"/>
  <c r="H112" i="179"/>
  <c r="E112" i="179"/>
  <c r="D112" i="179"/>
  <c r="C112" i="179"/>
  <c r="H111" i="179"/>
  <c r="E111" i="179"/>
  <c r="D111" i="179"/>
  <c r="C111" i="179"/>
  <c r="H110" i="179"/>
  <c r="E110" i="179"/>
  <c r="D110" i="179"/>
  <c r="C110" i="179"/>
  <c r="H109" i="179"/>
  <c r="E109" i="179"/>
  <c r="D109" i="179"/>
  <c r="C109" i="179"/>
  <c r="H108" i="179"/>
  <c r="E108" i="179"/>
  <c r="D108" i="179"/>
  <c r="C108" i="179"/>
  <c r="H107" i="179"/>
  <c r="E107" i="179"/>
  <c r="D107" i="179"/>
  <c r="C107" i="179"/>
  <c r="H106" i="179"/>
  <c r="E106" i="179"/>
  <c r="D106" i="179"/>
  <c r="C106" i="179"/>
  <c r="H105" i="179"/>
  <c r="E105" i="179"/>
  <c r="D105" i="179"/>
  <c r="C105" i="179"/>
  <c r="H104" i="179"/>
  <c r="E104" i="179"/>
  <c r="D104" i="179"/>
  <c r="C104" i="179"/>
  <c r="H103" i="179"/>
  <c r="E103" i="179"/>
  <c r="D103" i="179"/>
  <c r="C103" i="179"/>
  <c r="H102" i="179"/>
  <c r="E102" i="179"/>
  <c r="D102" i="179"/>
  <c r="C102" i="179"/>
  <c r="H101" i="179"/>
  <c r="E101" i="179"/>
  <c r="D101" i="179"/>
  <c r="C101" i="179"/>
  <c r="H100" i="179"/>
  <c r="E100" i="179"/>
  <c r="D100" i="179"/>
  <c r="C100" i="179"/>
  <c r="H99" i="179"/>
  <c r="E99" i="179"/>
  <c r="D99" i="179"/>
  <c r="C99" i="179"/>
  <c r="H98" i="179"/>
  <c r="E98" i="179"/>
  <c r="D98" i="179"/>
  <c r="C98" i="179"/>
  <c r="H97" i="179"/>
  <c r="E97" i="179"/>
  <c r="D97" i="179"/>
  <c r="C97" i="179"/>
  <c r="H96" i="179"/>
  <c r="E96" i="179"/>
  <c r="D96" i="179"/>
  <c r="C96" i="179"/>
  <c r="H95" i="179"/>
  <c r="E95" i="179"/>
  <c r="D95" i="179"/>
  <c r="C95" i="179"/>
  <c r="H94" i="179"/>
  <c r="E94" i="179"/>
  <c r="D94" i="179"/>
  <c r="C94" i="179"/>
  <c r="H93" i="179"/>
  <c r="E93" i="179"/>
  <c r="D93" i="179"/>
  <c r="C93" i="179"/>
  <c r="H92" i="179"/>
  <c r="E92" i="179"/>
  <c r="D92" i="179"/>
  <c r="C92" i="179"/>
  <c r="H91" i="179"/>
  <c r="E91" i="179"/>
  <c r="D91" i="179"/>
  <c r="C91" i="179"/>
  <c r="H90" i="179"/>
  <c r="E90" i="179"/>
  <c r="D90" i="179"/>
  <c r="C90" i="179"/>
  <c r="H89" i="179"/>
  <c r="E89" i="179"/>
  <c r="D89" i="179"/>
  <c r="C89" i="179"/>
  <c r="H88" i="179"/>
  <c r="E88" i="179"/>
  <c r="D88" i="179"/>
  <c r="C88" i="179"/>
  <c r="H87" i="179"/>
  <c r="E87" i="179"/>
  <c r="D87" i="179"/>
  <c r="C87" i="179"/>
  <c r="H86" i="179"/>
  <c r="E86" i="179"/>
  <c r="D86" i="179"/>
  <c r="C86" i="179"/>
  <c r="H85" i="179"/>
  <c r="E85" i="179"/>
  <c r="D85" i="179"/>
  <c r="C85" i="179"/>
  <c r="H84" i="179"/>
  <c r="E84" i="179"/>
  <c r="D84" i="179"/>
  <c r="C84" i="179"/>
  <c r="H83" i="179"/>
  <c r="E83" i="179"/>
  <c r="D83" i="179"/>
  <c r="C83" i="179"/>
  <c r="H82" i="179"/>
  <c r="E82" i="179"/>
  <c r="D82" i="179"/>
  <c r="C82" i="179"/>
  <c r="H81" i="179"/>
  <c r="E81" i="179"/>
  <c r="D81" i="179"/>
  <c r="C81" i="179"/>
  <c r="H80" i="179"/>
  <c r="E80" i="179"/>
  <c r="D80" i="179"/>
  <c r="C80" i="179"/>
  <c r="H79" i="179"/>
  <c r="E79" i="179"/>
  <c r="D79" i="179"/>
  <c r="C79" i="179"/>
  <c r="H78" i="179"/>
  <c r="E78" i="179"/>
  <c r="D78" i="179"/>
  <c r="C78" i="179"/>
  <c r="H77" i="179"/>
  <c r="E77" i="179"/>
  <c r="D77" i="179"/>
  <c r="C77" i="179"/>
  <c r="H76" i="179"/>
  <c r="E76" i="179"/>
  <c r="D76" i="179"/>
  <c r="C76" i="179"/>
  <c r="H75" i="179"/>
  <c r="E75" i="179"/>
  <c r="D75" i="179"/>
  <c r="C75" i="179"/>
  <c r="H74" i="179"/>
  <c r="E74" i="179"/>
  <c r="D74" i="179"/>
  <c r="C74" i="179"/>
  <c r="H73" i="179"/>
  <c r="E73" i="179"/>
  <c r="D73" i="179"/>
  <c r="C73" i="179"/>
  <c r="H72" i="179"/>
  <c r="E72" i="179"/>
  <c r="D72" i="179"/>
  <c r="C72" i="179"/>
  <c r="H71" i="179"/>
  <c r="E71" i="179"/>
  <c r="D71" i="179"/>
  <c r="C71" i="179"/>
  <c r="H70" i="179"/>
  <c r="E70" i="179"/>
  <c r="D70" i="179"/>
  <c r="C70" i="179"/>
  <c r="H69" i="179"/>
  <c r="E69" i="179"/>
  <c r="D69" i="179"/>
  <c r="C69" i="179"/>
  <c r="H68" i="179"/>
  <c r="E68" i="179"/>
  <c r="D68" i="179"/>
  <c r="C68" i="179"/>
  <c r="H67" i="179"/>
  <c r="E67" i="179"/>
  <c r="D67" i="179"/>
  <c r="C67" i="179"/>
  <c r="H66" i="179"/>
  <c r="E66" i="179"/>
  <c r="D66" i="179"/>
  <c r="C66" i="179"/>
  <c r="H65" i="179"/>
  <c r="E65" i="179"/>
  <c r="D65" i="179"/>
  <c r="C65" i="179"/>
  <c r="H64" i="179"/>
  <c r="E64" i="179"/>
  <c r="D64" i="179"/>
  <c r="C64" i="179"/>
  <c r="H63" i="179"/>
  <c r="E63" i="179"/>
  <c r="D63" i="179"/>
  <c r="C63" i="179"/>
  <c r="H62" i="179"/>
  <c r="E62" i="179"/>
  <c r="D62" i="179"/>
  <c r="C62" i="179"/>
  <c r="H61" i="179"/>
  <c r="E61" i="179"/>
  <c r="D61" i="179"/>
  <c r="C61" i="179"/>
  <c r="H60" i="179"/>
  <c r="E60" i="179"/>
  <c r="D60" i="179"/>
  <c r="C60" i="179"/>
  <c r="H59" i="179"/>
  <c r="E59" i="179"/>
  <c r="D59" i="179"/>
  <c r="C59" i="179"/>
  <c r="H58" i="179"/>
  <c r="E58" i="179"/>
  <c r="D58" i="179"/>
  <c r="C58" i="179"/>
  <c r="H57" i="179"/>
  <c r="E57" i="179"/>
  <c r="D57" i="179"/>
  <c r="C57" i="179"/>
  <c r="H56" i="179"/>
  <c r="E56" i="179"/>
  <c r="D56" i="179"/>
  <c r="C56" i="179"/>
  <c r="H55" i="179"/>
  <c r="E55" i="179"/>
  <c r="D55" i="179"/>
  <c r="C55" i="179"/>
  <c r="H54" i="179"/>
  <c r="E54" i="179"/>
  <c r="D54" i="179"/>
  <c r="C54" i="179"/>
  <c r="H53" i="179"/>
  <c r="E53" i="179"/>
  <c r="D53" i="179"/>
  <c r="C53" i="179"/>
  <c r="H52" i="179"/>
  <c r="E52" i="179"/>
  <c r="D52" i="179"/>
  <c r="C52" i="179"/>
  <c r="H51" i="179"/>
  <c r="E51" i="179"/>
  <c r="D51" i="179"/>
  <c r="C51" i="179"/>
  <c r="H50" i="179"/>
  <c r="E50" i="179"/>
  <c r="D50" i="179"/>
  <c r="C50" i="179"/>
  <c r="H49" i="179"/>
  <c r="E49" i="179"/>
  <c r="D49" i="179"/>
  <c r="C49" i="179"/>
  <c r="H48" i="179"/>
  <c r="E48" i="179"/>
  <c r="D48" i="179"/>
  <c r="C48" i="179"/>
  <c r="H47" i="179"/>
  <c r="E47" i="179"/>
  <c r="D47" i="179"/>
  <c r="C47" i="179"/>
  <c r="H46" i="179"/>
  <c r="E46" i="179"/>
  <c r="D46" i="179"/>
  <c r="C46" i="179"/>
  <c r="H45" i="179"/>
  <c r="E45" i="179"/>
  <c r="D45" i="179"/>
  <c r="C45" i="179"/>
  <c r="H44" i="179"/>
  <c r="E44" i="179"/>
  <c r="D44" i="179"/>
  <c r="C44" i="179"/>
  <c r="H43" i="179"/>
  <c r="E43" i="179"/>
  <c r="D43" i="179"/>
  <c r="C43" i="179"/>
  <c r="H42" i="179"/>
  <c r="E42" i="179"/>
  <c r="D42" i="179"/>
  <c r="C42" i="179"/>
  <c r="H41" i="179"/>
  <c r="E41" i="179"/>
  <c r="D41" i="179"/>
  <c r="C41" i="179"/>
  <c r="H40" i="179"/>
  <c r="E40" i="179"/>
  <c r="D40" i="179"/>
  <c r="C40" i="179"/>
  <c r="H39" i="179"/>
  <c r="E39" i="179"/>
  <c r="D39" i="179"/>
  <c r="C39" i="179"/>
  <c r="H38" i="179"/>
  <c r="E38" i="179"/>
  <c r="D38" i="179"/>
  <c r="C38" i="179"/>
  <c r="H37" i="179"/>
  <c r="E37" i="179"/>
  <c r="D37" i="179"/>
  <c r="C37" i="179"/>
  <c r="H36" i="179"/>
  <c r="E36" i="179"/>
  <c r="D36" i="179"/>
  <c r="C36" i="179"/>
  <c r="H35" i="179"/>
  <c r="E35" i="179"/>
  <c r="D35" i="179"/>
  <c r="C35" i="179"/>
  <c r="H34" i="179"/>
  <c r="E34" i="179"/>
  <c r="D34" i="179"/>
  <c r="C34" i="179"/>
  <c r="H33" i="179"/>
  <c r="H32" i="179"/>
  <c r="H31" i="179"/>
  <c r="H30" i="179"/>
  <c r="H29" i="179"/>
  <c r="H28" i="179"/>
  <c r="H27" i="179"/>
  <c r="H26" i="179"/>
  <c r="H25" i="179"/>
  <c r="H24" i="179"/>
  <c r="H23" i="179"/>
  <c r="H22" i="179"/>
  <c r="H21" i="179"/>
  <c r="H20" i="179"/>
  <c r="H19" i="179"/>
  <c r="H18" i="179"/>
  <c r="H17" i="179"/>
  <c r="C16" i="179"/>
  <c r="C15" i="179"/>
  <c r="C14" i="179"/>
  <c r="C13" i="179"/>
  <c r="C12" i="179"/>
  <c r="D5" i="178" l="1"/>
  <c r="D9" i="178"/>
  <c r="D8" i="178"/>
  <c r="F36" i="1" l="1"/>
  <c r="G23" i="74" l="1"/>
  <c r="D19" i="182"/>
  <c r="M74" i="176"/>
  <c r="M356" i="176" s="1"/>
  <c r="B9" i="176"/>
  <c r="F330" i="176"/>
  <c r="E330" i="176"/>
  <c r="D330" i="176"/>
  <c r="C330" i="176"/>
  <c r="B330" i="176"/>
  <c r="F321" i="176"/>
  <c r="E321" i="176"/>
  <c r="D321" i="176"/>
  <c r="C321" i="176"/>
  <c r="B321" i="176"/>
  <c r="F312" i="176"/>
  <c r="E312" i="176"/>
  <c r="D312" i="176"/>
  <c r="C312" i="176"/>
  <c r="B312" i="176"/>
  <c r="F303" i="176"/>
  <c r="E303" i="176"/>
  <c r="D303" i="176"/>
  <c r="C303" i="176"/>
  <c r="B303" i="176"/>
  <c r="F294" i="176"/>
  <c r="E294" i="176"/>
  <c r="D294" i="176"/>
  <c r="C294" i="176"/>
  <c r="B294" i="176"/>
  <c r="F285" i="176"/>
  <c r="E285" i="176"/>
  <c r="D285" i="176"/>
  <c r="C285" i="176"/>
  <c r="B285" i="176"/>
  <c r="F276" i="176"/>
  <c r="E276" i="176"/>
  <c r="D276" i="176"/>
  <c r="C276" i="176"/>
  <c r="B276" i="176"/>
  <c r="F267" i="176"/>
  <c r="E267" i="176"/>
  <c r="D267" i="176"/>
  <c r="C267" i="176"/>
  <c r="B267" i="176"/>
  <c r="F258" i="176"/>
  <c r="E258" i="176"/>
  <c r="D258" i="176"/>
  <c r="C258" i="176"/>
  <c r="B258" i="176"/>
  <c r="F249" i="176"/>
  <c r="E249" i="176"/>
  <c r="D249" i="176"/>
  <c r="C249" i="176"/>
  <c r="B249" i="176"/>
  <c r="F232" i="176"/>
  <c r="E232" i="176"/>
  <c r="D232" i="176"/>
  <c r="C232" i="176"/>
  <c r="B232" i="176"/>
  <c r="F223" i="176"/>
  <c r="E223" i="176"/>
  <c r="D223" i="176"/>
  <c r="C223" i="176"/>
  <c r="B223" i="176"/>
  <c r="F214" i="176"/>
  <c r="E214" i="176"/>
  <c r="D214" i="176"/>
  <c r="C214" i="176"/>
  <c r="B214" i="176"/>
  <c r="F205" i="176"/>
  <c r="E205" i="176"/>
  <c r="D205" i="176"/>
  <c r="C205" i="176"/>
  <c r="B205" i="176"/>
  <c r="F196" i="176"/>
  <c r="E196" i="176"/>
  <c r="D196" i="176"/>
  <c r="C196" i="176"/>
  <c r="B196" i="176"/>
  <c r="F187" i="176"/>
  <c r="E187" i="176"/>
  <c r="D187" i="176"/>
  <c r="C187" i="176"/>
  <c r="B187" i="176"/>
  <c r="F178" i="176"/>
  <c r="E178" i="176"/>
  <c r="D178" i="176"/>
  <c r="C178" i="176"/>
  <c r="B178" i="176"/>
  <c r="F169" i="176"/>
  <c r="E169" i="176"/>
  <c r="D169" i="176"/>
  <c r="C169" i="176"/>
  <c r="B169" i="176"/>
  <c r="F160" i="176"/>
  <c r="E160" i="176"/>
  <c r="D160" i="176"/>
  <c r="C160" i="176"/>
  <c r="B160" i="176"/>
  <c r="F151" i="176"/>
  <c r="E151" i="176"/>
  <c r="D151" i="176"/>
  <c r="C151" i="176"/>
  <c r="B151" i="176"/>
  <c r="F127" i="176"/>
  <c r="E127" i="176"/>
  <c r="D127" i="176"/>
  <c r="C127" i="176"/>
  <c r="B127" i="176"/>
  <c r="F118" i="176"/>
  <c r="E118" i="176"/>
  <c r="D118" i="176"/>
  <c r="C118" i="176"/>
  <c r="B118" i="176"/>
  <c r="F109" i="176"/>
  <c r="E109" i="176"/>
  <c r="D109" i="176"/>
  <c r="C109" i="176"/>
  <c r="B109" i="176"/>
  <c r="F100" i="176"/>
  <c r="E100" i="176"/>
  <c r="D100" i="176"/>
  <c r="C100" i="176"/>
  <c r="B100" i="176"/>
  <c r="F91" i="176"/>
  <c r="F82" i="176"/>
  <c r="E91" i="176"/>
  <c r="D91" i="176"/>
  <c r="C91" i="176"/>
  <c r="B91" i="176"/>
  <c r="E82" i="176"/>
  <c r="D82" i="176"/>
  <c r="C82" i="176"/>
  <c r="B82" i="176"/>
  <c r="F63" i="176"/>
  <c r="E63" i="176"/>
  <c r="D63" i="176"/>
  <c r="C63" i="176"/>
  <c r="B63" i="176"/>
  <c r="F54" i="176"/>
  <c r="E54" i="176"/>
  <c r="D54" i="176"/>
  <c r="C54" i="176"/>
  <c r="B54" i="176"/>
  <c r="F45" i="176"/>
  <c r="E45" i="176"/>
  <c r="D45" i="176"/>
  <c r="C45" i="176"/>
  <c r="B45" i="176"/>
  <c r="F36" i="176"/>
  <c r="E36" i="176"/>
  <c r="D36" i="176"/>
  <c r="C36" i="176"/>
  <c r="B36" i="176"/>
  <c r="F27" i="176"/>
  <c r="E27" i="176"/>
  <c r="D27" i="176"/>
  <c r="C27" i="176"/>
  <c r="B27" i="176"/>
  <c r="F18" i="176"/>
  <c r="E18" i="176"/>
  <c r="D18" i="176"/>
  <c r="C18" i="176"/>
  <c r="B18" i="176"/>
  <c r="F9" i="176"/>
  <c r="E9" i="176"/>
  <c r="D9" i="176"/>
  <c r="C9" i="176"/>
  <c r="F10" i="5"/>
  <c r="F9" i="5"/>
  <c r="C15" i="67"/>
  <c r="F8" i="5"/>
  <c r="GN189" i="163"/>
  <c r="GN186" i="163"/>
  <c r="GN183" i="163"/>
  <c r="GN180" i="163"/>
  <c r="GN177" i="163"/>
  <c r="GN174" i="163"/>
  <c r="GN171" i="163"/>
  <c r="GN168" i="163"/>
  <c r="GN165" i="163"/>
  <c r="GN162" i="163"/>
  <c r="GN159" i="163"/>
  <c r="GN156" i="163"/>
  <c r="GN153" i="163"/>
  <c r="GN239" i="163"/>
  <c r="GN345" i="163"/>
  <c r="GN150" i="163"/>
  <c r="GN147" i="163"/>
  <c r="GN42" i="163"/>
  <c r="GN39" i="163"/>
  <c r="GN36" i="163"/>
  <c r="GN33" i="163"/>
  <c r="GN30" i="163"/>
  <c r="GN27" i="163"/>
  <c r="GN72" i="163" s="1"/>
  <c r="H341" i="163" s="1"/>
  <c r="GN24" i="163"/>
  <c r="GN21" i="163"/>
  <c r="GN18" i="163"/>
  <c r="GN15" i="163"/>
  <c r="GN74" i="163"/>
  <c r="H345" i="163" s="1"/>
  <c r="GN12" i="163"/>
  <c r="GN9" i="163"/>
  <c r="GN237" i="163"/>
  <c r="GN341" i="163"/>
  <c r="GN73" i="163"/>
  <c r="GN238" i="163"/>
  <c r="GN343" i="163" s="1"/>
  <c r="GL246" i="163"/>
  <c r="GM246" i="163" s="1"/>
  <c r="E13" i="5"/>
  <c r="D26" i="2"/>
  <c r="H6" i="1"/>
  <c r="GL351" i="95"/>
  <c r="GL353" i="95"/>
  <c r="GL352" i="95"/>
  <c r="GL356" i="163"/>
  <c r="GL357" i="163"/>
  <c r="GL355" i="163"/>
  <c r="D7" i="53"/>
  <c r="B7" i="53"/>
  <c r="B33" i="69"/>
  <c r="C31" i="69"/>
  <c r="C29" i="69"/>
  <c r="C27" i="69"/>
  <c r="F13" i="69"/>
  <c r="F12" i="69"/>
  <c r="F11" i="69"/>
  <c r="G4" i="69"/>
  <c r="H34" i="42"/>
  <c r="H35" i="42" s="1"/>
  <c r="H33" i="42"/>
  <c r="H15" i="42"/>
  <c r="H14" i="42"/>
  <c r="H13" i="42"/>
  <c r="H12" i="42"/>
  <c r="H11" i="42"/>
  <c r="H10" i="42"/>
  <c r="H16" i="42" s="1"/>
  <c r="C125" i="14"/>
  <c r="C124" i="14"/>
  <c r="C123" i="14"/>
  <c r="C122" i="14"/>
  <c r="C121" i="14"/>
  <c r="C120" i="14"/>
  <c r="C119" i="14"/>
  <c r="C118" i="14"/>
  <c r="C117" i="14"/>
  <c r="C116" i="14"/>
  <c r="C115" i="14"/>
  <c r="C114" i="14"/>
  <c r="C113" i="14"/>
  <c r="C112" i="14"/>
  <c r="C111" i="14"/>
  <c r="C110" i="14"/>
  <c r="C109" i="14"/>
  <c r="C108" i="14"/>
  <c r="C107" i="14"/>
  <c r="C106" i="14"/>
  <c r="C105" i="14"/>
  <c r="C104" i="14"/>
  <c r="C103" i="14"/>
  <c r="C102" i="14"/>
  <c r="C101" i="14"/>
  <c r="C100" i="14"/>
  <c r="C99" i="14"/>
  <c r="C98" i="14"/>
  <c r="C97" i="14"/>
  <c r="C96" i="14"/>
  <c r="C95" i="14"/>
  <c r="C94" i="14"/>
  <c r="C93" i="14"/>
  <c r="C92" i="14"/>
  <c r="C91" i="14"/>
  <c r="C90" i="14"/>
  <c r="C89" i="14"/>
  <c r="C88" i="14"/>
  <c r="C87" i="14"/>
  <c r="C86" i="14"/>
  <c r="C85" i="14"/>
  <c r="C84" i="14"/>
  <c r="C83" i="14"/>
  <c r="C82" i="14"/>
  <c r="C81" i="14"/>
  <c r="C80" i="14"/>
  <c r="C79" i="14"/>
  <c r="C78" i="14"/>
  <c r="C77" i="14"/>
  <c r="C76" i="14"/>
  <c r="C75" i="14"/>
  <c r="C74" i="14"/>
  <c r="C73" i="14"/>
  <c r="C72" i="14"/>
  <c r="C71" i="14"/>
  <c r="C70" i="14"/>
  <c r="C69" i="14"/>
  <c r="C68" i="14"/>
  <c r="C67" i="14"/>
  <c r="C66" i="14"/>
  <c r="C65" i="14"/>
  <c r="C64" i="14"/>
  <c r="C63" i="14"/>
  <c r="C62" i="14"/>
  <c r="C61" i="14"/>
  <c r="C60" i="14"/>
  <c r="C59" i="14"/>
  <c r="C58" i="14"/>
  <c r="C57" i="14"/>
  <c r="C56" i="14"/>
  <c r="C55" i="14"/>
  <c r="C54" i="14"/>
  <c r="C53" i="14"/>
  <c r="C52" i="14"/>
  <c r="C51" i="14"/>
  <c r="C50" i="14"/>
  <c r="C49" i="14"/>
  <c r="C48" i="14"/>
  <c r="C47" i="14"/>
  <c r="C46" i="14"/>
  <c r="C45" i="14"/>
  <c r="C44" i="14"/>
  <c r="C43" i="14"/>
  <c r="C42" i="14"/>
  <c r="C41" i="14"/>
  <c r="C40" i="14"/>
  <c r="C39" i="14"/>
  <c r="C38" i="14"/>
  <c r="C37" i="14"/>
  <c r="C36" i="14"/>
  <c r="C35" i="14"/>
  <c r="C34" i="14"/>
  <c r="C33" i="14"/>
  <c r="C32" i="14"/>
  <c r="C31" i="14"/>
  <c r="C30" i="14"/>
  <c r="C29" i="14"/>
  <c r="C28" i="14"/>
  <c r="C27" i="14"/>
  <c r="C26" i="14"/>
  <c r="C25" i="14"/>
  <c r="C24" i="14"/>
  <c r="C23" i="14"/>
  <c r="C22" i="14"/>
  <c r="C21" i="14"/>
  <c r="C20" i="14"/>
  <c r="C19" i="14"/>
  <c r="C18" i="14"/>
  <c r="C17" i="14"/>
  <c r="C16" i="14"/>
  <c r="C15" i="14"/>
  <c r="C14" i="14"/>
  <c r="C13" i="14"/>
  <c r="C12" i="14"/>
  <c r="F34" i="98"/>
  <c r="F33" i="98"/>
  <c r="F32" i="98"/>
  <c r="F31" i="98"/>
  <c r="F30" i="98"/>
  <c r="F25" i="98"/>
  <c r="F24" i="98"/>
  <c r="F23" i="98"/>
  <c r="F22" i="98"/>
  <c r="F21" i="98"/>
  <c r="F16" i="98"/>
  <c r="F15" i="98"/>
  <c r="F14" i="98"/>
  <c r="F13" i="98"/>
  <c r="F12" i="98"/>
  <c r="GL333" i="163"/>
  <c r="GL330" i="163"/>
  <c r="GM330" i="163" s="1"/>
  <c r="GL327" i="163"/>
  <c r="F327" i="163"/>
  <c r="E327" i="163"/>
  <c r="D327" i="163"/>
  <c r="C327" i="163"/>
  <c r="B327" i="163"/>
  <c r="GL324" i="163"/>
  <c r="GM324" i="163" s="1"/>
  <c r="GL321" i="163"/>
  <c r="GM321" i="163"/>
  <c r="GL318" i="163"/>
  <c r="GM318" i="163"/>
  <c r="F318" i="163"/>
  <c r="E318" i="163"/>
  <c r="D318" i="163"/>
  <c r="C318" i="163"/>
  <c r="B318" i="163"/>
  <c r="GL315" i="163"/>
  <c r="GM315" i="163"/>
  <c r="GL312" i="163"/>
  <c r="GM312" i="163" s="1"/>
  <c r="GL309" i="163"/>
  <c r="GM309" i="163"/>
  <c r="F309" i="163"/>
  <c r="E309" i="163"/>
  <c r="D309" i="163"/>
  <c r="C309" i="163"/>
  <c r="B309" i="163"/>
  <c r="GL306" i="163"/>
  <c r="GM306" i="163"/>
  <c r="GL303" i="163"/>
  <c r="GM303" i="163" s="1"/>
  <c r="GL300" i="163"/>
  <c r="GM300" i="163"/>
  <c r="F300" i="163"/>
  <c r="E300" i="163"/>
  <c r="D300" i="163"/>
  <c r="C300" i="163"/>
  <c r="B300" i="163"/>
  <c r="GL297" i="163"/>
  <c r="GM297" i="163" s="1"/>
  <c r="GL294" i="163"/>
  <c r="GM294" i="163"/>
  <c r="GL291" i="163"/>
  <c r="GM291" i="163" s="1"/>
  <c r="F291" i="163"/>
  <c r="E291" i="163"/>
  <c r="D291" i="163"/>
  <c r="C291" i="163"/>
  <c r="B291" i="163"/>
  <c r="GL288" i="163"/>
  <c r="GM288" i="163"/>
  <c r="GL285" i="163"/>
  <c r="GM285" i="163"/>
  <c r="GL282" i="163"/>
  <c r="GM282" i="163" s="1"/>
  <c r="F282" i="163"/>
  <c r="E282" i="163"/>
  <c r="D282" i="163"/>
  <c r="C282" i="163"/>
  <c r="B282" i="163"/>
  <c r="GL279" i="163"/>
  <c r="GM279" i="163"/>
  <c r="GL276" i="163"/>
  <c r="GM276" i="163" s="1"/>
  <c r="GM337" i="163" s="1"/>
  <c r="GM343" i="163" s="1"/>
  <c r="GL273" i="163"/>
  <c r="GM273" i="163"/>
  <c r="F273" i="163"/>
  <c r="E273" i="163"/>
  <c r="D273" i="163"/>
  <c r="C273" i="163"/>
  <c r="B273" i="163"/>
  <c r="GL270" i="163"/>
  <c r="GM270" i="163"/>
  <c r="GL267" i="163"/>
  <c r="GM267" i="163"/>
  <c r="GL264" i="163"/>
  <c r="GM264" i="163"/>
  <c r="F264" i="163"/>
  <c r="E264" i="163"/>
  <c r="D264" i="163"/>
  <c r="C264" i="163"/>
  <c r="B264" i="163"/>
  <c r="GL261" i="163"/>
  <c r="GM261" i="163" s="1"/>
  <c r="GL258" i="163"/>
  <c r="GM258" i="163"/>
  <c r="GL255" i="163"/>
  <c r="GM255" i="163" s="1"/>
  <c r="F255" i="163"/>
  <c r="E255" i="163"/>
  <c r="D255" i="163"/>
  <c r="C255" i="163"/>
  <c r="B255" i="163"/>
  <c r="GL252" i="163"/>
  <c r="GM252" i="163" s="1"/>
  <c r="GL249" i="163"/>
  <c r="F246" i="163"/>
  <c r="E246" i="163"/>
  <c r="D246" i="163"/>
  <c r="C246" i="163"/>
  <c r="B246" i="163"/>
  <c r="GL234" i="163"/>
  <c r="GM234" i="163" s="1"/>
  <c r="GL231" i="163"/>
  <c r="GM231" i="163"/>
  <c r="GL228" i="163"/>
  <c r="GM228" i="163" s="1"/>
  <c r="F228" i="163"/>
  <c r="E228" i="163"/>
  <c r="D228" i="163"/>
  <c r="C228" i="163"/>
  <c r="B228" i="163"/>
  <c r="GL225" i="163"/>
  <c r="GM225" i="163"/>
  <c r="GL222" i="163"/>
  <c r="GM222" i="163"/>
  <c r="GL219" i="163"/>
  <c r="GM219" i="163" s="1"/>
  <c r="F219" i="163"/>
  <c r="E219" i="163"/>
  <c r="D219" i="163"/>
  <c r="C219" i="163"/>
  <c r="B219" i="163"/>
  <c r="GL216" i="163"/>
  <c r="GM216" i="163"/>
  <c r="GL213" i="163"/>
  <c r="GM213" i="163" s="1"/>
  <c r="GM238" i="163" s="1"/>
  <c r="GL210" i="163"/>
  <c r="GM210" i="163"/>
  <c r="F210" i="163"/>
  <c r="E210" i="163"/>
  <c r="D210" i="163"/>
  <c r="C210" i="163"/>
  <c r="B210" i="163"/>
  <c r="GL207" i="163"/>
  <c r="GM207" i="163"/>
  <c r="GL204" i="163"/>
  <c r="GM204" i="163"/>
  <c r="GL201" i="163"/>
  <c r="GM201" i="163"/>
  <c r="F201" i="163"/>
  <c r="E201" i="163"/>
  <c r="D201" i="163"/>
  <c r="C201" i="163"/>
  <c r="B201" i="163"/>
  <c r="GL198" i="163"/>
  <c r="GM198" i="163" s="1"/>
  <c r="GL195" i="163"/>
  <c r="GM195" i="163"/>
  <c r="GL192" i="163"/>
  <c r="GM192" i="163" s="1"/>
  <c r="F192" i="163"/>
  <c r="E192" i="163"/>
  <c r="D192" i="163"/>
  <c r="C192" i="163"/>
  <c r="B192" i="163"/>
  <c r="GL189" i="163"/>
  <c r="GM189" i="163" s="1"/>
  <c r="GL186" i="163"/>
  <c r="GM186" i="163"/>
  <c r="GL183" i="163"/>
  <c r="GM183" i="163"/>
  <c r="F183" i="163"/>
  <c r="E183" i="163"/>
  <c r="D183" i="163"/>
  <c r="C183" i="163"/>
  <c r="B183" i="163"/>
  <c r="GL180" i="163"/>
  <c r="GM180" i="163"/>
  <c r="GL177" i="163"/>
  <c r="GM177" i="163" s="1"/>
  <c r="GL174" i="163"/>
  <c r="GM174" i="163"/>
  <c r="F174" i="163"/>
  <c r="E174" i="163"/>
  <c r="D174" i="163"/>
  <c r="C174" i="163"/>
  <c r="B174" i="163"/>
  <c r="GL171" i="163"/>
  <c r="GM171" i="163"/>
  <c r="GL168" i="163"/>
  <c r="GM168" i="163" s="1"/>
  <c r="GL165" i="163"/>
  <c r="GM165" i="163"/>
  <c r="F165" i="163"/>
  <c r="E165" i="163"/>
  <c r="D165" i="163"/>
  <c r="C165" i="163"/>
  <c r="B165" i="163"/>
  <c r="GL162" i="163"/>
  <c r="GM162" i="163" s="1"/>
  <c r="GL159" i="163"/>
  <c r="GM159" i="163"/>
  <c r="GL156" i="163"/>
  <c r="GM156" i="163" s="1"/>
  <c r="F156" i="163"/>
  <c r="E156" i="163"/>
  <c r="D156" i="163"/>
  <c r="C156" i="163"/>
  <c r="B156" i="163"/>
  <c r="GL153" i="163"/>
  <c r="GM153" i="163"/>
  <c r="GL150" i="163"/>
  <c r="GM150" i="163"/>
  <c r="GL147" i="163"/>
  <c r="GM147" i="163" s="1"/>
  <c r="F147" i="163"/>
  <c r="E147" i="163"/>
  <c r="D147" i="163"/>
  <c r="C147" i="163"/>
  <c r="B147" i="163"/>
  <c r="GL139" i="163"/>
  <c r="GL133" i="163"/>
  <c r="GM133" i="163" s="1"/>
  <c r="GL130" i="163"/>
  <c r="GM130" i="163"/>
  <c r="GL127" i="163"/>
  <c r="GM127" i="163"/>
  <c r="F127" i="163"/>
  <c r="E127" i="163"/>
  <c r="D127" i="163"/>
  <c r="C127" i="163"/>
  <c r="B127" i="163"/>
  <c r="GL124" i="163"/>
  <c r="GM124" i="163"/>
  <c r="GL121" i="163"/>
  <c r="GM121" i="163" s="1"/>
  <c r="GL118" i="163"/>
  <c r="GM118" i="163"/>
  <c r="F118" i="163"/>
  <c r="E118" i="163"/>
  <c r="D118" i="163"/>
  <c r="C118" i="163"/>
  <c r="B118" i="163"/>
  <c r="GL115" i="163"/>
  <c r="GM115" i="163"/>
  <c r="GL112" i="163"/>
  <c r="GM112" i="163" s="1"/>
  <c r="GL109" i="163"/>
  <c r="GM109" i="163"/>
  <c r="F109" i="163"/>
  <c r="E109" i="163"/>
  <c r="D109" i="163"/>
  <c r="C109" i="163"/>
  <c r="B109" i="163"/>
  <c r="GL106" i="163"/>
  <c r="GM106" i="163" s="1"/>
  <c r="GL103" i="163"/>
  <c r="GM103" i="163"/>
  <c r="GL100" i="163"/>
  <c r="GM100" i="163" s="1"/>
  <c r="F100" i="163"/>
  <c r="E100" i="163"/>
  <c r="D100" i="163"/>
  <c r="C100" i="163"/>
  <c r="B100" i="163"/>
  <c r="GL97" i="163"/>
  <c r="GM97" i="163"/>
  <c r="GL94" i="163"/>
  <c r="GM94" i="163"/>
  <c r="GL91" i="163"/>
  <c r="GM91" i="163" s="1"/>
  <c r="F91" i="163"/>
  <c r="E91" i="163"/>
  <c r="D91" i="163"/>
  <c r="C91" i="163"/>
  <c r="B91" i="163"/>
  <c r="GL88" i="163"/>
  <c r="GL85" i="163"/>
  <c r="GL137" i="163" s="1"/>
  <c r="GL82" i="163"/>
  <c r="F82" i="163"/>
  <c r="E82" i="163"/>
  <c r="D82" i="163"/>
  <c r="C82" i="163"/>
  <c r="B82" i="163"/>
  <c r="GL69" i="163"/>
  <c r="GM69" i="163"/>
  <c r="GL66" i="163"/>
  <c r="GM66" i="163" s="1"/>
  <c r="GL63" i="163"/>
  <c r="GM63" i="163"/>
  <c r="F63" i="163"/>
  <c r="E63" i="163"/>
  <c r="D63" i="163"/>
  <c r="C63" i="163"/>
  <c r="B63" i="163"/>
  <c r="GL60" i="163"/>
  <c r="GM60" i="163"/>
  <c r="GL57" i="163"/>
  <c r="GM57" i="163"/>
  <c r="GL54" i="163"/>
  <c r="GM54" i="163"/>
  <c r="F54" i="163"/>
  <c r="E54" i="163"/>
  <c r="D54" i="163"/>
  <c r="C54" i="163"/>
  <c r="B54" i="163"/>
  <c r="GL51" i="163"/>
  <c r="GM51" i="163" s="1"/>
  <c r="GL48" i="163"/>
  <c r="GM48" i="163"/>
  <c r="GL45" i="163"/>
  <c r="GM45" i="163" s="1"/>
  <c r="F45" i="163"/>
  <c r="E45" i="163"/>
  <c r="D45" i="163"/>
  <c r="C45" i="163"/>
  <c r="B45" i="163"/>
  <c r="GL42" i="163"/>
  <c r="GM42" i="163" s="1"/>
  <c r="GL39" i="163"/>
  <c r="GM39" i="163"/>
  <c r="GL36" i="163"/>
  <c r="GM36" i="163"/>
  <c r="F36" i="163"/>
  <c r="E36" i="163"/>
  <c r="D36" i="163"/>
  <c r="C36" i="163"/>
  <c r="B36" i="163"/>
  <c r="GL33" i="163"/>
  <c r="GM33" i="163"/>
  <c r="GL30" i="163"/>
  <c r="GM30" i="163" s="1"/>
  <c r="GL27" i="163"/>
  <c r="GM27" i="163"/>
  <c r="F27" i="163"/>
  <c r="E27" i="163"/>
  <c r="D27" i="163"/>
  <c r="C27" i="163"/>
  <c r="B27" i="163"/>
  <c r="GL24" i="163"/>
  <c r="GM24" i="163"/>
  <c r="GL21" i="163"/>
  <c r="GL73" i="163" s="1"/>
  <c r="GL18" i="163"/>
  <c r="GM18" i="163"/>
  <c r="F18" i="163"/>
  <c r="E18" i="163"/>
  <c r="D18" i="163"/>
  <c r="C18" i="163"/>
  <c r="B18" i="163"/>
  <c r="GL15" i="163"/>
  <c r="GM15" i="163" s="1"/>
  <c r="GM74" i="163" s="1"/>
  <c r="GL12" i="163"/>
  <c r="GM12" i="163"/>
  <c r="GL9" i="163"/>
  <c r="GM9" i="163" s="1"/>
  <c r="F9" i="163"/>
  <c r="E9" i="163"/>
  <c r="D9" i="163"/>
  <c r="C9" i="163"/>
  <c r="B9" i="163"/>
  <c r="GL333" i="95"/>
  <c r="GM333" i="95"/>
  <c r="GL330" i="95"/>
  <c r="GM330" i="95"/>
  <c r="GL327" i="95"/>
  <c r="GM327" i="95"/>
  <c r="F327" i="95"/>
  <c r="E327" i="95"/>
  <c r="D327" i="95"/>
  <c r="C327" i="95"/>
  <c r="B327" i="95"/>
  <c r="GL324" i="95"/>
  <c r="GM324" i="95"/>
  <c r="GL321" i="95"/>
  <c r="GM321" i="95"/>
  <c r="GL318" i="95"/>
  <c r="GM318" i="95"/>
  <c r="F318" i="95"/>
  <c r="E318" i="95"/>
  <c r="D318" i="95"/>
  <c r="C318" i="95"/>
  <c r="B318" i="95"/>
  <c r="GL315" i="95"/>
  <c r="GM315" i="95"/>
  <c r="GL312" i="95"/>
  <c r="GM312" i="95"/>
  <c r="GL309" i="95"/>
  <c r="GM309" i="95"/>
  <c r="F309" i="95"/>
  <c r="E309" i="95"/>
  <c r="D309" i="95"/>
  <c r="C309" i="95"/>
  <c r="B309" i="95"/>
  <c r="GL306" i="95"/>
  <c r="GM306" i="95"/>
  <c r="GL303" i="95"/>
  <c r="GM303" i="95"/>
  <c r="GL300" i="95"/>
  <c r="GM300" i="95"/>
  <c r="F300" i="95"/>
  <c r="E300" i="95"/>
  <c r="D300" i="95"/>
  <c r="C300" i="95"/>
  <c r="B300" i="95"/>
  <c r="GL297" i="95"/>
  <c r="GM297" i="95"/>
  <c r="GL294" i="95"/>
  <c r="GM294" i="95"/>
  <c r="GL291" i="95"/>
  <c r="GM291" i="95"/>
  <c r="F291" i="95"/>
  <c r="E291" i="95"/>
  <c r="D291" i="95"/>
  <c r="C291" i="95"/>
  <c r="B291" i="95"/>
  <c r="GL288" i="95"/>
  <c r="GM288" i="95"/>
  <c r="GL285" i="95"/>
  <c r="GM285" i="95"/>
  <c r="GL282" i="95"/>
  <c r="GM282" i="95"/>
  <c r="F282" i="95"/>
  <c r="E282" i="95"/>
  <c r="D282" i="95"/>
  <c r="C282" i="95"/>
  <c r="B282" i="95"/>
  <c r="GL279" i="95"/>
  <c r="GM279" i="95"/>
  <c r="GL276" i="95"/>
  <c r="GM276" i="95"/>
  <c r="GL273" i="95"/>
  <c r="GM273" i="95"/>
  <c r="F273" i="95"/>
  <c r="E273" i="95"/>
  <c r="D273" i="95"/>
  <c r="C273" i="95"/>
  <c r="B273" i="95"/>
  <c r="GM270" i="95"/>
  <c r="GL264" i="95"/>
  <c r="GM264" i="95"/>
  <c r="F264" i="95"/>
  <c r="E264" i="95"/>
  <c r="D264" i="95"/>
  <c r="C264" i="95"/>
  <c r="B264" i="95"/>
  <c r="GL261" i="95"/>
  <c r="GM261" i="95"/>
  <c r="GL258" i="95"/>
  <c r="GM258" i="95"/>
  <c r="GL255" i="95"/>
  <c r="GM255" i="95"/>
  <c r="F255" i="95"/>
  <c r="E255" i="95"/>
  <c r="D255" i="95"/>
  <c r="C255" i="95"/>
  <c r="B255" i="95"/>
  <c r="GL252" i="95"/>
  <c r="GM252" i="95"/>
  <c r="GL249" i="95"/>
  <c r="GM249" i="95"/>
  <c r="GL246" i="95"/>
  <c r="GM246" i="95"/>
  <c r="F246" i="95"/>
  <c r="E246" i="95"/>
  <c r="D246" i="95"/>
  <c r="C246" i="95"/>
  <c r="B246" i="95"/>
  <c r="GL234" i="95"/>
  <c r="GM234" i="95"/>
  <c r="GL231" i="95"/>
  <c r="GM231" i="95"/>
  <c r="GL228" i="95"/>
  <c r="GM228" i="95"/>
  <c r="F228" i="95"/>
  <c r="E228" i="95"/>
  <c r="D228" i="95"/>
  <c r="C228" i="95"/>
  <c r="B228" i="95"/>
  <c r="GL225" i="95"/>
  <c r="GM225" i="95"/>
  <c r="GL222" i="95"/>
  <c r="GM222" i="95"/>
  <c r="GL219" i="95"/>
  <c r="GM219" i="95"/>
  <c r="F219" i="95"/>
  <c r="E219" i="95"/>
  <c r="D219" i="95"/>
  <c r="C219" i="95"/>
  <c r="B219" i="95"/>
  <c r="GL216" i="95"/>
  <c r="GM216" i="95"/>
  <c r="GL213" i="95"/>
  <c r="GM213" i="95"/>
  <c r="GL210" i="95"/>
  <c r="GM210" i="95"/>
  <c r="F210" i="95"/>
  <c r="E210" i="95"/>
  <c r="D210" i="95"/>
  <c r="C210" i="95"/>
  <c r="B210" i="95"/>
  <c r="GL207" i="95"/>
  <c r="GM207" i="95"/>
  <c r="GL204" i="95"/>
  <c r="GM204" i="95"/>
  <c r="GL201" i="95"/>
  <c r="GM201" i="95"/>
  <c r="F201" i="95"/>
  <c r="E201" i="95"/>
  <c r="D201" i="95"/>
  <c r="C201" i="95"/>
  <c r="B201" i="95"/>
  <c r="GL198" i="95"/>
  <c r="GM198" i="95"/>
  <c r="GL195" i="95"/>
  <c r="GM195" i="95"/>
  <c r="GL192" i="95"/>
  <c r="GM192" i="95"/>
  <c r="F192" i="95"/>
  <c r="E192" i="95"/>
  <c r="D192" i="95"/>
  <c r="C192" i="95"/>
  <c r="B192" i="95"/>
  <c r="GL189" i="95"/>
  <c r="GM189" i="95"/>
  <c r="GL186" i="95"/>
  <c r="GM186" i="95"/>
  <c r="GL183" i="95"/>
  <c r="GM183" i="95"/>
  <c r="F183" i="95"/>
  <c r="E183" i="95"/>
  <c r="D183" i="95"/>
  <c r="C183" i="95"/>
  <c r="B183" i="95"/>
  <c r="GL180" i="95"/>
  <c r="GM180" i="95"/>
  <c r="GL177" i="95"/>
  <c r="GM177" i="95"/>
  <c r="GL174" i="95"/>
  <c r="GM174" i="95"/>
  <c r="F174" i="95"/>
  <c r="E174" i="95"/>
  <c r="D174" i="95"/>
  <c r="C174" i="95"/>
  <c r="B174" i="95"/>
  <c r="GL171" i="95"/>
  <c r="GM171" i="95"/>
  <c r="GL168" i="95"/>
  <c r="GM168" i="95"/>
  <c r="GL165" i="95"/>
  <c r="GM165" i="95"/>
  <c r="F165" i="95"/>
  <c r="E165" i="95"/>
  <c r="D165" i="95"/>
  <c r="C165" i="95"/>
  <c r="B165" i="95"/>
  <c r="GL162" i="95"/>
  <c r="GM162" i="95"/>
  <c r="GL159" i="95"/>
  <c r="GM159" i="95"/>
  <c r="GL156" i="95"/>
  <c r="GM156" i="95"/>
  <c r="F156" i="95"/>
  <c r="E156" i="95"/>
  <c r="D156" i="95"/>
  <c r="C156" i="95"/>
  <c r="B156" i="95"/>
  <c r="GL153" i="95"/>
  <c r="GM153" i="95"/>
  <c r="GL150" i="95"/>
  <c r="GL147" i="95"/>
  <c r="GM147" i="95"/>
  <c r="F147" i="95"/>
  <c r="E147" i="95"/>
  <c r="D147" i="95"/>
  <c r="C147" i="95"/>
  <c r="B147" i="95"/>
  <c r="FW140" i="95"/>
  <c r="FM140" i="95"/>
  <c r="FW139" i="95"/>
  <c r="FM139" i="95"/>
  <c r="FW138" i="95"/>
  <c r="FW141" i="95" s="1"/>
  <c r="FM138" i="95"/>
  <c r="FM141" i="95" s="1"/>
  <c r="GL133" i="95"/>
  <c r="GM133" i="95"/>
  <c r="GL130" i="95"/>
  <c r="GM130" i="95"/>
  <c r="GL127" i="95"/>
  <c r="GM127" i="95"/>
  <c r="F127" i="95"/>
  <c r="E127" i="95"/>
  <c r="D127" i="95"/>
  <c r="C127" i="95"/>
  <c r="B127" i="95"/>
  <c r="GL124" i="95"/>
  <c r="GM124" i="95"/>
  <c r="GL121" i="95"/>
  <c r="GM121" i="95"/>
  <c r="GL118" i="95"/>
  <c r="GM118" i="95"/>
  <c r="F118" i="95"/>
  <c r="E118" i="95"/>
  <c r="D118" i="95"/>
  <c r="C118" i="95"/>
  <c r="B118" i="95"/>
  <c r="GL115" i="95"/>
  <c r="GM115" i="95"/>
  <c r="GL112" i="95"/>
  <c r="GM112" i="95"/>
  <c r="GL109" i="95"/>
  <c r="GM109" i="95"/>
  <c r="F109" i="95"/>
  <c r="E109" i="95"/>
  <c r="D109" i="95"/>
  <c r="C109" i="95"/>
  <c r="B109" i="95"/>
  <c r="GL106" i="95"/>
  <c r="GM106" i="95"/>
  <c r="GL103" i="95"/>
  <c r="GM103" i="95"/>
  <c r="GL100" i="95"/>
  <c r="GM100" i="95"/>
  <c r="F100" i="95"/>
  <c r="E100" i="95"/>
  <c r="D100" i="95"/>
  <c r="C100" i="95"/>
  <c r="B100" i="95"/>
  <c r="GL97" i="95"/>
  <c r="GM97" i="95"/>
  <c r="GL94" i="95"/>
  <c r="GM94" i="95"/>
  <c r="GL91" i="95"/>
  <c r="GM91" i="95"/>
  <c r="F91" i="95"/>
  <c r="E91" i="95"/>
  <c r="D91" i="95"/>
  <c r="C91" i="95"/>
  <c r="B91" i="95"/>
  <c r="GL88" i="95"/>
  <c r="GL138" i="95"/>
  <c r="GL85" i="95"/>
  <c r="GL82" i="95"/>
  <c r="GL136" i="95"/>
  <c r="F82" i="95"/>
  <c r="E82" i="95"/>
  <c r="D82" i="95"/>
  <c r="C82" i="95"/>
  <c r="B82" i="95"/>
  <c r="GL69" i="95"/>
  <c r="GM69" i="95"/>
  <c r="GL66" i="95"/>
  <c r="GM66" i="95"/>
  <c r="GL63" i="95"/>
  <c r="GM63" i="95"/>
  <c r="F63" i="95"/>
  <c r="E63" i="95"/>
  <c r="D63" i="95"/>
  <c r="C63" i="95"/>
  <c r="B63" i="95"/>
  <c r="GL60" i="95"/>
  <c r="GM60" i="95"/>
  <c r="GL57" i="95"/>
  <c r="GM57" i="95"/>
  <c r="GL54" i="95"/>
  <c r="GM54" i="95"/>
  <c r="F54" i="95"/>
  <c r="E54" i="95"/>
  <c r="D54" i="95"/>
  <c r="C54" i="95"/>
  <c r="B54" i="95"/>
  <c r="GL51" i="95"/>
  <c r="GM51" i="95"/>
  <c r="GL48" i="95"/>
  <c r="GM48" i="95"/>
  <c r="GL45" i="95"/>
  <c r="GM45" i="95"/>
  <c r="F45" i="95"/>
  <c r="E45" i="95"/>
  <c r="D45" i="95"/>
  <c r="C45" i="95"/>
  <c r="B45" i="95"/>
  <c r="GL42" i="95"/>
  <c r="GM42" i="95"/>
  <c r="GL39" i="95"/>
  <c r="GM39" i="95"/>
  <c r="GL36" i="95"/>
  <c r="GM36" i="95"/>
  <c r="F36" i="95"/>
  <c r="E36" i="95"/>
  <c r="D36" i="95"/>
  <c r="C36" i="95"/>
  <c r="B36" i="95"/>
  <c r="GL33" i="95"/>
  <c r="GM33" i="95"/>
  <c r="GL30" i="95"/>
  <c r="GM30" i="95"/>
  <c r="GL27" i="95"/>
  <c r="GM27" i="95"/>
  <c r="F27" i="95"/>
  <c r="E27" i="95"/>
  <c r="D27" i="95"/>
  <c r="C27" i="95"/>
  <c r="B27" i="95"/>
  <c r="GL24" i="95"/>
  <c r="GM24" i="95"/>
  <c r="GL21" i="95"/>
  <c r="GM21" i="95"/>
  <c r="GL18" i="95"/>
  <c r="GM18" i="95"/>
  <c r="F18" i="95"/>
  <c r="E18" i="95"/>
  <c r="D18" i="95"/>
  <c r="C18" i="95"/>
  <c r="B18" i="95"/>
  <c r="GL15" i="95"/>
  <c r="GM15" i="95"/>
  <c r="GL12" i="95"/>
  <c r="GL9" i="95"/>
  <c r="GL72" i="95"/>
  <c r="F9" i="95"/>
  <c r="E9" i="95"/>
  <c r="D9" i="95"/>
  <c r="C9" i="95"/>
  <c r="B9" i="95"/>
  <c r="F25" i="67"/>
  <c r="E25" i="67"/>
  <c r="D25" i="67"/>
  <c r="C25" i="67"/>
  <c r="B25" i="67"/>
  <c r="F24" i="67"/>
  <c r="E24" i="67"/>
  <c r="D24" i="67"/>
  <c r="C24" i="67"/>
  <c r="B24" i="67"/>
  <c r="F23" i="67"/>
  <c r="E23" i="67"/>
  <c r="D23" i="67"/>
  <c r="C23" i="67"/>
  <c r="B23" i="67"/>
  <c r="F22" i="67"/>
  <c r="E22" i="67"/>
  <c r="D22" i="67"/>
  <c r="C22" i="67"/>
  <c r="B22" i="67"/>
  <c r="F21" i="67"/>
  <c r="E21" i="67"/>
  <c r="D21" i="67"/>
  <c r="C21" i="67"/>
  <c r="B21" i="67"/>
  <c r="F20" i="67"/>
  <c r="E20" i="67"/>
  <c r="D20" i="67"/>
  <c r="C20" i="67"/>
  <c r="B20" i="67"/>
  <c r="F19" i="67"/>
  <c r="E19" i="67"/>
  <c r="D19" i="67"/>
  <c r="C19" i="67"/>
  <c r="B19" i="67"/>
  <c r="F18" i="67"/>
  <c r="E18" i="67"/>
  <c r="D18" i="67"/>
  <c r="C18" i="67"/>
  <c r="B18" i="67"/>
  <c r="F17" i="67"/>
  <c r="E17" i="67"/>
  <c r="D17" i="67"/>
  <c r="C17" i="67"/>
  <c r="B17" i="67"/>
  <c r="F16" i="67"/>
  <c r="E16" i="67"/>
  <c r="D16" i="67"/>
  <c r="C16" i="67"/>
  <c r="B16" i="67"/>
  <c r="F15" i="67"/>
  <c r="E15" i="67"/>
  <c r="D15" i="67"/>
  <c r="B15" i="67"/>
  <c r="F14" i="67"/>
  <c r="E14" i="67"/>
  <c r="D14" i="67"/>
  <c r="C14" i="67"/>
  <c r="B14" i="67"/>
  <c r="F13" i="67"/>
  <c r="E13" i="67"/>
  <c r="D13" i="67"/>
  <c r="C13" i="67"/>
  <c r="B13" i="67"/>
  <c r="F12" i="67"/>
  <c r="E12" i="67"/>
  <c r="D12" i="67"/>
  <c r="C12" i="67"/>
  <c r="B12" i="67"/>
  <c r="F11" i="67"/>
  <c r="E11" i="67"/>
  <c r="D11" i="67"/>
  <c r="C11" i="67"/>
  <c r="B11" i="67"/>
  <c r="F10" i="67"/>
  <c r="E10" i="67"/>
  <c r="D10" i="67"/>
  <c r="C10" i="67"/>
  <c r="B10" i="67"/>
  <c r="F9" i="67"/>
  <c r="E9" i="67"/>
  <c r="D9" i="67"/>
  <c r="C9" i="67"/>
  <c r="B9" i="67"/>
  <c r="F8" i="67"/>
  <c r="E8" i="67"/>
  <c r="D8" i="67"/>
  <c r="C8" i="67"/>
  <c r="B8" i="67"/>
  <c r="F7" i="67"/>
  <c r="E7" i="67"/>
  <c r="D7" i="67"/>
  <c r="C7" i="67"/>
  <c r="B7" i="67"/>
  <c r="F6" i="67"/>
  <c r="E6" i="67"/>
  <c r="D6" i="67"/>
  <c r="C6" i="67"/>
  <c r="B6" i="67"/>
  <c r="C36" i="71"/>
  <c r="B36" i="71"/>
  <c r="C35" i="71"/>
  <c r="B35" i="71"/>
  <c r="C34" i="71"/>
  <c r="B34" i="71"/>
  <c r="E33" i="71"/>
  <c r="C33" i="71"/>
  <c r="B33" i="71"/>
  <c r="E32" i="71"/>
  <c r="D32" i="71"/>
  <c r="E31" i="71"/>
  <c r="D31" i="71"/>
  <c r="AB30" i="71"/>
  <c r="AA30" i="71"/>
  <c r="Z30" i="71"/>
  <c r="Y30" i="71"/>
  <c r="X30" i="71"/>
  <c r="W30" i="71"/>
  <c r="V30" i="71"/>
  <c r="U30" i="71"/>
  <c r="T30" i="71"/>
  <c r="S30" i="71"/>
  <c r="R30" i="71"/>
  <c r="Q30" i="71"/>
  <c r="P30" i="71"/>
  <c r="O30" i="71"/>
  <c r="N30" i="71"/>
  <c r="M30" i="71"/>
  <c r="L30" i="71"/>
  <c r="K30" i="71"/>
  <c r="J30" i="71"/>
  <c r="I30" i="71"/>
  <c r="H30" i="71"/>
  <c r="G30" i="71"/>
  <c r="D30" i="71"/>
  <c r="C30" i="71"/>
  <c r="E29" i="71"/>
  <c r="D29" i="71"/>
  <c r="E28" i="71"/>
  <c r="D28" i="71"/>
  <c r="AB27" i="71"/>
  <c r="AA27" i="71"/>
  <c r="Z27" i="71"/>
  <c r="Y27" i="71"/>
  <c r="X27" i="71"/>
  <c r="W27" i="71"/>
  <c r="V27" i="71"/>
  <c r="U27" i="71"/>
  <c r="T27" i="71"/>
  <c r="S27" i="71"/>
  <c r="R27" i="71"/>
  <c r="Q27" i="71"/>
  <c r="P27" i="71"/>
  <c r="O27" i="71"/>
  <c r="N27" i="71"/>
  <c r="M27" i="71"/>
  <c r="L27" i="71"/>
  <c r="K27" i="71"/>
  <c r="J27" i="71"/>
  <c r="I27" i="71"/>
  <c r="H27" i="71"/>
  <c r="G27" i="71"/>
  <c r="D27" i="71"/>
  <c r="C27" i="71"/>
  <c r="AB26" i="71"/>
  <c r="AA26" i="71"/>
  <c r="Z26" i="71"/>
  <c r="Y26" i="71"/>
  <c r="X26" i="71"/>
  <c r="W26" i="71"/>
  <c r="V26" i="71"/>
  <c r="U26" i="71"/>
  <c r="T26" i="71"/>
  <c r="S26" i="71"/>
  <c r="R26" i="71"/>
  <c r="Q26" i="71"/>
  <c r="P26" i="71"/>
  <c r="O26" i="71"/>
  <c r="N26" i="71"/>
  <c r="M26" i="71"/>
  <c r="L26" i="71"/>
  <c r="K26" i="71"/>
  <c r="J26" i="71"/>
  <c r="I26" i="71"/>
  <c r="H26" i="71"/>
  <c r="G26" i="71"/>
  <c r="D26" i="71"/>
  <c r="E25" i="71"/>
  <c r="D25" i="71"/>
  <c r="E24" i="71"/>
  <c r="D24" i="71"/>
  <c r="E23" i="71"/>
  <c r="D23" i="71"/>
  <c r="E22" i="71"/>
  <c r="D22" i="71"/>
  <c r="AB21" i="71"/>
  <c r="AA21" i="71"/>
  <c r="Z21" i="71"/>
  <c r="Y21" i="71"/>
  <c r="X21" i="71"/>
  <c r="W21" i="71"/>
  <c r="V21" i="71"/>
  <c r="U21" i="71"/>
  <c r="T21" i="71"/>
  <c r="S21" i="71"/>
  <c r="R21" i="71"/>
  <c r="Q21" i="71"/>
  <c r="P21" i="71"/>
  <c r="O21" i="71"/>
  <c r="N21" i="71"/>
  <c r="M21" i="71"/>
  <c r="L21" i="71"/>
  <c r="K21" i="71"/>
  <c r="J21" i="71"/>
  <c r="I21" i="71"/>
  <c r="H21" i="71"/>
  <c r="G21" i="71"/>
  <c r="D21" i="71"/>
  <c r="C21" i="71"/>
  <c r="E20" i="71"/>
  <c r="D20" i="71"/>
  <c r="E19" i="71"/>
  <c r="D19" i="71"/>
  <c r="AB18" i="71"/>
  <c r="AA18" i="71"/>
  <c r="Z18" i="71"/>
  <c r="Y18" i="71"/>
  <c r="X18" i="71"/>
  <c r="W18" i="71"/>
  <c r="V18" i="71"/>
  <c r="U18" i="71"/>
  <c r="T18" i="71"/>
  <c r="S18" i="71"/>
  <c r="R18" i="71"/>
  <c r="Q18" i="71"/>
  <c r="P18" i="71"/>
  <c r="O18" i="71"/>
  <c r="N18" i="71"/>
  <c r="M18" i="71"/>
  <c r="L18" i="71"/>
  <c r="K18" i="71"/>
  <c r="J18" i="71"/>
  <c r="I18" i="71"/>
  <c r="H18" i="71"/>
  <c r="G18" i="71"/>
  <c r="D18" i="71"/>
  <c r="C18" i="71"/>
  <c r="E17" i="71"/>
  <c r="D17" i="71"/>
  <c r="E16" i="71"/>
  <c r="D16" i="71"/>
  <c r="E15" i="71"/>
  <c r="D15" i="71"/>
  <c r="AB14" i="71"/>
  <c r="AA14" i="71"/>
  <c r="Z14" i="71"/>
  <c r="Y14" i="71"/>
  <c r="X14" i="71"/>
  <c r="W14" i="71"/>
  <c r="V14" i="71"/>
  <c r="U14" i="71"/>
  <c r="T14" i="71"/>
  <c r="S14" i="71"/>
  <c r="R14" i="71"/>
  <c r="Q14" i="71"/>
  <c r="P14" i="71"/>
  <c r="O14" i="71"/>
  <c r="N14" i="71"/>
  <c r="M14" i="71"/>
  <c r="L14" i="71"/>
  <c r="K14" i="71"/>
  <c r="J14" i="71"/>
  <c r="I14" i="71"/>
  <c r="H14" i="71"/>
  <c r="G14" i="71"/>
  <c r="D14" i="71"/>
  <c r="C14" i="71"/>
  <c r="C13" i="71"/>
  <c r="B13" i="71"/>
  <c r="E12" i="71"/>
  <c r="D12" i="71"/>
  <c r="C12" i="71"/>
  <c r="E11" i="71"/>
  <c r="D11" i="71"/>
  <c r="C11" i="71"/>
  <c r="E10" i="71"/>
  <c r="D10" i="71"/>
  <c r="C10" i="71"/>
  <c r="AB9" i="71"/>
  <c r="AA9" i="71"/>
  <c r="Z9" i="71"/>
  <c r="Y9" i="71"/>
  <c r="X9" i="71"/>
  <c r="W9" i="71"/>
  <c r="V9" i="71"/>
  <c r="U9" i="71"/>
  <c r="T9" i="71"/>
  <c r="S9" i="71"/>
  <c r="R9" i="71"/>
  <c r="Q9" i="71"/>
  <c r="P9" i="71"/>
  <c r="O9" i="71"/>
  <c r="N9" i="71"/>
  <c r="M9" i="71"/>
  <c r="L9" i="71"/>
  <c r="K9" i="71"/>
  <c r="J9" i="71"/>
  <c r="I9" i="71"/>
  <c r="H9" i="71"/>
  <c r="G9" i="71"/>
  <c r="C9" i="71"/>
  <c r="B9" i="71"/>
  <c r="AC33" i="34"/>
  <c r="F33" i="34"/>
  <c r="F33" i="71"/>
  <c r="AC33" i="71"/>
  <c r="AC32" i="34"/>
  <c r="F32" i="34"/>
  <c r="F32" i="71"/>
  <c r="AC32" i="71"/>
  <c r="AC31" i="34"/>
  <c r="F31" i="34"/>
  <c r="F31" i="71"/>
  <c r="AC31" i="71"/>
  <c r="AB30" i="34"/>
  <c r="AA30" i="34"/>
  <c r="Z30" i="34"/>
  <c r="Y30" i="34"/>
  <c r="X30" i="34"/>
  <c r="W30" i="34"/>
  <c r="V30" i="34"/>
  <c r="U30" i="34"/>
  <c r="T30" i="34"/>
  <c r="S30" i="34"/>
  <c r="R30" i="34"/>
  <c r="Q30" i="34"/>
  <c r="P30" i="34"/>
  <c r="O30" i="34"/>
  <c r="N30" i="34"/>
  <c r="M30" i="34"/>
  <c r="L30" i="34"/>
  <c r="K30" i="34"/>
  <c r="J30" i="34"/>
  <c r="I30" i="34"/>
  <c r="H30" i="34"/>
  <c r="G30" i="34"/>
  <c r="E30" i="34"/>
  <c r="E30" i="71"/>
  <c r="AC29" i="34"/>
  <c r="F29" i="34"/>
  <c r="F29" i="71"/>
  <c r="AC29" i="71"/>
  <c r="AC28" i="34"/>
  <c r="F28" i="34"/>
  <c r="F28" i="71"/>
  <c r="AC28" i="71"/>
  <c r="AB27" i="34"/>
  <c r="AA27" i="34"/>
  <c r="Z27" i="34"/>
  <c r="Y27" i="34"/>
  <c r="X27" i="34"/>
  <c r="W27" i="34"/>
  <c r="V27" i="34"/>
  <c r="U27" i="34"/>
  <c r="T27" i="34"/>
  <c r="S27" i="34"/>
  <c r="R27" i="34"/>
  <c r="Q27" i="34"/>
  <c r="P27" i="34"/>
  <c r="O27" i="34"/>
  <c r="N27" i="34"/>
  <c r="M27" i="34"/>
  <c r="L27" i="34"/>
  <c r="K27" i="34"/>
  <c r="J27" i="34"/>
  <c r="I27" i="34"/>
  <c r="H27" i="34"/>
  <c r="G27" i="34"/>
  <c r="E27" i="34"/>
  <c r="E27" i="71"/>
  <c r="AB26" i="34"/>
  <c r="AA26" i="34"/>
  <c r="Z26" i="34"/>
  <c r="Y26" i="34"/>
  <c r="X26" i="34"/>
  <c r="W26" i="34"/>
  <c r="V26" i="34"/>
  <c r="U26" i="34"/>
  <c r="T26" i="34"/>
  <c r="S26" i="34"/>
  <c r="R26" i="34"/>
  <c r="Q26" i="34"/>
  <c r="P26" i="34"/>
  <c r="O26" i="34"/>
  <c r="N26" i="34"/>
  <c r="M26" i="34"/>
  <c r="L26" i="34"/>
  <c r="K26" i="34"/>
  <c r="J26" i="34"/>
  <c r="I26" i="34"/>
  <c r="H26" i="34"/>
  <c r="G26" i="34"/>
  <c r="E26" i="34"/>
  <c r="E26" i="71"/>
  <c r="AC25" i="34"/>
  <c r="F25" i="34"/>
  <c r="F25" i="71"/>
  <c r="AC25" i="71"/>
  <c r="AC24" i="34"/>
  <c r="F24" i="34"/>
  <c r="F24" i="71"/>
  <c r="AC24" i="71"/>
  <c r="AC23" i="34"/>
  <c r="F23" i="34"/>
  <c r="F23" i="71"/>
  <c r="AC23" i="71"/>
  <c r="AC22" i="34"/>
  <c r="F22" i="34"/>
  <c r="AB21" i="34"/>
  <c r="AA21" i="34"/>
  <c r="Z21" i="34"/>
  <c r="Y21" i="34"/>
  <c r="X21" i="34"/>
  <c r="W21" i="34"/>
  <c r="V21" i="34"/>
  <c r="U21" i="34"/>
  <c r="T21" i="34"/>
  <c r="S21" i="34"/>
  <c r="R21" i="34"/>
  <c r="Q21" i="34"/>
  <c r="P21" i="34"/>
  <c r="O21" i="34"/>
  <c r="N21" i="34"/>
  <c r="M21" i="34"/>
  <c r="L21" i="34"/>
  <c r="K21" i="34"/>
  <c r="J21" i="34"/>
  <c r="I21" i="34"/>
  <c r="H21" i="34"/>
  <c r="G21" i="34"/>
  <c r="E21" i="34"/>
  <c r="E21" i="71"/>
  <c r="AC20" i="34"/>
  <c r="F20" i="34"/>
  <c r="F20" i="71"/>
  <c r="AC20" i="71"/>
  <c r="AC19" i="34"/>
  <c r="F19" i="34"/>
  <c r="F19" i="71"/>
  <c r="AC19" i="71"/>
  <c r="AB18" i="34"/>
  <c r="AA18" i="34"/>
  <c r="Z18" i="34"/>
  <c r="Y18" i="34"/>
  <c r="X18" i="34"/>
  <c r="W18" i="34"/>
  <c r="V18" i="34"/>
  <c r="U18" i="34"/>
  <c r="T18" i="34"/>
  <c r="S18" i="34"/>
  <c r="R18" i="34"/>
  <c r="Q18" i="34"/>
  <c r="P18" i="34"/>
  <c r="O18" i="34"/>
  <c r="N18" i="34"/>
  <c r="M18" i="34"/>
  <c r="L18" i="34"/>
  <c r="K18" i="34"/>
  <c r="J18" i="34"/>
  <c r="I18" i="34"/>
  <c r="H18" i="34"/>
  <c r="G18" i="34"/>
  <c r="E18" i="34"/>
  <c r="E18" i="71"/>
  <c r="AC17" i="34"/>
  <c r="F17" i="34"/>
  <c r="F17" i="71"/>
  <c r="AC17" i="71"/>
  <c r="AC16" i="34"/>
  <c r="F16" i="34"/>
  <c r="F16" i="71"/>
  <c r="AC16" i="71"/>
  <c r="AC15" i="34"/>
  <c r="F15" i="34"/>
  <c r="F15" i="71"/>
  <c r="AC15" i="71"/>
  <c r="AB14" i="34"/>
  <c r="AB13" i="34"/>
  <c r="AA14" i="34"/>
  <c r="Z14" i="34"/>
  <c r="Y14" i="34"/>
  <c r="X14" i="34"/>
  <c r="X13" i="34"/>
  <c r="W14" i="34"/>
  <c r="V14" i="34"/>
  <c r="U14" i="34"/>
  <c r="T14" i="34"/>
  <c r="T13" i="34"/>
  <c r="S14" i="34"/>
  <c r="R14" i="34"/>
  <c r="Q14" i="34"/>
  <c r="P14" i="34"/>
  <c r="P13" i="34"/>
  <c r="O14" i="34"/>
  <c r="N14" i="34"/>
  <c r="M14" i="34"/>
  <c r="L14" i="34"/>
  <c r="L13" i="34"/>
  <c r="K14" i="34"/>
  <c r="J14" i="34"/>
  <c r="I14" i="34"/>
  <c r="H14" i="34"/>
  <c r="H13" i="34"/>
  <c r="G14" i="34"/>
  <c r="E14" i="34"/>
  <c r="E14" i="71"/>
  <c r="AC12" i="34"/>
  <c r="F12" i="34"/>
  <c r="F12" i="71"/>
  <c r="AC12" i="71"/>
  <c r="AC11" i="34"/>
  <c r="F11" i="34"/>
  <c r="F11" i="71"/>
  <c r="AC11" i="71"/>
  <c r="AC10" i="34"/>
  <c r="F10" i="34"/>
  <c r="F10" i="71"/>
  <c r="AC10" i="71"/>
  <c r="AB9" i="34"/>
  <c r="AA9" i="34"/>
  <c r="Z9" i="34"/>
  <c r="Y9" i="34"/>
  <c r="X9" i="34"/>
  <c r="W9" i="34"/>
  <c r="V9" i="34"/>
  <c r="U9" i="34"/>
  <c r="T9" i="34"/>
  <c r="S9" i="34"/>
  <c r="R9" i="34"/>
  <c r="Q9" i="34"/>
  <c r="P9" i="34"/>
  <c r="O9" i="34"/>
  <c r="N9" i="34"/>
  <c r="M9" i="34"/>
  <c r="L9" i="34"/>
  <c r="K9" i="34"/>
  <c r="J9" i="34"/>
  <c r="I9" i="34"/>
  <c r="H9" i="34"/>
  <c r="G9" i="34"/>
  <c r="E9" i="34"/>
  <c r="D20" i="5"/>
  <c r="D19" i="5"/>
  <c r="D18" i="5"/>
  <c r="D17" i="5"/>
  <c r="D16" i="5"/>
  <c r="D15" i="5"/>
  <c r="D14" i="5"/>
  <c r="D12" i="5"/>
  <c r="D11" i="5"/>
  <c r="D10" i="5"/>
  <c r="D9" i="5"/>
  <c r="D8" i="5"/>
  <c r="D7" i="5"/>
  <c r="D29" i="2"/>
  <c r="C18" i="2"/>
  <c r="C14" i="2"/>
  <c r="F35" i="1"/>
  <c r="F32" i="1"/>
  <c r="H12" i="1"/>
  <c r="H11" i="1"/>
  <c r="H10" i="1"/>
  <c r="J22" i="74"/>
  <c r="J8" i="74"/>
  <c r="J4" i="74"/>
  <c r="L33" i="41"/>
  <c r="K33" i="41"/>
  <c r="J33" i="41"/>
  <c r="L32" i="41"/>
  <c r="K32" i="41"/>
  <c r="J32" i="41"/>
  <c r="L31" i="41"/>
  <c r="K31" i="41"/>
  <c r="J31" i="41"/>
  <c r="L30" i="41"/>
  <c r="K30" i="41"/>
  <c r="J30" i="41"/>
  <c r="L29" i="41"/>
  <c r="K29" i="41"/>
  <c r="J29" i="41"/>
  <c r="L28" i="41"/>
  <c r="K28" i="41"/>
  <c r="J28" i="41"/>
  <c r="L27" i="41"/>
  <c r="K27" i="41"/>
  <c r="J27" i="41"/>
  <c r="L26" i="41"/>
  <c r="K26" i="41"/>
  <c r="J26" i="41"/>
  <c r="L25" i="41"/>
  <c r="K25" i="41"/>
  <c r="J25" i="41"/>
  <c r="L24" i="41"/>
  <c r="K24" i="41"/>
  <c r="J24" i="41"/>
  <c r="L23" i="41"/>
  <c r="K23" i="41"/>
  <c r="J23" i="41"/>
  <c r="L22" i="41"/>
  <c r="K22" i="41"/>
  <c r="J22" i="41"/>
  <c r="L21" i="41"/>
  <c r="K21" i="41"/>
  <c r="J21" i="41"/>
  <c r="L20" i="41"/>
  <c r="K20" i="41"/>
  <c r="J20" i="41"/>
  <c r="L19" i="41"/>
  <c r="K19" i="41"/>
  <c r="J19" i="41"/>
  <c r="L18" i="41"/>
  <c r="K18" i="41"/>
  <c r="J18" i="41"/>
  <c r="L17" i="41"/>
  <c r="K17" i="41"/>
  <c r="J17" i="41"/>
  <c r="L16" i="41"/>
  <c r="K16" i="41"/>
  <c r="J16" i="41"/>
  <c r="L15" i="41"/>
  <c r="K15" i="41"/>
  <c r="J15" i="41"/>
  <c r="L14" i="41"/>
  <c r="K14" i="41"/>
  <c r="J14" i="41"/>
  <c r="L13" i="41"/>
  <c r="K13" i="41"/>
  <c r="J13" i="41"/>
  <c r="L12" i="41"/>
  <c r="K12" i="41"/>
  <c r="J12" i="41"/>
  <c r="L11" i="41"/>
  <c r="K11" i="41"/>
  <c r="J11" i="41"/>
  <c r="L10" i="41"/>
  <c r="K10" i="41"/>
  <c r="J10" i="41"/>
  <c r="L9" i="41"/>
  <c r="K9" i="41"/>
  <c r="J9" i="41"/>
  <c r="L8" i="41"/>
  <c r="K8" i="41"/>
  <c r="J8" i="41"/>
  <c r="L7" i="41"/>
  <c r="K7" i="41"/>
  <c r="J7" i="41"/>
  <c r="L6" i="41"/>
  <c r="K6" i="41"/>
  <c r="J6" i="41"/>
  <c r="L5" i="41"/>
  <c r="K5" i="41"/>
  <c r="J5" i="41"/>
  <c r="L4" i="41"/>
  <c r="K4" i="41"/>
  <c r="J4" i="41"/>
  <c r="F11" i="193" s="1"/>
  <c r="L3" i="41"/>
  <c r="K3" i="41"/>
  <c r="J3" i="41"/>
  <c r="F10" i="193" s="1"/>
  <c r="AC18" i="34"/>
  <c r="F26" i="34"/>
  <c r="F26" i="71"/>
  <c r="J13" i="34"/>
  <c r="N13" i="34"/>
  <c r="R13" i="34"/>
  <c r="V13" i="34"/>
  <c r="Z13" i="34"/>
  <c r="I13" i="34"/>
  <c r="M13" i="34"/>
  <c r="Q13" i="34"/>
  <c r="U13" i="34"/>
  <c r="Y13" i="34"/>
  <c r="K13" i="71"/>
  <c r="S13" i="71"/>
  <c r="AA13" i="71"/>
  <c r="F26" i="98"/>
  <c r="E23" i="192" s="1"/>
  <c r="E24" i="192" s="1"/>
  <c r="M34" i="34"/>
  <c r="U34" i="34"/>
  <c r="E13" i="34"/>
  <c r="E13" i="71"/>
  <c r="H13" i="71"/>
  <c r="J13" i="71"/>
  <c r="J34" i="71"/>
  <c r="J35" i="71"/>
  <c r="J36" i="71"/>
  <c r="L13" i="71"/>
  <c r="N13" i="71"/>
  <c r="P13" i="71"/>
  <c r="R13" i="71"/>
  <c r="R34" i="71"/>
  <c r="R35" i="71"/>
  <c r="R36" i="71"/>
  <c r="T13" i="71"/>
  <c r="V13" i="71"/>
  <c r="X13" i="71"/>
  <c r="Z13" i="71"/>
  <c r="Z34" i="71"/>
  <c r="Z35" i="71"/>
  <c r="Z36" i="71"/>
  <c r="AB13" i="71"/>
  <c r="G13" i="71"/>
  <c r="I13" i="71"/>
  <c r="M13" i="71"/>
  <c r="M34" i="71"/>
  <c r="M35" i="71"/>
  <c r="M36" i="71"/>
  <c r="O13" i="71"/>
  <c r="Q13" i="71"/>
  <c r="U13" i="71"/>
  <c r="W13" i="71"/>
  <c r="W34" i="71"/>
  <c r="W35" i="71"/>
  <c r="W36" i="71"/>
  <c r="Y13" i="71"/>
  <c r="I34" i="34"/>
  <c r="Q34" i="34"/>
  <c r="Q35" i="34"/>
  <c r="Q36" i="34"/>
  <c r="Y34" i="34"/>
  <c r="Y35" i="34"/>
  <c r="Y36" i="34"/>
  <c r="E34" i="34"/>
  <c r="H34" i="34"/>
  <c r="J34" i="34"/>
  <c r="L34" i="34"/>
  <c r="N34" i="34"/>
  <c r="P34" i="34"/>
  <c r="R34" i="34"/>
  <c r="T34" i="34"/>
  <c r="V34" i="34"/>
  <c r="X34" i="34"/>
  <c r="Z34" i="34"/>
  <c r="AB34" i="34"/>
  <c r="AC14" i="34"/>
  <c r="K13" i="34"/>
  <c r="K34" i="34"/>
  <c r="K35" i="34"/>
  <c r="K36" i="34"/>
  <c r="O13" i="34"/>
  <c r="O34" i="34"/>
  <c r="O35" i="34"/>
  <c r="O36" i="34"/>
  <c r="S13" i="34"/>
  <c r="W13" i="34"/>
  <c r="W34" i="34"/>
  <c r="W35" i="34"/>
  <c r="W36" i="34"/>
  <c r="AA13" i="34"/>
  <c r="AA34" i="34"/>
  <c r="AA35" i="34"/>
  <c r="AA36" i="34"/>
  <c r="AC26" i="71"/>
  <c r="AC27" i="34"/>
  <c r="H34" i="71"/>
  <c r="L34" i="71"/>
  <c r="N34" i="71"/>
  <c r="N35" i="71"/>
  <c r="N36" i="71"/>
  <c r="P34" i="71"/>
  <c r="T34" i="71"/>
  <c r="V34" i="71"/>
  <c r="V35" i="71"/>
  <c r="V36" i="71"/>
  <c r="X34" i="71"/>
  <c r="AB34" i="71"/>
  <c r="GL73" i="95"/>
  <c r="S34" i="34"/>
  <c r="S35" i="34"/>
  <c r="S36" i="34"/>
  <c r="F9" i="34"/>
  <c r="F9" i="71"/>
  <c r="AC9" i="71"/>
  <c r="G13" i="34"/>
  <c r="G34" i="34"/>
  <c r="F14" i="34"/>
  <c r="F18" i="34"/>
  <c r="F18" i="71"/>
  <c r="AC18" i="71"/>
  <c r="F21" i="34"/>
  <c r="F21" i="71"/>
  <c r="AC21" i="71"/>
  <c r="AC26" i="34"/>
  <c r="AC30" i="34"/>
  <c r="G34" i="71"/>
  <c r="G35" i="71"/>
  <c r="G36" i="71"/>
  <c r="I34" i="71"/>
  <c r="I35" i="71"/>
  <c r="I36" i="71"/>
  <c r="K34" i="71"/>
  <c r="O34" i="71"/>
  <c r="O35" i="71"/>
  <c r="O36" i="71"/>
  <c r="Q34" i="71"/>
  <c r="Q35" i="71"/>
  <c r="Q36" i="71"/>
  <c r="S34" i="71"/>
  <c r="U34" i="71"/>
  <c r="U35" i="71"/>
  <c r="U36" i="71"/>
  <c r="Y34" i="71"/>
  <c r="Y35" i="71"/>
  <c r="Y36" i="71"/>
  <c r="AA34" i="71"/>
  <c r="GM9" i="95"/>
  <c r="GM72" i="95"/>
  <c r="GM12" i="95"/>
  <c r="GM73" i="95"/>
  <c r="GL137" i="95"/>
  <c r="GL238" i="95"/>
  <c r="J23" i="74"/>
  <c r="AC21" i="34"/>
  <c r="F27" i="34"/>
  <c r="F27" i="71"/>
  <c r="AC27" i="71"/>
  <c r="F30" i="34"/>
  <c r="F30" i="71"/>
  <c r="AC30" i="71"/>
  <c r="F17" i="98"/>
  <c r="E15" i="192" s="1"/>
  <c r="E16" i="192" s="1"/>
  <c r="F35" i="98"/>
  <c r="E29" i="192" s="1"/>
  <c r="E30" i="192" s="1"/>
  <c r="GL237" i="95"/>
  <c r="GL239" i="95"/>
  <c r="GL74" i="163"/>
  <c r="GL237" i="163"/>
  <c r="GM249" i="163"/>
  <c r="GL74" i="95"/>
  <c r="L35" i="71"/>
  <c r="L36" i="71"/>
  <c r="P35" i="71"/>
  <c r="P36" i="71"/>
  <c r="T35" i="71"/>
  <c r="T36" i="71"/>
  <c r="X35" i="71"/>
  <c r="X36" i="71"/>
  <c r="AB35" i="71"/>
  <c r="AB36" i="71"/>
  <c r="GM237" i="95"/>
  <c r="GM239" i="95"/>
  <c r="E34" i="71"/>
  <c r="E35" i="34"/>
  <c r="E35" i="71"/>
  <c r="I35" i="34"/>
  <c r="I36" i="34"/>
  <c r="M35" i="34"/>
  <c r="M36" i="34"/>
  <c r="U35" i="34"/>
  <c r="U36" i="34"/>
  <c r="H35" i="71"/>
  <c r="H36" i="71"/>
  <c r="H35" i="34"/>
  <c r="H36" i="34"/>
  <c r="J35" i="34"/>
  <c r="J36" i="34"/>
  <c r="L35" i="34"/>
  <c r="L36" i="34"/>
  <c r="N35" i="34"/>
  <c r="N36" i="34"/>
  <c r="P35" i="34"/>
  <c r="P36" i="34"/>
  <c r="R35" i="34"/>
  <c r="R36" i="34"/>
  <c r="T35" i="34"/>
  <c r="T36" i="34"/>
  <c r="V35" i="34"/>
  <c r="V36" i="34"/>
  <c r="X35" i="34"/>
  <c r="X36" i="34"/>
  <c r="Z35" i="34"/>
  <c r="Z36" i="34"/>
  <c r="AB35" i="34"/>
  <c r="AB36" i="34"/>
  <c r="K35" i="71"/>
  <c r="K36" i="71"/>
  <c r="S35" i="71"/>
  <c r="S36" i="71"/>
  <c r="AA35" i="71"/>
  <c r="AA36" i="71"/>
  <c r="GM74" i="95"/>
  <c r="GM337" i="95"/>
  <c r="GM336" i="95"/>
  <c r="GM338" i="95"/>
  <c r="GM343" i="95"/>
  <c r="E9" i="71"/>
  <c r="F14" i="71"/>
  <c r="AC14" i="71"/>
  <c r="F22" i="71"/>
  <c r="AC22" i="71"/>
  <c r="GL336" i="95"/>
  <c r="GL341" i="95"/>
  <c r="GL337" i="95"/>
  <c r="GL338" i="95"/>
  <c r="GL343" i="95"/>
  <c r="GM327" i="163"/>
  <c r="GM333" i="163"/>
  <c r="GM338" i="163" s="1"/>
  <c r="AC9" i="34"/>
  <c r="GM82" i="95"/>
  <c r="GM136" i="95"/>
  <c r="GM85" i="95"/>
  <c r="GM137" i="95"/>
  <c r="GM88" i="95"/>
  <c r="GM138" i="95"/>
  <c r="GM150" i="95"/>
  <c r="GM238" i="95"/>
  <c r="GM82" i="163"/>
  <c r="GM85" i="163"/>
  <c r="GM137" i="163" s="1"/>
  <c r="GM88" i="163"/>
  <c r="GM138" i="163" s="1"/>
  <c r="GL342" i="95"/>
  <c r="AC13" i="34"/>
  <c r="F13" i="34"/>
  <c r="AC34" i="34"/>
  <c r="G35" i="34"/>
  <c r="GM341" i="95"/>
  <c r="E36" i="34"/>
  <c r="E36" i="71"/>
  <c r="GM342" i="95"/>
  <c r="AC35" i="34"/>
  <c r="G36" i="34"/>
  <c r="AC36" i="34"/>
  <c r="F13" i="71"/>
  <c r="AC13" i="71"/>
  <c r="F34" i="34"/>
  <c r="F35" i="34"/>
  <c r="F35" i="71"/>
  <c r="AC35" i="71"/>
  <c r="F34" i="71"/>
  <c r="AC34" i="71"/>
  <c r="F36" i="34"/>
  <c r="F36" i="71"/>
  <c r="AC36" i="71"/>
  <c r="GM72" i="163" l="1"/>
  <c r="GM237" i="163"/>
  <c r="GM239" i="163"/>
  <c r="GM345" i="163" s="1"/>
  <c r="GM336" i="163"/>
  <c r="GM341" i="163" s="1"/>
  <c r="GM136" i="163"/>
  <c r="GL238" i="163"/>
  <c r="GL338" i="163"/>
  <c r="GL345" i="163" s="1"/>
  <c r="GL138" i="163"/>
  <c r="GL337" i="163"/>
  <c r="GL336" i="163"/>
  <c r="GL341" i="163" s="1"/>
  <c r="GL136" i="163"/>
  <c r="GM21" i="163"/>
  <c r="GM73" i="163" s="1"/>
  <c r="H343" i="163"/>
  <c r="GL239" i="163"/>
  <c r="GL72" i="163"/>
  <c r="F12" i="193"/>
  <c r="H12" i="193" s="1"/>
  <c r="F13" i="193"/>
  <c r="E31" i="192"/>
  <c r="J13" i="193"/>
  <c r="H13" i="193"/>
  <c r="J11" i="193"/>
  <c r="H11" i="193"/>
  <c r="H10" i="193"/>
  <c r="J10" i="193"/>
  <c r="F10" i="182"/>
  <c r="F13" i="187"/>
  <c r="D20" i="182"/>
  <c r="D25" i="187"/>
  <c r="D21" i="5"/>
  <c r="FH239" i="163"/>
  <c r="FH338" i="163"/>
  <c r="FH239" i="95"/>
  <c r="FH139" i="95"/>
  <c r="FR140" i="95"/>
  <c r="FH336" i="163"/>
  <c r="D13" i="5"/>
  <c r="F7" i="5"/>
  <c r="FH336" i="95"/>
  <c r="FH237" i="95"/>
  <c r="FH237" i="163"/>
  <c r="FH140" i="95"/>
  <c r="FR139" i="95"/>
  <c r="FR138" i="95"/>
  <c r="FH338" i="95"/>
  <c r="FH138" i="95"/>
  <c r="GL343" i="163" l="1"/>
  <c r="J12" i="193"/>
  <c r="J34" i="193" s="1"/>
  <c r="E47" i="192"/>
  <c r="K13" i="193"/>
  <c r="K47" i="193" s="1"/>
  <c r="K11" i="193"/>
  <c r="K39" i="193" s="1"/>
  <c r="K10" i="193"/>
  <c r="H34" i="193"/>
  <c r="L13" i="187"/>
  <c r="L14" i="187" s="1"/>
  <c r="FH240" i="95"/>
  <c r="FH339" i="95"/>
  <c r="FH340" i="163"/>
  <c r="FH240" i="163"/>
  <c r="FH141" i="95"/>
  <c r="GL139" i="95" s="1"/>
  <c r="FR141" i="95"/>
  <c r="K12" i="193" l="1"/>
  <c r="K46" i="193" s="1"/>
  <c r="F17" i="5"/>
  <c r="F14" i="182"/>
  <c r="F19" i="187"/>
  <c r="F12" i="187"/>
  <c r="F9" i="182"/>
  <c r="P13" i="193"/>
  <c r="S13" i="193" s="1"/>
  <c r="U13" i="193" s="1"/>
  <c r="Z13" i="193" s="1"/>
  <c r="K43" i="193"/>
  <c r="P11" i="193" s="1"/>
  <c r="S11" i="193" s="1"/>
  <c r="U11" i="193" s="1"/>
  <c r="K42" i="193"/>
  <c r="P12" i="193" s="1"/>
  <c r="S12" i="193" s="1"/>
  <c r="K38" i="193"/>
  <c r="F16" i="5"/>
  <c r="K34" i="193" l="1"/>
  <c r="F8" i="182"/>
  <c r="F11" i="187"/>
  <c r="V13" i="193"/>
  <c r="V11" i="193"/>
  <c r="U12" i="193"/>
  <c r="V12" i="193" s="1"/>
  <c r="P10" i="193"/>
  <c r="K53" i="193"/>
  <c r="F15" i="5"/>
  <c r="Z12" i="193" l="1"/>
  <c r="S10" i="193"/>
  <c r="U10" i="193" s="1"/>
  <c r="L15" i="5"/>
  <c r="L13" i="5"/>
  <c r="F11" i="5"/>
  <c r="V10" i="193" l="1"/>
  <c r="V34" i="193" s="1"/>
  <c r="Z34" i="193" s="1"/>
  <c r="D6" i="193" s="1"/>
  <c r="L12" i="182"/>
  <c r="L14" i="5"/>
  <c r="F10" i="13"/>
  <c r="F13" i="13" s="1"/>
  <c r="F7" i="182" l="1"/>
  <c r="F7" i="187"/>
  <c r="F14" i="13"/>
  <c r="F18" i="5" s="1"/>
  <c r="F19" i="5" s="1"/>
  <c r="F20" i="5" s="1"/>
  <c r="L10" i="182"/>
  <c r="L11" i="182" s="1"/>
  <c r="F16" i="182" l="1"/>
  <c r="F15" i="182" s="1"/>
  <c r="F18" i="182" s="1"/>
  <c r="F21" i="187"/>
  <c r="F21" i="5"/>
  <c r="D8" i="63" l="1"/>
  <c r="E27" i="185"/>
  <c r="E30" i="184"/>
  <c r="J21" i="5"/>
  <c r="D10" i="63" l="1"/>
  <c r="D9" i="63"/>
  <c r="D23" i="63"/>
  <c r="E37" i="185" s="1"/>
  <c r="D12" i="63" l="1"/>
  <c r="F19" i="182" s="1"/>
  <c r="E28" i="185"/>
  <c r="D24" i="63"/>
  <c r="D13" i="63"/>
  <c r="E31" i="185" s="1"/>
  <c r="E29" i="185"/>
  <c r="D25" i="63"/>
  <c r="F20" i="187"/>
  <c r="F23" i="187" s="1"/>
  <c r="F24" i="187" s="1"/>
  <c r="E30" i="185" l="1"/>
  <c r="D28" i="63"/>
  <c r="E41" i="185" s="1"/>
  <c r="E39" i="185"/>
  <c r="D27" i="63"/>
  <c r="E40" i="185" s="1"/>
  <c r="E38" i="185"/>
  <c r="D11" i="63"/>
  <c r="F25" i="187"/>
  <c r="J25" i="187" s="1"/>
  <c r="B33" i="186" s="1"/>
  <c r="F20" i="182" l="1"/>
  <c r="J20" i="182" s="1"/>
  <c r="E32" i="184"/>
  <c r="D26" i="63"/>
  <c r="E26" i="186"/>
  <c r="D14" i="63"/>
  <c r="B43" i="185" l="1"/>
  <c r="B39" i="184"/>
  <c r="D29" i="63"/>
  <c r="E30" i="186" s="1"/>
  <c r="E28" i="18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G2" authorId="0" shapeId="0" xr:uid="{00000000-0006-0000-0600-000001000000}">
      <text>
        <r>
          <rPr>
            <b/>
            <sz val="9"/>
            <color indexed="81"/>
            <rFont val="ＭＳ Ｐゴシック"/>
            <family val="3"/>
            <charset val="128"/>
          </rPr>
          <t>1955/10/10
のように入力ください</t>
        </r>
        <r>
          <rPr>
            <sz val="9"/>
            <color indexed="81"/>
            <rFont val="ＭＳ Ｐゴシック"/>
            <family val="3"/>
            <charset val="128"/>
          </rPr>
          <t xml:space="preserve">
</t>
        </r>
      </text>
    </comment>
    <comment ref="I2" authorId="0" shapeId="0" xr:uid="{00000000-0006-0000-0600-000002000000}">
      <text>
        <r>
          <rPr>
            <sz val="9"/>
            <color indexed="81"/>
            <rFont val="ＭＳ Ｐゴシック"/>
            <family val="3"/>
            <charset val="128"/>
          </rPr>
          <t xml:space="preserve">大学卒、大学院卒の２項目ある方がいらっしますので、セルの書式は設定していません。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Shimodaira</author>
  </authors>
  <commentList>
    <comment ref="A9" authorId="0" shapeId="0" xr:uid="{00000000-0006-0000-1100-000001000000}">
      <text>
        <r>
          <rPr>
            <sz val="9"/>
            <color indexed="81"/>
            <rFont val="ＭＳ Ｐゴシック"/>
            <family val="3"/>
            <charset val="128"/>
          </rPr>
          <t xml:space="preserve">最初に「従事者明細シート」の従事者キーを入力願います。
</t>
        </r>
      </text>
    </comment>
    <comment ref="A151" authorId="0" shapeId="0" xr:uid="{00000000-0006-0000-1100-000002000000}">
      <text>
        <r>
          <rPr>
            <sz val="9"/>
            <color indexed="81"/>
            <rFont val="ＭＳ Ｐゴシック"/>
            <family val="3"/>
            <charset val="128"/>
          </rPr>
          <t xml:space="preserve">最初に「従事者明細シート」の従事者キーを入力願います。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Shimodaira</author>
  </authors>
  <commentList>
    <comment ref="A9" authorId="0" shapeId="0" xr:uid="{00000000-0006-0000-1200-000001000000}">
      <text>
        <r>
          <rPr>
            <sz val="9"/>
            <color indexed="81"/>
            <rFont val="ＭＳ Ｐゴシック"/>
            <family val="3"/>
            <charset val="128"/>
          </rPr>
          <t xml:space="preserve">最初に「従事者明細シート」の従事者キーを入力願います。
</t>
        </r>
      </text>
    </comment>
    <comment ref="A147" authorId="0" shapeId="0" xr:uid="{00000000-0006-0000-1200-000002000000}">
      <text>
        <r>
          <rPr>
            <sz val="9"/>
            <color indexed="81"/>
            <rFont val="ＭＳ Ｐゴシック"/>
            <family val="3"/>
            <charset val="128"/>
          </rPr>
          <t xml:space="preserve">最初に「従事者明細シート」の従事者キーを入力願います。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Takeshi Shiba</author>
    <author>Yamaguchi, Tsutomu[山口 努]</author>
  </authors>
  <commentList>
    <comment ref="A16" authorId="0" shapeId="0" xr:uid="{E6B62023-1D0B-4C47-8645-5D471FB3A3BD}">
      <text>
        <r>
          <rPr>
            <sz val="9"/>
            <color indexed="81"/>
            <rFont val="ＭＳ Ｐゴシック"/>
            <family val="3"/>
            <charset val="128"/>
          </rPr>
          <t xml:space="preserve">領収書の日付を記載
</t>
        </r>
      </text>
    </comment>
    <comment ref="I17" authorId="1" shapeId="0" xr:uid="{8F3A9703-2965-4CCF-874D-E2A01753A2E8}">
      <text>
        <r>
          <rPr>
            <sz val="9"/>
            <color indexed="81"/>
            <rFont val="MS P ゴシック"/>
            <family val="3"/>
            <charset val="128"/>
          </rPr>
          <t xml:space="preserve">
円貨のみの支払いの場合は「円貨」にのみ記入。
５０万円以上の送金の場合の「送金手数料」は「円貨」にのみ記入。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<sst xmlns="http://schemas.openxmlformats.org/spreadsheetml/2006/main" count="3271" uniqueCount="1418">
  <si>
    <t>シート</t>
    <phoneticPr fontId="2"/>
  </si>
  <si>
    <t>内容</t>
    <rPh sb="0" eb="2">
      <t>ナイヨウ</t>
    </rPh>
    <phoneticPr fontId="2"/>
  </si>
  <si>
    <t>様式1</t>
    <rPh sb="0" eb="2">
      <t>ヨウシキ</t>
    </rPh>
    <phoneticPr fontId="2"/>
  </si>
  <si>
    <t>業務名称欄拡張</t>
    <rPh sb="0" eb="2">
      <t>ギョウム</t>
    </rPh>
    <rPh sb="2" eb="4">
      <t>メイショウ</t>
    </rPh>
    <rPh sb="4" eb="5">
      <t>ラン</t>
    </rPh>
    <rPh sb="5" eb="7">
      <t>カクチョウ</t>
    </rPh>
    <phoneticPr fontId="2"/>
  </si>
  <si>
    <t>様式2</t>
    <rPh sb="0" eb="2">
      <t>ヨウシキ</t>
    </rPh>
    <phoneticPr fontId="2"/>
  </si>
  <si>
    <t>様式20</t>
    <rPh sb="0" eb="2">
      <t>ヨウシキ</t>
    </rPh>
    <phoneticPr fontId="2"/>
  </si>
  <si>
    <t>提出日リンク修正</t>
    <rPh sb="0" eb="2">
      <t>テイシュツ</t>
    </rPh>
    <rPh sb="2" eb="3">
      <t>ヒ</t>
    </rPh>
    <rPh sb="6" eb="8">
      <t>シュウセイ</t>
    </rPh>
    <phoneticPr fontId="2"/>
  </si>
  <si>
    <t>様式18</t>
    <rPh sb="0" eb="2">
      <t>ヨウシキ</t>
    </rPh>
    <phoneticPr fontId="2"/>
  </si>
  <si>
    <t>直接経費訂正</t>
    <rPh sb="0" eb="2">
      <t>チョクセツ</t>
    </rPh>
    <rPh sb="2" eb="4">
      <t>ケイヒ</t>
    </rPh>
    <rPh sb="4" eb="6">
      <t>テイセイ</t>
    </rPh>
    <phoneticPr fontId="2"/>
  </si>
  <si>
    <t>='様式4（内訳書）'!F11-'様式17(本邦受入活動費)'!H36</t>
    <phoneticPr fontId="2"/>
  </si>
  <si>
    <t>様式12</t>
    <rPh sb="0" eb="2">
      <t>ヨウシキ</t>
    </rPh>
    <phoneticPr fontId="2"/>
  </si>
  <si>
    <t>観光旅客税対応</t>
    <rPh sb="0" eb="2">
      <t>カンコウ</t>
    </rPh>
    <rPh sb="2" eb="4">
      <t>リョキャク</t>
    </rPh>
    <rPh sb="4" eb="5">
      <t>ゼイ</t>
    </rPh>
    <rPh sb="5" eb="7">
      <t>タイオウ</t>
    </rPh>
    <phoneticPr fontId="2"/>
  </si>
  <si>
    <t>様式09</t>
    <rPh sb="0" eb="2">
      <t>ヨウシキ</t>
    </rPh>
    <phoneticPr fontId="2"/>
  </si>
  <si>
    <t>契約金額注5 ⇒　最終契約金額注5</t>
    <rPh sb="9" eb="11">
      <t>サイシュウ</t>
    </rPh>
    <rPh sb="11" eb="13">
      <t>ケイヤク</t>
    </rPh>
    <rPh sb="13" eb="15">
      <t>キンガク</t>
    </rPh>
    <rPh sb="15" eb="16">
      <t>チュウ</t>
    </rPh>
    <phoneticPr fontId="2"/>
  </si>
  <si>
    <t>表B　人件費合計　(千円未満切捨)　は横計に変更</t>
    <rPh sb="0" eb="1">
      <t>ヒョウ</t>
    </rPh>
    <phoneticPr fontId="2"/>
  </si>
  <si>
    <t>様式22</t>
    <rPh sb="0" eb="2">
      <t>ヨウシキ</t>
    </rPh>
    <phoneticPr fontId="2"/>
  </si>
  <si>
    <t>特例経費を追加</t>
    <rPh sb="0" eb="2">
      <t>トクレイ</t>
    </rPh>
    <rPh sb="2" eb="4">
      <t>ケイヒ</t>
    </rPh>
    <rPh sb="5" eb="7">
      <t>ツイカ</t>
    </rPh>
    <phoneticPr fontId="2"/>
  </si>
  <si>
    <t>別表 特例措置関連経費一覧表</t>
  </si>
  <si>
    <t>特例経費対象の経費一覧表を追加</t>
    <rPh sb="0" eb="2">
      <t>トクレイ</t>
    </rPh>
    <rPh sb="2" eb="4">
      <t>ケイヒ</t>
    </rPh>
    <rPh sb="4" eb="6">
      <t>タイショウ</t>
    </rPh>
    <rPh sb="7" eb="9">
      <t>ケイヒ</t>
    </rPh>
    <rPh sb="9" eb="11">
      <t>イチラン</t>
    </rPh>
    <rPh sb="11" eb="12">
      <t>ヒョウ</t>
    </rPh>
    <rPh sb="13" eb="15">
      <t>ツイカ</t>
    </rPh>
    <phoneticPr fontId="2"/>
  </si>
  <si>
    <t>様式４</t>
    <rPh sb="0" eb="2">
      <t>ヨウシキ</t>
    </rPh>
    <phoneticPr fontId="2"/>
  </si>
  <si>
    <t>特例経費の項目を追加</t>
    <rPh sb="0" eb="2">
      <t>トクレイ</t>
    </rPh>
    <rPh sb="2" eb="4">
      <t>ケイヒ</t>
    </rPh>
    <rPh sb="5" eb="7">
      <t>コウモク</t>
    </rPh>
    <rPh sb="8" eb="10">
      <t>ツイカ</t>
    </rPh>
    <phoneticPr fontId="2"/>
  </si>
  <si>
    <t>M/M をP/Mに変更</t>
    <rPh sb="9" eb="11">
      <t>ヘンコウ</t>
    </rPh>
    <phoneticPr fontId="2"/>
  </si>
  <si>
    <t>地域金融機関を追加</t>
    <rPh sb="0" eb="2">
      <t>チイキ</t>
    </rPh>
    <rPh sb="2" eb="4">
      <t>キンユウ</t>
    </rPh>
    <rPh sb="4" eb="6">
      <t>キカン</t>
    </rPh>
    <rPh sb="7" eb="9">
      <t>ツイカ</t>
    </rPh>
    <phoneticPr fontId="2"/>
  </si>
  <si>
    <t>【精算ファイル作成方法】</t>
    <phoneticPr fontId="2"/>
  </si>
  <si>
    <t>【全体の留意事項】</t>
    <rPh sb="1" eb="3">
      <t>ゼンタイ</t>
    </rPh>
    <rPh sb="4" eb="6">
      <t>リュウイ</t>
    </rPh>
    <rPh sb="6" eb="8">
      <t>ジコウ</t>
    </rPh>
    <phoneticPr fontId="2"/>
  </si>
  <si>
    <t>1）</t>
    <phoneticPr fontId="2"/>
  </si>
  <si>
    <r>
      <t>各シートの</t>
    </r>
    <r>
      <rPr>
        <b/>
        <sz val="12"/>
        <color rgb="FF3333FF"/>
        <rFont val="ＭＳ ゴシック"/>
        <family val="3"/>
        <charset val="128"/>
      </rPr>
      <t>ブルー</t>
    </r>
    <r>
      <rPr>
        <b/>
        <sz val="12"/>
        <color theme="1"/>
        <rFont val="ＭＳ ゴシック"/>
        <family val="3"/>
        <charset val="128"/>
      </rPr>
      <t>、</t>
    </r>
    <r>
      <rPr>
        <b/>
        <sz val="12"/>
        <color rgb="FF00B050"/>
        <rFont val="ＭＳ ゴシック"/>
        <family val="3"/>
        <charset val="128"/>
      </rPr>
      <t>グリーン、</t>
    </r>
    <r>
      <rPr>
        <b/>
        <sz val="12"/>
        <color rgb="FFFF00FF"/>
        <rFont val="ＭＳ ゴシック"/>
        <family val="3"/>
        <charset val="128"/>
      </rPr>
      <t>ピンク</t>
    </r>
    <r>
      <rPr>
        <sz val="12"/>
        <color theme="1"/>
        <rFont val="ＭＳ ゴシック"/>
        <family val="3"/>
        <charset val="128"/>
      </rPr>
      <t>のセル以外の必要項目を入力してください。</t>
    </r>
    <rPh sb="0" eb="1">
      <t>カク</t>
    </rPh>
    <rPh sb="20" eb="22">
      <t>イガイ</t>
    </rPh>
    <rPh sb="23" eb="25">
      <t>ヒツヨウ</t>
    </rPh>
    <rPh sb="25" eb="27">
      <t>コウモク</t>
    </rPh>
    <rPh sb="28" eb="30">
      <t>ニュウリョク</t>
    </rPh>
    <phoneticPr fontId="2"/>
  </si>
  <si>
    <t>2）</t>
    <phoneticPr fontId="2"/>
  </si>
  <si>
    <r>
      <t>数値をコピーする場合は、</t>
    </r>
    <r>
      <rPr>
        <b/>
        <sz val="12"/>
        <color rgb="FFFF0000"/>
        <rFont val="ＭＳ ゴシック"/>
        <family val="3"/>
        <charset val="128"/>
      </rPr>
      <t>値貼付（関数まではコピーしない）を原則としてください。</t>
    </r>
    <rPh sb="0" eb="2">
      <t>スウチ</t>
    </rPh>
    <rPh sb="8" eb="10">
      <t>バアイ</t>
    </rPh>
    <rPh sb="12" eb="13">
      <t>アタイ</t>
    </rPh>
    <rPh sb="13" eb="14">
      <t>ハ</t>
    </rPh>
    <rPh sb="14" eb="15">
      <t>ツ</t>
    </rPh>
    <rPh sb="16" eb="18">
      <t>カンスウ</t>
    </rPh>
    <rPh sb="29" eb="31">
      <t>ゲンソク</t>
    </rPh>
    <phoneticPr fontId="2"/>
  </si>
  <si>
    <t>3）</t>
    <phoneticPr fontId="2"/>
  </si>
  <si>
    <t>セルの色について：</t>
    <rPh sb="3" eb="4">
      <t>イロ</t>
    </rPh>
    <phoneticPr fontId="2"/>
  </si>
  <si>
    <t>・</t>
    <phoneticPr fontId="2"/>
  </si>
  <si>
    <t>関数がはいっているセル（関数変更不可）</t>
    <rPh sb="0" eb="2">
      <t>カンスウ</t>
    </rPh>
    <rPh sb="12" eb="14">
      <t>カンスウ</t>
    </rPh>
    <rPh sb="14" eb="16">
      <t>ヘンコウ</t>
    </rPh>
    <rPh sb="16" eb="18">
      <t>フカ</t>
    </rPh>
    <phoneticPr fontId="2"/>
  </si>
  <si>
    <t>関数が入っているが修正が必要な場合は直接入力可能なセル</t>
    <rPh sb="0" eb="2">
      <t>カンスウ</t>
    </rPh>
    <rPh sb="3" eb="4">
      <t>ハイ</t>
    </rPh>
    <rPh sb="9" eb="11">
      <t>シュウセイ</t>
    </rPh>
    <rPh sb="12" eb="14">
      <t>ヒツヨウ</t>
    </rPh>
    <rPh sb="15" eb="17">
      <t>バアイ</t>
    </rPh>
    <rPh sb="18" eb="20">
      <t>チョクセツ</t>
    </rPh>
    <rPh sb="20" eb="22">
      <t>ニュウリョク</t>
    </rPh>
    <rPh sb="22" eb="24">
      <t>カノウ</t>
    </rPh>
    <phoneticPr fontId="2"/>
  </si>
  <si>
    <t>プルダウンから項目を選択するセル</t>
    <rPh sb="7" eb="9">
      <t>コウモク</t>
    </rPh>
    <phoneticPr fontId="2"/>
  </si>
  <si>
    <t>関数が入っている検算用セル（関数変更不可）</t>
    <rPh sb="0" eb="2">
      <t>カンスウ</t>
    </rPh>
    <rPh sb="3" eb="4">
      <t>ハイ</t>
    </rPh>
    <rPh sb="8" eb="10">
      <t>ケンザン</t>
    </rPh>
    <rPh sb="10" eb="11">
      <t>ヨウ</t>
    </rPh>
    <rPh sb="14" eb="16">
      <t>カンスウ</t>
    </rPh>
    <rPh sb="16" eb="18">
      <t>ヘンコウ</t>
    </rPh>
    <rPh sb="18" eb="20">
      <t>フカ</t>
    </rPh>
    <phoneticPr fontId="2"/>
  </si>
  <si>
    <t>4）</t>
    <phoneticPr fontId="2"/>
  </si>
  <si>
    <t>カッコの種類について：</t>
    <rPh sb="4" eb="6">
      <t>シュルイ</t>
    </rPh>
    <phoneticPr fontId="2"/>
  </si>
  <si>
    <t>【　】</t>
    <phoneticPr fontId="2"/>
  </si>
  <si>
    <t>内は、シート名を示します。</t>
    <rPh sb="0" eb="1">
      <t>ナイ</t>
    </rPh>
    <rPh sb="6" eb="7">
      <t>メイ</t>
    </rPh>
    <rPh sb="8" eb="9">
      <t>シメ</t>
    </rPh>
    <phoneticPr fontId="2"/>
  </si>
  <si>
    <t>&lt;　&gt;</t>
    <phoneticPr fontId="2"/>
  </si>
  <si>
    <t>内は、セル番号を示します。</t>
    <rPh sb="0" eb="1">
      <t>ナイ</t>
    </rPh>
    <rPh sb="5" eb="7">
      <t>バンゴウ</t>
    </rPh>
    <rPh sb="8" eb="9">
      <t>シメ</t>
    </rPh>
    <phoneticPr fontId="2"/>
  </si>
  <si>
    <t>5)</t>
    <phoneticPr fontId="2"/>
  </si>
  <si>
    <t>【①入力シート】の項目に必要項目を入力いただくことで【様式ｰ1,2,20,21,く,さ】に連動して入力されます。</t>
    <rPh sb="2" eb="4">
      <t>ニュウリョク</t>
    </rPh>
    <rPh sb="9" eb="11">
      <t>コウモク</t>
    </rPh>
    <rPh sb="12" eb="14">
      <t>ヒツヨウ</t>
    </rPh>
    <rPh sb="14" eb="16">
      <t>コウモク</t>
    </rPh>
    <rPh sb="17" eb="19">
      <t>ニュウリョク</t>
    </rPh>
    <rPh sb="27" eb="29">
      <t>ヨウシキ</t>
    </rPh>
    <rPh sb="45" eb="47">
      <t>レンドウ</t>
    </rPh>
    <rPh sb="49" eb="51">
      <t>ニュウリョク</t>
    </rPh>
    <phoneticPr fontId="2"/>
  </si>
  <si>
    <t>6)</t>
    <phoneticPr fontId="2"/>
  </si>
  <si>
    <t>【②従事者明細】に従事者名等の情報を契約金額内訳書から貼付けください。
【様式6（業務従事者名簿）】【様式11､13（旅費）】【様式7（従事計画・実績表）】【様式8（人件費）】は【②従事者明細】にある従事者キー（番号）を入力いただくことで、自動的に必要項目が埋まります。</t>
    <rPh sb="2" eb="5">
      <t>ジュウジシャ</t>
    </rPh>
    <rPh sb="5" eb="7">
      <t>メイサイ</t>
    </rPh>
    <rPh sb="9" eb="12">
      <t>ジュウジシャ</t>
    </rPh>
    <rPh sb="12" eb="13">
      <t>メイ</t>
    </rPh>
    <rPh sb="13" eb="14">
      <t>トウ</t>
    </rPh>
    <rPh sb="15" eb="17">
      <t>ジョウホウ</t>
    </rPh>
    <rPh sb="18" eb="20">
      <t>ケイヤク</t>
    </rPh>
    <rPh sb="20" eb="22">
      <t>キンガク</t>
    </rPh>
    <rPh sb="22" eb="25">
      <t>ウチワケショ</t>
    </rPh>
    <rPh sb="27" eb="29">
      <t>ハリツ</t>
    </rPh>
    <rPh sb="37" eb="39">
      <t>ヨウシキ</t>
    </rPh>
    <rPh sb="41" eb="43">
      <t>ギョウム</t>
    </rPh>
    <rPh sb="43" eb="46">
      <t>ジュウジシャ</t>
    </rPh>
    <rPh sb="46" eb="48">
      <t>メイボ</t>
    </rPh>
    <rPh sb="51" eb="53">
      <t>ヨウシキ</t>
    </rPh>
    <rPh sb="64" eb="66">
      <t>ヨウシキ</t>
    </rPh>
    <rPh sb="79" eb="81">
      <t>ヨウシキ</t>
    </rPh>
    <rPh sb="83" eb="86">
      <t>ジンケンヒ</t>
    </rPh>
    <rPh sb="106" eb="108">
      <t>バンゴウ</t>
    </rPh>
    <rPh sb="120" eb="123">
      <t>ジドウテキ</t>
    </rPh>
    <phoneticPr fontId="2"/>
  </si>
  <si>
    <t>7)</t>
    <phoneticPr fontId="2"/>
  </si>
  <si>
    <t>【③契約金額】は契約金額内訳書の【様式1】の契約金額内訳（&lt;G20&gt;から&lt;G35&gt;）をコピーし、本シートの&lt;G4&gt;を選択しペースト（値貼付）してください。</t>
    <rPh sb="2" eb="5">
      <t>ケイヤクキン</t>
    </rPh>
    <rPh sb="5" eb="6">
      <t>ガク</t>
    </rPh>
    <rPh sb="8" eb="10">
      <t>ケイヤク</t>
    </rPh>
    <rPh sb="10" eb="12">
      <t>キンガク</t>
    </rPh>
    <rPh sb="12" eb="15">
      <t>ウチワケショ</t>
    </rPh>
    <rPh sb="17" eb="19">
      <t>ヨウシキ</t>
    </rPh>
    <rPh sb="22" eb="24">
      <t>ケイヤク</t>
    </rPh>
    <rPh sb="24" eb="26">
      <t>キンガク</t>
    </rPh>
    <rPh sb="26" eb="28">
      <t>ウチワケ</t>
    </rPh>
    <rPh sb="48" eb="49">
      <t>ホン</t>
    </rPh>
    <rPh sb="58" eb="60">
      <t>センタク</t>
    </rPh>
    <rPh sb="66" eb="67">
      <t>アタイ</t>
    </rPh>
    <rPh sb="67" eb="69">
      <t>チョウフ</t>
    </rPh>
    <phoneticPr fontId="2"/>
  </si>
  <si>
    <t>8)</t>
    <phoneticPr fontId="2"/>
  </si>
  <si>
    <t>総括表シートは、全体の予算管理用として使用ください。
前払、部分払、概算払を行う場合、適宜、列挿入または数式を変更してください。</t>
    <rPh sb="0" eb="3">
      <t>ソウカツヒョウ</t>
    </rPh>
    <rPh sb="8" eb="10">
      <t>ゼンタイ</t>
    </rPh>
    <rPh sb="11" eb="13">
      <t>ヨサン</t>
    </rPh>
    <rPh sb="13" eb="15">
      <t>カンリ</t>
    </rPh>
    <rPh sb="15" eb="16">
      <t>ヨウ</t>
    </rPh>
    <rPh sb="19" eb="21">
      <t>シヨウ</t>
    </rPh>
    <phoneticPr fontId="2"/>
  </si>
  <si>
    <t>【様式ごとの入力方法】</t>
    <rPh sb="1" eb="3">
      <t>ヨウシキ</t>
    </rPh>
    <rPh sb="6" eb="8">
      <t>ニュウリョク</t>
    </rPh>
    <rPh sb="8" eb="10">
      <t>ホウホウ</t>
    </rPh>
    <phoneticPr fontId="2"/>
  </si>
  <si>
    <t>様式-1から様式-3</t>
  </si>
  <si>
    <t>内容確認の上、入力ください。</t>
    <rPh sb="0" eb="2">
      <t>ナイヨウ</t>
    </rPh>
    <rPh sb="2" eb="4">
      <t>カクニン</t>
    </rPh>
    <rPh sb="5" eb="6">
      <t>ウエ</t>
    </rPh>
    <rPh sb="7" eb="9">
      <t>ニュウリョク</t>
    </rPh>
    <phoneticPr fontId="2"/>
  </si>
  <si>
    <t>様式-4</t>
  </si>
  <si>
    <t>様式中の注書きを参照の上、入力ください。契約金額と精算金金額は自動で入力されます。</t>
    <rPh sb="11" eb="12">
      <t>ウエ</t>
    </rPh>
    <rPh sb="13" eb="15">
      <t>ニュウリョク</t>
    </rPh>
    <rPh sb="20" eb="22">
      <t>ケイヤク</t>
    </rPh>
    <rPh sb="22" eb="24">
      <t>キンガク</t>
    </rPh>
    <rPh sb="25" eb="27">
      <t>セイサン</t>
    </rPh>
    <rPh sb="27" eb="28">
      <t>キン</t>
    </rPh>
    <rPh sb="28" eb="30">
      <t>キンガク</t>
    </rPh>
    <rPh sb="31" eb="33">
      <t>ジドウ</t>
    </rPh>
    <rPh sb="34" eb="36">
      <t>ニュウリョク</t>
    </rPh>
    <phoneticPr fontId="2"/>
  </si>
  <si>
    <t>様式-5</t>
    <phoneticPr fontId="2"/>
  </si>
  <si>
    <t>様式中の注書きを参照の上入力ください。</t>
    <rPh sb="0" eb="2">
      <t>ヨウシキ</t>
    </rPh>
    <rPh sb="2" eb="3">
      <t>チュウ</t>
    </rPh>
    <rPh sb="4" eb="5">
      <t>チュウ</t>
    </rPh>
    <rPh sb="5" eb="6">
      <t>ガ</t>
    </rPh>
    <rPh sb="8" eb="10">
      <t>サンショウ</t>
    </rPh>
    <rPh sb="11" eb="12">
      <t>ウエ</t>
    </rPh>
    <rPh sb="12" eb="14">
      <t>ニュウリョク</t>
    </rPh>
    <phoneticPr fontId="2"/>
  </si>
  <si>
    <t>様式-6</t>
  </si>
  <si>
    <t>【②従事者明細】にある従事者キーを入力することで作成できます。</t>
    <rPh sb="2" eb="5">
      <t>ジュウジシャ</t>
    </rPh>
    <rPh sb="5" eb="7">
      <t>メイサイ</t>
    </rPh>
    <rPh sb="11" eb="14">
      <t>ジュウジシャ</t>
    </rPh>
    <rPh sb="17" eb="19">
      <t>ニュウリョク</t>
    </rPh>
    <rPh sb="24" eb="26">
      <t>サクセイ</t>
    </rPh>
    <phoneticPr fontId="2"/>
  </si>
  <si>
    <t>様式-7</t>
  </si>
  <si>
    <t>計画時の期間、日数合計、実績の期間、日数を月報と相違ないよう入力ください。月報添付の最終版で代用可です。</t>
    <rPh sb="0" eb="2">
      <t>ケイカク</t>
    </rPh>
    <rPh sb="2" eb="3">
      <t>ジ</t>
    </rPh>
    <rPh sb="4" eb="6">
      <t>キカン</t>
    </rPh>
    <rPh sb="7" eb="9">
      <t>ニッスウ</t>
    </rPh>
    <rPh sb="9" eb="11">
      <t>ゴウケイ</t>
    </rPh>
    <rPh sb="12" eb="14">
      <t>ジッセキ</t>
    </rPh>
    <rPh sb="15" eb="17">
      <t>キカン</t>
    </rPh>
    <rPh sb="18" eb="20">
      <t>ニッスウ</t>
    </rPh>
    <rPh sb="37" eb="39">
      <t>ゲッポウ</t>
    </rPh>
    <rPh sb="39" eb="41">
      <t>テンプ</t>
    </rPh>
    <rPh sb="42" eb="44">
      <t>サイシュウ</t>
    </rPh>
    <rPh sb="44" eb="45">
      <t>バン</t>
    </rPh>
    <rPh sb="46" eb="49">
      <t>ダイヨウカ</t>
    </rPh>
    <phoneticPr fontId="2"/>
  </si>
  <si>
    <t>様式-8</t>
    <phoneticPr fontId="2"/>
  </si>
  <si>
    <t>【②従事者明細】にある従事者キーを入力後、人月を入力することで直接人件費、その他原価、一般管理費等が自動計算されます。契約金額は、自動で入力されます。各スキームの公示時期により、直接人件費、その他原価、一般管理費等の計算方法が異なっています。契約書を確認の上、注）に従って番号を選択ください。</t>
    <rPh sb="11" eb="14">
      <t>ジュウジシャ</t>
    </rPh>
    <rPh sb="17" eb="19">
      <t>ニュウリョク</t>
    </rPh>
    <rPh sb="19" eb="20">
      <t>ゴ</t>
    </rPh>
    <rPh sb="21" eb="23">
      <t>ニンゲツ</t>
    </rPh>
    <rPh sb="24" eb="26">
      <t>ニュウリョク</t>
    </rPh>
    <rPh sb="39" eb="40">
      <t>タ</t>
    </rPh>
    <rPh sb="65" eb="67">
      <t>ジドウ</t>
    </rPh>
    <rPh sb="68" eb="70">
      <t>ニュウリョク</t>
    </rPh>
    <phoneticPr fontId="2"/>
  </si>
  <si>
    <t>様式-9</t>
  </si>
  <si>
    <t>その他原価、一般管理費等の経費率は、契約時の数字、率を入力ください。
企業ごとの契約・実績表に、企業ごとの契約金額、実績金額を入力してください。</t>
    <rPh sb="35" eb="37">
      <t>キギョウ</t>
    </rPh>
    <rPh sb="40" eb="42">
      <t>ケイヤク</t>
    </rPh>
    <rPh sb="43" eb="45">
      <t>ジッセキ</t>
    </rPh>
    <rPh sb="45" eb="46">
      <t>ヒョウ</t>
    </rPh>
    <rPh sb="48" eb="50">
      <t>キギョウ</t>
    </rPh>
    <rPh sb="53" eb="57">
      <t>ケイヤクキンガク</t>
    </rPh>
    <rPh sb="58" eb="60">
      <t>ジッセキ</t>
    </rPh>
    <rPh sb="60" eb="62">
      <t>キンガク</t>
    </rPh>
    <rPh sb="63" eb="65">
      <t>ニュウリョク</t>
    </rPh>
    <phoneticPr fontId="2"/>
  </si>
  <si>
    <t>様式-10</t>
  </si>
  <si>
    <t>各項目、注意事項を確認の上、入力ください。</t>
    <rPh sb="0" eb="3">
      <t>カクコウモク</t>
    </rPh>
    <rPh sb="4" eb="6">
      <t>チュウイ</t>
    </rPh>
    <rPh sb="6" eb="8">
      <t>ジコウ</t>
    </rPh>
    <rPh sb="9" eb="11">
      <t>カクニン</t>
    </rPh>
    <rPh sb="12" eb="13">
      <t>ウエ</t>
    </rPh>
    <rPh sb="14" eb="16">
      <t>ニュウリョク</t>
    </rPh>
    <phoneticPr fontId="2"/>
  </si>
  <si>
    <t>様式-11,13</t>
  </si>
  <si>
    <t>航空賃はe-ticketに基づき、日本出発日、日本帰着日を入力してください。日当・宿泊は自動で入力されます。自社業務や自社負担がある場合は打合簿を交わした日数を入力してください。</t>
    <rPh sb="0" eb="2">
      <t>コウクウ</t>
    </rPh>
    <rPh sb="2" eb="3">
      <t>チン</t>
    </rPh>
    <rPh sb="13" eb="14">
      <t>モト</t>
    </rPh>
    <rPh sb="17" eb="19">
      <t>ニホン</t>
    </rPh>
    <rPh sb="19" eb="21">
      <t>シュッパツ</t>
    </rPh>
    <rPh sb="21" eb="22">
      <t>ビ</t>
    </rPh>
    <rPh sb="23" eb="25">
      <t>ニホン</t>
    </rPh>
    <rPh sb="25" eb="27">
      <t>キチャク</t>
    </rPh>
    <rPh sb="27" eb="28">
      <t>ビ</t>
    </rPh>
    <rPh sb="29" eb="31">
      <t>ニュウリョク</t>
    </rPh>
    <rPh sb="38" eb="40">
      <t>ニットウ</t>
    </rPh>
    <rPh sb="41" eb="43">
      <t>シュクハク</t>
    </rPh>
    <rPh sb="44" eb="46">
      <t>ジドウ</t>
    </rPh>
    <rPh sb="47" eb="49">
      <t>ニュウリョク</t>
    </rPh>
    <rPh sb="54" eb="58">
      <t>ジシャギョウム</t>
    </rPh>
    <rPh sb="59" eb="61">
      <t>ジシャ</t>
    </rPh>
    <rPh sb="61" eb="63">
      <t>フタン</t>
    </rPh>
    <rPh sb="66" eb="68">
      <t>バアイ</t>
    </rPh>
    <rPh sb="69" eb="72">
      <t>ウチアワセボ</t>
    </rPh>
    <rPh sb="73" eb="74">
      <t>カ</t>
    </rPh>
    <rPh sb="77" eb="79">
      <t>ニッスウ</t>
    </rPh>
    <rPh sb="80" eb="82">
      <t>ニュウリョク</t>
    </rPh>
    <phoneticPr fontId="2"/>
  </si>
  <si>
    <t>様式-12</t>
  </si>
  <si>
    <r>
      <t>渡航毎に１名ずつの提出が必要です。</t>
    </r>
    <r>
      <rPr>
        <b/>
        <sz val="12"/>
        <color theme="1"/>
        <rFont val="ＭＳ ゴシック"/>
        <family val="3"/>
        <charset val="128"/>
      </rPr>
      <t>&lt;J3&gt;</t>
    </r>
    <r>
      <rPr>
        <sz val="12"/>
        <color theme="1"/>
        <rFont val="ＭＳ ゴシック"/>
        <family val="3"/>
        <charset val="128"/>
      </rPr>
      <t>の証書番号は【様式11,13（旅費）】の証書番号の該当行の番号が入っています。【様式11,13（旅費）】で入力された必要項目が自動で入力されます。変更が発生している場合は、14行目以下を入力ください。各項目D列の「無」を「有」に変更し、理由を記載ください。シートの追加は、【様式12（証拠書類附属書(1)】をコピーし、【様式12（証拠書類附属書(2)】として作成されたシートで、</t>
    </r>
    <r>
      <rPr>
        <b/>
        <sz val="12"/>
        <color theme="1"/>
        <rFont val="ＭＳ ゴシック"/>
        <family val="3"/>
        <charset val="128"/>
      </rPr>
      <t>&lt;J3&gt;</t>
    </r>
    <r>
      <rPr>
        <sz val="12"/>
        <color theme="1"/>
        <rFont val="ＭＳ ゴシック"/>
        <family val="3"/>
        <charset val="128"/>
      </rPr>
      <t>に【様式11,13（旅費）】の証書番号を記載し、使用してください。（以降シート(3),(4)･･･で作成されるますが、新たに作成されるシートからコピーではなく、かならず【様式12（証拠書類附属書(1)】をコピーして作成ください。</t>
    </r>
    <rPh sb="22" eb="24">
      <t>ショウショ</t>
    </rPh>
    <rPh sb="24" eb="26">
      <t>バンゴウ</t>
    </rPh>
    <rPh sb="28" eb="30">
      <t>ヨウシキ</t>
    </rPh>
    <rPh sb="36" eb="38">
      <t>リョヒ</t>
    </rPh>
    <rPh sb="41" eb="43">
      <t>ショウショ</t>
    </rPh>
    <rPh sb="43" eb="45">
      <t>バンゴウ</t>
    </rPh>
    <rPh sb="46" eb="48">
      <t>ガイトウ</t>
    </rPh>
    <rPh sb="48" eb="49">
      <t>ギョウ</t>
    </rPh>
    <rPh sb="50" eb="52">
      <t>バンゴウ</t>
    </rPh>
    <rPh sb="53" eb="54">
      <t>ハイ</t>
    </rPh>
    <rPh sb="61" eb="63">
      <t>ヨウシキ</t>
    </rPh>
    <rPh sb="69" eb="71">
      <t>リョヒ</t>
    </rPh>
    <rPh sb="74" eb="76">
      <t>ニュウリョク</t>
    </rPh>
    <rPh sb="79" eb="81">
      <t>ヒツヨウ</t>
    </rPh>
    <rPh sb="81" eb="83">
      <t>コウモク</t>
    </rPh>
    <rPh sb="84" eb="86">
      <t>ジドウ</t>
    </rPh>
    <rPh sb="87" eb="89">
      <t>ニュウリョク</t>
    </rPh>
    <rPh sb="94" eb="96">
      <t>ヘンコウ</t>
    </rPh>
    <rPh sb="97" eb="99">
      <t>ハッセイ</t>
    </rPh>
    <rPh sb="103" eb="105">
      <t>バアイ</t>
    </rPh>
    <rPh sb="109" eb="111">
      <t>ギョウメ</t>
    </rPh>
    <rPh sb="111" eb="113">
      <t>イカ</t>
    </rPh>
    <rPh sb="114" eb="116">
      <t>ニュウリョク</t>
    </rPh>
    <rPh sb="139" eb="141">
      <t>リユウ</t>
    </rPh>
    <rPh sb="142" eb="144">
      <t>キサイ</t>
    </rPh>
    <rPh sb="153" eb="155">
      <t>ツイカ</t>
    </rPh>
    <rPh sb="200" eb="202">
      <t>サクセイ</t>
    </rPh>
    <rPh sb="234" eb="236">
      <t>キサイ</t>
    </rPh>
    <rPh sb="238" eb="240">
      <t>シヨウ</t>
    </rPh>
    <rPh sb="273" eb="274">
      <t>アラ</t>
    </rPh>
    <rPh sb="276" eb="278">
      <t>サクセイ</t>
    </rPh>
    <rPh sb="321" eb="323">
      <t>サクセイ</t>
    </rPh>
    <phoneticPr fontId="2"/>
  </si>
  <si>
    <t>様式-14</t>
  </si>
  <si>
    <t>小項目ごと月ごとに作成された出納簿の金額をコピーし、該当月に貼付てください。</t>
    <rPh sb="0" eb="1">
      <t>ショウ</t>
    </rPh>
    <rPh sb="1" eb="3">
      <t>コウモク</t>
    </rPh>
    <rPh sb="5" eb="6">
      <t>ツキ</t>
    </rPh>
    <rPh sb="9" eb="11">
      <t>サクセイ</t>
    </rPh>
    <rPh sb="14" eb="17">
      <t>スイトウボ</t>
    </rPh>
    <rPh sb="18" eb="20">
      <t>キンガク</t>
    </rPh>
    <rPh sb="26" eb="28">
      <t>ガイトウ</t>
    </rPh>
    <rPh sb="28" eb="29">
      <t>ツキ</t>
    </rPh>
    <rPh sb="30" eb="32">
      <t>ハリツケ</t>
    </rPh>
    <phoneticPr fontId="2"/>
  </si>
  <si>
    <t>様式-15</t>
  </si>
  <si>
    <t>注意事項を確認の上、入力ください。</t>
    <rPh sb="0" eb="2">
      <t>チュウイ</t>
    </rPh>
    <rPh sb="2" eb="4">
      <t>ジコウ</t>
    </rPh>
    <rPh sb="5" eb="7">
      <t>カクニン</t>
    </rPh>
    <rPh sb="8" eb="9">
      <t>ウエ</t>
    </rPh>
    <rPh sb="10" eb="12">
      <t>ニュウリョク</t>
    </rPh>
    <phoneticPr fontId="2"/>
  </si>
  <si>
    <t xml:space="preserve">様式-16 </t>
    <phoneticPr fontId="2"/>
  </si>
  <si>
    <t xml:space="preserve">月ごと、小項目ごとに作成してください。シートの追加は、【様式16（出納簿)（車）】をコピーし、【様式16（出納簿)（車）(2)】として作成されたシートで、&lt;F4&gt;に年月を記載し、使用してください。（以降シート(3),(4)･･･で作成されるますが、新たに作成されるシートからコピーではなく、かならず【様式16（出納簿)（車）】をコピーして作成ください。「傭人費、交通費、再委託費」についても同様の作業をしてください。
</t>
    <rPh sb="0" eb="1">
      <t>ツキ</t>
    </rPh>
    <rPh sb="4" eb="7">
      <t>ショウコウモク</t>
    </rPh>
    <rPh sb="10" eb="12">
      <t>サクセイ</t>
    </rPh>
    <rPh sb="33" eb="36">
      <t>スイトウボ</t>
    </rPh>
    <rPh sb="38" eb="39">
      <t>クルマ</t>
    </rPh>
    <rPh sb="82" eb="84">
      <t>ネンゲツ</t>
    </rPh>
    <rPh sb="177" eb="180">
      <t>ヨウジンヒ</t>
    </rPh>
    <rPh sb="181" eb="184">
      <t>コウツウヒ</t>
    </rPh>
    <rPh sb="185" eb="188">
      <t>サイイタク</t>
    </rPh>
    <rPh sb="188" eb="189">
      <t>ヒ</t>
    </rPh>
    <rPh sb="195" eb="197">
      <t>ドウヨウ</t>
    </rPh>
    <rPh sb="198" eb="200">
      <t>サギョウ</t>
    </rPh>
    <phoneticPr fontId="2"/>
  </si>
  <si>
    <t>様式-17､18</t>
    <phoneticPr fontId="2"/>
  </si>
  <si>
    <t>様式-19　</t>
  </si>
  <si>
    <t>領収書等の証憑書類を貼り、該当項目の添付書類としてください。</t>
    <rPh sb="0" eb="3">
      <t>リョウシュウショ</t>
    </rPh>
    <rPh sb="3" eb="4">
      <t>トウ</t>
    </rPh>
    <rPh sb="5" eb="7">
      <t>ショウヒョウ</t>
    </rPh>
    <rPh sb="7" eb="9">
      <t>ショルイ</t>
    </rPh>
    <rPh sb="10" eb="11">
      <t>ハ</t>
    </rPh>
    <rPh sb="13" eb="15">
      <t>ガイトウ</t>
    </rPh>
    <rPh sb="15" eb="17">
      <t>コウモク</t>
    </rPh>
    <rPh sb="18" eb="20">
      <t>テンプ</t>
    </rPh>
    <rPh sb="20" eb="22">
      <t>ショルイ</t>
    </rPh>
    <phoneticPr fontId="2"/>
  </si>
  <si>
    <t>様式-20､21</t>
    <phoneticPr fontId="2"/>
  </si>
  <si>
    <t>【①入力シート】に入力することですべて埋まります。</t>
    <rPh sb="2" eb="4">
      <t>ニュウリョク</t>
    </rPh>
    <rPh sb="9" eb="11">
      <t>ニュウリョク</t>
    </rPh>
    <rPh sb="19" eb="20">
      <t>ウ</t>
    </rPh>
    <phoneticPr fontId="2"/>
  </si>
  <si>
    <t>様式－く､様式-さ</t>
    <phoneticPr fontId="2"/>
  </si>
  <si>
    <t>【修正必要個所】</t>
    <rPh sb="1" eb="3">
      <t>シュウセイ</t>
    </rPh>
    <rPh sb="3" eb="5">
      <t>ヒツヨウ</t>
    </rPh>
    <rPh sb="5" eb="7">
      <t>カショ</t>
    </rPh>
    <phoneticPr fontId="2"/>
  </si>
  <si>
    <t>様式14</t>
    <rPh sb="0" eb="2">
      <t>ヨウシキ</t>
    </rPh>
    <phoneticPr fontId="2"/>
  </si>
  <si>
    <t>セミナー・広報費追加</t>
    <rPh sb="5" eb="8">
      <t>コウホウヒ</t>
    </rPh>
    <rPh sb="8" eb="10">
      <t>ツイカ</t>
    </rPh>
    <phoneticPr fontId="2"/>
  </si>
  <si>
    <t>様式15</t>
    <rPh sb="0" eb="2">
      <t>ヨウシキ</t>
    </rPh>
    <phoneticPr fontId="2"/>
  </si>
  <si>
    <t>様式8,9</t>
    <rPh sb="0" eb="2">
      <t>ヨウシキ</t>
    </rPh>
    <phoneticPr fontId="2"/>
  </si>
  <si>
    <t>修正方法打合せ</t>
    <rPh sb="0" eb="2">
      <t>シュウセイ</t>
    </rPh>
    <rPh sb="2" eb="4">
      <t>ホウホウ</t>
    </rPh>
    <rPh sb="4" eb="6">
      <t>ウチアワ</t>
    </rPh>
    <phoneticPr fontId="2"/>
  </si>
  <si>
    <t>様式4,5</t>
    <rPh sb="0" eb="2">
      <t>ヨウシキ</t>
    </rPh>
    <phoneticPr fontId="2"/>
  </si>
  <si>
    <t>様式16</t>
    <rPh sb="0" eb="2">
      <t>ヨウシキ</t>
    </rPh>
    <phoneticPr fontId="2"/>
  </si>
  <si>
    <t>サンプル追加</t>
    <rPh sb="4" eb="6">
      <t>ツイカ</t>
    </rPh>
    <phoneticPr fontId="2"/>
  </si>
  <si>
    <t>参照方法打合せ</t>
    <rPh sb="0" eb="2">
      <t>サンショウ</t>
    </rPh>
    <rPh sb="2" eb="4">
      <t>ホウホウ</t>
    </rPh>
    <rPh sb="4" eb="6">
      <t>ウチアワ</t>
    </rPh>
    <phoneticPr fontId="2"/>
  </si>
  <si>
    <t>様式7</t>
    <rPh sb="0" eb="2">
      <t>ヨウシキ</t>
    </rPh>
    <phoneticPr fontId="2"/>
  </si>
  <si>
    <t>最終月報の印刷方法を記載？</t>
    <rPh sb="0" eb="4">
      <t>サイシュウゲッポウ</t>
    </rPh>
    <rPh sb="5" eb="7">
      <t>インサツ</t>
    </rPh>
    <rPh sb="7" eb="9">
      <t>ホウホウ</t>
    </rPh>
    <rPh sb="10" eb="12">
      <t>キサイ</t>
    </rPh>
    <phoneticPr fontId="2"/>
  </si>
  <si>
    <t>①入力シート</t>
  </si>
  <si>
    <t>支払口座届出についてのURLを追加</t>
    <rPh sb="15" eb="17">
      <t>ツイカ</t>
    </rPh>
    <phoneticPr fontId="2"/>
  </si>
  <si>
    <t>　</t>
    <phoneticPr fontId="2"/>
  </si>
  <si>
    <t>追記：　注1）振込銀行名･支店、口座はJICAに登録されているか事前に確認ください。口座登録されていない場合や代表者変更された場合はJICAホームページ『支払先口座届出書』より手続きを行ってください。</t>
    <phoneticPr fontId="106"/>
  </si>
  <si>
    <t>様式2</t>
  </si>
  <si>
    <t>提案企業 業務主任者の詳細を記入するよう変更　FAX番号は削除</t>
    <rPh sb="0" eb="2">
      <t>テイアン</t>
    </rPh>
    <rPh sb="2" eb="4">
      <t>キギョウ</t>
    </rPh>
    <rPh sb="11" eb="13">
      <t>ショウサイ</t>
    </rPh>
    <rPh sb="14" eb="16">
      <t>キニュウ</t>
    </rPh>
    <rPh sb="20" eb="22">
      <t>ヘンコウ</t>
    </rPh>
    <rPh sb="26" eb="28">
      <t>バンゴウ</t>
    </rPh>
    <rPh sb="29" eb="31">
      <t>サクジョ</t>
    </rPh>
    <phoneticPr fontId="2"/>
  </si>
  <si>
    <t>様式3（チェックリスト）</t>
    <phoneticPr fontId="2"/>
  </si>
  <si>
    <t>項目追加</t>
    <rPh sb="0" eb="2">
      <t>コウモク</t>
    </rPh>
    <rPh sb="2" eb="4">
      <t>ツイカ</t>
    </rPh>
    <phoneticPr fontId="2"/>
  </si>
  <si>
    <t>証拠書類には費目毎、領収書毎に付番がされている。該当なしの場合は『Ｎ／Ａ』または『該当なし』と記載されている</t>
  </si>
  <si>
    <t>様式4（内訳書）</t>
  </si>
  <si>
    <t>契約金額の流用後額は手入力とする。自動計算から除外</t>
    <rPh sb="10" eb="11">
      <t>テ</t>
    </rPh>
    <rPh sb="11" eb="13">
      <t>ニュウリョク</t>
    </rPh>
    <rPh sb="17" eb="19">
      <t>ジドウ</t>
    </rPh>
    <rPh sb="19" eb="21">
      <t>ケイサン</t>
    </rPh>
    <rPh sb="23" eb="25">
      <t>ジョガイ</t>
    </rPh>
    <phoneticPr fontId="2"/>
  </si>
  <si>
    <t>様式5</t>
    <phoneticPr fontId="106"/>
  </si>
  <si>
    <t>直接経費　費目間流用計算書　　単純化　契約金額または打合簿による流用後金額は手入力とする</t>
    <phoneticPr fontId="106"/>
  </si>
  <si>
    <t>様式7</t>
  </si>
  <si>
    <t>どこを修正するのか　内容を確認</t>
    <rPh sb="3" eb="5">
      <t>シュウセイ</t>
    </rPh>
    <rPh sb="10" eb="12">
      <t>ナイヨウ</t>
    </rPh>
    <rPh sb="13" eb="15">
      <t>カクニン</t>
    </rPh>
    <phoneticPr fontId="2"/>
  </si>
  <si>
    <t>様式8</t>
  </si>
  <si>
    <t>レイアウトの変更　人件費集計表を表Cの後に　表ｄとして追加</t>
    <rPh sb="6" eb="8">
      <t>ヘンコウ</t>
    </rPh>
    <rPh sb="9" eb="12">
      <t>ジンケンヒ</t>
    </rPh>
    <rPh sb="12" eb="14">
      <t>シュウケイ</t>
    </rPh>
    <rPh sb="14" eb="15">
      <t>ヒョウ</t>
    </rPh>
    <rPh sb="16" eb="17">
      <t>ヒョウ</t>
    </rPh>
    <rPh sb="19" eb="20">
      <t>アト</t>
    </rPh>
    <rPh sb="22" eb="23">
      <t>ヒョウ</t>
    </rPh>
    <rPh sb="27" eb="29">
      <t>ツイカ</t>
    </rPh>
    <phoneticPr fontId="2"/>
  </si>
  <si>
    <t>表ｃ　実績額を削除</t>
    <rPh sb="0" eb="1">
      <t>ヒョウ</t>
    </rPh>
    <rPh sb="3" eb="5">
      <t>ジッセキ</t>
    </rPh>
    <rPh sb="5" eb="6">
      <t>ガク</t>
    </rPh>
    <rPh sb="7" eb="9">
      <t>サクジョ</t>
    </rPh>
    <phoneticPr fontId="2"/>
  </si>
  <si>
    <t>様式-く：外部人材関連書類</t>
  </si>
  <si>
    <t>検査年月日　吹出追加</t>
    <rPh sb="6" eb="8">
      <t>フキダシ</t>
    </rPh>
    <rPh sb="8" eb="10">
      <t>ツイカ</t>
    </rPh>
    <phoneticPr fontId="106"/>
  </si>
  <si>
    <t>仕切紙</t>
    <rPh sb="0" eb="2">
      <t>シキリ</t>
    </rPh>
    <rPh sb="2" eb="3">
      <t>カミ</t>
    </rPh>
    <phoneticPr fontId="106"/>
  </si>
  <si>
    <t>現地活動費の小項目毎の仕切紙を追加</t>
  </si>
  <si>
    <t>精算様式入力方法</t>
    <rPh sb="0" eb="2">
      <t>セイサン</t>
    </rPh>
    <rPh sb="2" eb="4">
      <t>ヨウシキ</t>
    </rPh>
    <rPh sb="4" eb="6">
      <t>ニュウリョク</t>
    </rPh>
    <rPh sb="6" eb="8">
      <t>ホウホウ</t>
    </rPh>
    <phoneticPr fontId="2"/>
  </si>
  <si>
    <t>（様式4以降のシートからは&lt;A1&gt;「入力方法に戻る」をクリックで本シートに戻る）</t>
    <rPh sb="1" eb="3">
      <t>ヨウシキ</t>
    </rPh>
    <rPh sb="4" eb="6">
      <t>イコウ</t>
    </rPh>
    <rPh sb="18" eb="20">
      <t>ニュウリョク</t>
    </rPh>
    <rPh sb="20" eb="22">
      <t>ホウホウ</t>
    </rPh>
    <rPh sb="23" eb="24">
      <t>モド</t>
    </rPh>
    <rPh sb="32" eb="33">
      <t>ホン</t>
    </rPh>
    <rPh sb="37" eb="38">
      <t>モド</t>
    </rPh>
    <phoneticPr fontId="2"/>
  </si>
  <si>
    <t>■入力時の留意事項</t>
    <rPh sb="1" eb="3">
      <t>ニュウリョク</t>
    </rPh>
    <rPh sb="3" eb="4">
      <t>ジ</t>
    </rPh>
    <rPh sb="5" eb="7">
      <t>リュウイ</t>
    </rPh>
    <rPh sb="7" eb="9">
      <t>ジコウ</t>
    </rPh>
    <phoneticPr fontId="2"/>
  </si>
  <si>
    <t>使用するシート</t>
    <rPh sb="0" eb="2">
      <t>シヨウ</t>
    </rPh>
    <phoneticPr fontId="2"/>
  </si>
  <si>
    <t>シートの説明</t>
    <rPh sb="4" eb="6">
      <t>セツメイ</t>
    </rPh>
    <phoneticPr fontId="2"/>
  </si>
  <si>
    <t>入力手順（各シートの注記もご参照ください）</t>
    <rPh sb="0" eb="2">
      <t>ニュウリョク</t>
    </rPh>
    <rPh sb="2" eb="4">
      <t>テジュン</t>
    </rPh>
    <rPh sb="5" eb="6">
      <t>カク</t>
    </rPh>
    <rPh sb="10" eb="12">
      <t>チュウキ</t>
    </rPh>
    <rPh sb="14" eb="16">
      <t>サンショウ</t>
    </rPh>
    <phoneticPr fontId="2"/>
  </si>
  <si>
    <t>基本入力</t>
    <rPh sb="0" eb="2">
      <t>キホン</t>
    </rPh>
    <rPh sb="2" eb="4">
      <t>ニュウリョク</t>
    </rPh>
    <phoneticPr fontId="2"/>
  </si>
  <si>
    <t>①入力シート</t>
    <rPh sb="1" eb="3">
      <t>ニュウリョク</t>
    </rPh>
    <phoneticPr fontId="2"/>
  </si>
  <si>
    <t>本シートの入力項目は、【様式1（経費精算報告書の提出）】【様式2（契約金額精算報告書）】【様式20（業務完了届）】【様式21（請求書）】【様式く（外部人材履行結果検査調書 ）】【様式さ（機材等納入結果検査調書）】に共通する必須項目で、本シートに入力することで、これらのシートに内容が反映されます。</t>
    <rPh sb="0" eb="1">
      <t>ホン</t>
    </rPh>
    <rPh sb="5" eb="7">
      <t>ニュウリョク</t>
    </rPh>
    <rPh sb="7" eb="9">
      <t>コウモク</t>
    </rPh>
    <rPh sb="33" eb="35">
      <t>ケイヤク</t>
    </rPh>
    <rPh sb="35" eb="37">
      <t>キンガク</t>
    </rPh>
    <rPh sb="77" eb="79">
      <t>リコウ</t>
    </rPh>
    <rPh sb="79" eb="81">
      <t>ケッカ</t>
    </rPh>
    <rPh sb="81" eb="83">
      <t>ケンサ</t>
    </rPh>
    <rPh sb="83" eb="85">
      <t>チョウショ</t>
    </rPh>
    <rPh sb="100" eb="102">
      <t>ケンサ</t>
    </rPh>
    <rPh sb="102" eb="104">
      <t>チョウショ</t>
    </rPh>
    <rPh sb="107" eb="109">
      <t>キョウツウ</t>
    </rPh>
    <rPh sb="111" eb="113">
      <t>ヒッス</t>
    </rPh>
    <rPh sb="113" eb="115">
      <t>コウモク</t>
    </rPh>
    <rPh sb="117" eb="118">
      <t>ホン</t>
    </rPh>
    <rPh sb="122" eb="124">
      <t>ニュウリョク</t>
    </rPh>
    <rPh sb="138" eb="140">
      <t>ナイヨウ</t>
    </rPh>
    <rPh sb="141" eb="143">
      <t>ハンエイ</t>
    </rPh>
    <phoneticPr fontId="2"/>
  </si>
  <si>
    <t xml:space="preserve">・必須項目&lt;B2～B5,B14，B29～B46&gt;を入力する。
・&lt;B41&gt;はプルダウンより選択
</t>
    <rPh sb="1" eb="3">
      <t>ヒッス</t>
    </rPh>
    <rPh sb="3" eb="5">
      <t>コウモク</t>
    </rPh>
    <rPh sb="25" eb="27">
      <t>ニュウリョク</t>
    </rPh>
    <rPh sb="45" eb="47">
      <t>センタク</t>
    </rPh>
    <phoneticPr fontId="2"/>
  </si>
  <si>
    <t>②従事者明細</t>
    <rPh sb="1" eb="4">
      <t>ジュウジシャ</t>
    </rPh>
    <rPh sb="4" eb="6">
      <t>メイサイ</t>
    </rPh>
    <phoneticPr fontId="2"/>
  </si>
  <si>
    <r>
      <t>本シートに入力した内容は　【様式6（業務従事者名簿)】</t>
    </r>
    <r>
      <rPr>
        <sz val="12"/>
        <color rgb="FFFF0000"/>
        <rFont val="ＭＳ ゴシック"/>
        <family val="3"/>
        <charset val="128"/>
      </rPr>
      <t>【様式8（直接人件費・その他原価・一般管理費等)】【様式11（航空賃・日当・宿泊・内国旅費）】</t>
    </r>
    <r>
      <rPr>
        <sz val="12"/>
        <rFont val="ＭＳ ゴシック"/>
        <family val="3"/>
        <charset val="128"/>
      </rPr>
      <t>に反映されます。
（2017年1月以前に契約締結した案件については、本シートの列の並びが異なりますので、貼付方法が違います。入力手順にそって作業下さい。）</t>
    </r>
    <rPh sb="0" eb="1">
      <t>ホン</t>
    </rPh>
    <rPh sb="28" eb="30">
      <t>ヨウシキ</t>
    </rPh>
    <rPh sb="32" eb="34">
      <t>チョクセツ</t>
    </rPh>
    <rPh sb="34" eb="36">
      <t>ジンケン</t>
    </rPh>
    <rPh sb="36" eb="37">
      <t>ヒ</t>
    </rPh>
    <rPh sb="40" eb="41">
      <t>タ</t>
    </rPh>
    <rPh sb="53" eb="55">
      <t>ヨウシキ</t>
    </rPh>
    <rPh sb="58" eb="61">
      <t>コウクウチン</t>
    </rPh>
    <rPh sb="62" eb="64">
      <t>ニットウ</t>
    </rPh>
    <rPh sb="65" eb="67">
      <t>シュクハク</t>
    </rPh>
    <rPh sb="68" eb="72">
      <t>ナイコクリョヒ</t>
    </rPh>
    <rPh sb="75" eb="77">
      <t>ハンエイ</t>
    </rPh>
    <rPh sb="118" eb="119">
      <t>コト</t>
    </rPh>
    <rPh sb="136" eb="138">
      <t>ニュウリョク</t>
    </rPh>
    <rPh sb="138" eb="140">
      <t>テジュン</t>
    </rPh>
    <rPh sb="144" eb="146">
      <t>サギョウ</t>
    </rPh>
    <rPh sb="146" eb="147">
      <t>クダ</t>
    </rPh>
    <phoneticPr fontId="2"/>
  </si>
  <si>
    <r>
      <t xml:space="preserve">・契約金額内訳書の【従事者明細】（業務従事者を追加、変更している場合は変更後の【従事者明細】最終版）の内容（B列からL列まで人数分）をコピーし、本シートの&lt;B3&gt;を選択しペースト（値貼付）する。
</t>
    </r>
    <r>
      <rPr>
        <sz val="12"/>
        <rFont val="ＭＳ ゴシック"/>
        <family val="3"/>
        <charset val="128"/>
      </rPr>
      <t>・2017年1月以前の契約締結案件の貼付方法
①契約金額内訳書B.C列⇒B,C列にコピー＆ペースト（値貼付）
②契約金額内訳書D列⇒E列にコピー＆ペースト（値貼付）その後D列で分類選択
③契約金額内訳書F列⇒F列にコピー＆ペースト（値貼付）
④契約金額内訳書G-I列⇒G-I列にコピー＆ペースト（値貼付）
⑤契約時の月額単価をO列の該当箇所にコピー＆ペースト（値貼付）</t>
    </r>
    <r>
      <rPr>
        <sz val="12"/>
        <color theme="1"/>
        <rFont val="ＭＳ ゴシック"/>
        <family val="3"/>
        <charset val="128"/>
      </rPr>
      <t xml:space="preserve">
</t>
    </r>
    <rPh sb="1" eb="3">
      <t>ケイヤク</t>
    </rPh>
    <rPh sb="3" eb="5">
      <t>キンガク</t>
    </rPh>
    <rPh sb="5" eb="8">
      <t>ウチワケショ</t>
    </rPh>
    <rPh sb="10" eb="13">
      <t>ジュウジシャ</t>
    </rPh>
    <rPh sb="13" eb="15">
      <t>メイサイ</t>
    </rPh>
    <rPh sb="51" eb="53">
      <t>ナイヨウ</t>
    </rPh>
    <rPh sb="55" eb="56">
      <t>レツ</t>
    </rPh>
    <rPh sb="59" eb="60">
      <t>レツ</t>
    </rPh>
    <rPh sb="62" eb="65">
      <t>ニンズウブン</t>
    </rPh>
    <rPh sb="72" eb="73">
      <t>ホン</t>
    </rPh>
    <rPh sb="82" eb="84">
      <t>センタク</t>
    </rPh>
    <rPh sb="90" eb="91">
      <t>アタイ</t>
    </rPh>
    <rPh sb="91" eb="92">
      <t>ハ</t>
    </rPh>
    <rPh sb="92" eb="93">
      <t>ツ</t>
    </rPh>
    <rPh sb="103" eb="104">
      <t>ネン</t>
    </rPh>
    <rPh sb="105" eb="106">
      <t>ガツ</t>
    </rPh>
    <rPh sb="106" eb="108">
      <t>イゼン</t>
    </rPh>
    <rPh sb="109" eb="111">
      <t>ケイヤク</t>
    </rPh>
    <rPh sb="111" eb="113">
      <t>テイケツ</t>
    </rPh>
    <rPh sb="113" eb="115">
      <t>アンケン</t>
    </rPh>
    <rPh sb="116" eb="118">
      <t>ハリツケ</t>
    </rPh>
    <rPh sb="118" eb="120">
      <t>ホウホウ</t>
    </rPh>
    <rPh sb="122" eb="124">
      <t>ケイヤク</t>
    </rPh>
    <rPh sb="124" eb="126">
      <t>キンガク</t>
    </rPh>
    <rPh sb="126" eb="129">
      <t>ウチワケショ</t>
    </rPh>
    <rPh sb="132" eb="133">
      <t>レツ</t>
    </rPh>
    <rPh sb="137" eb="138">
      <t>レツ</t>
    </rPh>
    <rPh sb="148" eb="149">
      <t>アタイ</t>
    </rPh>
    <rPh sb="149" eb="151">
      <t>ハリツケ</t>
    </rPh>
    <rPh sb="182" eb="183">
      <t>ゴ</t>
    </rPh>
    <rPh sb="184" eb="185">
      <t>レツ</t>
    </rPh>
    <rPh sb="186" eb="188">
      <t>ブンルイ</t>
    </rPh>
    <rPh sb="188" eb="190">
      <t>センタク</t>
    </rPh>
    <rPh sb="254" eb="255">
      <t>ジ</t>
    </rPh>
    <rPh sb="256" eb="258">
      <t>ゲツガク</t>
    </rPh>
    <rPh sb="258" eb="260">
      <t>タンカ</t>
    </rPh>
    <rPh sb="264" eb="266">
      <t>ガイトウ</t>
    </rPh>
    <rPh sb="266" eb="268">
      <t>カショ</t>
    </rPh>
    <phoneticPr fontId="2"/>
  </si>
  <si>
    <t>③契約金額</t>
    <rPh sb="1" eb="5">
      <t>ケイヤクキンガク</t>
    </rPh>
    <phoneticPr fontId="2"/>
  </si>
  <si>
    <r>
      <t>本シートに入力した内容は　【様式4（内訳書】</t>
    </r>
    <r>
      <rPr>
        <sz val="12"/>
        <color rgb="FFFF0000"/>
        <rFont val="ＭＳ ゴシック"/>
        <family val="3"/>
        <charset val="128"/>
      </rPr>
      <t>【様式8（直接人件費・その他原価・一般管理費等)】</t>
    </r>
    <r>
      <rPr>
        <sz val="12"/>
        <rFont val="ＭＳ ゴシック"/>
        <family val="3"/>
        <charset val="128"/>
      </rPr>
      <t>に反映されます。</t>
    </r>
    <rPh sb="0" eb="1">
      <t>ホン</t>
    </rPh>
    <rPh sb="14" eb="16">
      <t>ヨウシキ</t>
    </rPh>
    <rPh sb="18" eb="21">
      <t>ウチワケショ</t>
    </rPh>
    <rPh sb="48" eb="50">
      <t>ハンエイ</t>
    </rPh>
    <phoneticPr fontId="2"/>
  </si>
  <si>
    <r>
      <t xml:space="preserve">・契約金額内訳書の【様式１】の契約金額内訳（&lt;G15&gt;から&lt;G31&gt;）をコピーし、本シートの&lt;G4&gt;を選択しペースト（値貼付）する。
</t>
    </r>
    <r>
      <rPr>
        <sz val="12"/>
        <rFont val="ＭＳ ゴシック"/>
        <family val="3"/>
        <charset val="128"/>
      </rPr>
      <t>・スキーム、契約の時期により行が変更になっているケースは、Ⅰ人件費からⅥ合計までを該当箇所にコピー＆ペースト（値貼付）する。
（消費税8％経過措置適用の場合は、JICA担当者にご相談ください）</t>
    </r>
    <rPh sb="1" eb="3">
      <t>ケイヤク</t>
    </rPh>
    <rPh sb="3" eb="5">
      <t>キンガク</t>
    </rPh>
    <rPh sb="5" eb="8">
      <t>ウチワケショ</t>
    </rPh>
    <rPh sb="10" eb="12">
      <t>ヨウシキ</t>
    </rPh>
    <rPh sb="15" eb="17">
      <t>ケイヤク</t>
    </rPh>
    <rPh sb="17" eb="19">
      <t>キンガク</t>
    </rPh>
    <rPh sb="19" eb="21">
      <t>ウチワケ</t>
    </rPh>
    <rPh sb="41" eb="42">
      <t>ホン</t>
    </rPh>
    <rPh sb="51" eb="53">
      <t>センタク</t>
    </rPh>
    <rPh sb="59" eb="60">
      <t>アタイ</t>
    </rPh>
    <rPh sb="60" eb="61">
      <t>ハ</t>
    </rPh>
    <rPh sb="61" eb="62">
      <t>ツ</t>
    </rPh>
    <rPh sb="73" eb="75">
      <t>ケイヤク</t>
    </rPh>
    <rPh sb="76" eb="78">
      <t>ジキ</t>
    </rPh>
    <rPh sb="81" eb="82">
      <t>ギョウ</t>
    </rPh>
    <rPh sb="83" eb="85">
      <t>ヘンコウ</t>
    </rPh>
    <rPh sb="97" eb="100">
      <t>ジンケンヒ</t>
    </rPh>
    <rPh sb="103" eb="105">
      <t>ゴウケイ</t>
    </rPh>
    <rPh sb="108" eb="112">
      <t>ガイトウカショ</t>
    </rPh>
    <rPh sb="122" eb="123">
      <t>アタイ</t>
    </rPh>
    <rPh sb="123" eb="125">
      <t>ハリツ</t>
    </rPh>
    <rPh sb="131" eb="134">
      <t>ショウヒゼイ</t>
    </rPh>
    <rPh sb="136" eb="140">
      <t>ケイカソチ</t>
    </rPh>
    <rPh sb="143" eb="145">
      <t>バアイ</t>
    </rPh>
    <rPh sb="151" eb="154">
      <t>タントウシャ</t>
    </rPh>
    <rPh sb="156" eb="158">
      <t>ソウダン</t>
    </rPh>
    <phoneticPr fontId="2"/>
  </si>
  <si>
    <t>精算報告書提出書類</t>
    <rPh sb="0" eb="2">
      <t>セイサン</t>
    </rPh>
    <rPh sb="2" eb="5">
      <t>ホウコクショ</t>
    </rPh>
    <rPh sb="5" eb="7">
      <t>テイシュツ</t>
    </rPh>
    <rPh sb="7" eb="9">
      <t>ショルイ</t>
    </rPh>
    <phoneticPr fontId="2"/>
  </si>
  <si>
    <t>様式1（契約金額精算報告書の提出）</t>
    <rPh sb="0" eb="2">
      <t>ヨウシキ</t>
    </rPh>
    <rPh sb="4" eb="6">
      <t>ケイヤク</t>
    </rPh>
    <rPh sb="6" eb="8">
      <t>キンガク</t>
    </rPh>
    <rPh sb="8" eb="10">
      <t>セイサン</t>
    </rPh>
    <rPh sb="10" eb="13">
      <t>ホウコクショ</t>
    </rPh>
    <rPh sb="14" eb="16">
      <t>テイシュツ</t>
    </rPh>
    <phoneticPr fontId="2"/>
  </si>
  <si>
    <t>【①入力シート】から必要項目は自動で反映されます。入力漏れがないかを確認してください。</t>
    <rPh sb="2" eb="4">
      <t>ニュウリョク</t>
    </rPh>
    <rPh sb="10" eb="12">
      <t>ヒツヨウ</t>
    </rPh>
    <rPh sb="12" eb="14">
      <t>コウモク</t>
    </rPh>
    <rPh sb="15" eb="17">
      <t>ジドウ</t>
    </rPh>
    <rPh sb="18" eb="20">
      <t>ハンエイ</t>
    </rPh>
    <rPh sb="25" eb="27">
      <t>ニュウリョク</t>
    </rPh>
    <rPh sb="27" eb="28">
      <t>モ</t>
    </rPh>
    <rPh sb="34" eb="36">
      <t>カクニン</t>
    </rPh>
    <phoneticPr fontId="2"/>
  </si>
  <si>
    <t>様式2（契約金額精算報告書）</t>
    <rPh sb="0" eb="2">
      <t>ヨウシキ</t>
    </rPh>
    <rPh sb="4" eb="6">
      <t>ケイヤク</t>
    </rPh>
    <rPh sb="6" eb="8">
      <t>キンガク</t>
    </rPh>
    <rPh sb="8" eb="10">
      <t>セイサン</t>
    </rPh>
    <rPh sb="10" eb="13">
      <t>ホウコクショ</t>
    </rPh>
    <phoneticPr fontId="2"/>
  </si>
  <si>
    <t>【①入力シート】から必要項目は自動で反映されます。精算に係る方の情報を入力ください。</t>
    <rPh sb="2" eb="4">
      <t>ニュウリョク</t>
    </rPh>
    <rPh sb="10" eb="12">
      <t>ヒツヨウ</t>
    </rPh>
    <rPh sb="12" eb="14">
      <t>コウモク</t>
    </rPh>
    <rPh sb="15" eb="17">
      <t>ジドウ</t>
    </rPh>
    <rPh sb="18" eb="20">
      <t>ハンエイ</t>
    </rPh>
    <rPh sb="25" eb="27">
      <t>セイサン</t>
    </rPh>
    <rPh sb="28" eb="29">
      <t>カカワ</t>
    </rPh>
    <rPh sb="30" eb="31">
      <t>カタ</t>
    </rPh>
    <rPh sb="32" eb="34">
      <t>ジョウホウ</t>
    </rPh>
    <rPh sb="35" eb="37">
      <t>ニュウリョク</t>
    </rPh>
    <phoneticPr fontId="2"/>
  </si>
  <si>
    <t>精算責任者、担当者、連絡先を入力する。</t>
    <rPh sb="14" eb="16">
      <t>ニュウリョク</t>
    </rPh>
    <phoneticPr fontId="2"/>
  </si>
  <si>
    <t>様式3（チェックリスト）</t>
    <rPh sb="0" eb="2">
      <t>ヨウシキ</t>
    </rPh>
    <phoneticPr fontId="2"/>
  </si>
  <si>
    <t>精算報告書提出に際し、最終確認用に使用してください。（精算に必要な書類が揃っているか。入力方法は正しいか。）</t>
    <rPh sb="0" eb="2">
      <t>セイサン</t>
    </rPh>
    <rPh sb="2" eb="5">
      <t>ホウコクショ</t>
    </rPh>
    <rPh sb="5" eb="7">
      <t>テイシュツ</t>
    </rPh>
    <rPh sb="8" eb="9">
      <t>サイ</t>
    </rPh>
    <rPh sb="11" eb="13">
      <t>サイシュウ</t>
    </rPh>
    <rPh sb="13" eb="15">
      <t>カクニン</t>
    </rPh>
    <rPh sb="15" eb="16">
      <t>ヨウ</t>
    </rPh>
    <rPh sb="17" eb="19">
      <t>シヨウ</t>
    </rPh>
    <rPh sb="27" eb="29">
      <t>セイサン</t>
    </rPh>
    <rPh sb="30" eb="32">
      <t>ヒツヨウ</t>
    </rPh>
    <rPh sb="33" eb="35">
      <t>ショルイ</t>
    </rPh>
    <rPh sb="36" eb="37">
      <t>ソロ</t>
    </rPh>
    <rPh sb="43" eb="45">
      <t>ニュウリョク</t>
    </rPh>
    <rPh sb="45" eb="47">
      <t>ホウホウ</t>
    </rPh>
    <rPh sb="48" eb="49">
      <t>タダ</t>
    </rPh>
    <phoneticPr fontId="2"/>
  </si>
  <si>
    <t>各項目確認の上、チェック欄にチェックを入れる。</t>
    <rPh sb="0" eb="3">
      <t>カクコウモク</t>
    </rPh>
    <rPh sb="3" eb="5">
      <t>カクニン</t>
    </rPh>
    <rPh sb="6" eb="7">
      <t>ウエ</t>
    </rPh>
    <rPh sb="12" eb="13">
      <t>ラン</t>
    </rPh>
    <rPh sb="19" eb="20">
      <t>イ</t>
    </rPh>
    <phoneticPr fontId="2"/>
  </si>
  <si>
    <t>様式4（内訳書）</t>
    <rPh sb="0" eb="2">
      <t>ヨウシキ</t>
    </rPh>
    <rPh sb="4" eb="7">
      <t>ウチワケショ</t>
    </rPh>
    <phoneticPr fontId="2"/>
  </si>
  <si>
    <t>本シートは各様式を入力することで自動で反映されます。打合簿を交わし直接経費の流用がある場合は、Ｅ列の該当費目に金額を入力してください。</t>
    <rPh sb="0" eb="1">
      <t>ホン</t>
    </rPh>
    <rPh sb="19" eb="21">
      <t>ハンエイ</t>
    </rPh>
    <rPh sb="26" eb="29">
      <t>ウチアワセボ</t>
    </rPh>
    <rPh sb="30" eb="31">
      <t>カ</t>
    </rPh>
    <phoneticPr fontId="2"/>
  </si>
  <si>
    <r>
      <rPr>
        <sz val="12"/>
        <color rgb="FF000000"/>
        <rFont val="ＭＳ ゴシック"/>
        <family val="3"/>
        <charset val="128"/>
      </rPr>
      <t xml:space="preserve">直接経費の流用がある場合は、Ｅ列(&lt;E12&gt;&lt;E14&gt;&lt;E15&gt;&lt;E16&gt;&lt;E17&gt;)の該当費目に金額を入力。
</t>
    </r>
    <r>
      <rPr>
        <sz val="12"/>
        <rFont val="ＭＳ ゴシック"/>
        <family val="3"/>
        <charset val="128"/>
      </rPr>
      <t xml:space="preserve">経過措置適用ではない場合は、「様式４（内訳書_消費税10％）」を、適用の場合で税率8％のみの場合は「様式４（内訳書_8％経過措置）」を使用してください。（経過措置適用の場合で税率8％と10％の双方がある場合は、JICA担当者にご相談ください）。
</t>
    </r>
    <phoneticPr fontId="2"/>
  </si>
  <si>
    <t>様式6（業務従事者名簿）</t>
    <rPh sb="0" eb="2">
      <t>ヨウシキ</t>
    </rPh>
    <rPh sb="4" eb="6">
      <t>ギョウム</t>
    </rPh>
    <rPh sb="6" eb="9">
      <t>ジュウジシャ</t>
    </rPh>
    <rPh sb="9" eb="11">
      <t>メイボ</t>
    </rPh>
    <phoneticPr fontId="2"/>
  </si>
  <si>
    <t>様式7（従事計画・実績表 (解説無し)入力用）</t>
    <phoneticPr fontId="2"/>
  </si>
  <si>
    <t>詳細は【従事計画・実績表の記入方法】参照してください。月報添付の最終版を使用することで、本ファイルでの作成は不要です。</t>
    <rPh sb="36" eb="38">
      <t>シヨウ</t>
    </rPh>
    <rPh sb="44" eb="45">
      <t>ホン</t>
    </rPh>
    <rPh sb="51" eb="53">
      <t>サクセイ</t>
    </rPh>
    <rPh sb="54" eb="56">
      <t>フヨウ</t>
    </rPh>
    <phoneticPr fontId="2"/>
  </si>
  <si>
    <t xml:space="preserve">様式8（直接人件費・その他原価・一般管理費等） </t>
  </si>
  <si>
    <t>【②従事者明細】にある従事者キーを入力後、人月を入力することで直接人件費、その他原価、一般管理費等が自動計算されます。
契約金額は、自動で入力されます。
契約金額、実績金額、所属先ごと支払実績額のいずれか低い額が精算金額となります。</t>
    <rPh sb="11" eb="14">
      <t>ジュウジシャ</t>
    </rPh>
    <rPh sb="17" eb="19">
      <t>ニュウリョク</t>
    </rPh>
    <rPh sb="19" eb="20">
      <t>ゴ</t>
    </rPh>
    <rPh sb="21" eb="23">
      <t>ニンゲツ</t>
    </rPh>
    <rPh sb="24" eb="26">
      <t>ニュウリョク</t>
    </rPh>
    <rPh sb="39" eb="40">
      <t>タ</t>
    </rPh>
    <rPh sb="66" eb="68">
      <t>ジドウ</t>
    </rPh>
    <rPh sb="69" eb="71">
      <t>ニュウリョク</t>
    </rPh>
    <rPh sb="77" eb="81">
      <t>ケイヤクキンガク</t>
    </rPh>
    <rPh sb="82" eb="84">
      <t>ジッセキ</t>
    </rPh>
    <rPh sb="84" eb="86">
      <t>キンガク</t>
    </rPh>
    <rPh sb="87" eb="89">
      <t>ショゾク</t>
    </rPh>
    <rPh sb="89" eb="90">
      <t>サキ</t>
    </rPh>
    <rPh sb="92" eb="94">
      <t>シハライ</t>
    </rPh>
    <rPh sb="94" eb="97">
      <t>ジッセキガク</t>
    </rPh>
    <rPh sb="102" eb="103">
      <t>ヒク</t>
    </rPh>
    <rPh sb="104" eb="105">
      <t>ガク</t>
    </rPh>
    <rPh sb="106" eb="108">
      <t>セイサン</t>
    </rPh>
    <rPh sb="108" eb="110">
      <t>キンガク</t>
    </rPh>
    <phoneticPr fontId="2"/>
  </si>
  <si>
    <t>・従事者キーを入力する。（氏名、担当業務、格付、単価、所属分類が自動反映されるので確認する。）
・外部人材の現地・国内業務人月を、従事計画表と照らし合わせて入力する。
・その他原価・一般管理費等については、所属分類を選択（該当企業名が自動反映されるので確認する。）
・契約時のその他原価率・一般管理費等率を入力する。
・所属分類にそって各所属先ごとの契約金額、支払実績額を入力する。</t>
    <rPh sb="1" eb="4">
      <t>ジュウジシャ</t>
    </rPh>
    <rPh sb="7" eb="9">
      <t>ニュウリョク</t>
    </rPh>
    <rPh sb="13" eb="15">
      <t>シメイ</t>
    </rPh>
    <rPh sb="16" eb="18">
      <t>タントウ</t>
    </rPh>
    <rPh sb="18" eb="20">
      <t>ギョウム</t>
    </rPh>
    <rPh sb="21" eb="22">
      <t>カク</t>
    </rPh>
    <rPh sb="22" eb="23">
      <t>ヅ</t>
    </rPh>
    <rPh sb="24" eb="26">
      <t>タンカ</t>
    </rPh>
    <rPh sb="27" eb="29">
      <t>ショゾク</t>
    </rPh>
    <rPh sb="29" eb="31">
      <t>ブンルイ</t>
    </rPh>
    <rPh sb="32" eb="34">
      <t>ジドウ</t>
    </rPh>
    <rPh sb="34" eb="36">
      <t>ハンエイ</t>
    </rPh>
    <rPh sb="41" eb="43">
      <t>カクニン</t>
    </rPh>
    <rPh sb="49" eb="51">
      <t>ガイブ</t>
    </rPh>
    <rPh sb="51" eb="53">
      <t>ジンザイ</t>
    </rPh>
    <rPh sb="54" eb="56">
      <t>ゲンチ</t>
    </rPh>
    <rPh sb="57" eb="59">
      <t>コクナイ</t>
    </rPh>
    <rPh sb="59" eb="61">
      <t>ギョウム</t>
    </rPh>
    <rPh sb="61" eb="63">
      <t>ニンゲツ</t>
    </rPh>
    <rPh sb="65" eb="69">
      <t>ジュウジケイカク</t>
    </rPh>
    <rPh sb="69" eb="70">
      <t>ヒョウ</t>
    </rPh>
    <rPh sb="71" eb="72">
      <t>テ</t>
    </rPh>
    <rPh sb="74" eb="75">
      <t>ア</t>
    </rPh>
    <rPh sb="78" eb="80">
      <t>ニュウリョク</t>
    </rPh>
    <rPh sb="87" eb="90">
      <t>タゲンカ</t>
    </rPh>
    <rPh sb="91" eb="97">
      <t>イッパンカンリヒトウ</t>
    </rPh>
    <rPh sb="103" eb="105">
      <t>ショゾク</t>
    </rPh>
    <rPh sb="105" eb="107">
      <t>ブンルイ</t>
    </rPh>
    <rPh sb="108" eb="110">
      <t>センタク</t>
    </rPh>
    <rPh sb="111" eb="113">
      <t>ガイトウ</t>
    </rPh>
    <rPh sb="113" eb="115">
      <t>キギョウ</t>
    </rPh>
    <rPh sb="115" eb="116">
      <t>メイ</t>
    </rPh>
    <rPh sb="117" eb="119">
      <t>ジドウ</t>
    </rPh>
    <rPh sb="119" eb="121">
      <t>ハンエイ</t>
    </rPh>
    <rPh sb="126" eb="128">
      <t>カクニン</t>
    </rPh>
    <rPh sb="134" eb="136">
      <t>ケイヤク</t>
    </rPh>
    <rPh sb="136" eb="137">
      <t>ジ</t>
    </rPh>
    <rPh sb="140" eb="141">
      <t>タ</t>
    </rPh>
    <rPh sb="141" eb="143">
      <t>ゲンカ</t>
    </rPh>
    <rPh sb="143" eb="144">
      <t>リツ</t>
    </rPh>
    <rPh sb="145" eb="151">
      <t>イッパンカンリヒトウ</t>
    </rPh>
    <rPh sb="151" eb="152">
      <t>リツ</t>
    </rPh>
    <rPh sb="153" eb="155">
      <t>ニュウリョク</t>
    </rPh>
    <rPh sb="160" eb="162">
      <t>ショゾク</t>
    </rPh>
    <rPh sb="162" eb="164">
      <t>ブンルイ</t>
    </rPh>
    <rPh sb="168" eb="169">
      <t>カク</t>
    </rPh>
    <rPh sb="169" eb="171">
      <t>ショゾク</t>
    </rPh>
    <rPh sb="171" eb="172">
      <t>サキ</t>
    </rPh>
    <rPh sb="175" eb="178">
      <t>ケイヤクキン</t>
    </rPh>
    <rPh sb="178" eb="179">
      <t>ガク</t>
    </rPh>
    <rPh sb="180" eb="185">
      <t>シハライジッセキガク</t>
    </rPh>
    <rPh sb="186" eb="188">
      <t>ニュウリョク</t>
    </rPh>
    <phoneticPr fontId="2"/>
  </si>
  <si>
    <t>様式10（機材購入・輸送費）</t>
    <rPh sb="7" eb="9">
      <t>コウニュウ</t>
    </rPh>
    <rPh sb="10" eb="13">
      <t>ユソウヒ</t>
    </rPh>
    <phoneticPr fontId="2"/>
  </si>
  <si>
    <t>納入した機材を、契約書に記載の費目、品名と合わせて入力してください。</t>
    <rPh sb="0" eb="2">
      <t>ノウニュウ</t>
    </rPh>
    <rPh sb="4" eb="6">
      <t>キザイ</t>
    </rPh>
    <rPh sb="8" eb="11">
      <t>ケイヤクショ</t>
    </rPh>
    <rPh sb="12" eb="14">
      <t>キサイ</t>
    </rPh>
    <rPh sb="15" eb="17">
      <t>ヒモク</t>
    </rPh>
    <rPh sb="18" eb="20">
      <t>ヒンメイ</t>
    </rPh>
    <rPh sb="21" eb="22">
      <t>ア</t>
    </rPh>
    <rPh sb="25" eb="27">
      <t>ニュウリョク</t>
    </rPh>
    <phoneticPr fontId="2"/>
  </si>
  <si>
    <t>・納入した機材明細（輸送費、関税・VAT含む）を入力する。費目は契約金額内訳書と合わせる。</t>
    <rPh sb="1" eb="3">
      <t>ノウニュウ</t>
    </rPh>
    <rPh sb="5" eb="7">
      <t>キザイ</t>
    </rPh>
    <rPh sb="7" eb="9">
      <t>メイサイ</t>
    </rPh>
    <rPh sb="10" eb="13">
      <t>ユソウヒ</t>
    </rPh>
    <rPh sb="14" eb="16">
      <t>カンゼイ</t>
    </rPh>
    <rPh sb="20" eb="21">
      <t>フク</t>
    </rPh>
    <rPh sb="24" eb="26">
      <t>ニュウリョク</t>
    </rPh>
    <rPh sb="29" eb="31">
      <t>ヒモク</t>
    </rPh>
    <rPh sb="32" eb="34">
      <t>ケイヤク</t>
    </rPh>
    <rPh sb="34" eb="36">
      <t>キンガク</t>
    </rPh>
    <rPh sb="36" eb="39">
      <t>ウチワケショ</t>
    </rPh>
    <rPh sb="40" eb="41">
      <t>ア</t>
    </rPh>
    <phoneticPr fontId="2"/>
  </si>
  <si>
    <t>様式10別紙（機材等製造労務費明細）</t>
    <rPh sb="7" eb="9">
      <t>キザイ</t>
    </rPh>
    <rPh sb="9" eb="10">
      <t>トウ</t>
    </rPh>
    <rPh sb="10" eb="12">
      <t>セイゾウ</t>
    </rPh>
    <phoneticPr fontId="2"/>
  </si>
  <si>
    <t>契約時に労務費を計上している場合は入力してください。</t>
    <rPh sb="0" eb="2">
      <t>ケイヤク</t>
    </rPh>
    <rPh sb="2" eb="3">
      <t>ジ</t>
    </rPh>
    <rPh sb="4" eb="7">
      <t>ロウムヒ</t>
    </rPh>
    <rPh sb="8" eb="10">
      <t>ケイジョウ</t>
    </rPh>
    <rPh sb="14" eb="16">
      <t>バアイ</t>
    </rPh>
    <rPh sb="17" eb="19">
      <t>ニュウリョク</t>
    </rPh>
    <phoneticPr fontId="2"/>
  </si>
  <si>
    <t>・業務従事者、担当業務（業務内容）、契約時の単価、数量（日数）を入力する。</t>
    <rPh sb="1" eb="3">
      <t>ギョウム</t>
    </rPh>
    <rPh sb="3" eb="6">
      <t>ジュウジシャ</t>
    </rPh>
    <rPh sb="7" eb="9">
      <t>タントウ</t>
    </rPh>
    <rPh sb="9" eb="11">
      <t>ギョウム</t>
    </rPh>
    <rPh sb="12" eb="16">
      <t>ギョウムナイヨウ</t>
    </rPh>
    <rPh sb="18" eb="20">
      <t>ケイヤク</t>
    </rPh>
    <rPh sb="20" eb="21">
      <t>ジ</t>
    </rPh>
    <rPh sb="22" eb="24">
      <t>タンカ</t>
    </rPh>
    <rPh sb="25" eb="27">
      <t>スウリョウ</t>
    </rPh>
    <rPh sb="28" eb="30">
      <t>ニッスウ</t>
    </rPh>
    <rPh sb="32" eb="34">
      <t>ニュウリョク</t>
    </rPh>
    <phoneticPr fontId="2"/>
  </si>
  <si>
    <t>様式11（航空賃・日当・宿泊・内国旅費）</t>
  </si>
  <si>
    <t>従事者キーを入力することで、【②従事者明細】から必要項目が自動反映されます。</t>
    <rPh sb="0" eb="3">
      <t>ジュウジシャ</t>
    </rPh>
    <rPh sb="6" eb="8">
      <t>ニュウリョク</t>
    </rPh>
    <rPh sb="24" eb="26">
      <t>ヒツヨウ</t>
    </rPh>
    <rPh sb="26" eb="28">
      <t>コウモク</t>
    </rPh>
    <rPh sb="29" eb="31">
      <t>ジドウ</t>
    </rPh>
    <rPh sb="31" eb="33">
      <t>ハンエイ</t>
    </rPh>
    <phoneticPr fontId="2"/>
  </si>
  <si>
    <r>
      <t xml:space="preserve">・従事者キーを入力する。（氏名、担当業務が自動反映されるので確認する。）
・業務従事者の業務日数、航空賃契約額を入力し、航空機クラスを選択。（業務日数は従事計画実績表と合わせること。）
</t>
    </r>
    <r>
      <rPr>
        <sz val="12"/>
        <color rgb="FFFF0000"/>
        <rFont val="ＭＳ ゴシック"/>
        <family val="3"/>
        <charset val="128"/>
      </rPr>
      <t>・航空賃の支出額は、航空賃が合意単価契約の場合は契約額を入力、証拠書類の提出は不要です。また航空賃の合意単価が変更された場合は打合簿での変更後の金額を入力し、該当する打合簿（写）及び証拠書類を合わせて提出する。</t>
    </r>
    <r>
      <rPr>
        <sz val="12"/>
        <rFont val="ＭＳ ゴシック"/>
        <family val="3"/>
        <charset val="128"/>
      </rPr>
      <t>　　　　　　　　　　　　　　　　　　　　　　　　　　　　　　　　　　　　　　　　　　　　　　　　　　　　　　　　　　　　　　　　　　　　　　　　　　　　　</t>
    </r>
    <r>
      <rPr>
        <sz val="12"/>
        <color rgb="FFFF0000"/>
        <rFont val="ＭＳ ゴシック"/>
        <family val="3"/>
        <charset val="128"/>
      </rPr>
      <t>・航空賃が実費精算契約の場合は、様式12で作成した航空賃精算額（税抜）を人毎に支出額欄に入力する。</t>
    </r>
    <r>
      <rPr>
        <sz val="12"/>
        <rFont val="ＭＳ ゴシック"/>
        <family val="3"/>
        <charset val="128"/>
      </rPr>
      <t xml:space="preserve">
・</t>
    </r>
    <r>
      <rPr>
        <sz val="12"/>
        <rFont val="ＭＳ Ｐゴシック"/>
        <family val="3"/>
        <charset val="128"/>
      </rPr>
      <t>日当、宿泊費は自動入力される。宿泊費は、業務日数-２日となる関数が挿入されているため、-１日適用地域や現地在住者の場合等、契約で-1日としている場合は直接入力する。自社負担がある場合もJICAへの請求分のみ直接入力し修正する。
・内国旅費は、契約時の合意単価を入力。</t>
    </r>
    <r>
      <rPr>
        <sz val="12"/>
        <color rgb="FFFF0000"/>
        <rFont val="ＭＳ Ｐゴシック"/>
        <family val="3"/>
        <charset val="128"/>
      </rPr>
      <t xml:space="preserve">
</t>
    </r>
    <r>
      <rPr>
        <sz val="12"/>
        <rFont val="ＭＳ Ｐゴシック"/>
        <family val="3"/>
        <charset val="128"/>
      </rPr>
      <t xml:space="preserve">
※渡航毎に作成しておき、最終渡航後に従事者キーで人毎に並び替える。その後、証書番号を必要書類に付番し、完成させる。</t>
    </r>
    <rPh sb="1" eb="4">
      <t>ジュウジシャ</t>
    </rPh>
    <rPh sb="7" eb="9">
      <t>ニュウリョク</t>
    </rPh>
    <rPh sb="13" eb="15">
      <t>シメイ</t>
    </rPh>
    <rPh sb="16" eb="18">
      <t>タントウ</t>
    </rPh>
    <rPh sb="18" eb="20">
      <t>ギョウム</t>
    </rPh>
    <rPh sb="21" eb="23">
      <t>ジドウ</t>
    </rPh>
    <rPh sb="23" eb="25">
      <t>ハンエイ</t>
    </rPh>
    <rPh sb="30" eb="32">
      <t>カクニン</t>
    </rPh>
    <rPh sb="38" eb="40">
      <t>ギョウム</t>
    </rPh>
    <rPh sb="40" eb="43">
      <t>ジュウジシャ</t>
    </rPh>
    <rPh sb="49" eb="51">
      <t>コウクウ</t>
    </rPh>
    <rPh sb="51" eb="52">
      <t>チン</t>
    </rPh>
    <rPh sb="52" eb="54">
      <t>ケイヤク</t>
    </rPh>
    <rPh sb="54" eb="55">
      <t>ガク</t>
    </rPh>
    <rPh sb="56" eb="58">
      <t>ニュウリョク</t>
    </rPh>
    <rPh sb="94" eb="97">
      <t>コウクウチン</t>
    </rPh>
    <rPh sb="98" eb="100">
      <t>シシュツ</t>
    </rPh>
    <rPh sb="100" eb="101">
      <t>ガク</t>
    </rPh>
    <rPh sb="103" eb="106">
      <t>コウクウチン</t>
    </rPh>
    <rPh sb="117" eb="120">
      <t>ケイヤクガク</t>
    </rPh>
    <rPh sb="121" eb="123">
      <t>ニュウリョク</t>
    </rPh>
    <rPh sb="139" eb="142">
      <t>コウクウチン</t>
    </rPh>
    <rPh sb="143" eb="147">
      <t>ゴウイタンカ</t>
    </rPh>
    <rPh sb="148" eb="150">
      <t>ヘンコウ</t>
    </rPh>
    <rPh sb="153" eb="155">
      <t>バアイ</t>
    </rPh>
    <rPh sb="168" eb="170">
      <t>ニュウリョク</t>
    </rPh>
    <rPh sb="287" eb="289">
      <t>ケイヤク</t>
    </rPh>
    <rPh sb="355" eb="358">
      <t>コウクウチン</t>
    </rPh>
    <rPh sb="359" eb="363">
      <t>ジッピセイサン</t>
    </rPh>
    <rPh sb="363" eb="365">
      <t>ホウシキ</t>
    </rPh>
    <rPh sb="366" eb="368">
      <t>バアイ</t>
    </rPh>
    <rPh sb="376" eb="378">
      <t>ヨウシキ</t>
    </rPh>
    <rPh sb="381" eb="383">
      <t>サクセイ</t>
    </rPh>
    <rPh sb="385" eb="387">
      <t>コウクウ</t>
    </rPh>
    <rPh sb="387" eb="388">
      <t>チン</t>
    </rPh>
    <rPh sb="388" eb="391">
      <t>セイサンガク</t>
    </rPh>
    <rPh sb="392" eb="393">
      <t>ゼイ</t>
    </rPh>
    <rPh sb="393" eb="394">
      <t>ヌ</t>
    </rPh>
    <rPh sb="396" eb="397">
      <t>ヒト</t>
    </rPh>
    <rPh sb="397" eb="398">
      <t>ゴト</t>
    </rPh>
    <rPh sb="487" eb="491">
      <t>ゴウイタンカ</t>
    </rPh>
    <phoneticPr fontId="2"/>
  </si>
  <si>
    <t>様式12（航空賃　証拠書類附属書)</t>
    <rPh sb="5" eb="7">
      <t>コウクウ</t>
    </rPh>
    <rPh sb="7" eb="8">
      <t>チン</t>
    </rPh>
    <phoneticPr fontId="2"/>
  </si>
  <si>
    <t>渡航毎に１名ずつの提出が必要です。</t>
    <rPh sb="0" eb="2">
      <t>トコウ</t>
    </rPh>
    <rPh sb="2" eb="3">
      <t>ゴト</t>
    </rPh>
    <rPh sb="5" eb="6">
      <t>メイ</t>
    </rPh>
    <rPh sb="9" eb="11">
      <t>テイシュツ</t>
    </rPh>
    <rPh sb="12" eb="14">
      <t>ヒツヨウ</t>
    </rPh>
    <phoneticPr fontId="2"/>
  </si>
  <si>
    <t>・&lt;J4&gt;に証書番号を入力。
・領収書記載の明細（領収書に明細が無い場合は請求書）を該当セル&lt;I9-I17&gt;に入力することで航空賃（税抜）金額が作成される。
・支払年月日、eチケット期間を入力。自社負担期間／他案件がある場合はその期間を入力。
・変更が発生している場合は、23行目以下を入力する。各項目D列の「無」を「有」に変更し、理由を記載する。
・シートの追加は、【様式12（証拠書類附属書(1)】をコピーし、作成。
【様式12（証拠書類附属書(1)】をクリック。「CTRL」ボタンを押しながら右にドラッグする。
【様式12（証拠書類附属書(2)】のように作成されていく。</t>
    <rPh sb="11" eb="13">
      <t>ニュウリョク</t>
    </rPh>
    <rPh sb="16" eb="18">
      <t>リョウシュウ</t>
    </rPh>
    <rPh sb="18" eb="19">
      <t>ショ</t>
    </rPh>
    <rPh sb="19" eb="21">
      <t>キサイ</t>
    </rPh>
    <rPh sb="22" eb="24">
      <t>メイサイ</t>
    </rPh>
    <rPh sb="25" eb="28">
      <t>リョウシュウショ</t>
    </rPh>
    <rPh sb="29" eb="31">
      <t>メイサイ</t>
    </rPh>
    <rPh sb="32" eb="33">
      <t>ナ</t>
    </rPh>
    <rPh sb="34" eb="36">
      <t>バアイ</t>
    </rPh>
    <rPh sb="37" eb="40">
      <t>セイキュウショ</t>
    </rPh>
    <rPh sb="42" eb="44">
      <t>ガイトウ</t>
    </rPh>
    <rPh sb="55" eb="57">
      <t>ニュウリョク</t>
    </rPh>
    <rPh sb="62" eb="64">
      <t>コウクウ</t>
    </rPh>
    <rPh sb="64" eb="65">
      <t>チン</t>
    </rPh>
    <rPh sb="66" eb="67">
      <t>ゼイ</t>
    </rPh>
    <rPh sb="67" eb="68">
      <t>ヌ</t>
    </rPh>
    <rPh sb="69" eb="71">
      <t>キンガク</t>
    </rPh>
    <rPh sb="72" eb="74">
      <t>サクセイ</t>
    </rPh>
    <rPh sb="91" eb="93">
      <t>キカン</t>
    </rPh>
    <rPh sb="94" eb="96">
      <t>ニュウリョク</t>
    </rPh>
    <rPh sb="97" eb="99">
      <t>ジシャ</t>
    </rPh>
    <rPh sb="99" eb="101">
      <t>フタン</t>
    </rPh>
    <rPh sb="101" eb="103">
      <t>キカン</t>
    </rPh>
    <rPh sb="110" eb="112">
      <t>バアイ</t>
    </rPh>
    <rPh sb="115" eb="117">
      <t>キカン</t>
    </rPh>
    <rPh sb="118" eb="120">
      <t>ニュウリョク</t>
    </rPh>
    <rPh sb="207" eb="209">
      <t>サクセイ</t>
    </rPh>
    <phoneticPr fontId="2"/>
  </si>
  <si>
    <t>様式14（現地活動費）(全)</t>
  </si>
  <si>
    <t>現地活動費のうち、実費精算を適用した場合に、支払日および費目単位で入力してください。費目ごとの合計と総合計が計算されます。</t>
    <rPh sb="0" eb="2">
      <t>ゲンチ</t>
    </rPh>
    <rPh sb="2" eb="4">
      <t>カツドウ</t>
    </rPh>
    <rPh sb="4" eb="5">
      <t>ヒ</t>
    </rPh>
    <rPh sb="9" eb="11">
      <t>ジッピ</t>
    </rPh>
    <rPh sb="11" eb="13">
      <t>セイサン</t>
    </rPh>
    <rPh sb="14" eb="16">
      <t>テキヨウ</t>
    </rPh>
    <rPh sb="18" eb="20">
      <t>バアイ</t>
    </rPh>
    <rPh sb="22" eb="24">
      <t>シハラ</t>
    </rPh>
    <rPh sb="24" eb="25">
      <t>ヒ</t>
    </rPh>
    <rPh sb="28" eb="30">
      <t>ヒモク</t>
    </rPh>
    <rPh sb="30" eb="32">
      <t>タンイ</t>
    </rPh>
    <rPh sb="33" eb="35">
      <t>ニュウリョク</t>
    </rPh>
    <rPh sb="42" eb="44">
      <t>ゴウケイ</t>
    </rPh>
    <rPh sb="44" eb="45">
      <t>ヒョウ</t>
    </rPh>
    <rPh sb="47" eb="49">
      <t>ゴウケイ</t>
    </rPh>
    <rPh sb="50" eb="53">
      <t>ソウゴウケイ</t>
    </rPh>
    <rPh sb="54" eb="56">
      <t>ケイサン</t>
    </rPh>
    <phoneticPr fontId="2"/>
  </si>
  <si>
    <t xml:space="preserve">・様式16（出納簿：年月別費目別）は廃止。　　　　　　　　　　　　　　　　　　　　　　　　　　　　　　　　　　　　　　　　　　　　　　　　　　　　　　　　　　　　　　　　　　　　　　　　　　　　　　　　　　　　　　・「支払日」は領収書等の証憑ごとに記載する。　　　　　　　　　　　　　　　　　　　　　　　　　　　　　　　　　　　　　　　　　　　　　　　　　　　　　　　　　　　　　　　　　　　　　　　　　　　　　　　　・「費目（小項目）名」は、プルダウンから選択する。　　　　　　　　　　　　　　　　　　　　　　　　　　　　　　　　　　　　　　　　　　　　　　　　　　　　　　　　　　　　　　　　　　　　　　　　　　　　・領収書等は細目ごとに一連の番号を付けて、「証憑番号」欄に記入する。　　　　　　　　　　　　　　　　　　　　　　　　　　　　　　　　　　　　　　　　　　　　　　　　　　　　　　　　　　　　　・月ごとの外貨換算レート（領収書の日付の属する月のレート）を入力し、使用換算レート詳細を記載（OANDAレート、またはその他のレートの場合、レートを証明する証拠書類を添付する）。
・「円貨」は日本円で支払った場合のみ入力する。（海外送金等）
</t>
    <rPh sb="1" eb="3">
      <t>ヨウシキ</t>
    </rPh>
    <rPh sb="6" eb="9">
      <t>スイトウボ</t>
    </rPh>
    <rPh sb="10" eb="12">
      <t>ネンゲツ</t>
    </rPh>
    <rPh sb="12" eb="13">
      <t>ベツ</t>
    </rPh>
    <rPh sb="13" eb="15">
      <t>ヒモク</t>
    </rPh>
    <rPh sb="15" eb="16">
      <t>ベツ</t>
    </rPh>
    <rPh sb="18" eb="20">
      <t>ハイシ</t>
    </rPh>
    <phoneticPr fontId="2"/>
  </si>
  <si>
    <t>様式14-2（現地活動費　合意単価適用分）</t>
    <phoneticPr fontId="2"/>
  </si>
  <si>
    <t>現地活動費のうち、車両関係費、現地傭人費、現地交通費を合意単価方式を適用した場合に、本シートで数量の実績を入力します。</t>
    <rPh sb="0" eb="2">
      <t>ゲンチ</t>
    </rPh>
    <rPh sb="2" eb="4">
      <t>カツドウ</t>
    </rPh>
    <rPh sb="4" eb="5">
      <t>ヒ</t>
    </rPh>
    <rPh sb="9" eb="11">
      <t>シャリョウ</t>
    </rPh>
    <rPh sb="11" eb="14">
      <t>カンケイヒ</t>
    </rPh>
    <rPh sb="15" eb="17">
      <t>ゲンチ</t>
    </rPh>
    <rPh sb="17" eb="18">
      <t>ヨウ</t>
    </rPh>
    <rPh sb="18" eb="19">
      <t>ジン</t>
    </rPh>
    <rPh sb="19" eb="20">
      <t>ヒ</t>
    </rPh>
    <rPh sb="21" eb="23">
      <t>ゲンチ</t>
    </rPh>
    <rPh sb="23" eb="26">
      <t>コウツウヒ</t>
    </rPh>
    <rPh sb="27" eb="29">
      <t>ゴウイ</t>
    </rPh>
    <rPh sb="29" eb="31">
      <t>タンカ</t>
    </rPh>
    <rPh sb="31" eb="33">
      <t>ホウシキ</t>
    </rPh>
    <rPh sb="34" eb="36">
      <t>テキヨウ</t>
    </rPh>
    <rPh sb="38" eb="40">
      <t>バアイ</t>
    </rPh>
    <rPh sb="42" eb="43">
      <t>ホン</t>
    </rPh>
    <rPh sb="47" eb="49">
      <t>スウリョウ</t>
    </rPh>
    <rPh sb="50" eb="52">
      <t>ジッセキ</t>
    </rPh>
    <rPh sb="53" eb="55">
      <t>ニュウリョク</t>
    </rPh>
    <phoneticPr fontId="2"/>
  </si>
  <si>
    <t>・合意単価：契約締結時に確定した単価を記載します。ただし、打合簿で変更した場合は、変更後の単価も追加する。
・契約（数量/単位）：契約締結時の数量/単位を記載する。
・実績（数量/単位）：数量/単位の実績を記載する。</t>
    <rPh sb="1" eb="5">
      <t>ゴウイタンカ</t>
    </rPh>
    <rPh sb="6" eb="8">
      <t>ケイヤク</t>
    </rPh>
    <rPh sb="8" eb="10">
      <t>テイケツ</t>
    </rPh>
    <rPh sb="10" eb="11">
      <t>ジ</t>
    </rPh>
    <rPh sb="12" eb="14">
      <t>カクテイ</t>
    </rPh>
    <rPh sb="16" eb="18">
      <t>タンカ</t>
    </rPh>
    <rPh sb="19" eb="21">
      <t>キサイ</t>
    </rPh>
    <rPh sb="29" eb="31">
      <t>ウチアワ</t>
    </rPh>
    <rPh sb="31" eb="32">
      <t>ボ</t>
    </rPh>
    <rPh sb="33" eb="35">
      <t>ヘンコウ</t>
    </rPh>
    <rPh sb="37" eb="39">
      <t>バアイ</t>
    </rPh>
    <rPh sb="41" eb="44">
      <t>ヘンコウゴ</t>
    </rPh>
    <rPh sb="45" eb="47">
      <t>タンカ</t>
    </rPh>
    <rPh sb="48" eb="50">
      <t>ツイカ</t>
    </rPh>
    <rPh sb="55" eb="57">
      <t>ケイヤク</t>
    </rPh>
    <rPh sb="58" eb="60">
      <t>スウリョウ</t>
    </rPh>
    <rPh sb="61" eb="63">
      <t>タンイ</t>
    </rPh>
    <rPh sb="65" eb="70">
      <t>ケイヤクテイケツジ</t>
    </rPh>
    <rPh sb="71" eb="73">
      <t>スウリョウ</t>
    </rPh>
    <rPh sb="74" eb="76">
      <t>タンイ</t>
    </rPh>
    <rPh sb="77" eb="79">
      <t>キサイ</t>
    </rPh>
    <rPh sb="84" eb="86">
      <t>ジッセキ</t>
    </rPh>
    <rPh sb="94" eb="96">
      <t>スウリョウ</t>
    </rPh>
    <rPh sb="97" eb="99">
      <t>タンイ</t>
    </rPh>
    <rPh sb="100" eb="102">
      <t>ジッセキ</t>
    </rPh>
    <rPh sb="103" eb="105">
      <t>キサイ</t>
    </rPh>
    <phoneticPr fontId="2"/>
  </si>
  <si>
    <t>様式15（現地活動費　支出実績総括表）</t>
    <rPh sb="11" eb="15">
      <t>シシュツジッセキ</t>
    </rPh>
    <rPh sb="15" eb="18">
      <t>ソウカツヒョウ</t>
    </rPh>
    <phoneticPr fontId="2"/>
  </si>
  <si>
    <t>現地活動費の支出実績を作成してください。契約時と比べて、支出実績の金額に差がある場合や、項目が追加された場合、その経緯を事業部（監督職員）が認めているかを確認するためのシートとなります。</t>
    <rPh sb="0" eb="2">
      <t>ゲンチ</t>
    </rPh>
    <rPh sb="2" eb="4">
      <t>カツドウ</t>
    </rPh>
    <rPh sb="4" eb="5">
      <t>ヒ</t>
    </rPh>
    <rPh sb="6" eb="8">
      <t>シシュツ</t>
    </rPh>
    <rPh sb="8" eb="10">
      <t>ジッセキ</t>
    </rPh>
    <rPh sb="11" eb="13">
      <t>サクセイ</t>
    </rPh>
    <rPh sb="20" eb="22">
      <t>ケイヤク</t>
    </rPh>
    <rPh sb="22" eb="23">
      <t>ジ</t>
    </rPh>
    <rPh sb="24" eb="25">
      <t>クラ</t>
    </rPh>
    <rPh sb="28" eb="32">
      <t>シシュツジッセキ</t>
    </rPh>
    <rPh sb="33" eb="35">
      <t>キンガク</t>
    </rPh>
    <rPh sb="36" eb="37">
      <t>サ</t>
    </rPh>
    <rPh sb="40" eb="42">
      <t>バアイ</t>
    </rPh>
    <rPh sb="44" eb="46">
      <t>コウモク</t>
    </rPh>
    <rPh sb="47" eb="49">
      <t>ツイカ</t>
    </rPh>
    <rPh sb="52" eb="54">
      <t>バアイ</t>
    </rPh>
    <rPh sb="57" eb="59">
      <t>ケイイ</t>
    </rPh>
    <rPh sb="60" eb="62">
      <t>ジギョウ</t>
    </rPh>
    <rPh sb="62" eb="63">
      <t>ブ</t>
    </rPh>
    <rPh sb="64" eb="68">
      <t>カントクショクイン</t>
    </rPh>
    <rPh sb="70" eb="71">
      <t>ミト</t>
    </rPh>
    <rPh sb="77" eb="79">
      <t>カクニン</t>
    </rPh>
    <phoneticPr fontId="2"/>
  </si>
  <si>
    <t>現地での活動実績を入力する。小項目での流用があった場合に、その理由と背景を記載し、変更後の流用額も記載のこと。</t>
    <rPh sb="0" eb="2">
      <t>ゲンチ</t>
    </rPh>
    <rPh sb="4" eb="6">
      <t>カツドウ</t>
    </rPh>
    <rPh sb="6" eb="8">
      <t>ジッセキ</t>
    </rPh>
    <rPh sb="9" eb="11">
      <t>ニュウリョク</t>
    </rPh>
    <phoneticPr fontId="2"/>
  </si>
  <si>
    <t>様式17(本邦受入活動費)</t>
    <phoneticPr fontId="2"/>
  </si>
  <si>
    <t>本邦受入活動を行った場合に作成してください。</t>
    <rPh sb="0" eb="2">
      <t>ホンポウ</t>
    </rPh>
    <rPh sb="2" eb="6">
      <t>ウケイレカツドウ</t>
    </rPh>
    <rPh sb="7" eb="8">
      <t>オコナ</t>
    </rPh>
    <rPh sb="10" eb="12">
      <t>バアイ</t>
    </rPh>
    <rPh sb="13" eb="15">
      <t>サクセイ</t>
    </rPh>
    <phoneticPr fontId="2"/>
  </si>
  <si>
    <r>
      <t xml:space="preserve">・受入内容は契約金額内訳記載と一致させる。人数、航空賃、活動日数を入力する。経路変更等発生した場合は、その旨記載。
</t>
    </r>
    <r>
      <rPr>
        <sz val="12"/>
        <color rgb="FFFF0000"/>
        <rFont val="ＭＳ ゴシック"/>
        <family val="3"/>
        <charset val="128"/>
      </rPr>
      <t>・合意単価契約の場合は、証拠書類の提出は不要。</t>
    </r>
    <rPh sb="1" eb="3">
      <t>ウケイレ</t>
    </rPh>
    <rPh sb="3" eb="5">
      <t>ナイヨウ</t>
    </rPh>
    <rPh sb="6" eb="8">
      <t>ケイヤク</t>
    </rPh>
    <rPh sb="8" eb="10">
      <t>キンガク</t>
    </rPh>
    <rPh sb="10" eb="12">
      <t>ウチワケ</t>
    </rPh>
    <rPh sb="12" eb="14">
      <t>キサイ</t>
    </rPh>
    <rPh sb="15" eb="17">
      <t>イッチ</t>
    </rPh>
    <rPh sb="21" eb="23">
      <t>ニンズウ</t>
    </rPh>
    <rPh sb="24" eb="26">
      <t>コウクウ</t>
    </rPh>
    <rPh sb="26" eb="27">
      <t>チン</t>
    </rPh>
    <rPh sb="28" eb="30">
      <t>カツドウ</t>
    </rPh>
    <rPh sb="30" eb="32">
      <t>ニッスウ</t>
    </rPh>
    <rPh sb="33" eb="35">
      <t>ニュウリョク</t>
    </rPh>
    <rPh sb="38" eb="40">
      <t>ケイロ</t>
    </rPh>
    <rPh sb="40" eb="42">
      <t>ヘンコウ</t>
    </rPh>
    <rPh sb="42" eb="43">
      <t>トウ</t>
    </rPh>
    <rPh sb="43" eb="45">
      <t>ハッセイ</t>
    </rPh>
    <rPh sb="47" eb="49">
      <t>バアイ</t>
    </rPh>
    <rPh sb="53" eb="54">
      <t>ムネ</t>
    </rPh>
    <rPh sb="54" eb="56">
      <t>キサイ</t>
    </rPh>
    <rPh sb="59" eb="63">
      <t>ゴウイタンカ</t>
    </rPh>
    <rPh sb="63" eb="65">
      <t>ケイヤク</t>
    </rPh>
    <rPh sb="66" eb="68">
      <t>バアイ</t>
    </rPh>
    <rPh sb="70" eb="74">
      <t>ショウコショルイ</t>
    </rPh>
    <rPh sb="75" eb="77">
      <t>テイシュツ</t>
    </rPh>
    <rPh sb="78" eb="80">
      <t>フヨウ</t>
    </rPh>
    <phoneticPr fontId="2"/>
  </si>
  <si>
    <t>様式18（管理費）</t>
  </si>
  <si>
    <r>
      <t>【様式10】</t>
    </r>
    <r>
      <rPr>
        <sz val="12"/>
        <color rgb="FFFF0000"/>
        <rFont val="ＭＳ ゴシック"/>
        <family val="3"/>
        <charset val="128"/>
      </rPr>
      <t>【様式11】</t>
    </r>
    <r>
      <rPr>
        <sz val="12"/>
        <color theme="1"/>
        <rFont val="ＭＳ ゴシック"/>
        <family val="3"/>
        <charset val="128"/>
      </rPr>
      <t>【様式14】【様式17】から作成された金額から算出</t>
    </r>
    <rPh sb="1" eb="3">
      <t>ヨウシキ</t>
    </rPh>
    <rPh sb="7" eb="9">
      <t>ヨウシキ</t>
    </rPh>
    <rPh sb="13" eb="15">
      <t>ヨウシキ</t>
    </rPh>
    <rPh sb="19" eb="21">
      <t>ヨウシキ</t>
    </rPh>
    <rPh sb="26" eb="28">
      <t>サクセイ</t>
    </rPh>
    <rPh sb="31" eb="33">
      <t>キンガク</t>
    </rPh>
    <rPh sb="35" eb="37">
      <t>サンシュツ</t>
    </rPh>
    <phoneticPr fontId="2"/>
  </si>
  <si>
    <t>・このシートは契約時の管理費率のみ入力</t>
    <rPh sb="7" eb="9">
      <t>ケイヤク</t>
    </rPh>
    <rPh sb="9" eb="10">
      <t>ジ</t>
    </rPh>
    <rPh sb="11" eb="14">
      <t>カンリヒ</t>
    </rPh>
    <rPh sb="14" eb="15">
      <t>リツ</t>
    </rPh>
    <rPh sb="17" eb="19">
      <t>ニュウリョク</t>
    </rPh>
    <phoneticPr fontId="2"/>
  </si>
  <si>
    <t>様式19（証書貼付台紙)</t>
  </si>
  <si>
    <t>各費目の領収書等必要書類を貼付てください。詳細は精算ガイドラインを参照ください。</t>
    <rPh sb="0" eb="1">
      <t>カク</t>
    </rPh>
    <rPh sb="1" eb="3">
      <t>ヒモク</t>
    </rPh>
    <rPh sb="4" eb="7">
      <t>リョウシュウショ</t>
    </rPh>
    <rPh sb="7" eb="8">
      <t>トウ</t>
    </rPh>
    <rPh sb="8" eb="12">
      <t>ヒツヨウショルイ</t>
    </rPh>
    <rPh sb="13" eb="14">
      <t>ハ</t>
    </rPh>
    <rPh sb="14" eb="15">
      <t>ツケ</t>
    </rPh>
    <rPh sb="21" eb="23">
      <t>ショウサイ</t>
    </rPh>
    <rPh sb="24" eb="26">
      <t>セイサン</t>
    </rPh>
    <rPh sb="33" eb="35">
      <t>サンショウ</t>
    </rPh>
    <phoneticPr fontId="2"/>
  </si>
  <si>
    <t>様式-22 特例経費</t>
    <rPh sb="0" eb="2">
      <t>ヨウシキ</t>
    </rPh>
    <rPh sb="6" eb="8">
      <t>トクレイ</t>
    </rPh>
    <rPh sb="8" eb="10">
      <t>ケイヒ</t>
    </rPh>
    <phoneticPr fontId="2"/>
  </si>
  <si>
    <t>特例経費の対象の経費が発生している場合記載ください。</t>
    <rPh sb="0" eb="2">
      <t>トクレイ</t>
    </rPh>
    <rPh sb="2" eb="4">
      <t>ケイヒ</t>
    </rPh>
    <rPh sb="5" eb="7">
      <t>タイショウ</t>
    </rPh>
    <rPh sb="8" eb="10">
      <t>ケイヒ</t>
    </rPh>
    <rPh sb="11" eb="13">
      <t>ハッセイ</t>
    </rPh>
    <rPh sb="17" eb="19">
      <t>バアイ</t>
    </rPh>
    <rPh sb="19" eb="21">
      <t>キサイ</t>
    </rPh>
    <phoneticPr fontId="2"/>
  </si>
  <si>
    <t>別表　特例措置関連経費一覧を参照ください。</t>
    <rPh sb="0" eb="2">
      <t>ベッピョウ</t>
    </rPh>
    <rPh sb="3" eb="5">
      <t>トクレイ</t>
    </rPh>
    <rPh sb="5" eb="7">
      <t>ソチ</t>
    </rPh>
    <rPh sb="7" eb="9">
      <t>カンレン</t>
    </rPh>
    <rPh sb="9" eb="11">
      <t>ケイヒ</t>
    </rPh>
    <rPh sb="11" eb="13">
      <t>イチラン</t>
    </rPh>
    <rPh sb="14" eb="16">
      <t>サンショウ</t>
    </rPh>
    <phoneticPr fontId="2"/>
  </si>
  <si>
    <t>様式く（外部人材履行結果検査調書）</t>
    <rPh sb="8" eb="10">
      <t>リコウ</t>
    </rPh>
    <rPh sb="10" eb="12">
      <t>ケッカ</t>
    </rPh>
    <rPh sb="12" eb="14">
      <t>ケンサ</t>
    </rPh>
    <rPh sb="14" eb="16">
      <t>チョウショ</t>
    </rPh>
    <phoneticPr fontId="2"/>
  </si>
  <si>
    <t>外部人材の履行結果を外部人材の所属先ごとに作成してください。</t>
    <rPh sb="0" eb="2">
      <t>ガイブ</t>
    </rPh>
    <rPh sb="2" eb="4">
      <t>ジンザイ</t>
    </rPh>
    <rPh sb="5" eb="7">
      <t>リコウ</t>
    </rPh>
    <rPh sb="7" eb="9">
      <t>ケッカ</t>
    </rPh>
    <rPh sb="10" eb="14">
      <t>ガイブジンザイ</t>
    </rPh>
    <rPh sb="15" eb="17">
      <t>ショゾク</t>
    </rPh>
    <rPh sb="17" eb="18">
      <t>サキ</t>
    </rPh>
    <rPh sb="21" eb="23">
      <t>サクセイ</t>
    </rPh>
    <phoneticPr fontId="2"/>
  </si>
  <si>
    <t>・外部人材との契約内容、履行結果を入力する。検査者の名前と業務主任者の名前を入力し、業務主任者が押印した原本を添付する。</t>
    <rPh sb="1" eb="5">
      <t>ガイブジンザイ</t>
    </rPh>
    <rPh sb="7" eb="9">
      <t>ケイヤク</t>
    </rPh>
    <rPh sb="9" eb="11">
      <t>ナイヨウ</t>
    </rPh>
    <rPh sb="12" eb="14">
      <t>リコウ</t>
    </rPh>
    <rPh sb="14" eb="16">
      <t>ケッカ</t>
    </rPh>
    <rPh sb="17" eb="19">
      <t>ニュウリョク</t>
    </rPh>
    <rPh sb="52" eb="54">
      <t>ゲンポン</t>
    </rPh>
    <phoneticPr fontId="2"/>
  </si>
  <si>
    <t>様式さ（機材等納入結果検査調書）</t>
    <rPh sb="0" eb="2">
      <t>ヨウシキ</t>
    </rPh>
    <rPh sb="4" eb="6">
      <t>キザイ</t>
    </rPh>
    <rPh sb="6" eb="7">
      <t>トウ</t>
    </rPh>
    <rPh sb="7" eb="9">
      <t>ノウニュウ</t>
    </rPh>
    <rPh sb="9" eb="11">
      <t>ケッカ</t>
    </rPh>
    <rPh sb="11" eb="13">
      <t>ケンサ</t>
    </rPh>
    <rPh sb="13" eb="15">
      <t>チョウショ</t>
    </rPh>
    <phoneticPr fontId="2"/>
  </si>
  <si>
    <t>契約管理ガイドライン別添様式で作成されたファイルと同様です。原本を提出いただきます。</t>
    <rPh sb="0" eb="2">
      <t>ケイヤク</t>
    </rPh>
    <rPh sb="2" eb="4">
      <t>カンリ</t>
    </rPh>
    <rPh sb="10" eb="12">
      <t>ベッテン</t>
    </rPh>
    <rPh sb="12" eb="14">
      <t>ヨウシキ</t>
    </rPh>
    <rPh sb="15" eb="17">
      <t>サクセイ</t>
    </rPh>
    <rPh sb="25" eb="27">
      <t>ドウヨウ</t>
    </rPh>
    <rPh sb="30" eb="32">
      <t>ゲンポン</t>
    </rPh>
    <rPh sb="33" eb="35">
      <t>テイシュツ</t>
    </rPh>
    <phoneticPr fontId="2"/>
  </si>
  <si>
    <t>仕切り紙</t>
    <rPh sb="0" eb="2">
      <t>シキ</t>
    </rPh>
    <rPh sb="3" eb="4">
      <t>ガミ</t>
    </rPh>
    <phoneticPr fontId="2"/>
  </si>
  <si>
    <t>費目ごとに仕切りに使用ください。</t>
    <rPh sb="0" eb="2">
      <t>ヒモク</t>
    </rPh>
    <rPh sb="5" eb="7">
      <t>シキ</t>
    </rPh>
    <rPh sb="9" eb="11">
      <t>シヨウ</t>
    </rPh>
    <phoneticPr fontId="2"/>
  </si>
  <si>
    <t>必要な部分を選択し印刷。</t>
    <rPh sb="0" eb="2">
      <t>ヒツヨウ</t>
    </rPh>
    <rPh sb="3" eb="5">
      <t>ブブン</t>
    </rPh>
    <rPh sb="6" eb="8">
      <t>センタク</t>
    </rPh>
    <rPh sb="9" eb="11">
      <t>インサツ</t>
    </rPh>
    <phoneticPr fontId="2"/>
  </si>
  <si>
    <t>*精算報告書に含めない書類</t>
    <rPh sb="1" eb="3">
      <t>セイサン</t>
    </rPh>
    <rPh sb="3" eb="6">
      <t>ホウコクショ</t>
    </rPh>
    <rPh sb="7" eb="8">
      <t>フク</t>
    </rPh>
    <rPh sb="11" eb="13">
      <t>ショルイ</t>
    </rPh>
    <phoneticPr fontId="2"/>
  </si>
  <si>
    <t>様式20（業務完了届）</t>
    <phoneticPr fontId="2"/>
  </si>
  <si>
    <t>業務完了報告書を提出する際、各事業部宛てに提出してください。
【①入力シート】から必要項目は自動で反映されます。入力漏れがないかを確認してください。</t>
    <rPh sb="0" eb="2">
      <t>ギョウム</t>
    </rPh>
    <rPh sb="2" eb="4">
      <t>カンリョウ</t>
    </rPh>
    <rPh sb="4" eb="7">
      <t>ホウコクショ</t>
    </rPh>
    <rPh sb="8" eb="10">
      <t>テイシュツ</t>
    </rPh>
    <rPh sb="12" eb="13">
      <t>サイ</t>
    </rPh>
    <rPh sb="14" eb="15">
      <t>カク</t>
    </rPh>
    <rPh sb="15" eb="17">
      <t>ジギョウ</t>
    </rPh>
    <rPh sb="17" eb="18">
      <t>ブ</t>
    </rPh>
    <rPh sb="18" eb="19">
      <t>ア</t>
    </rPh>
    <rPh sb="21" eb="23">
      <t>テイシュツ</t>
    </rPh>
    <rPh sb="33" eb="35">
      <t>ニュウリョク</t>
    </rPh>
    <rPh sb="41" eb="43">
      <t>ヒツヨウ</t>
    </rPh>
    <rPh sb="43" eb="45">
      <t>コウモク</t>
    </rPh>
    <rPh sb="46" eb="48">
      <t>ジドウ</t>
    </rPh>
    <rPh sb="49" eb="51">
      <t>ハンエイ</t>
    </rPh>
    <rPh sb="56" eb="58">
      <t>ニュウリョク</t>
    </rPh>
    <rPh sb="58" eb="59">
      <t>モ</t>
    </rPh>
    <rPh sb="65" eb="67">
      <t>カクニン</t>
    </rPh>
    <phoneticPr fontId="2"/>
  </si>
  <si>
    <r>
      <t>・このシートは直接入力する項目なし。</t>
    </r>
    <r>
      <rPr>
        <sz val="12"/>
        <color theme="1"/>
        <rFont val="ＭＳ Ｐゴシック"/>
        <family val="3"/>
        <charset val="128"/>
      </rPr>
      <t/>
    </r>
    <phoneticPr fontId="2"/>
  </si>
  <si>
    <t>様式21（請求書）</t>
    <phoneticPr fontId="2"/>
  </si>
  <si>
    <t>精算金額が確定後、提出してください。
【①入力シート】から必要事項は自動で反映されます。入力漏れがないかを確認してください。</t>
    <rPh sb="0" eb="2">
      <t>セイサン</t>
    </rPh>
    <rPh sb="2" eb="4">
      <t>キンガク</t>
    </rPh>
    <rPh sb="5" eb="7">
      <t>カクテイ</t>
    </rPh>
    <rPh sb="7" eb="8">
      <t>ゴ</t>
    </rPh>
    <rPh sb="9" eb="11">
      <t>テイシュツ</t>
    </rPh>
    <rPh sb="46" eb="47">
      <t>モ</t>
    </rPh>
    <phoneticPr fontId="2"/>
  </si>
  <si>
    <t>・このシートは直接入力する項目なし。
　消費税に関し経過措置適用対象の場合は、「様式21（消費税8％経過措置）」を使用してください。</t>
  </si>
  <si>
    <t>別表：特例措置関連経費一覧表</t>
    <rPh sb="3" eb="5">
      <t>トクレイ</t>
    </rPh>
    <rPh sb="5" eb="7">
      <t>ソチ</t>
    </rPh>
    <rPh sb="7" eb="9">
      <t>カンレン</t>
    </rPh>
    <rPh sb="9" eb="11">
      <t>ケイヒ</t>
    </rPh>
    <rPh sb="11" eb="13">
      <t>イチラン</t>
    </rPh>
    <rPh sb="13" eb="14">
      <t>ヒョウ</t>
    </rPh>
    <phoneticPr fontId="110"/>
  </si>
  <si>
    <t>経費扱い文書での項目</t>
  </si>
  <si>
    <t>使途</t>
  </si>
  <si>
    <t>費用の
発生場所</t>
    <phoneticPr fontId="110"/>
  </si>
  <si>
    <t>計上費目(すぺて直接経費)</t>
  </si>
  <si>
    <t>上限額</t>
    <phoneticPr fontId="110"/>
  </si>
  <si>
    <t>証憑書類</t>
    <rPh sb="0" eb="2">
      <t>ショウヒョウ</t>
    </rPh>
    <rPh sb="2" eb="4">
      <t>ショルイ</t>
    </rPh>
    <phoneticPr fontId="110"/>
  </si>
  <si>
    <t>備考</t>
    <phoneticPr fontId="110"/>
  </si>
  <si>
    <t>（１）安仝対策関連経費</t>
    <phoneticPr fontId="110"/>
  </si>
  <si>
    <t>１）ＰＣＲ検査関連費用</t>
    <phoneticPr fontId="110"/>
  </si>
  <si>
    <t>PCR検査代</t>
  </si>
  <si>
    <t>本邦</t>
  </si>
  <si>
    <t>国内活動費-国内業務費</t>
    <phoneticPr fontId="110"/>
  </si>
  <si>
    <t>実費</t>
    <rPh sb="0" eb="2">
      <t>ジッピ</t>
    </rPh>
    <phoneticPr fontId="110"/>
  </si>
  <si>
    <t>・領収書
・渡航日、渡航スケジュールが分かる書類</t>
    <rPh sb="1" eb="4">
      <t>リョウシュウショ</t>
    </rPh>
    <rPh sb="6" eb="8">
      <t>トコウ</t>
    </rPh>
    <rPh sb="8" eb="9">
      <t>ビ</t>
    </rPh>
    <rPh sb="10" eb="12">
      <t>トコウ</t>
    </rPh>
    <rPh sb="19" eb="20">
      <t>ワ</t>
    </rPh>
    <rPh sb="22" eb="24">
      <t>ショルイ</t>
    </rPh>
    <phoneticPr fontId="110"/>
  </si>
  <si>
    <t>現地</t>
  </si>
  <si>
    <t>海外活動費-海外活動諸費</t>
    <phoneticPr fontId="110"/>
  </si>
  <si>
    <t>PCR検査のための宿泊費等</t>
    <phoneticPr fontId="110"/>
  </si>
  <si>
    <t>陰性証明書</t>
    <phoneticPr fontId="110"/>
  </si>
  <si>
    <t>現池</t>
  </si>
  <si>
    <t>２）必要書類の取得費用</t>
    <rPh sb="10" eb="11">
      <t>ヨウ</t>
    </rPh>
    <phoneticPr fontId="110"/>
  </si>
  <si>
    <r>
      <t>上記１）以外の先方政府から要求されている必要書類</t>
    </r>
    <r>
      <rPr>
        <sz val="9"/>
        <color theme="1"/>
        <rFont val="ＭＳ 明朝"/>
        <family val="1"/>
        <charset val="128"/>
      </rPr>
      <t> </t>
    </r>
    <rPh sb="0" eb="2">
      <t>ジョウキ</t>
    </rPh>
    <rPh sb="4" eb="6">
      <t>イガイ</t>
    </rPh>
    <phoneticPr fontId="110"/>
  </si>
  <si>
    <t>領収書</t>
    <rPh sb="0" eb="3">
      <t>リョウシュウショ</t>
    </rPh>
    <phoneticPr fontId="110"/>
  </si>
  <si>
    <r>
      <t>３）その他コロナ対策関連経費</t>
    </r>
    <r>
      <rPr>
        <sz val="9"/>
        <color theme="1"/>
        <rFont val="ＭＳ 明朝"/>
        <family val="1"/>
        <charset val="128"/>
      </rPr>
      <t> </t>
    </r>
  </si>
  <si>
    <t>上記１）、２）以外の先方政府やJICAの安全対策措置に基づき必要となる費用</t>
    <rPh sb="0" eb="2">
      <t>ジョウキ</t>
    </rPh>
    <rPh sb="7" eb="9">
      <t>イガイ</t>
    </rPh>
    <rPh sb="10" eb="12">
      <t>センポウ</t>
    </rPh>
    <rPh sb="12" eb="14">
      <t>セイフ</t>
    </rPh>
    <rPh sb="20" eb="22">
      <t>アンゼン</t>
    </rPh>
    <rPh sb="22" eb="24">
      <t>タイサク</t>
    </rPh>
    <rPh sb="24" eb="26">
      <t>ソチ</t>
    </rPh>
    <rPh sb="27" eb="28">
      <t>モト</t>
    </rPh>
    <rPh sb="30" eb="32">
      <t>ヒツヨウ</t>
    </rPh>
    <rPh sb="35" eb="37">
      <t>ヒヨウ</t>
    </rPh>
    <phoneticPr fontId="110"/>
  </si>
  <si>
    <t>直接経費の対応する費日に計上</t>
  </si>
  <si>
    <t>（２）一時隔離関連経費</t>
    <phoneticPr fontId="110"/>
  </si>
  <si>
    <t>日当・宿泊</t>
  </si>
  <si>
    <t xml:space="preserve">・日当・宿泊費は原則契約書で設定している単価/不要
</t>
    <rPh sb="1" eb="3">
      <t>ニットウ</t>
    </rPh>
    <rPh sb="4" eb="6">
      <t>シュクハク</t>
    </rPh>
    <rPh sb="6" eb="7">
      <t>ヒ</t>
    </rPh>
    <rPh sb="8" eb="10">
      <t>ゲンソク</t>
    </rPh>
    <rPh sb="23" eb="25">
      <t>フヨウ</t>
    </rPh>
    <phoneticPr fontId="110"/>
  </si>
  <si>
    <t xml:space="preserve">不要
</t>
    <rPh sb="0" eb="2">
      <t>フヨウ</t>
    </rPh>
    <phoneticPr fontId="110"/>
  </si>
  <si>
    <t>・旅費（その他）で２重計上されないよう注意。</t>
    <rPh sb="19" eb="21">
      <t>チュウイ</t>
    </rPh>
    <phoneticPr fontId="110"/>
  </si>
  <si>
    <t>・先方政府から宿泊施設の指定があり契約書の単価を超える場合は実費</t>
    <phoneticPr fontId="110"/>
  </si>
  <si>
    <t>領収書</t>
    <phoneticPr fontId="110"/>
  </si>
  <si>
    <r>
      <t>日当：日額</t>
    </r>
    <r>
      <rPr>
        <sz val="10"/>
        <color rgb="FFFF0000"/>
        <rFont val="ＭＳ ゴシック"/>
        <family val="3"/>
        <charset val="128"/>
      </rPr>
      <t>1,100円</t>
    </r>
    <r>
      <rPr>
        <sz val="10"/>
        <color theme="1"/>
        <rFont val="ＭＳ ゴシック"/>
        <family val="3"/>
        <charset val="128"/>
      </rPr>
      <t>税抜
宿泊料：全国一律1泊</t>
    </r>
    <r>
      <rPr>
        <b/>
        <sz val="10"/>
        <color rgb="FFFF0000"/>
        <rFont val="ＭＳ ゴシック"/>
        <family val="3"/>
        <charset val="128"/>
      </rPr>
      <t>10,300</t>
    </r>
    <r>
      <rPr>
        <sz val="10"/>
        <color theme="1"/>
        <rFont val="ＭＳ ゴシック"/>
        <family val="3"/>
        <charset val="128"/>
      </rPr>
      <t>円税抜</t>
    </r>
    <rPh sb="0" eb="2">
      <t>ニットウ</t>
    </rPh>
    <rPh sb="3" eb="5">
      <t>ニチガク</t>
    </rPh>
    <rPh sb="10" eb="11">
      <t>エン</t>
    </rPh>
    <rPh sb="11" eb="12">
      <t>ゼイ</t>
    </rPh>
    <rPh sb="12" eb="13">
      <t>バツ</t>
    </rPh>
    <rPh sb="14" eb="16">
      <t>シュクハク</t>
    </rPh>
    <rPh sb="16" eb="17">
      <t>リョウ</t>
    </rPh>
    <rPh sb="18" eb="20">
      <t>ゼンコク</t>
    </rPh>
    <rPh sb="20" eb="22">
      <t>イチリツ</t>
    </rPh>
    <rPh sb="23" eb="24">
      <t>ハク</t>
    </rPh>
    <rPh sb="30" eb="31">
      <t>エン</t>
    </rPh>
    <rPh sb="31" eb="32">
      <t>ゼイ</t>
    </rPh>
    <rPh sb="32" eb="33">
      <t>ヌ</t>
    </rPh>
    <phoneticPr fontId="110"/>
  </si>
  <si>
    <t>日当：不要
宿泊料：領収書</t>
    <rPh sb="0" eb="2">
      <t>ニットウ</t>
    </rPh>
    <rPh sb="3" eb="5">
      <t>フヨウ</t>
    </rPh>
    <rPh sb="6" eb="8">
      <t>シュクハク</t>
    </rPh>
    <rPh sb="10" eb="13">
      <t>リョウシュウショ</t>
    </rPh>
    <phoneticPr fontId="110"/>
  </si>
  <si>
    <t>直接人件費相当額の待機費用</t>
    <rPh sb="7" eb="8">
      <t>ガク</t>
    </rPh>
    <rPh sb="9" eb="11">
      <t>タイキ</t>
    </rPh>
    <rPh sb="11" eb="13">
      <t>ヒヨウ</t>
    </rPh>
    <phoneticPr fontId="110"/>
  </si>
  <si>
    <t>原則契約書で設定している単価</t>
    <phoneticPr fontId="110"/>
  </si>
  <si>
    <t>不要</t>
    <rPh sb="0" eb="2">
      <t>フヨウ</t>
    </rPh>
    <phoneticPr fontId="110"/>
  </si>
  <si>
    <t>隔離施設までの交通費</t>
    <rPh sb="7" eb="9">
      <t>コウツウ</t>
    </rPh>
    <phoneticPr fontId="110"/>
  </si>
  <si>
    <t>40,000円税込</t>
    <rPh sb="6" eb="7">
      <t>エン</t>
    </rPh>
    <rPh sb="7" eb="8">
      <t>ゼイ</t>
    </rPh>
    <rPh sb="8" eb="9">
      <t>コミ</t>
    </rPh>
    <phoneticPr fontId="110"/>
  </si>
  <si>
    <t>隔離施設最寄り駅から自宅最寄り駅までの交通費</t>
    <rPh sb="0" eb="2">
      <t>カクリ</t>
    </rPh>
    <rPh sb="4" eb="6">
      <t>モヨ</t>
    </rPh>
    <rPh sb="7" eb="8">
      <t>エキ</t>
    </rPh>
    <rPh sb="12" eb="14">
      <t>モヨ</t>
    </rPh>
    <rPh sb="15" eb="16">
      <t>エキ</t>
    </rPh>
    <rPh sb="19" eb="21">
      <t>コウツウ</t>
    </rPh>
    <phoneticPr fontId="110"/>
  </si>
  <si>
    <t>ウエブサイト等で検索した最も経済的且つ効率的な経路の金額</t>
    <rPh sb="6" eb="7">
      <t>ナド</t>
    </rPh>
    <rPh sb="8" eb="10">
      <t>ケンサク</t>
    </rPh>
    <rPh sb="12" eb="13">
      <t>モット</t>
    </rPh>
    <rPh sb="14" eb="17">
      <t>ケイザイテキ</t>
    </rPh>
    <rPh sb="17" eb="18">
      <t>カ</t>
    </rPh>
    <rPh sb="19" eb="22">
      <t>コウリツテキ</t>
    </rPh>
    <rPh sb="23" eb="25">
      <t>ケイロ</t>
    </rPh>
    <rPh sb="26" eb="28">
      <t>キンガク</t>
    </rPh>
    <phoneticPr fontId="110"/>
  </si>
  <si>
    <t>（３）海外旅行保険の一部経費</t>
    <phoneticPr fontId="110"/>
  </si>
  <si>
    <t>日額200円税抜</t>
    <rPh sb="6" eb="7">
      <t>ゼイ</t>
    </rPh>
    <rPh sb="7" eb="8">
      <t>ヌ</t>
    </rPh>
    <phoneticPr fontId="110"/>
  </si>
  <si>
    <t>付保期間と緊急移送が明記された内訳書等のコピー</t>
    <rPh sb="0" eb="2">
      <t>フホ</t>
    </rPh>
    <rPh sb="2" eb="4">
      <t>キカン</t>
    </rPh>
    <rPh sb="5" eb="7">
      <t>キンキュウ</t>
    </rPh>
    <rPh sb="7" eb="9">
      <t>イソウ</t>
    </rPh>
    <rPh sb="10" eb="12">
      <t>メイキ</t>
    </rPh>
    <rPh sb="15" eb="18">
      <t>ウチワケショ</t>
    </rPh>
    <rPh sb="18" eb="19">
      <t>ナド</t>
    </rPh>
    <phoneticPr fontId="110"/>
  </si>
  <si>
    <t>（４）本邦での新型コロナウィルスワクチン接種のための渡航内容変更経費</t>
  </si>
  <si>
    <t>航空券の変更・追加購入費</t>
  </si>
  <si>
    <t>実費</t>
  </si>
  <si>
    <r>
      <t xml:space="preserve">(５) </t>
    </r>
    <r>
      <rPr>
        <sz val="10"/>
        <color theme="1"/>
        <rFont val="ＭＳ ゴシック"/>
        <family val="3"/>
        <charset val="128"/>
      </rPr>
      <t>新型コロナワクチン接種に係る費用補助について</t>
    </r>
    <phoneticPr fontId="110"/>
  </si>
  <si>
    <r>
      <t>ワクチン接種</t>
    </r>
    <r>
      <rPr>
        <sz val="8"/>
        <color theme="1"/>
        <rFont val="ＭＳ ゴシック"/>
        <family val="3"/>
        <charset val="128"/>
      </rPr>
      <t>（業務従事者）</t>
    </r>
    <rPh sb="4" eb="6">
      <t>セッシュ</t>
    </rPh>
    <rPh sb="7" eb="9">
      <t>ギョウム</t>
    </rPh>
    <rPh sb="9" eb="12">
      <t>ジュウジシャ</t>
    </rPh>
    <phoneticPr fontId="110"/>
  </si>
  <si>
    <t>居住国</t>
    <rPh sb="0" eb="2">
      <t>キョジュウ</t>
    </rPh>
    <rPh sb="2" eb="3">
      <t>コク</t>
    </rPh>
    <phoneticPr fontId="110"/>
  </si>
  <si>
    <t>居住国が日本の場合：
国内活動費-国内業務費
居住国が海外の場合：
海外活動費-海外活動諸費</t>
    <rPh sb="0" eb="2">
      <t>キョジュウ</t>
    </rPh>
    <rPh sb="2" eb="3">
      <t>コク</t>
    </rPh>
    <rPh sb="4" eb="6">
      <t>ニホン</t>
    </rPh>
    <rPh sb="7" eb="9">
      <t>バアイ</t>
    </rPh>
    <rPh sb="24" eb="26">
      <t>キョジュウ</t>
    </rPh>
    <rPh sb="26" eb="27">
      <t>コク</t>
    </rPh>
    <rPh sb="28" eb="30">
      <t>カイガイ</t>
    </rPh>
    <rPh sb="31" eb="33">
      <t>バアイ</t>
    </rPh>
    <phoneticPr fontId="110"/>
  </si>
  <si>
    <t>条件を満たす場合、1契約当たり8,000円／人を上限目安とする。</t>
    <rPh sb="0" eb="2">
      <t>ジョウケン</t>
    </rPh>
    <rPh sb="3" eb="4">
      <t>ミ</t>
    </rPh>
    <rPh sb="6" eb="8">
      <t>バアイ</t>
    </rPh>
    <phoneticPr fontId="110"/>
  </si>
  <si>
    <r>
      <t>ワクチン接種</t>
    </r>
    <r>
      <rPr>
        <sz val="8"/>
        <color theme="1"/>
        <rFont val="ＭＳ ゴシック"/>
        <family val="3"/>
        <charset val="128"/>
      </rPr>
      <t>（現地業務補助員）</t>
    </r>
    <rPh sb="9" eb="11">
      <t>ギョウム</t>
    </rPh>
    <rPh sb="11" eb="14">
      <t>ホジョイン</t>
    </rPh>
    <phoneticPr fontId="110"/>
  </si>
  <si>
    <r>
      <t>ワクチン接種</t>
    </r>
    <r>
      <rPr>
        <sz val="8"/>
        <color theme="1"/>
        <rFont val="ＭＳ ゴシック"/>
        <family val="3"/>
        <charset val="128"/>
      </rPr>
      <t>（再委託先事業者）</t>
    </r>
    <rPh sb="7" eb="10">
      <t>サイイタク</t>
    </rPh>
    <rPh sb="10" eb="11">
      <t>サキ</t>
    </rPh>
    <rPh sb="11" eb="14">
      <t>ジギョウシャ</t>
    </rPh>
    <phoneticPr fontId="110"/>
  </si>
  <si>
    <t>再委託に該当する費目</t>
    <rPh sb="0" eb="3">
      <t>サイイタク</t>
    </rPh>
    <rPh sb="4" eb="6">
      <t>ガイトウ</t>
    </rPh>
    <rPh sb="8" eb="10">
      <t>ヒモク</t>
    </rPh>
    <phoneticPr fontId="110"/>
  </si>
  <si>
    <t>条件を満たす場合、1契約当たり8,000円／人を上限目安とする。</t>
    <phoneticPr fontId="110"/>
  </si>
  <si>
    <t>再委託経費に含む</t>
    <rPh sb="0" eb="3">
      <t>サイイタク</t>
    </rPh>
    <rPh sb="3" eb="5">
      <t>ケイヒ</t>
    </rPh>
    <rPh sb="6" eb="7">
      <t>フク</t>
    </rPh>
    <phoneticPr fontId="110"/>
  </si>
  <si>
    <t> </t>
    <phoneticPr fontId="110"/>
  </si>
  <si>
    <t>赤枠入力セルの「白色部分」を全て入力してください。水色部分は計算式が入っていますので、入力しないでください。</t>
    <rPh sb="0" eb="2">
      <t>アカワク</t>
    </rPh>
    <rPh sb="2" eb="4">
      <t>ニュウリョク</t>
    </rPh>
    <rPh sb="8" eb="10">
      <t>ハクショク</t>
    </rPh>
    <rPh sb="10" eb="12">
      <t>ブブン</t>
    </rPh>
    <rPh sb="14" eb="15">
      <t>スベ</t>
    </rPh>
    <rPh sb="16" eb="18">
      <t>ニュウリョク</t>
    </rPh>
    <rPh sb="25" eb="27">
      <t>ミズイロ</t>
    </rPh>
    <rPh sb="27" eb="29">
      <t>ブブン</t>
    </rPh>
    <rPh sb="30" eb="32">
      <t>ケイサン</t>
    </rPh>
    <rPh sb="32" eb="33">
      <t>シキ</t>
    </rPh>
    <rPh sb="34" eb="35">
      <t>ハイ</t>
    </rPh>
    <rPh sb="43" eb="45">
      <t>ニュウリョク</t>
    </rPh>
    <phoneticPr fontId="2"/>
  </si>
  <si>
    <t>適格請求書関連事項</t>
    <rPh sb="0" eb="5">
      <t>テキカクセイキュウショ</t>
    </rPh>
    <rPh sb="5" eb="7">
      <t>カンレン</t>
    </rPh>
    <rPh sb="7" eb="9">
      <t>ジコウ</t>
    </rPh>
    <phoneticPr fontId="2"/>
  </si>
  <si>
    <t>項目</t>
    <rPh sb="0" eb="2">
      <t>コウモク</t>
    </rPh>
    <phoneticPr fontId="2"/>
  </si>
  <si>
    <t>入力セル</t>
    <rPh sb="0" eb="2">
      <t>ニュウリョク</t>
    </rPh>
    <phoneticPr fontId="2"/>
  </si>
  <si>
    <t>入力ガイド</t>
    <rPh sb="0" eb="2">
      <t>ニュウリョク</t>
    </rPh>
    <phoneticPr fontId="2"/>
  </si>
  <si>
    <t>口座種別</t>
    <rPh sb="0" eb="2">
      <t>コウザ</t>
    </rPh>
    <rPh sb="2" eb="4">
      <t>シュベツ</t>
    </rPh>
    <phoneticPr fontId="2"/>
  </si>
  <si>
    <t>消費税</t>
    <rPh sb="0" eb="3">
      <t>ショウヒゼイ</t>
    </rPh>
    <phoneticPr fontId="2"/>
  </si>
  <si>
    <t>調達管理番号(頭8桁)</t>
    <rPh sb="0" eb="6">
      <t>チョウタツカンリバンゴウ</t>
    </rPh>
    <rPh sb="7" eb="8">
      <t>アタマ</t>
    </rPh>
    <rPh sb="9" eb="10">
      <t>ケタ</t>
    </rPh>
    <phoneticPr fontId="2"/>
  </si>
  <si>
    <t>契約交渉時の『見積書確認シート』に記載されている調達管理番号(頭8桁)又は、『検査結果について』の右下に記載のある数字が調達管理番号ですので、
その頭8桁を記入ください。</t>
    <phoneticPr fontId="2"/>
  </si>
  <si>
    <t>【業務完了届日付】</t>
    <rPh sb="1" eb="3">
      <t>ギョウム</t>
    </rPh>
    <rPh sb="3" eb="5">
      <t>カンリョウ</t>
    </rPh>
    <rPh sb="5" eb="6">
      <t>トドケ</t>
    </rPh>
    <rPh sb="6" eb="8">
      <t>ヒヅケ</t>
    </rPh>
    <phoneticPr fontId="2"/>
  </si>
  <si>
    <t>普通</t>
    <rPh sb="0" eb="2">
      <t>フツウ</t>
    </rPh>
    <phoneticPr fontId="2"/>
  </si>
  <si>
    <t>●</t>
    <phoneticPr fontId="2"/>
  </si>
  <si>
    <t>【検査合格日】（「検査結果について」の日付）</t>
    <rPh sb="1" eb="3">
      <t>ケンサ</t>
    </rPh>
    <rPh sb="3" eb="6">
      <t>ゴウカクビ</t>
    </rPh>
    <phoneticPr fontId="2"/>
  </si>
  <si>
    <t>合格通知「検査結果について」の日付を記載してください。</t>
    <rPh sb="18" eb="20">
      <t>キサイ</t>
    </rPh>
    <phoneticPr fontId="2"/>
  </si>
  <si>
    <t>当座</t>
    <rPh sb="0" eb="2">
      <t>トウザ</t>
    </rPh>
    <phoneticPr fontId="2"/>
  </si>
  <si>
    <t>契約</t>
    <rPh sb="0" eb="2">
      <t>ケイヤク</t>
    </rPh>
    <phoneticPr fontId="2"/>
  </si>
  <si>
    <t>当初契約の契約金額（税抜）</t>
    <rPh sb="0" eb="4">
      <t>トウショケイヤク</t>
    </rPh>
    <rPh sb="5" eb="9">
      <t>ケイヤクキンガク</t>
    </rPh>
    <rPh sb="10" eb="12">
      <t>ゼイヌ</t>
    </rPh>
    <phoneticPr fontId="2"/>
  </si>
  <si>
    <r>
      <t>当初契約の契約金額</t>
    </r>
    <r>
      <rPr>
        <b/>
        <u/>
        <sz val="12"/>
        <rFont val="ＭＳ ゴシック"/>
        <family val="3"/>
        <charset val="128"/>
      </rPr>
      <t>（税抜）</t>
    </r>
    <r>
      <rPr>
        <sz val="12"/>
        <rFont val="ＭＳ ゴシック"/>
        <family val="3"/>
        <charset val="128"/>
      </rPr>
      <t>を転記してください。</t>
    </r>
    <rPh sb="14" eb="16">
      <t>テンキ</t>
    </rPh>
    <phoneticPr fontId="2"/>
  </si>
  <si>
    <r>
      <rPr>
        <b/>
        <sz val="12"/>
        <rFont val="ＭＳ ゴシック"/>
        <family val="3"/>
        <charset val="128"/>
      </rPr>
      <t>＜8％経過措置適用契約＞</t>
    </r>
    <r>
      <rPr>
        <sz val="12"/>
        <rFont val="ＭＳ ゴシック"/>
        <family val="3"/>
        <charset val="128"/>
      </rPr>
      <t>8%適用分の契約金額（税抜）
※契約変更をしてる場合、変更後の最終的な金額</t>
    </r>
    <rPh sb="3" eb="7">
      <t>ケイカソチ</t>
    </rPh>
    <rPh sb="7" eb="9">
      <t>テキヨウ</t>
    </rPh>
    <rPh sb="9" eb="11">
      <t>ケイヤク</t>
    </rPh>
    <rPh sb="14" eb="17">
      <t>テキヨウブン</t>
    </rPh>
    <rPh sb="18" eb="22">
      <t>ケイヤクキンガク</t>
    </rPh>
    <rPh sb="23" eb="26">
      <t>ゼイ</t>
    </rPh>
    <rPh sb="28" eb="30">
      <t>ケイヤク</t>
    </rPh>
    <rPh sb="30" eb="32">
      <t>ヘンコウ</t>
    </rPh>
    <rPh sb="36" eb="38">
      <t>バアイ</t>
    </rPh>
    <rPh sb="39" eb="42">
      <t>ヘンコウゴ</t>
    </rPh>
    <rPh sb="43" eb="46">
      <t>サイシュウテキ</t>
    </rPh>
    <rPh sb="47" eb="49">
      <t>キンガク</t>
    </rPh>
    <phoneticPr fontId="2"/>
  </si>
  <si>
    <t>「様式４（内訳書_8%経過措置）」から転記されますので入力不要です。
「様式４（内訳書_8%経過措置）」における「契約書記載額」の「Ⅳ．小計」額</t>
    <rPh sb="5" eb="8">
      <t>ウチワケショ</t>
    </rPh>
    <rPh sb="11" eb="15">
      <t>ケイカソチ</t>
    </rPh>
    <rPh sb="19" eb="21">
      <t>テンキ</t>
    </rPh>
    <phoneticPr fontId="2"/>
  </si>
  <si>
    <t>完了した業務全体の対価</t>
    <rPh sb="0" eb="2">
      <t>カンリョウ</t>
    </rPh>
    <rPh sb="4" eb="6">
      <t>ギョウム</t>
    </rPh>
    <rPh sb="6" eb="8">
      <t>ゼンタイ</t>
    </rPh>
    <rPh sb="9" eb="11">
      <t>タイカ</t>
    </rPh>
    <phoneticPr fontId="2"/>
  </si>
  <si>
    <r>
      <rPr>
        <b/>
        <sz val="12"/>
        <rFont val="ＭＳ ゴシック"/>
        <family val="3"/>
        <charset val="128"/>
      </rPr>
      <t>＜8％経過措置適用契約＞</t>
    </r>
    <r>
      <rPr>
        <sz val="12"/>
        <rFont val="ＭＳ ゴシック"/>
        <family val="3"/>
        <charset val="128"/>
      </rPr>
      <t>業務完了に伴う対価（全体、税抜）</t>
    </r>
    <rPh sb="7" eb="9">
      <t>テキヨウ</t>
    </rPh>
    <rPh sb="9" eb="11">
      <t>ケイヤク</t>
    </rPh>
    <rPh sb="22" eb="24">
      <t>ゼンタイ</t>
    </rPh>
    <phoneticPr fontId="2"/>
  </si>
  <si>
    <t>「様式４（内訳書_8%経過措置）」から転記されますので入力不要です。
「様式４（内訳書_8%経過措置）」における「精算額」の「Ⅳ．小計」額</t>
    <rPh sb="36" eb="38">
      <t>ヨウシキ</t>
    </rPh>
    <rPh sb="57" eb="60">
      <t>セイサンガク</t>
    </rPh>
    <rPh sb="65" eb="67">
      <t>ショウケイ</t>
    </rPh>
    <rPh sb="68" eb="69">
      <t>ガク</t>
    </rPh>
    <phoneticPr fontId="2"/>
  </si>
  <si>
    <r>
      <rPr>
        <b/>
        <sz val="12"/>
        <rFont val="ＭＳ ゴシック"/>
        <family val="3"/>
        <charset val="128"/>
      </rPr>
      <t>＜8％経過措置適用契約＞</t>
    </r>
    <r>
      <rPr>
        <sz val="12"/>
        <rFont val="ＭＳ ゴシック"/>
        <family val="3"/>
        <charset val="128"/>
      </rPr>
      <t>税率8％が適用される業務完了に伴う対価（全体、税抜）（イ）</t>
    </r>
    <rPh sb="7" eb="9">
      <t>テキヨウ</t>
    </rPh>
    <rPh sb="9" eb="11">
      <t>ケイヤク</t>
    </rPh>
    <rPh sb="12" eb="14">
      <t>ゼイリツ</t>
    </rPh>
    <rPh sb="17" eb="19">
      <t>テキヨウ</t>
    </rPh>
    <rPh sb="32" eb="34">
      <t>ゼンタイ</t>
    </rPh>
    <phoneticPr fontId="2"/>
  </si>
  <si>
    <t>経過措置適用の場合、「当初契約の契約金額（税抜）」までは税率８％が適用されます。
「＜8％経過措置適用＞業務完了に伴う対価」が「当初契約の契約金額（税抜）」より少なければ、「＜8％経過措置適用＞業務完了に伴う対価」の金額となります。</t>
    <rPh sb="0" eb="6">
      <t>ケイカソチテキヨウ</t>
    </rPh>
    <rPh sb="7" eb="9">
      <t>バアイ</t>
    </rPh>
    <phoneticPr fontId="2"/>
  </si>
  <si>
    <r>
      <rPr>
        <b/>
        <sz val="12"/>
        <rFont val="ＭＳ ゴシック"/>
        <family val="3"/>
        <charset val="128"/>
      </rPr>
      <t>＜8％経過措置適用契約＞</t>
    </r>
    <r>
      <rPr>
        <sz val="12"/>
        <rFont val="ＭＳ ゴシック"/>
        <family val="3"/>
        <charset val="128"/>
      </rPr>
      <t>税率10％が適用される業務完了に伴う対価（全体、税抜）（ロ）</t>
    </r>
    <rPh sb="9" eb="11">
      <t>ケイヤク</t>
    </rPh>
    <rPh sb="33" eb="35">
      <t>ゼンタイ</t>
    </rPh>
    <phoneticPr fontId="2"/>
  </si>
  <si>
    <t xml:space="preserve">経過措置適用の場合、「当初契約の契約金額（税抜）」を超過した部分の金額（＝契約変更をして10%税率が適用された契約金額）が記載されます。
</t>
    <rPh sb="26" eb="28">
      <t>チョウカ</t>
    </rPh>
    <rPh sb="30" eb="32">
      <t>ブブン</t>
    </rPh>
    <rPh sb="33" eb="35">
      <t>キンガク</t>
    </rPh>
    <rPh sb="37" eb="39">
      <t>ケイヤク</t>
    </rPh>
    <rPh sb="39" eb="41">
      <t>ヘンコウ</t>
    </rPh>
    <rPh sb="47" eb="49">
      <t>ゼイリツ</t>
    </rPh>
    <rPh sb="50" eb="52">
      <t>テキヨウ</t>
    </rPh>
    <rPh sb="55" eb="57">
      <t>ケイヤク</t>
    </rPh>
    <rPh sb="57" eb="59">
      <t>キンガク</t>
    </rPh>
    <phoneticPr fontId="2"/>
  </si>
  <si>
    <r>
      <rPr>
        <b/>
        <sz val="12"/>
        <rFont val="ＭＳ ゴシック"/>
        <family val="3"/>
        <charset val="128"/>
      </rPr>
      <t>＜経過措置適用無契約＞</t>
    </r>
    <r>
      <rPr>
        <sz val="12"/>
        <rFont val="ＭＳ ゴシック"/>
        <family val="3"/>
        <charset val="128"/>
      </rPr>
      <t>業務完了に伴う対価（全体、税抜）（ハ）</t>
    </r>
    <rPh sb="1" eb="5">
      <t>ケイカソチ</t>
    </rPh>
    <rPh sb="5" eb="8">
      <t>テキヨウナシ</t>
    </rPh>
    <rPh sb="8" eb="10">
      <t>ケイヤク</t>
    </rPh>
    <rPh sb="21" eb="23">
      <t>ゼンタイ</t>
    </rPh>
    <phoneticPr fontId="2"/>
  </si>
  <si>
    <t>経過措置適用ではない場合、「様式21請求書（消費税10％）」シートの「①業務完了に伴う対価（全体、税抜）」にこの金額が転記されます。</t>
    <rPh sb="14" eb="16">
      <t>ヨウシキ</t>
    </rPh>
    <rPh sb="18" eb="21">
      <t>セイキュウショ</t>
    </rPh>
    <rPh sb="22" eb="25">
      <t>ショウヒゼイ</t>
    </rPh>
    <rPh sb="56" eb="58">
      <t>キンガク</t>
    </rPh>
    <rPh sb="59" eb="61">
      <t>テンキ</t>
    </rPh>
    <phoneticPr fontId="2"/>
  </si>
  <si>
    <r>
      <rPr>
        <b/>
        <sz val="12"/>
        <rFont val="ＭＳ ゴシック"/>
        <family val="3"/>
        <charset val="128"/>
      </rPr>
      <t>＜8％経過措置適用契約＞</t>
    </r>
    <r>
      <rPr>
        <sz val="12"/>
        <rFont val="ＭＳ ゴシック"/>
        <family val="3"/>
        <charset val="128"/>
      </rPr>
      <t>（イ）の消費税額（税率8％）</t>
    </r>
    <rPh sb="9" eb="11">
      <t>ケイヤク</t>
    </rPh>
    <rPh sb="16" eb="20">
      <t>ショウヒゼイガク</t>
    </rPh>
    <phoneticPr fontId="2"/>
  </si>
  <si>
    <t>自動計算されますので入力不要です。</t>
    <phoneticPr fontId="2"/>
  </si>
  <si>
    <r>
      <rPr>
        <b/>
        <sz val="12"/>
        <rFont val="ＭＳ ゴシック"/>
        <family val="3"/>
        <charset val="128"/>
      </rPr>
      <t>＜8％経過措置適用契約＞</t>
    </r>
    <r>
      <rPr>
        <sz val="12"/>
        <rFont val="ＭＳ ゴシック"/>
        <family val="3"/>
        <charset val="128"/>
      </rPr>
      <t>（ロ）の消費税額（税率10％）</t>
    </r>
    <rPh sb="9" eb="11">
      <t>ケイヤク</t>
    </rPh>
    <rPh sb="19" eb="20">
      <t>ガク</t>
    </rPh>
    <phoneticPr fontId="2"/>
  </si>
  <si>
    <r>
      <rPr>
        <b/>
        <sz val="12"/>
        <rFont val="ＭＳ ゴシック"/>
        <family val="3"/>
        <charset val="128"/>
      </rPr>
      <t>＜経過措置適用無契約＞</t>
    </r>
    <r>
      <rPr>
        <sz val="12"/>
        <rFont val="ＭＳ ゴシック"/>
        <family val="3"/>
        <charset val="128"/>
      </rPr>
      <t>（ハ）の消費税額（税率10％）</t>
    </r>
    <rPh sb="8" eb="10">
      <t>ケイヤク</t>
    </rPh>
    <phoneticPr fontId="2"/>
  </si>
  <si>
    <t>これまでに完了している業務</t>
    <rPh sb="5" eb="7">
      <t>カンリョウ</t>
    </rPh>
    <rPh sb="11" eb="13">
      <t>ギョウム</t>
    </rPh>
    <phoneticPr fontId="2"/>
  </si>
  <si>
    <r>
      <rPr>
        <b/>
        <sz val="12"/>
        <color rgb="FFFF0000"/>
        <rFont val="ＭＳ ゴシック"/>
        <family val="3"/>
        <charset val="128"/>
      </rPr>
      <t>【部分払がある場合】</t>
    </r>
    <r>
      <rPr>
        <sz val="12"/>
        <rFont val="ＭＳ ゴシック"/>
        <family val="3"/>
        <charset val="128"/>
      </rPr>
      <t>最後の部分払の「契約金額相当額計算書」のシート(14)「部分払金額計算書」の(A)の金額</t>
    </r>
    <rPh sb="1" eb="3">
      <t>ブブン</t>
    </rPh>
    <rPh sb="3" eb="4">
      <t>バラ</t>
    </rPh>
    <rPh sb="7" eb="9">
      <t>バアイ</t>
    </rPh>
    <phoneticPr fontId="2"/>
  </si>
  <si>
    <r>
      <rPr>
        <b/>
        <sz val="12"/>
        <rFont val="ＭＳ ゴシック"/>
        <family val="3"/>
        <charset val="128"/>
      </rPr>
      <t>部分払がある場合</t>
    </r>
    <r>
      <rPr>
        <sz val="12"/>
        <rFont val="ＭＳ ゴシック"/>
        <family val="3"/>
        <charset val="128"/>
      </rPr>
      <t>、最終の部分完了報告書とともにJICAに提出した「契約金額相当額計算書」におけるシート(14)「部分払金額計算書」の(A)の金額を転記してください</t>
    </r>
    <phoneticPr fontId="2"/>
  </si>
  <si>
    <t>これまでの部分完了に伴う業務の対価（総額、税抜）</t>
    <rPh sb="7" eb="9">
      <t>カンリョウ</t>
    </rPh>
    <rPh sb="10" eb="11">
      <t>トモナ</t>
    </rPh>
    <rPh sb="12" eb="14">
      <t>ギョウム</t>
    </rPh>
    <rPh sb="18" eb="20">
      <t>ソウガク</t>
    </rPh>
    <rPh sb="21" eb="23">
      <t>ゼイヌ</t>
    </rPh>
    <phoneticPr fontId="2"/>
  </si>
  <si>
    <t>自動計算されますので入力不要です。
（上記の金額）×9/10。部分払がない場合は表示されません。</t>
    <rPh sb="0" eb="2">
      <t>ジドウ</t>
    </rPh>
    <rPh sb="2" eb="4">
      <t>ケイサン</t>
    </rPh>
    <rPh sb="10" eb="12">
      <t>ニュウリョク</t>
    </rPh>
    <rPh sb="12" eb="14">
      <t>フヨウ</t>
    </rPh>
    <rPh sb="19" eb="21">
      <t>ジョウキ</t>
    </rPh>
    <rPh sb="22" eb="24">
      <t>キンガク</t>
    </rPh>
    <rPh sb="31" eb="33">
      <t>ブブン</t>
    </rPh>
    <rPh sb="33" eb="34">
      <t>ハラ</t>
    </rPh>
    <rPh sb="37" eb="39">
      <t>バアイ</t>
    </rPh>
    <rPh sb="40" eb="42">
      <t>ヒョウジ</t>
    </rPh>
    <phoneticPr fontId="2"/>
  </si>
  <si>
    <r>
      <rPr>
        <b/>
        <sz val="12"/>
        <rFont val="ＭＳ ゴシック"/>
        <family val="3"/>
        <charset val="128"/>
      </rPr>
      <t>＜8％経過措置適用契約＞
　　</t>
    </r>
    <r>
      <rPr>
        <sz val="12"/>
        <rFont val="ＭＳ ゴシック"/>
        <family val="3"/>
        <charset val="128"/>
      </rPr>
      <t>うち経過措置により税率8％が適用される、これまでの部分完了に伴う対価（ニ）</t>
    </r>
    <rPh sb="9" eb="11">
      <t>ケイヤク</t>
    </rPh>
    <rPh sb="40" eb="42">
      <t>ブブン</t>
    </rPh>
    <phoneticPr fontId="2"/>
  </si>
  <si>
    <r>
      <rPr>
        <b/>
        <sz val="12"/>
        <rFont val="ＭＳ ゴシック"/>
        <family val="3"/>
        <charset val="128"/>
      </rPr>
      <t>＜8％経過措置適用契約＞</t>
    </r>
    <r>
      <rPr>
        <sz val="12"/>
        <rFont val="ＭＳ ゴシック"/>
        <family val="3"/>
        <charset val="128"/>
      </rPr>
      <t xml:space="preserve">
　　うち税率10％が適用される、これまでの部分完了に伴う対価（ホ)</t>
    </r>
    <rPh sb="9" eb="11">
      <t>ケイヤク</t>
    </rPh>
    <phoneticPr fontId="2"/>
  </si>
  <si>
    <r>
      <rPr>
        <b/>
        <sz val="12"/>
        <rFont val="ＭＳ ゴシック"/>
        <family val="3"/>
        <charset val="128"/>
      </rPr>
      <t>＜経過措置適用無契約契約＞</t>
    </r>
    <r>
      <rPr>
        <sz val="12"/>
        <rFont val="ＭＳ ゴシック"/>
        <family val="3"/>
        <charset val="128"/>
      </rPr>
      <t>税率10％が適用される、これまでの部分完了に伴う対価（ヘ）</t>
    </r>
    <rPh sb="8" eb="10">
      <t>ケイヤク</t>
    </rPh>
    <rPh sb="10" eb="12">
      <t>ケイヤク</t>
    </rPh>
    <phoneticPr fontId="2"/>
  </si>
  <si>
    <t>経過措置適用ではない場合、「これまでの部分完了に伴う業務の対価（総額、税抜）」と同額になり、「様式21請求書（消費税10％）」のシートにこの金額が転記されます。</t>
    <rPh sb="19" eb="21">
      <t>ブブン</t>
    </rPh>
    <rPh sb="21" eb="23">
      <t>カンリョウ</t>
    </rPh>
    <rPh sb="24" eb="25">
      <t>トモナ</t>
    </rPh>
    <rPh sb="26" eb="28">
      <t>ギョウム</t>
    </rPh>
    <rPh sb="29" eb="31">
      <t>タイカ</t>
    </rPh>
    <rPh sb="32" eb="34">
      <t>ソウガク</t>
    </rPh>
    <rPh sb="35" eb="37">
      <t>ゼイヌ</t>
    </rPh>
    <rPh sb="40" eb="42">
      <t>ドウガク</t>
    </rPh>
    <phoneticPr fontId="2"/>
  </si>
  <si>
    <r>
      <rPr>
        <b/>
        <sz val="12"/>
        <rFont val="ＭＳ ゴシック"/>
        <family val="3"/>
        <charset val="128"/>
      </rPr>
      <t>＜8％経過措置適用契約＞</t>
    </r>
    <r>
      <rPr>
        <sz val="12"/>
        <rFont val="ＭＳ ゴシック"/>
        <family val="3"/>
        <charset val="128"/>
      </rPr>
      <t>（ニ）の消費税額（税率8％）</t>
    </r>
    <rPh sb="9" eb="11">
      <t>ケイヤク</t>
    </rPh>
    <phoneticPr fontId="2"/>
  </si>
  <si>
    <t xml:space="preserve">自動計算されますので入力不要です。
</t>
    <phoneticPr fontId="2"/>
  </si>
  <si>
    <r>
      <rPr>
        <b/>
        <sz val="12"/>
        <rFont val="ＭＳ ゴシック"/>
        <family val="3"/>
        <charset val="128"/>
      </rPr>
      <t>＜8％経過措置適用契約＞</t>
    </r>
    <r>
      <rPr>
        <sz val="12"/>
        <rFont val="ＭＳ ゴシック"/>
        <family val="3"/>
        <charset val="128"/>
      </rPr>
      <t>（ホ）の消費税額（税率10％）</t>
    </r>
    <rPh sb="9" eb="11">
      <t>ケイヤク</t>
    </rPh>
    <phoneticPr fontId="2"/>
  </si>
  <si>
    <r>
      <rPr>
        <b/>
        <sz val="12"/>
        <rFont val="ＭＳ ゴシック"/>
        <family val="3"/>
        <charset val="128"/>
      </rPr>
      <t>＜経過措置適用無契約＞</t>
    </r>
    <r>
      <rPr>
        <sz val="12"/>
        <rFont val="ＭＳ ゴシック"/>
        <family val="3"/>
        <charset val="128"/>
      </rPr>
      <t>（ヘ）の消費税額（税率10％）</t>
    </r>
    <rPh sb="8" eb="10">
      <t>ケイヤク</t>
    </rPh>
    <phoneticPr fontId="2"/>
  </si>
  <si>
    <t>今回完了した業務</t>
    <rPh sb="0" eb="2">
      <t>コンカイ</t>
    </rPh>
    <rPh sb="2" eb="4">
      <t>カンリョウ</t>
    </rPh>
    <rPh sb="6" eb="8">
      <t>ギョウム</t>
    </rPh>
    <phoneticPr fontId="2"/>
  </si>
  <si>
    <r>
      <rPr>
        <b/>
        <sz val="12"/>
        <rFont val="ＭＳ ゴシック"/>
        <family val="3"/>
        <charset val="128"/>
      </rPr>
      <t>＜8％経過措置適用契約＞</t>
    </r>
    <r>
      <rPr>
        <sz val="12"/>
        <rFont val="ＭＳ ゴシック"/>
        <family val="3"/>
        <charset val="128"/>
      </rPr>
      <t>今回の業務完了に伴う対価（税抜）</t>
    </r>
    <rPh sb="9" eb="11">
      <t>ケイヤク</t>
    </rPh>
    <phoneticPr fontId="2"/>
  </si>
  <si>
    <t>自動計算されますので入力不要です。
「＜8％経過措置適用＞業務完了に伴う対価（全体、税抜）」－「これまでの部分完了に伴う業務の対価（税抜）」</t>
    <rPh sb="39" eb="41">
      <t>ゼンタイ</t>
    </rPh>
    <phoneticPr fontId="2"/>
  </si>
  <si>
    <t>　　うち経過措置により税率8％が適用される対価（ト）</t>
    <phoneticPr fontId="2"/>
  </si>
  <si>
    <t>自動計算されますので入力不要です。</t>
  </si>
  <si>
    <t>　　うち税率10％が適用される対価（チ）</t>
    <phoneticPr fontId="2"/>
  </si>
  <si>
    <r>
      <rPr>
        <b/>
        <sz val="12"/>
        <rFont val="ＭＳ ゴシック"/>
        <family val="3"/>
        <charset val="128"/>
      </rPr>
      <t>＜経過措置適用無契約＞</t>
    </r>
    <r>
      <rPr>
        <sz val="12"/>
        <rFont val="ＭＳ ゴシック"/>
        <family val="3"/>
        <charset val="128"/>
      </rPr>
      <t>今回の業務完了に伴う対価（税抜）（リ）</t>
    </r>
    <rPh sb="8" eb="10">
      <t>ケイヤク</t>
    </rPh>
    <rPh sb="11" eb="13">
      <t>コンカイ</t>
    </rPh>
    <rPh sb="14" eb="16">
      <t>ギョウム</t>
    </rPh>
    <rPh sb="16" eb="18">
      <t>カンリョウ</t>
    </rPh>
    <rPh sb="19" eb="20">
      <t>トモナ</t>
    </rPh>
    <rPh sb="24" eb="26">
      <t>ゼイヌ</t>
    </rPh>
    <phoneticPr fontId="2"/>
  </si>
  <si>
    <t>経過措置適用ではない場合、「様式21請求書（消費税10％）」シートの「③今回対象となる業務の対価（税抜）」にこの金額が転記されます。</t>
    <phoneticPr fontId="2"/>
  </si>
  <si>
    <r>
      <rPr>
        <b/>
        <sz val="12"/>
        <rFont val="ＭＳ ゴシック"/>
        <family val="3"/>
        <charset val="128"/>
      </rPr>
      <t>＜8％経過措置適用契約＞</t>
    </r>
    <r>
      <rPr>
        <sz val="12"/>
        <rFont val="ＭＳ ゴシック"/>
        <family val="3"/>
        <charset val="128"/>
      </rPr>
      <t>（ト）の消費税額（税率8％）</t>
    </r>
    <rPh sb="9" eb="11">
      <t>ケイヤク</t>
    </rPh>
    <rPh sb="16" eb="20">
      <t>ショウヒゼイガク</t>
    </rPh>
    <phoneticPr fontId="2"/>
  </si>
  <si>
    <r>
      <rPr>
        <b/>
        <sz val="12"/>
        <rFont val="ＭＳ ゴシック"/>
        <family val="3"/>
        <charset val="128"/>
      </rPr>
      <t>＜8％経過措置適用契約＞</t>
    </r>
    <r>
      <rPr>
        <sz val="12"/>
        <rFont val="ＭＳ ゴシック"/>
        <family val="3"/>
        <charset val="128"/>
      </rPr>
      <t>（チ）の消費税額（税率10％）</t>
    </r>
    <rPh sb="9" eb="11">
      <t>ケイヤク</t>
    </rPh>
    <phoneticPr fontId="2"/>
  </si>
  <si>
    <r>
      <rPr>
        <b/>
        <sz val="12"/>
        <rFont val="ＭＳ ゴシック"/>
        <family val="3"/>
        <charset val="128"/>
      </rPr>
      <t>＜経過措置適用無契約＞</t>
    </r>
    <r>
      <rPr>
        <sz val="12"/>
        <rFont val="ＭＳ ゴシック"/>
        <family val="3"/>
        <charset val="128"/>
      </rPr>
      <t>（リ）の消費税額（税率10％）</t>
    </r>
    <rPh sb="8" eb="10">
      <t>ケイヤク</t>
    </rPh>
    <phoneticPr fontId="2"/>
  </si>
  <si>
    <t>経過措置適用ではない場合、「様式21請求書（消費税10％）」のシートにこの金額が転記されます。</t>
    <phoneticPr fontId="2"/>
  </si>
  <si>
    <t>【精算報告書提出日】</t>
    <rPh sb="1" eb="3">
      <t>セイサン</t>
    </rPh>
    <rPh sb="3" eb="6">
      <t>ホウコクショ</t>
    </rPh>
    <rPh sb="6" eb="8">
      <t>テイシュツ</t>
    </rPh>
    <rPh sb="8" eb="9">
      <t>ビ</t>
    </rPh>
    <phoneticPr fontId="2"/>
  </si>
  <si>
    <t>【請求書日付】</t>
    <rPh sb="1" eb="4">
      <t>セイキュウショ</t>
    </rPh>
    <rPh sb="4" eb="6">
      <t>ヒヅケ</t>
    </rPh>
    <phoneticPr fontId="2"/>
  </si>
  <si>
    <t>JICA提出日を入力してください。合格通知「検査結果について」の日付より後であることを確認してください。</t>
    <rPh sb="22" eb="24">
      <t>ケンサ</t>
    </rPh>
    <rPh sb="24" eb="26">
      <t>ケッカ</t>
    </rPh>
    <phoneticPr fontId="2"/>
  </si>
  <si>
    <t>【所在地】</t>
  </si>
  <si>
    <t>【会社名】</t>
  </si>
  <si>
    <t>●●製作所</t>
    <rPh sb="2" eb="5">
      <t>セイサクジョ</t>
    </rPh>
    <phoneticPr fontId="2"/>
  </si>
  <si>
    <t>共同企業体の場合は以下の様に記載してください
共同企業体代表者
㈱○○</t>
    <phoneticPr fontId="2"/>
  </si>
  <si>
    <t>【登録番号】
適格請求書発行事業者のみ</t>
    <phoneticPr fontId="2"/>
  </si>
  <si>
    <t>登録番号（T+数字13桁）がある場合は必ず記載下さい。
共同企業体の場合は共同企業体代表者の登録番号を記載してください。</t>
    <phoneticPr fontId="2"/>
  </si>
  <si>
    <t>【代表者役職名】</t>
  </si>
  <si>
    <t>【代表者名】</t>
    <phoneticPr fontId="2"/>
  </si>
  <si>
    <t>●●太郎</t>
    <rPh sb="2" eb="4">
      <t>タロウ</t>
    </rPh>
    <phoneticPr fontId="2"/>
  </si>
  <si>
    <t>業務名称</t>
  </si>
  <si>
    <t>●●案件化調査</t>
    <rPh sb="2" eb="4">
      <t>アンケン</t>
    </rPh>
    <rPh sb="4" eb="5">
      <t>カ</t>
    </rPh>
    <rPh sb="5" eb="7">
      <t>チョウサ</t>
    </rPh>
    <phoneticPr fontId="2"/>
  </si>
  <si>
    <t>契約書記載の「業務名称」を確認の上、記載ください。</t>
    <phoneticPr fontId="2"/>
  </si>
  <si>
    <t>対象国名</t>
  </si>
  <si>
    <t>〇〇国</t>
    <rPh sb="2" eb="3">
      <t>コク</t>
    </rPh>
    <phoneticPr fontId="2"/>
  </si>
  <si>
    <t>締結日</t>
  </si>
  <si>
    <r>
      <t xml:space="preserve">振込銀行名・支店 </t>
    </r>
    <r>
      <rPr>
        <vertAlign val="superscript"/>
        <sz val="12"/>
        <rFont val="ＭＳ ゴシック"/>
        <family val="3"/>
        <charset val="128"/>
      </rPr>
      <t>注1</t>
    </r>
    <rPh sb="4" eb="5">
      <t>メイ</t>
    </rPh>
    <rPh sb="6" eb="8">
      <t>シテン</t>
    </rPh>
    <phoneticPr fontId="2"/>
  </si>
  <si>
    <t>JICAに登録されている口座を記入してください。
支払口座届出書は右記URLから</t>
    <rPh sb="25" eb="27">
      <t>シハライ</t>
    </rPh>
    <rPh sb="27" eb="29">
      <t>コウザ</t>
    </rPh>
    <rPh sb="29" eb="30">
      <t>トド</t>
    </rPh>
    <rPh sb="30" eb="31">
      <t>デ</t>
    </rPh>
    <rPh sb="31" eb="32">
      <t>ショ</t>
    </rPh>
    <rPh sb="33" eb="35">
      <t>ウキ</t>
    </rPh>
    <phoneticPr fontId="2"/>
  </si>
  <si>
    <t>https://www.jica.go.jp/announce/manual/form/consul_g/index_since_201404.html#payee_account</t>
    <phoneticPr fontId="2"/>
  </si>
  <si>
    <t>フリガナ</t>
    <phoneticPr fontId="2"/>
  </si>
  <si>
    <t>口座番号</t>
    <rPh sb="0" eb="2">
      <t>コウザ</t>
    </rPh>
    <rPh sb="2" eb="4">
      <t>バンゴウ</t>
    </rPh>
    <phoneticPr fontId="2"/>
  </si>
  <si>
    <t>口座名義</t>
  </si>
  <si>
    <t>最終成果品</t>
  </si>
  <si>
    <t>契約書の特記仕様書に記載されている、最終成果品の名称を記載してください。</t>
    <rPh sb="18" eb="20">
      <t>サイシュウ</t>
    </rPh>
    <phoneticPr fontId="2"/>
  </si>
  <si>
    <t>精算確定通知日付</t>
    <rPh sb="0" eb="2">
      <t>セイサン</t>
    </rPh>
    <rPh sb="2" eb="4">
      <t>カクテイ</t>
    </rPh>
    <rPh sb="4" eb="6">
      <t>ツウチ</t>
    </rPh>
    <rPh sb="6" eb="8">
      <t>ヒヅケ</t>
    </rPh>
    <phoneticPr fontId="2"/>
  </si>
  <si>
    <t>精算請求額</t>
    <rPh sb="0" eb="2">
      <t>セイサン</t>
    </rPh>
    <rPh sb="2" eb="4">
      <t>セイキュウ</t>
    </rPh>
    <rPh sb="4" eb="5">
      <t>ガク</t>
    </rPh>
    <phoneticPr fontId="2"/>
  </si>
  <si>
    <t>契約時消費税率</t>
    <rPh sb="0" eb="3">
      <t>ケイヤクジ</t>
    </rPh>
    <rPh sb="3" eb="7">
      <t>ショウヒゼイリツ</t>
    </rPh>
    <phoneticPr fontId="2"/>
  </si>
  <si>
    <t>平成25年10月1日から平成31年3月31日までの間に締結した契約は消費税率の経過措置の適用対象となります。</t>
    <phoneticPr fontId="2"/>
  </si>
  <si>
    <t>注1）振込銀行名･支店、口座はJICAに登録されているか事前に確認ください。口座登録されていない場合や代表者変更された場合はJICAホームページ『支払先口座・電子契約署名アドレス届出書』より手続きを行ってください</t>
    <rPh sb="0" eb="1">
      <t>チュウ</t>
    </rPh>
    <rPh sb="3" eb="5">
      <t>フリコミ</t>
    </rPh>
    <rPh sb="5" eb="7">
      <t>ギンコウ</t>
    </rPh>
    <rPh sb="7" eb="8">
      <t>メイ</t>
    </rPh>
    <rPh sb="9" eb="11">
      <t>シテン</t>
    </rPh>
    <rPh sb="12" eb="14">
      <t>コウザ</t>
    </rPh>
    <rPh sb="20" eb="22">
      <t>トウロク</t>
    </rPh>
    <rPh sb="28" eb="30">
      <t>ジゼン</t>
    </rPh>
    <rPh sb="31" eb="33">
      <t>カクニン</t>
    </rPh>
    <rPh sb="38" eb="40">
      <t>コウザ</t>
    </rPh>
    <rPh sb="40" eb="42">
      <t>トウロク</t>
    </rPh>
    <rPh sb="48" eb="50">
      <t>バアイ</t>
    </rPh>
    <rPh sb="51" eb="54">
      <t>ダイヒョウシャ</t>
    </rPh>
    <rPh sb="54" eb="56">
      <t>ヘンコウ</t>
    </rPh>
    <rPh sb="59" eb="61">
      <t>バアイ</t>
    </rPh>
    <rPh sb="79" eb="85">
      <t>デンシケイヤクショメイ</t>
    </rPh>
    <rPh sb="95" eb="97">
      <t>テツヅ</t>
    </rPh>
    <rPh sb="99" eb="100">
      <t>オコナ</t>
    </rPh>
    <phoneticPr fontId="3"/>
  </si>
  <si>
    <t>入力方法に戻る</t>
    <rPh sb="5" eb="6">
      <t>モド</t>
    </rPh>
    <phoneticPr fontId="2"/>
  </si>
  <si>
    <t xml:space="preserve"> 様式-4</t>
    <phoneticPr fontId="2"/>
  </si>
  <si>
    <t>契約金額精算報告内訳書</t>
    <rPh sb="0" eb="2">
      <t>ケイヤク</t>
    </rPh>
    <rPh sb="2" eb="4">
      <t>キンガク</t>
    </rPh>
    <phoneticPr fontId="2"/>
  </si>
  <si>
    <t>（単位：円）</t>
  </si>
  <si>
    <t>費　目（大項目/中項目/小項目）</t>
    <rPh sb="4" eb="7">
      <t>ダイコウモク</t>
    </rPh>
    <rPh sb="8" eb="9">
      <t>チュウ</t>
    </rPh>
    <rPh sb="9" eb="11">
      <t>コウモク</t>
    </rPh>
    <rPh sb="12" eb="15">
      <t>ショウコウモク</t>
    </rPh>
    <phoneticPr fontId="2"/>
  </si>
  <si>
    <r>
      <t>契約金額</t>
    </r>
    <r>
      <rPr>
        <vertAlign val="superscript"/>
        <sz val="9"/>
        <color indexed="8"/>
        <rFont val="ＭＳ ゴシック"/>
        <family val="3"/>
        <charset val="128"/>
      </rPr>
      <t>注1</t>
    </r>
    <phoneticPr fontId="2"/>
  </si>
  <si>
    <r>
      <t>精算額</t>
    </r>
    <r>
      <rPr>
        <vertAlign val="superscript"/>
        <sz val="9"/>
        <color indexed="8"/>
        <rFont val="ＭＳ ゴシック"/>
        <family val="3"/>
        <charset val="128"/>
      </rPr>
      <t>注3</t>
    </r>
    <phoneticPr fontId="2"/>
  </si>
  <si>
    <r>
      <t>前払額</t>
    </r>
    <r>
      <rPr>
        <vertAlign val="superscript"/>
        <sz val="9"/>
        <color theme="1"/>
        <rFont val="ＭＳ ゴシック"/>
        <family val="3"/>
        <charset val="128"/>
      </rPr>
      <t>注4</t>
    </r>
    <rPh sb="3" eb="4">
      <t>チュウ</t>
    </rPh>
    <phoneticPr fontId="2"/>
  </si>
  <si>
    <r>
      <t>部分払額</t>
    </r>
    <r>
      <rPr>
        <vertAlign val="superscript"/>
        <sz val="9"/>
        <color indexed="8"/>
        <rFont val="ＭＳ ゴシック"/>
        <family val="3"/>
        <charset val="128"/>
      </rPr>
      <t>注4</t>
    </r>
    <phoneticPr fontId="2"/>
  </si>
  <si>
    <r>
      <t>概算払額</t>
    </r>
    <r>
      <rPr>
        <vertAlign val="superscript"/>
        <sz val="9"/>
        <color theme="1"/>
        <rFont val="ＭＳ ゴシック"/>
        <family val="3"/>
        <charset val="128"/>
      </rPr>
      <t>注4</t>
    </r>
    <rPh sb="4" eb="5">
      <t>チュウ</t>
    </rPh>
    <phoneticPr fontId="2"/>
  </si>
  <si>
    <r>
      <t>請求額</t>
    </r>
    <r>
      <rPr>
        <vertAlign val="superscript"/>
        <sz val="9"/>
        <color indexed="8"/>
        <rFont val="ＭＳ ゴシック"/>
        <family val="3"/>
        <charset val="128"/>
      </rPr>
      <t>注5</t>
    </r>
    <phoneticPr fontId="2"/>
  </si>
  <si>
    <t>契約書記載額</t>
    <rPh sb="0" eb="3">
      <t>ケイヤクショ</t>
    </rPh>
    <rPh sb="3" eb="5">
      <t>キサイ</t>
    </rPh>
    <rPh sb="5" eb="6">
      <t>ガク</t>
    </rPh>
    <phoneticPr fontId="2"/>
  </si>
  <si>
    <r>
      <t>流用後額</t>
    </r>
    <r>
      <rPr>
        <vertAlign val="superscript"/>
        <sz val="9"/>
        <color theme="1"/>
        <rFont val="ＭＳ ゴシック"/>
        <family val="3"/>
        <charset val="128"/>
      </rPr>
      <t>注2</t>
    </r>
    <rPh sb="0" eb="2">
      <t>リュウヨウ</t>
    </rPh>
    <rPh sb="2" eb="3">
      <t>ゴ</t>
    </rPh>
    <rPh sb="3" eb="4">
      <t>ガク</t>
    </rPh>
    <rPh sb="4" eb="5">
      <t>チュウ</t>
    </rPh>
    <phoneticPr fontId="2"/>
  </si>
  <si>
    <t>Ⅰ. 人件費</t>
    <rPh sb="3" eb="5">
      <t>ジンケン</t>
    </rPh>
    <phoneticPr fontId="2"/>
  </si>
  <si>
    <t>１．直接人件費</t>
    <rPh sb="4" eb="6">
      <t>ジンケン</t>
    </rPh>
    <phoneticPr fontId="2"/>
  </si>
  <si>
    <t>２．その他原価</t>
    <rPh sb="4" eb="5">
      <t>タ</t>
    </rPh>
    <phoneticPr fontId="2"/>
  </si>
  <si>
    <t>３．一般管理費等</t>
    <phoneticPr fontId="2"/>
  </si>
  <si>
    <t>Ⅱ．直接経費</t>
    <phoneticPr fontId="2"/>
  </si>
  <si>
    <t>１．機材購入・輸送費</t>
    <phoneticPr fontId="2"/>
  </si>
  <si>
    <t>旅費調整欄</t>
    <rPh sb="0" eb="2">
      <t>リョヒ</t>
    </rPh>
    <rPh sb="2" eb="4">
      <t>チョウセイ</t>
    </rPh>
    <rPh sb="4" eb="5">
      <t>ラン</t>
    </rPh>
    <phoneticPr fontId="2"/>
  </si>
  <si>
    <t xml:space="preserve">２．旅費 </t>
    <rPh sb="2" eb="3">
      <t>タビ</t>
    </rPh>
    <phoneticPr fontId="2"/>
  </si>
  <si>
    <t>航空費</t>
    <phoneticPr fontId="2"/>
  </si>
  <si>
    <t>航空費</t>
    <rPh sb="0" eb="2">
      <t>コウクウ</t>
    </rPh>
    <rPh sb="2" eb="3">
      <t>ヒ</t>
    </rPh>
    <phoneticPr fontId="2"/>
  </si>
  <si>
    <t>日当・宿泊料、内国旅費</t>
    <rPh sb="5" eb="6">
      <t>リョウ</t>
    </rPh>
    <rPh sb="7" eb="9">
      <t>ナイコク</t>
    </rPh>
    <rPh sb="9" eb="11">
      <t>リョヒ</t>
    </rPh>
    <phoneticPr fontId="2"/>
  </si>
  <si>
    <t>日当・宿泊料・内国旅費</t>
    <rPh sb="0" eb="2">
      <t>ニットウ</t>
    </rPh>
    <rPh sb="3" eb="6">
      <t>シュクハクリョウ</t>
    </rPh>
    <rPh sb="7" eb="11">
      <t>ナイコクリョヒ</t>
    </rPh>
    <phoneticPr fontId="2"/>
  </si>
  <si>
    <t>３．現地活動費</t>
    <rPh sb="4" eb="6">
      <t>カツドウ</t>
    </rPh>
    <phoneticPr fontId="2"/>
  </si>
  <si>
    <t>４．本邦受入活動費</t>
    <rPh sb="2" eb="4">
      <t>ホンポウ</t>
    </rPh>
    <rPh sb="4" eb="6">
      <t>ウケイレ</t>
    </rPh>
    <rPh sb="6" eb="8">
      <t>カツドウ</t>
    </rPh>
    <phoneticPr fontId="2"/>
  </si>
  <si>
    <t>Ⅲ. 管理費</t>
    <phoneticPr fontId="2"/>
  </si>
  <si>
    <t>Ⅳ．小計</t>
    <phoneticPr fontId="2"/>
  </si>
  <si>
    <t>Ⅴ．消費税及び地方消費税の合計金額</t>
    <phoneticPr fontId="2"/>
  </si>
  <si>
    <t>Ⅵ．合　計</t>
    <phoneticPr fontId="2"/>
  </si>
  <si>
    <t>注1）契約変更している場合は、最終契約変更後の契約金額内訳が入力されます。</t>
    <rPh sb="30" eb="32">
      <t>ニュウリョク</t>
    </rPh>
    <phoneticPr fontId="2"/>
  </si>
  <si>
    <t>注2）費目間流用を行った後の契約金額内訳を記載願います。なお、流用なき場合は空欄のままで可です。</t>
    <rPh sb="31" eb="33">
      <t>リュウヨウ</t>
    </rPh>
    <rPh sb="35" eb="37">
      <t>バアイ</t>
    </rPh>
    <rPh sb="38" eb="40">
      <t>クウラン</t>
    </rPh>
    <rPh sb="44" eb="45">
      <t>カ</t>
    </rPh>
    <phoneticPr fontId="2"/>
  </si>
  <si>
    <t xml:space="preserve">注3）打合簿なしの流用金額がある場合は、様式５で記入の上、その内容を精算額に反映させてください。　 </t>
    <rPh sb="3" eb="6">
      <t>ウチアワセボ</t>
    </rPh>
    <rPh sb="9" eb="11">
      <t>リュウヨウ</t>
    </rPh>
    <rPh sb="11" eb="13">
      <t>キンガク</t>
    </rPh>
    <rPh sb="16" eb="18">
      <t>バアイ</t>
    </rPh>
    <rPh sb="20" eb="22">
      <t>ヨウシキ</t>
    </rPh>
    <rPh sb="24" eb="26">
      <t>キニュウ</t>
    </rPh>
    <rPh sb="27" eb="28">
      <t>ウエ</t>
    </rPh>
    <rPh sb="31" eb="33">
      <t>ナイヨウ</t>
    </rPh>
    <rPh sb="34" eb="36">
      <t>セイサン</t>
    </rPh>
    <rPh sb="36" eb="37">
      <t>ガク</t>
    </rPh>
    <rPh sb="38" eb="40">
      <t>ハンエイ</t>
    </rPh>
    <phoneticPr fontId="2"/>
  </si>
  <si>
    <t>注4）複数の部分払がある場合はその合計額を記載願います。前払・部分払・概算払をしていない場合は、入力不要です。</t>
    <rPh sb="28" eb="30">
      <t>マエバラ</t>
    </rPh>
    <rPh sb="31" eb="34">
      <t>ブブンバラ</t>
    </rPh>
    <rPh sb="35" eb="37">
      <t>ガイサン</t>
    </rPh>
    <rPh sb="37" eb="38">
      <t>バラ</t>
    </rPh>
    <rPh sb="44" eb="46">
      <t>バアイ</t>
    </rPh>
    <rPh sb="48" eb="50">
      <t>ニュウリョク</t>
    </rPh>
    <rPh sb="50" eb="52">
      <t>フヨウ</t>
    </rPh>
    <phoneticPr fontId="2"/>
  </si>
  <si>
    <t>注5）請求額には、精算額から前払額、部分払額及び概算払額を控除した数字が入力されます。</t>
    <rPh sb="36" eb="38">
      <t>ニュウリョク</t>
    </rPh>
    <phoneticPr fontId="2"/>
  </si>
  <si>
    <t>契約金額内訳書から貼付（打合簿、契約変更で業務従事者を追加、変更している場合は変更後の【従事者明細】最終版）</t>
    <rPh sb="0" eb="2">
      <t>ケイヤク</t>
    </rPh>
    <rPh sb="2" eb="4">
      <t>キンガク</t>
    </rPh>
    <rPh sb="4" eb="7">
      <t>ウチワケショ</t>
    </rPh>
    <rPh sb="9" eb="10">
      <t>ハ</t>
    </rPh>
    <rPh sb="10" eb="11">
      <t>ツ</t>
    </rPh>
    <rPh sb="12" eb="15">
      <t>ウチアワセボ</t>
    </rPh>
    <rPh sb="16" eb="18">
      <t>ケイヤク</t>
    </rPh>
    <rPh sb="18" eb="20">
      <t>ヘンコウ</t>
    </rPh>
    <phoneticPr fontId="2"/>
  </si>
  <si>
    <t>従事者キー</t>
    <rPh sb="0" eb="2">
      <t>ジュウジ</t>
    </rPh>
    <rPh sb="2" eb="3">
      <t>シャ</t>
    </rPh>
    <phoneticPr fontId="11"/>
  </si>
  <si>
    <r>
      <t>従事者名（居住地等）</t>
    </r>
    <r>
      <rPr>
        <vertAlign val="superscript"/>
        <sz val="12"/>
        <rFont val="ＭＳ ゴシック"/>
        <family val="3"/>
        <charset val="128"/>
      </rPr>
      <t>（注2）</t>
    </r>
    <rPh sb="0" eb="2">
      <t>ジュウジ</t>
    </rPh>
    <rPh sb="2" eb="3">
      <t>シャ</t>
    </rPh>
    <rPh sb="3" eb="4">
      <t>メイ</t>
    </rPh>
    <rPh sb="5" eb="8">
      <t>キョジュウチ</t>
    </rPh>
    <rPh sb="8" eb="9">
      <t>トウ</t>
    </rPh>
    <rPh sb="11" eb="12">
      <t>チュウ</t>
    </rPh>
    <phoneticPr fontId="4"/>
  </si>
  <si>
    <t>担当業務</t>
    <rPh sb="0" eb="2">
      <t>タントウ</t>
    </rPh>
    <rPh sb="2" eb="4">
      <t>ギョウム</t>
    </rPh>
    <phoneticPr fontId="2"/>
  </si>
  <si>
    <r>
      <t>分類</t>
    </r>
    <r>
      <rPr>
        <vertAlign val="superscript"/>
        <sz val="12"/>
        <rFont val="ＭＳ ゴシック"/>
        <family val="3"/>
        <charset val="128"/>
      </rPr>
      <t>（注１）</t>
    </r>
    <rPh sb="0" eb="2">
      <t>ブンルイ</t>
    </rPh>
    <rPh sb="3" eb="4">
      <t>チュウ</t>
    </rPh>
    <phoneticPr fontId="11"/>
  </si>
  <si>
    <t>所属先</t>
    <rPh sb="0" eb="2">
      <t>ショゾク</t>
    </rPh>
    <rPh sb="2" eb="3">
      <t>サキ</t>
    </rPh>
    <phoneticPr fontId="2"/>
  </si>
  <si>
    <t>格付</t>
    <rPh sb="0" eb="1">
      <t>カク</t>
    </rPh>
    <rPh sb="1" eb="2">
      <t>ヅ</t>
    </rPh>
    <phoneticPr fontId="11"/>
  </si>
  <si>
    <t>生年月日</t>
    <rPh sb="0" eb="2">
      <t>セイネン</t>
    </rPh>
    <rPh sb="2" eb="4">
      <t>ガッピ</t>
    </rPh>
    <phoneticPr fontId="11"/>
  </si>
  <si>
    <r>
      <t>最終学歴</t>
    </r>
    <r>
      <rPr>
        <vertAlign val="superscript"/>
        <sz val="10"/>
        <rFont val="ＭＳ ゴシック"/>
        <family val="3"/>
        <charset val="128"/>
      </rPr>
      <t xml:space="preserve"> (注２)</t>
    </r>
    <rPh sb="6" eb="7">
      <t>チュウ</t>
    </rPh>
    <phoneticPr fontId="11"/>
  </si>
  <si>
    <r>
      <t>卒業年月</t>
    </r>
    <r>
      <rPr>
        <vertAlign val="superscript"/>
        <sz val="10"/>
        <rFont val="ＭＳ ゴシック"/>
        <family val="3"/>
        <charset val="128"/>
      </rPr>
      <t>(注２)</t>
    </r>
    <phoneticPr fontId="11"/>
  </si>
  <si>
    <t>月額単価</t>
    <rPh sb="0" eb="2">
      <t>ゲツガク</t>
    </rPh>
    <rPh sb="2" eb="4">
      <t>タンカ</t>
    </rPh>
    <phoneticPr fontId="11"/>
  </si>
  <si>
    <t>日当</t>
    <rPh sb="0" eb="2">
      <t>ニットウ</t>
    </rPh>
    <phoneticPr fontId="11"/>
  </si>
  <si>
    <t>宿泊費</t>
    <rPh sb="0" eb="3">
      <t>シュクハクヒ</t>
    </rPh>
    <phoneticPr fontId="11"/>
  </si>
  <si>
    <t>号数</t>
    <rPh sb="0" eb="2">
      <t>ゴウスウ</t>
    </rPh>
    <phoneticPr fontId="11"/>
  </si>
  <si>
    <t>月額単価</t>
    <rPh sb="0" eb="4">
      <t>ゲツガクタンカ</t>
    </rPh>
    <phoneticPr fontId="11"/>
  </si>
  <si>
    <t>内外選択</t>
    <rPh sb="0" eb="2">
      <t>ナイガイ</t>
    </rPh>
    <rPh sb="2" eb="4">
      <t>センタク</t>
    </rPh>
    <phoneticPr fontId="11"/>
  </si>
  <si>
    <t>分類①</t>
    <rPh sb="0" eb="2">
      <t>ブンルイ</t>
    </rPh>
    <phoneticPr fontId="2"/>
  </si>
  <si>
    <t>様式番号</t>
    <rPh sb="0" eb="2">
      <t>ヨウシキ</t>
    </rPh>
    <rPh sb="2" eb="4">
      <t>バンゴウ</t>
    </rPh>
    <phoneticPr fontId="2"/>
  </si>
  <si>
    <t>航空券</t>
    <rPh sb="0" eb="3">
      <t>コウクウケン</t>
    </rPh>
    <phoneticPr fontId="2"/>
  </si>
  <si>
    <t>打合簿</t>
    <rPh sb="0" eb="1">
      <t>ダ</t>
    </rPh>
    <rPh sb="1" eb="2">
      <t>ゴウ</t>
    </rPh>
    <rPh sb="2" eb="3">
      <t>ボ</t>
    </rPh>
    <phoneticPr fontId="2"/>
  </si>
  <si>
    <t>換算レート</t>
    <rPh sb="0" eb="2">
      <t>カンザン</t>
    </rPh>
    <phoneticPr fontId="11"/>
  </si>
  <si>
    <t>変更</t>
    <rPh sb="0" eb="2">
      <t>ヘンコウ</t>
    </rPh>
    <phoneticPr fontId="2"/>
  </si>
  <si>
    <t>現地活動費</t>
    <rPh sb="0" eb="2">
      <t>ゲンチ</t>
    </rPh>
    <rPh sb="2" eb="4">
      <t>カツドウ</t>
    </rPh>
    <rPh sb="4" eb="5">
      <t>ヒ</t>
    </rPh>
    <phoneticPr fontId="2"/>
  </si>
  <si>
    <t>仕切紙</t>
    <rPh sb="0" eb="2">
      <t>シキ</t>
    </rPh>
    <rPh sb="2" eb="3">
      <t>ガミ</t>
    </rPh>
    <phoneticPr fontId="2"/>
  </si>
  <si>
    <t>仕切紙２</t>
    <rPh sb="0" eb="2">
      <t>シキ</t>
    </rPh>
    <rPh sb="2" eb="3">
      <t>ガミ</t>
    </rPh>
    <phoneticPr fontId="2"/>
  </si>
  <si>
    <t>〇〇太郎</t>
    <rPh sb="2" eb="4">
      <t>タロウ</t>
    </rPh>
    <phoneticPr fontId="2"/>
  </si>
  <si>
    <t>総括</t>
    <rPh sb="0" eb="2">
      <t>ソウカツ</t>
    </rPh>
    <phoneticPr fontId="2"/>
  </si>
  <si>
    <t>Z</t>
  </si>
  <si>
    <t>●●商事</t>
    <rPh sb="2" eb="4">
      <t>ショウジ</t>
    </rPh>
    <phoneticPr fontId="2"/>
  </si>
  <si>
    <t>大学</t>
    <rPh sb="0" eb="2">
      <t>ダイガク</t>
    </rPh>
    <phoneticPr fontId="2"/>
  </si>
  <si>
    <t>Z</t>
    <phoneticPr fontId="2"/>
  </si>
  <si>
    <t>様式-1</t>
    <rPh sb="0" eb="2">
      <t>ヨウシキ</t>
    </rPh>
    <phoneticPr fontId="2"/>
  </si>
  <si>
    <t>Y</t>
    <phoneticPr fontId="2"/>
  </si>
  <si>
    <t>有</t>
    <rPh sb="0" eb="1">
      <t>アリ</t>
    </rPh>
    <phoneticPr fontId="2"/>
  </si>
  <si>
    <t>JICAレート</t>
    <phoneticPr fontId="2"/>
  </si>
  <si>
    <t>車両関係費</t>
    <rPh sb="0" eb="2">
      <t>シャリョウ</t>
    </rPh>
    <rPh sb="2" eb="4">
      <t>カンケイ</t>
    </rPh>
    <rPh sb="4" eb="5">
      <t>ヒ</t>
    </rPh>
    <phoneticPr fontId="2"/>
  </si>
  <si>
    <t>人件費</t>
    <rPh sb="0" eb="2">
      <t>ジンケン</t>
    </rPh>
    <rPh sb="2" eb="3">
      <t>ヒ</t>
    </rPh>
    <phoneticPr fontId="2"/>
  </si>
  <si>
    <t>〇〇花子</t>
    <rPh sb="2" eb="4">
      <t>ハナコ</t>
    </rPh>
    <phoneticPr fontId="2"/>
  </si>
  <si>
    <t>市場調査</t>
    <rPh sb="0" eb="4">
      <t>シジョウチョウサ</t>
    </rPh>
    <phoneticPr fontId="2"/>
  </si>
  <si>
    <t>京都大学</t>
    <rPh sb="0" eb="4">
      <t>キョウトダイガク</t>
    </rPh>
    <phoneticPr fontId="2"/>
  </si>
  <si>
    <t>A-1</t>
    <phoneticPr fontId="2"/>
  </si>
  <si>
    <t>様式-2</t>
    <rPh sb="0" eb="2">
      <t>ヨウシキ</t>
    </rPh>
    <phoneticPr fontId="2"/>
  </si>
  <si>
    <t>C</t>
    <phoneticPr fontId="2"/>
  </si>
  <si>
    <t>無</t>
    <rPh sb="0" eb="1">
      <t>ナシ</t>
    </rPh>
    <phoneticPr fontId="2"/>
  </si>
  <si>
    <t>OANDAレート</t>
  </si>
  <si>
    <t>現地傭人費</t>
    <rPh sb="0" eb="2">
      <t>ゲンチ</t>
    </rPh>
    <rPh sb="2" eb="4">
      <t>ヨウジン</t>
    </rPh>
    <rPh sb="4" eb="5">
      <t>ヒ</t>
    </rPh>
    <phoneticPr fontId="2"/>
  </si>
  <si>
    <t>機材製造・購入・輸送費</t>
    <rPh sb="0" eb="2">
      <t>キザイ</t>
    </rPh>
    <rPh sb="2" eb="4">
      <t>セイゾウ</t>
    </rPh>
    <rPh sb="5" eb="7">
      <t>コウニュウ</t>
    </rPh>
    <rPh sb="8" eb="11">
      <t>ユソウヒ</t>
    </rPh>
    <phoneticPr fontId="2"/>
  </si>
  <si>
    <t>●●一郎</t>
    <rPh sb="2" eb="4">
      <t>イチロウ</t>
    </rPh>
    <phoneticPr fontId="2"/>
  </si>
  <si>
    <t>機械運用</t>
    <rPh sb="0" eb="2">
      <t>キカイ</t>
    </rPh>
    <rPh sb="2" eb="4">
      <t>ウンヨウ</t>
    </rPh>
    <phoneticPr fontId="2"/>
  </si>
  <si>
    <t>大阪大学</t>
    <rPh sb="0" eb="4">
      <t>オオサカダイガク</t>
    </rPh>
    <phoneticPr fontId="2"/>
  </si>
  <si>
    <t>A-2</t>
    <phoneticPr fontId="2"/>
  </si>
  <si>
    <t>様式-3</t>
    <rPh sb="0" eb="2">
      <t>ヨウシキ</t>
    </rPh>
    <phoneticPr fontId="2"/>
  </si>
  <si>
    <t>その他のレート</t>
  </si>
  <si>
    <t>現地交通費</t>
    <rPh sb="0" eb="2">
      <t>ゲンチ</t>
    </rPh>
    <rPh sb="2" eb="5">
      <t>コウツウヒ</t>
    </rPh>
    <phoneticPr fontId="2"/>
  </si>
  <si>
    <t>旅費（航空賃）</t>
    <rPh sb="0" eb="2">
      <t>リョヒ</t>
    </rPh>
    <rPh sb="3" eb="5">
      <t>コウクウ</t>
    </rPh>
    <rPh sb="5" eb="6">
      <t>チン</t>
    </rPh>
    <phoneticPr fontId="2"/>
  </si>
  <si>
    <t>●●二郎</t>
    <rPh sb="2" eb="4">
      <t>ジロウ</t>
    </rPh>
    <phoneticPr fontId="2"/>
  </si>
  <si>
    <t>材料管理</t>
    <rPh sb="0" eb="2">
      <t>ザイリョウ</t>
    </rPh>
    <rPh sb="2" eb="4">
      <t>カンリ</t>
    </rPh>
    <phoneticPr fontId="2"/>
  </si>
  <si>
    <t>東北大学</t>
    <rPh sb="0" eb="2">
      <t>トウホク</t>
    </rPh>
    <rPh sb="2" eb="4">
      <t>ダイガク</t>
    </rPh>
    <phoneticPr fontId="2"/>
  </si>
  <si>
    <t>A-3</t>
    <phoneticPr fontId="2"/>
  </si>
  <si>
    <t>様式-4</t>
    <rPh sb="0" eb="2">
      <t>ヨウシキ</t>
    </rPh>
    <phoneticPr fontId="2"/>
  </si>
  <si>
    <t>現地再委託費</t>
    <rPh sb="0" eb="2">
      <t>ゲンチ</t>
    </rPh>
    <rPh sb="2" eb="5">
      <t>サイイタク</t>
    </rPh>
    <rPh sb="5" eb="6">
      <t>ヒ</t>
    </rPh>
    <phoneticPr fontId="2"/>
  </si>
  <si>
    <t>旅費
（日当・宿泊料、内国旅費）</t>
    <rPh sb="0" eb="2">
      <t>リョヒ</t>
    </rPh>
    <rPh sb="4" eb="6">
      <t>ニットウ</t>
    </rPh>
    <rPh sb="7" eb="10">
      <t>シュクハクリョウ</t>
    </rPh>
    <rPh sb="11" eb="13">
      <t>ナイコク</t>
    </rPh>
    <rPh sb="13" eb="15">
      <t>リョヒ</t>
    </rPh>
    <phoneticPr fontId="2"/>
  </si>
  <si>
    <t>●●三郎</t>
    <rPh sb="2" eb="4">
      <t>サブロウ</t>
    </rPh>
    <phoneticPr fontId="2"/>
  </si>
  <si>
    <t>現地調査</t>
    <rPh sb="0" eb="2">
      <t>ゲンチ</t>
    </rPh>
    <rPh sb="2" eb="4">
      <t>チョウサ</t>
    </rPh>
    <phoneticPr fontId="2"/>
  </si>
  <si>
    <t>千葉大学</t>
    <rPh sb="0" eb="4">
      <t>チバダイガク</t>
    </rPh>
    <phoneticPr fontId="2"/>
  </si>
  <si>
    <t>A-4</t>
    <phoneticPr fontId="2"/>
  </si>
  <si>
    <t>様式-5</t>
    <rPh sb="0" eb="2">
      <t>ヨウシキ</t>
    </rPh>
    <phoneticPr fontId="2"/>
  </si>
  <si>
    <t>セミナー・広報費</t>
    <rPh sb="5" eb="8">
      <t>コウホウヒ</t>
    </rPh>
    <phoneticPr fontId="2"/>
  </si>
  <si>
    <t>コンサル太郎</t>
    <rPh sb="4" eb="6">
      <t>タロウ</t>
    </rPh>
    <phoneticPr fontId="2"/>
  </si>
  <si>
    <t>コンサル総括</t>
    <rPh sb="4" eb="6">
      <t>ソウカツ</t>
    </rPh>
    <phoneticPr fontId="2"/>
  </si>
  <si>
    <t>A-1</t>
  </si>
  <si>
    <t>コンサル</t>
    <phoneticPr fontId="2"/>
  </si>
  <si>
    <t>早稲田</t>
    <rPh sb="0" eb="3">
      <t>ワセダ</t>
    </rPh>
    <phoneticPr fontId="2"/>
  </si>
  <si>
    <t>A-5</t>
  </si>
  <si>
    <t>様式-6</t>
    <rPh sb="0" eb="2">
      <t>ヨウシキ</t>
    </rPh>
    <phoneticPr fontId="2"/>
  </si>
  <si>
    <t>本邦受入活動費</t>
    <rPh sb="0" eb="2">
      <t>ホンポウ</t>
    </rPh>
    <rPh sb="2" eb="4">
      <t>ウケイレ</t>
    </rPh>
    <rPh sb="4" eb="6">
      <t>カツドウ</t>
    </rPh>
    <rPh sb="6" eb="7">
      <t>ヒ</t>
    </rPh>
    <phoneticPr fontId="2"/>
  </si>
  <si>
    <t>コンサル花子</t>
    <rPh sb="4" eb="6">
      <t>ハナコ</t>
    </rPh>
    <phoneticPr fontId="2"/>
  </si>
  <si>
    <t>コンサル市場調査</t>
    <rPh sb="4" eb="8">
      <t>シジョウチョウサ</t>
    </rPh>
    <phoneticPr fontId="2"/>
  </si>
  <si>
    <t>A-2</t>
  </si>
  <si>
    <t>アジア</t>
    <phoneticPr fontId="2"/>
  </si>
  <si>
    <t>慶応</t>
    <rPh sb="0" eb="2">
      <t>ケイオウ</t>
    </rPh>
    <phoneticPr fontId="2"/>
  </si>
  <si>
    <t>B-1</t>
    <phoneticPr fontId="2"/>
  </si>
  <si>
    <t>様式-7</t>
    <rPh sb="0" eb="2">
      <t>ヨウシキ</t>
    </rPh>
    <phoneticPr fontId="2"/>
  </si>
  <si>
    <t>管理費</t>
    <rPh sb="0" eb="3">
      <t>カンリヒ</t>
    </rPh>
    <phoneticPr fontId="2"/>
  </si>
  <si>
    <t>コンサル一郎</t>
    <rPh sb="4" eb="6">
      <t>イチロウ</t>
    </rPh>
    <phoneticPr fontId="2"/>
  </si>
  <si>
    <t>コンサル機械運用</t>
    <rPh sb="4" eb="6">
      <t>キカイ</t>
    </rPh>
    <rPh sb="6" eb="8">
      <t>ウンヨウ</t>
    </rPh>
    <phoneticPr fontId="2"/>
  </si>
  <si>
    <t>B-1</t>
  </si>
  <si>
    <t>開発</t>
    <rPh sb="0" eb="2">
      <t>カイハツ</t>
    </rPh>
    <phoneticPr fontId="2"/>
  </si>
  <si>
    <t>上智</t>
    <rPh sb="0" eb="2">
      <t>ジョウチ</t>
    </rPh>
    <phoneticPr fontId="2"/>
  </si>
  <si>
    <t>B-2</t>
    <phoneticPr fontId="2"/>
  </si>
  <si>
    <t>様式-8</t>
    <rPh sb="0" eb="2">
      <t>ヨウシキ</t>
    </rPh>
    <phoneticPr fontId="2"/>
  </si>
  <si>
    <t>コンサル二郎</t>
    <rPh sb="4" eb="6">
      <t>ジロウ</t>
    </rPh>
    <phoneticPr fontId="2"/>
  </si>
  <si>
    <t>コンサル材料管理</t>
    <rPh sb="4" eb="6">
      <t>ザイリョウ</t>
    </rPh>
    <rPh sb="6" eb="8">
      <t>カンリ</t>
    </rPh>
    <phoneticPr fontId="2"/>
  </si>
  <si>
    <t>青学</t>
    <rPh sb="0" eb="2">
      <t>アオガク</t>
    </rPh>
    <phoneticPr fontId="2"/>
  </si>
  <si>
    <t>B-3</t>
    <phoneticPr fontId="2"/>
  </si>
  <si>
    <t>様式-9</t>
    <rPh sb="0" eb="2">
      <t>ヨウシキ</t>
    </rPh>
    <phoneticPr fontId="2"/>
  </si>
  <si>
    <t>●●四郎</t>
    <rPh sb="2" eb="4">
      <t>シロウ</t>
    </rPh>
    <phoneticPr fontId="2"/>
  </si>
  <si>
    <t>現地調査-2</t>
    <rPh sb="0" eb="2">
      <t>ゲンチ</t>
    </rPh>
    <rPh sb="2" eb="4">
      <t>チョウサ</t>
    </rPh>
    <phoneticPr fontId="2"/>
  </si>
  <si>
    <t>筑波大学</t>
    <rPh sb="0" eb="2">
      <t>ツクバ</t>
    </rPh>
    <rPh sb="2" eb="4">
      <t>ダイガク</t>
    </rPh>
    <phoneticPr fontId="2"/>
  </si>
  <si>
    <t>B-4</t>
    <phoneticPr fontId="2"/>
  </si>
  <si>
    <t>様式-10</t>
    <rPh sb="0" eb="2">
      <t>ヨウシキ</t>
    </rPh>
    <phoneticPr fontId="2"/>
  </si>
  <si>
    <t>C-1</t>
    <phoneticPr fontId="2"/>
  </si>
  <si>
    <t>様式-11</t>
    <rPh sb="0" eb="2">
      <t>ヨウシキ</t>
    </rPh>
    <phoneticPr fontId="2"/>
  </si>
  <si>
    <t>C-2</t>
    <phoneticPr fontId="2"/>
  </si>
  <si>
    <t>様式-12</t>
    <rPh sb="0" eb="2">
      <t>ヨウシキ</t>
    </rPh>
    <phoneticPr fontId="2"/>
  </si>
  <si>
    <t>C-3</t>
    <phoneticPr fontId="2"/>
  </si>
  <si>
    <t>様式-13</t>
    <rPh sb="0" eb="2">
      <t>ヨウシキ</t>
    </rPh>
    <phoneticPr fontId="2"/>
  </si>
  <si>
    <t>C-4</t>
    <phoneticPr fontId="2"/>
  </si>
  <si>
    <t>様式-14</t>
    <rPh sb="0" eb="2">
      <t>ヨウシキ</t>
    </rPh>
    <phoneticPr fontId="2"/>
  </si>
  <si>
    <t>G-1</t>
    <phoneticPr fontId="2"/>
  </si>
  <si>
    <t>様式-15</t>
    <rPh sb="0" eb="2">
      <t>ヨウシキ</t>
    </rPh>
    <phoneticPr fontId="2"/>
  </si>
  <si>
    <t>G-2</t>
  </si>
  <si>
    <t>様式-16</t>
    <rPh sb="0" eb="2">
      <t>ヨウシキ</t>
    </rPh>
    <phoneticPr fontId="2"/>
  </si>
  <si>
    <t>G-3</t>
  </si>
  <si>
    <t>様式-17</t>
    <rPh sb="0" eb="2">
      <t>ヨウシキ</t>
    </rPh>
    <phoneticPr fontId="2"/>
  </si>
  <si>
    <t>様式-18</t>
    <rPh sb="0" eb="2">
      <t>ヨウシキ</t>
    </rPh>
    <phoneticPr fontId="2"/>
  </si>
  <si>
    <t>様式-19</t>
    <rPh sb="0" eb="2">
      <t>ヨウシキ</t>
    </rPh>
    <phoneticPr fontId="2"/>
  </si>
  <si>
    <t>様式-20</t>
    <rPh sb="0" eb="2">
      <t>ヨウシキ</t>
    </rPh>
    <phoneticPr fontId="2"/>
  </si>
  <si>
    <t>（注1）外部人材については所属分類が３種類あります。その他原価、一般管理費等を算出するため、所属先ごとに分類・枝番を選択してください。</t>
    <rPh sb="1" eb="2">
      <t>チュウ</t>
    </rPh>
    <rPh sb="4" eb="6">
      <t>ガイブ</t>
    </rPh>
    <rPh sb="6" eb="8">
      <t>ジンザイ</t>
    </rPh>
    <rPh sb="13" eb="15">
      <t>ショゾク</t>
    </rPh>
    <rPh sb="15" eb="17">
      <t>ブンルイ</t>
    </rPh>
    <rPh sb="19" eb="21">
      <t>シュルイ</t>
    </rPh>
    <rPh sb="46" eb="48">
      <t>ショゾク</t>
    </rPh>
    <rPh sb="48" eb="49">
      <t>サキ</t>
    </rPh>
    <rPh sb="52" eb="54">
      <t>ブンルイ</t>
    </rPh>
    <phoneticPr fontId="2"/>
  </si>
  <si>
    <t>　　　提案企業はＺを選択ください。</t>
    <phoneticPr fontId="2"/>
  </si>
  <si>
    <t xml:space="preserve">　　Ａ．コンサルティング企業　Ｂ．コンサルティング企業以外の法人　Ｃ．個人　Ｚ．提案企業　Ｇ．地域金融機関（中小企業支援型のみ） </t>
    <rPh sb="12" eb="14">
      <t>キギョウ</t>
    </rPh>
    <rPh sb="40" eb="42">
      <t>テイアン</t>
    </rPh>
    <rPh sb="42" eb="44">
      <t>キギョウ</t>
    </rPh>
    <phoneticPr fontId="2"/>
  </si>
  <si>
    <t>（注2）業務従事者の所属法人所在地又は居住地（都道府県）を記載ください。</t>
    <rPh sb="1" eb="2">
      <t>チュウ</t>
    </rPh>
    <rPh sb="4" eb="6">
      <t>ギョウム</t>
    </rPh>
    <phoneticPr fontId="11"/>
  </si>
  <si>
    <t>契約金額内訳書</t>
    <rPh sb="0" eb="2">
      <t>ケイヤク</t>
    </rPh>
    <rPh sb="2" eb="4">
      <t>キンガク</t>
    </rPh>
    <rPh sb="4" eb="7">
      <t>ウチワケショ</t>
    </rPh>
    <phoneticPr fontId="2"/>
  </si>
  <si>
    <t>G列の検算</t>
    <rPh sb="1" eb="2">
      <t>レツ</t>
    </rPh>
    <rPh sb="3" eb="5">
      <t>ケンザン</t>
    </rPh>
    <phoneticPr fontId="2"/>
  </si>
  <si>
    <t>Ⅰ．　</t>
    <phoneticPr fontId="2"/>
  </si>
  <si>
    <t>人件費（外部人材の活用費としてのみ計上）</t>
    <rPh sb="0" eb="2">
      <t>ジンケン</t>
    </rPh>
    <rPh sb="2" eb="3">
      <t>ヒ</t>
    </rPh>
    <rPh sb="4" eb="6">
      <t>ガイブ</t>
    </rPh>
    <rPh sb="6" eb="8">
      <t>ジンザイ</t>
    </rPh>
    <rPh sb="9" eb="11">
      <t>カツヨウ</t>
    </rPh>
    <rPh sb="11" eb="12">
      <t>ヒ</t>
    </rPh>
    <rPh sb="17" eb="19">
      <t>ケイジョウ</t>
    </rPh>
    <phoneticPr fontId="2"/>
  </si>
  <si>
    <t>円</t>
    <rPh sb="0" eb="1">
      <t>エン</t>
    </rPh>
    <phoneticPr fontId="2"/>
  </si>
  <si>
    <t>１．</t>
    <phoneticPr fontId="2"/>
  </si>
  <si>
    <t>直接人件費</t>
    <rPh sb="0" eb="2">
      <t>チョクセツ</t>
    </rPh>
    <rPh sb="2" eb="5">
      <t>ジンケンヒ</t>
    </rPh>
    <phoneticPr fontId="2"/>
  </si>
  <si>
    <t>２．</t>
  </si>
  <si>
    <t>その他原価</t>
    <rPh sb="2" eb="3">
      <t>タ</t>
    </rPh>
    <rPh sb="3" eb="5">
      <t>ゲンカ</t>
    </rPh>
    <phoneticPr fontId="2"/>
  </si>
  <si>
    <t>３．</t>
  </si>
  <si>
    <t>一般管理費等</t>
    <rPh sb="0" eb="2">
      <t>イッパン</t>
    </rPh>
    <rPh sb="2" eb="5">
      <t>カンリヒ</t>
    </rPh>
    <rPh sb="5" eb="6">
      <t>トウ</t>
    </rPh>
    <phoneticPr fontId="2"/>
  </si>
  <si>
    <t>Ⅱ．</t>
    <phoneticPr fontId="2"/>
  </si>
  <si>
    <t>直接経費</t>
    <rPh sb="0" eb="2">
      <t>チョクセツ</t>
    </rPh>
    <rPh sb="2" eb="4">
      <t>ケイヒ</t>
    </rPh>
    <phoneticPr fontId="2"/>
  </si>
  <si>
    <t>機材購入・輸送費</t>
    <rPh sb="0" eb="2">
      <t>キザイ</t>
    </rPh>
    <rPh sb="2" eb="4">
      <t>コウニュウ</t>
    </rPh>
    <rPh sb="5" eb="8">
      <t>ユソウヒ</t>
    </rPh>
    <phoneticPr fontId="2"/>
  </si>
  <si>
    <t>２．</t>
    <phoneticPr fontId="2"/>
  </si>
  <si>
    <t>旅費（①+②）</t>
    <rPh sb="0" eb="2">
      <t>リョヒ</t>
    </rPh>
    <phoneticPr fontId="4"/>
  </si>
  <si>
    <t>　①航空賃</t>
    <rPh sb="2" eb="4">
      <t>コウクウ</t>
    </rPh>
    <rPh sb="4" eb="5">
      <t>チン</t>
    </rPh>
    <phoneticPr fontId="3"/>
  </si>
  <si>
    <t>　②日当・宿泊料、内国旅費</t>
    <rPh sb="2" eb="4">
      <t>ニットウ</t>
    </rPh>
    <rPh sb="5" eb="7">
      <t>シュクハク</t>
    </rPh>
    <rPh sb="7" eb="8">
      <t>リョウ</t>
    </rPh>
    <rPh sb="9" eb="11">
      <t>ナイコク</t>
    </rPh>
    <rPh sb="11" eb="13">
      <t>リョヒ</t>
    </rPh>
    <phoneticPr fontId="3"/>
  </si>
  <si>
    <t>３．</t>
    <phoneticPr fontId="2"/>
  </si>
  <si>
    <t>合意単価適用分</t>
    <rPh sb="0" eb="7">
      <t>ゴウイタンカテキヨウブン</t>
    </rPh>
    <phoneticPr fontId="2"/>
  </si>
  <si>
    <t>実費精算分</t>
    <rPh sb="0" eb="2">
      <t>ジッピ</t>
    </rPh>
    <rPh sb="2" eb="5">
      <t>セイサンブン</t>
    </rPh>
    <phoneticPr fontId="2"/>
  </si>
  <si>
    <t>４．</t>
  </si>
  <si>
    <t>Ⅲ．</t>
    <phoneticPr fontId="2"/>
  </si>
  <si>
    <t>管理費等</t>
    <rPh sb="0" eb="3">
      <t>カンリヒ</t>
    </rPh>
    <rPh sb="3" eb="4">
      <t>トウ</t>
    </rPh>
    <phoneticPr fontId="2"/>
  </si>
  <si>
    <t>管理費</t>
    <rPh sb="0" eb="2">
      <t>カンリ</t>
    </rPh>
    <rPh sb="2" eb="3">
      <t>ヒ</t>
    </rPh>
    <phoneticPr fontId="2"/>
  </si>
  <si>
    <t>特例経費</t>
    <rPh sb="0" eb="2">
      <t>トクレイ</t>
    </rPh>
    <rPh sb="2" eb="4">
      <t>ケイヒ</t>
    </rPh>
    <phoneticPr fontId="2"/>
  </si>
  <si>
    <t>Ⅳ．</t>
    <phoneticPr fontId="2"/>
  </si>
  <si>
    <t>小計</t>
    <rPh sb="0" eb="2">
      <t>ショウケイ</t>
    </rPh>
    <phoneticPr fontId="2"/>
  </si>
  <si>
    <t>Ⅴ．</t>
    <phoneticPr fontId="2"/>
  </si>
  <si>
    <t>消費税及び地方消費税の合計金額
（小計の10％）</t>
    <phoneticPr fontId="2"/>
  </si>
  <si>
    <t>Ⅵ．</t>
    <phoneticPr fontId="2"/>
  </si>
  <si>
    <t>合　　計</t>
    <phoneticPr fontId="2"/>
  </si>
  <si>
    <t>様式-1</t>
    <rPh sb="0" eb="2">
      <t>ヨウシキ</t>
    </rPh>
    <phoneticPr fontId="3"/>
  </si>
  <si>
    <t>注1</t>
    <rPh sb="0" eb="1">
      <t>チュウ</t>
    </rPh>
    <phoneticPr fontId="2"/>
  </si>
  <si>
    <t>独立行政法人国際協力機構</t>
    <rPh sb="0" eb="2">
      <t>ドクリツ</t>
    </rPh>
    <rPh sb="2" eb="4">
      <t>ギョウセイ</t>
    </rPh>
    <rPh sb="4" eb="6">
      <t>ホウジン</t>
    </rPh>
    <rPh sb="6" eb="8">
      <t>コクサイ</t>
    </rPh>
    <rPh sb="8" eb="10">
      <t>キョウリョク</t>
    </rPh>
    <rPh sb="10" eb="12">
      <t>キコウ</t>
    </rPh>
    <phoneticPr fontId="3"/>
  </si>
  <si>
    <t>　契約担当役理事　殿</t>
    <rPh sb="1" eb="3">
      <t>ケイヤク</t>
    </rPh>
    <rPh sb="3" eb="5">
      <t>タントウ</t>
    </rPh>
    <rPh sb="5" eb="6">
      <t>ヤク</t>
    </rPh>
    <rPh sb="6" eb="8">
      <t>リジ</t>
    </rPh>
    <rPh sb="9" eb="10">
      <t>ドノ</t>
    </rPh>
    <phoneticPr fontId="3"/>
  </si>
  <si>
    <t>【会社名】</t>
    <rPh sb="1" eb="4">
      <t>カイシャメイ</t>
    </rPh>
    <phoneticPr fontId="3"/>
  </si>
  <si>
    <t>【代表者役職名】</t>
    <rPh sb="1" eb="4">
      <t>ダイヒョウシャ</t>
    </rPh>
    <rPh sb="4" eb="7">
      <t>ヤクショクメイ</t>
    </rPh>
    <phoneticPr fontId="3"/>
  </si>
  <si>
    <t>【代表者名】</t>
    <rPh sb="1" eb="4">
      <t>ダイヒョウシャ</t>
    </rPh>
    <rPh sb="4" eb="5">
      <t>メイ</t>
    </rPh>
    <phoneticPr fontId="3"/>
  </si>
  <si>
    <t>代表者印</t>
    <phoneticPr fontId="2"/>
  </si>
  <si>
    <t>契約金額精算報告書の提出について</t>
    <rPh sb="0" eb="2">
      <t>ケイヤク</t>
    </rPh>
    <rPh sb="2" eb="4">
      <t>キンガク</t>
    </rPh>
    <rPh sb="4" eb="6">
      <t>セイサン</t>
    </rPh>
    <rPh sb="6" eb="9">
      <t>ホウコクショ</t>
    </rPh>
    <rPh sb="10" eb="12">
      <t>テイシュツ</t>
    </rPh>
    <phoneticPr fontId="3"/>
  </si>
  <si>
    <t>　下記契約の業務が完了しましたので、業務委託契約約款第14条に基づき、</t>
    <rPh sb="1" eb="3">
      <t>カキ</t>
    </rPh>
    <rPh sb="3" eb="5">
      <t>ケイヤク</t>
    </rPh>
    <rPh sb="6" eb="8">
      <t>ギョウム</t>
    </rPh>
    <rPh sb="9" eb="11">
      <t>カンリョウ</t>
    </rPh>
    <rPh sb="18" eb="20">
      <t>ギョウム</t>
    </rPh>
    <rPh sb="20" eb="22">
      <t>イタク</t>
    </rPh>
    <rPh sb="22" eb="24">
      <t>ケイヤク</t>
    </rPh>
    <rPh sb="24" eb="26">
      <t>ヤッカン</t>
    </rPh>
    <rPh sb="26" eb="27">
      <t>ダイ</t>
    </rPh>
    <rPh sb="29" eb="30">
      <t>ジョウ</t>
    </rPh>
    <rPh sb="31" eb="32">
      <t>モト</t>
    </rPh>
    <phoneticPr fontId="3"/>
  </si>
  <si>
    <t>別添の通り契約金額精算報告書を提出いたします。検査の上、確定金額を決定願います。</t>
    <rPh sb="3" eb="4">
      <t>トオ</t>
    </rPh>
    <rPh sb="5" eb="7">
      <t>ケイヤク</t>
    </rPh>
    <rPh sb="7" eb="9">
      <t>キンガク</t>
    </rPh>
    <rPh sb="9" eb="11">
      <t>セイサン</t>
    </rPh>
    <rPh sb="11" eb="14">
      <t>ホウコクショ</t>
    </rPh>
    <rPh sb="15" eb="17">
      <t>テイシュツ</t>
    </rPh>
    <rPh sb="23" eb="25">
      <t>ケンサ</t>
    </rPh>
    <rPh sb="26" eb="27">
      <t>ウエ</t>
    </rPh>
    <rPh sb="28" eb="30">
      <t>カクテイ</t>
    </rPh>
    <rPh sb="30" eb="32">
      <t>キンガク</t>
    </rPh>
    <rPh sb="33" eb="35">
      <t>ケッテイ</t>
    </rPh>
    <rPh sb="35" eb="36">
      <t>ネガ</t>
    </rPh>
    <phoneticPr fontId="3"/>
  </si>
  <si>
    <t>　なお、別添報告書における報告内容は事実と相違なく、契約の目的に基づき</t>
    <rPh sb="4" eb="6">
      <t>ベッテン</t>
    </rPh>
    <rPh sb="6" eb="9">
      <t>ホウコクショ</t>
    </rPh>
    <rPh sb="13" eb="15">
      <t>ホウコク</t>
    </rPh>
    <rPh sb="15" eb="17">
      <t>ナイヨウ</t>
    </rPh>
    <rPh sb="18" eb="20">
      <t>ジジツ</t>
    </rPh>
    <rPh sb="21" eb="23">
      <t>ソウイ</t>
    </rPh>
    <rPh sb="26" eb="28">
      <t>ケイヤク</t>
    </rPh>
    <rPh sb="29" eb="31">
      <t>モクテキ</t>
    </rPh>
    <rPh sb="32" eb="33">
      <t>モト</t>
    </rPh>
    <phoneticPr fontId="3"/>
  </si>
  <si>
    <t>適正に支出されたものであることを併せて報告いたします。</t>
    <rPh sb="0" eb="2">
      <t>テキセイ</t>
    </rPh>
    <rPh sb="3" eb="5">
      <t>シシュツ</t>
    </rPh>
    <rPh sb="16" eb="17">
      <t>アワ</t>
    </rPh>
    <rPh sb="19" eb="21">
      <t>ホウコク</t>
    </rPh>
    <phoneticPr fontId="3"/>
  </si>
  <si>
    <t>記</t>
    <rPh sb="0" eb="1">
      <t>キ</t>
    </rPh>
    <phoneticPr fontId="3"/>
  </si>
  <si>
    <r>
      <t>対象契約</t>
    </r>
    <r>
      <rPr>
        <vertAlign val="superscript"/>
        <sz val="12"/>
        <color theme="1"/>
        <rFont val="ＭＳ ゴシック"/>
        <family val="3"/>
        <charset val="128"/>
      </rPr>
      <t>注2</t>
    </r>
    <rPh sb="0" eb="2">
      <t>タイショウ</t>
    </rPh>
    <rPh sb="2" eb="4">
      <t>ケイヤク</t>
    </rPh>
    <rPh sb="4" eb="5">
      <t>チュウ</t>
    </rPh>
    <phoneticPr fontId="3"/>
  </si>
  <si>
    <t>：</t>
    <phoneticPr fontId="3"/>
  </si>
  <si>
    <t>業務名称</t>
    <rPh sb="0" eb="2">
      <t>ギョウム</t>
    </rPh>
    <rPh sb="2" eb="4">
      <t>メイショウ</t>
    </rPh>
    <phoneticPr fontId="3"/>
  </si>
  <si>
    <t>対象国名</t>
    <rPh sb="0" eb="2">
      <t>タイショウ</t>
    </rPh>
    <rPh sb="2" eb="3">
      <t>コク</t>
    </rPh>
    <rPh sb="3" eb="4">
      <t>メイ</t>
    </rPh>
    <phoneticPr fontId="3"/>
  </si>
  <si>
    <t>契約締結日</t>
    <rPh sb="0" eb="2">
      <t>ケイヤク</t>
    </rPh>
    <rPh sb="2" eb="4">
      <t>テイケツ</t>
    </rPh>
    <rPh sb="4" eb="5">
      <t>ビ</t>
    </rPh>
    <phoneticPr fontId="3"/>
  </si>
  <si>
    <t>別添</t>
    <rPh sb="0" eb="2">
      <t>ベッテン</t>
    </rPh>
    <phoneticPr fontId="3"/>
  </si>
  <si>
    <t>契約金額精算報告書</t>
    <rPh sb="0" eb="2">
      <t>ケイヤク</t>
    </rPh>
    <rPh sb="2" eb="4">
      <t>キンガク</t>
    </rPh>
    <rPh sb="4" eb="6">
      <t>セイサン</t>
    </rPh>
    <rPh sb="6" eb="9">
      <t>ホウコクショ</t>
    </rPh>
    <phoneticPr fontId="3"/>
  </si>
  <si>
    <t>注1）業務完了後、且つ履行期限内の日付として下さい。但し、発注者の了解があれば、履行期限後</t>
    <rPh sb="0" eb="1">
      <t>チュウ</t>
    </rPh>
    <phoneticPr fontId="2"/>
  </si>
  <si>
    <t>　　30日まで精算報告書の提出期限を延長することができます。</t>
    <rPh sb="15" eb="17">
      <t>キゲン</t>
    </rPh>
    <rPh sb="18" eb="20">
      <t>エンチョウ</t>
    </rPh>
    <phoneticPr fontId="2"/>
  </si>
  <si>
    <t>注2） 契約書記載の「業務名称」、「対象国名」、「締結日」を確認ください。</t>
    <rPh sb="0" eb="1">
      <t>チュウ</t>
    </rPh>
    <phoneticPr fontId="2"/>
  </si>
  <si>
    <t>　契約金額精算報告書</t>
    <rPh sb="1" eb="3">
      <t>ケイヤク</t>
    </rPh>
    <rPh sb="3" eb="5">
      <t>キンガク</t>
    </rPh>
    <rPh sb="5" eb="7">
      <t>セイサン</t>
    </rPh>
    <rPh sb="7" eb="10">
      <t>ホウコクショ</t>
    </rPh>
    <phoneticPr fontId="3"/>
  </si>
  <si>
    <t>受注者名　</t>
    <rPh sb="0" eb="3">
      <t>ジュチュウシャ</t>
    </rPh>
    <rPh sb="3" eb="4">
      <t>メイ</t>
    </rPh>
    <phoneticPr fontId="3"/>
  </si>
  <si>
    <r>
      <t>　　業務主任者</t>
    </r>
    <r>
      <rPr>
        <vertAlign val="superscript"/>
        <sz val="11"/>
        <rFont val="ＭＳ ゴシック"/>
        <family val="3"/>
        <charset val="128"/>
      </rPr>
      <t>注1</t>
    </r>
    <rPh sb="2" eb="4">
      <t>ギョウム</t>
    </rPh>
    <rPh sb="4" eb="7">
      <t>シュニンシャ</t>
    </rPh>
    <rPh sb="7" eb="8">
      <t>チュウ</t>
    </rPh>
    <phoneticPr fontId="3"/>
  </si>
  <si>
    <t>　　　部署</t>
    <rPh sb="3" eb="5">
      <t>ブショ</t>
    </rPh>
    <phoneticPr fontId="3"/>
  </si>
  <si>
    <t>　　　氏名</t>
    <rPh sb="3" eb="5">
      <t>シメイ</t>
    </rPh>
    <phoneticPr fontId="3"/>
  </si>
  <si>
    <t>　　　電話番号</t>
    <rPh sb="3" eb="5">
      <t>デンワ</t>
    </rPh>
    <rPh sb="5" eb="7">
      <t>バンゴウ</t>
    </rPh>
    <phoneticPr fontId="3"/>
  </si>
  <si>
    <t>　　　e-mailアドレス</t>
    <phoneticPr fontId="3"/>
  </si>
  <si>
    <t>　　精算担当者連絡先</t>
    <rPh sb="2" eb="4">
      <t>セイサン</t>
    </rPh>
    <rPh sb="4" eb="7">
      <t>タントウシャ</t>
    </rPh>
    <rPh sb="7" eb="10">
      <t>レンラクサキ</t>
    </rPh>
    <phoneticPr fontId="3"/>
  </si>
  <si>
    <t>注1）共同企業体を結成している場合は、共同企業体の代表者の精算責任者と精算担当者を明記し、精算全般に責任を持つこととしてください。</t>
    <rPh sb="0" eb="1">
      <t>チュウ</t>
    </rPh>
    <rPh sb="3" eb="5">
      <t>キョウドウ</t>
    </rPh>
    <rPh sb="5" eb="8">
      <t>キギョウタイ</t>
    </rPh>
    <rPh sb="9" eb="11">
      <t>ケッセイ</t>
    </rPh>
    <rPh sb="15" eb="17">
      <t>バアイ</t>
    </rPh>
    <rPh sb="19" eb="21">
      <t>キョウドウ</t>
    </rPh>
    <rPh sb="21" eb="24">
      <t>キギョウタイ</t>
    </rPh>
    <rPh sb="25" eb="28">
      <t>ダイヒョウシャ</t>
    </rPh>
    <rPh sb="29" eb="31">
      <t>セイサン</t>
    </rPh>
    <rPh sb="31" eb="34">
      <t>セキニンシャ</t>
    </rPh>
    <rPh sb="35" eb="37">
      <t>セイサン</t>
    </rPh>
    <phoneticPr fontId="3"/>
  </si>
  <si>
    <t>様式-3</t>
    <phoneticPr fontId="2"/>
  </si>
  <si>
    <t>契約金額精算報告書チェックリスト</t>
    <rPh sb="0" eb="2">
      <t>ケイヤク</t>
    </rPh>
    <rPh sb="2" eb="4">
      <t>キンガク</t>
    </rPh>
    <rPh sb="4" eb="6">
      <t>セイサン</t>
    </rPh>
    <rPh sb="6" eb="9">
      <t>ホウコクショ</t>
    </rPh>
    <phoneticPr fontId="98"/>
  </si>
  <si>
    <t>対象項目</t>
    <rPh sb="0" eb="2">
      <t>タイショウ</t>
    </rPh>
    <rPh sb="2" eb="4">
      <t>コウモク</t>
    </rPh>
    <phoneticPr fontId="98"/>
  </si>
  <si>
    <t>チェック欄</t>
    <rPh sb="4" eb="5">
      <t>ラン</t>
    </rPh>
    <phoneticPr fontId="98"/>
  </si>
  <si>
    <t>確認ポイント</t>
    <rPh sb="0" eb="2">
      <t>カクニン</t>
    </rPh>
    <phoneticPr fontId="98"/>
  </si>
  <si>
    <t>精算報告書全体</t>
    <rPh sb="0" eb="2">
      <t>セイサン</t>
    </rPh>
    <rPh sb="2" eb="5">
      <t>ホウコクショ</t>
    </rPh>
    <rPh sb="5" eb="7">
      <t>ゼンタイ</t>
    </rPh>
    <phoneticPr fontId="98"/>
  </si>
  <si>
    <r>
      <rPr>
        <sz val="12"/>
        <color rgb="FF00B0F0"/>
        <rFont val="ＭＳ Ｐゴシック"/>
        <family val="3"/>
        <charset val="128"/>
      </rPr>
      <t xml:space="preserve">民間連携事業 業務委託契約 </t>
    </r>
    <r>
      <rPr>
        <sz val="12"/>
        <rFont val="ＭＳ Ｐゴシック"/>
        <family val="3"/>
        <charset val="128"/>
      </rPr>
      <t>精算ガイドライン（</t>
    </r>
    <r>
      <rPr>
        <sz val="12"/>
        <color rgb="FF00B0F0"/>
        <rFont val="ＭＳ Ｐゴシック"/>
        <family val="3"/>
        <charset val="128"/>
      </rPr>
      <t>2024年10月</t>
    </r>
    <r>
      <rPr>
        <sz val="12"/>
        <rFont val="ＭＳ Ｐゴシック"/>
        <family val="3"/>
        <charset val="128"/>
      </rPr>
      <t>）
（以下、「精算ガイドライン」）の内容を十分理解した上で、精算報告書の作成を行っている</t>
    </r>
    <rPh sb="0" eb="6">
      <t>ミンカンレンケイジギョウ</t>
    </rPh>
    <rPh sb="7" eb="9">
      <t>ギョウム</t>
    </rPh>
    <rPh sb="9" eb="11">
      <t>イタク</t>
    </rPh>
    <rPh sb="11" eb="13">
      <t>ケイヤク</t>
    </rPh>
    <rPh sb="14" eb="16">
      <t>セイサン</t>
    </rPh>
    <phoneticPr fontId="98"/>
  </si>
  <si>
    <r>
      <t>精算報告書に記載される業務名称、対象国名、契約締結日が契約書と同一である
また、提出日は履行期限内である（履行期限を超える場合は、事前に調達部の了解が必要）</t>
    </r>
    <r>
      <rPr>
        <sz val="12"/>
        <color rgb="FF00B0F0"/>
        <rFont val="ＭＳ Ｐゴシック"/>
        <family val="3"/>
        <charset val="128"/>
      </rPr>
      <t>ないし、２０２４年１０月版約款を使った契約の場合は履行期間の末日から起算して３０日以内。但し、履行期間の末日が８月１日から９月３０日及び２月１日から３月３１日となる場合は履行期限の末日迄。</t>
    </r>
    <rPh sb="27" eb="30">
      <t>ケイヤクショ</t>
    </rPh>
    <rPh sb="31" eb="33">
      <t>ドウイツ</t>
    </rPh>
    <rPh sb="86" eb="87">
      <t>ネン</t>
    </rPh>
    <rPh sb="89" eb="90">
      <t>ガツ</t>
    </rPh>
    <rPh sb="90" eb="91">
      <t>バン</t>
    </rPh>
    <rPh sb="91" eb="93">
      <t>ヤッカン</t>
    </rPh>
    <rPh sb="94" eb="95">
      <t>ツカ</t>
    </rPh>
    <rPh sb="97" eb="99">
      <t>ケイヤク</t>
    </rPh>
    <rPh sb="100" eb="102">
      <t>バアイ</t>
    </rPh>
    <rPh sb="105" eb="107">
      <t>キカン</t>
    </rPh>
    <rPh sb="108" eb="110">
      <t>マツジツ</t>
    </rPh>
    <rPh sb="112" eb="114">
      <t>キサン</t>
    </rPh>
    <rPh sb="118" eb="119">
      <t>ヒ</t>
    </rPh>
    <rPh sb="119" eb="121">
      <t>イナイ</t>
    </rPh>
    <rPh sb="122" eb="123">
      <t>タダ</t>
    </rPh>
    <rPh sb="125" eb="129">
      <t>リコウキカン</t>
    </rPh>
    <rPh sb="130" eb="132">
      <t>マツジツ</t>
    </rPh>
    <rPh sb="134" eb="135">
      <t>ガツ</t>
    </rPh>
    <rPh sb="136" eb="137">
      <t>ヒ</t>
    </rPh>
    <rPh sb="140" eb="141">
      <t>ガツ</t>
    </rPh>
    <rPh sb="143" eb="144">
      <t>ヒ</t>
    </rPh>
    <rPh sb="144" eb="145">
      <t>オヨ</t>
    </rPh>
    <rPh sb="147" eb="148">
      <t>ガツ</t>
    </rPh>
    <rPh sb="149" eb="150">
      <t>ヒ</t>
    </rPh>
    <rPh sb="153" eb="154">
      <t>ガツ</t>
    </rPh>
    <rPh sb="156" eb="157">
      <t>ヒ</t>
    </rPh>
    <rPh sb="160" eb="162">
      <t>バアイ</t>
    </rPh>
    <rPh sb="163" eb="167">
      <t>リコウキゲン</t>
    </rPh>
    <rPh sb="168" eb="170">
      <t>マツジツ</t>
    </rPh>
    <rPh sb="170" eb="171">
      <t>マデ</t>
    </rPh>
    <phoneticPr fontId="98"/>
  </si>
  <si>
    <t>証拠書類には費目毎、領収書毎に付番がされている。</t>
    <rPh sb="0" eb="2">
      <t>ショウコ</t>
    </rPh>
    <rPh sb="2" eb="4">
      <t>ショルイ</t>
    </rPh>
    <rPh sb="6" eb="8">
      <t>ヒモク</t>
    </rPh>
    <rPh sb="8" eb="9">
      <t>ゴト</t>
    </rPh>
    <rPh sb="10" eb="13">
      <t>リョウシュウショ</t>
    </rPh>
    <rPh sb="13" eb="14">
      <t>ゴト</t>
    </rPh>
    <rPh sb="15" eb="17">
      <t>フバン</t>
    </rPh>
    <phoneticPr fontId="98"/>
  </si>
  <si>
    <r>
      <t>「精算ガイドライン」の「</t>
    </r>
    <r>
      <rPr>
        <sz val="12"/>
        <color rgb="FF00B0F0"/>
        <rFont val="ＭＳ Ｐゴシック"/>
        <family val="3"/>
        <charset val="128"/>
      </rPr>
      <t>４</t>
    </r>
    <r>
      <rPr>
        <sz val="12"/>
        <rFont val="ＭＳ Ｐゴシック"/>
        <family val="3"/>
        <charset val="128"/>
      </rPr>
      <t>．精算報告書の構成と体裁」に則って精算報告書が作成されており、必要な様式が含まれている</t>
    </r>
    <phoneticPr fontId="98"/>
  </si>
  <si>
    <t>機材購入費については、「民間連携事業 業務委託契約 契約管理ガイドライン」（以下、「契約管理ガイドライン」）」の別添である「物品・機材の調達・管理ガイドライン」及び「輸出管理ガイドライン」に則って履行されている</t>
    <rPh sb="12" eb="18">
      <t>ミンカンレンケイジギョウ</t>
    </rPh>
    <rPh sb="19" eb="25">
      <t>ギョウムイタクケイヤク</t>
    </rPh>
    <rPh sb="62" eb="64">
      <t>ブッピン</t>
    </rPh>
    <rPh sb="71" eb="73">
      <t>カンリ</t>
    </rPh>
    <phoneticPr fontId="98"/>
  </si>
  <si>
    <t>本邦受入活動費がある場合は、精算報告明細書及び証拠書類（合意単価の場合は不要）が添付されている</t>
    <rPh sb="10" eb="12">
      <t>バアイ</t>
    </rPh>
    <rPh sb="14" eb="21">
      <t>セイサンホウコクメイサイショ</t>
    </rPh>
    <rPh sb="21" eb="22">
      <t>オヨ</t>
    </rPh>
    <rPh sb="23" eb="27">
      <t>ショウコショルイ</t>
    </rPh>
    <rPh sb="28" eb="32">
      <t>ゴウイタンカ</t>
    </rPh>
    <rPh sb="33" eb="35">
      <t>バアイ</t>
    </rPh>
    <rPh sb="36" eb="38">
      <t>フヨウ</t>
    </rPh>
    <phoneticPr fontId="98"/>
  </si>
  <si>
    <t>大項目間流用を行った場合、２者打合簿が添付されている。</t>
    <rPh sb="0" eb="1">
      <t>ダイ</t>
    </rPh>
    <rPh sb="14" eb="15">
      <t>シャ</t>
    </rPh>
    <phoneticPr fontId="98"/>
  </si>
  <si>
    <t>体裁</t>
    <rPh sb="0" eb="2">
      <t>テイサイ</t>
    </rPh>
    <phoneticPr fontId="98"/>
  </si>
  <si>
    <t>証拠書類（領収書）はオリジナルである</t>
    <rPh sb="0" eb="2">
      <t>ショウコ</t>
    </rPh>
    <rPh sb="2" eb="4">
      <t>ショルイ</t>
    </rPh>
    <rPh sb="5" eb="8">
      <t>リョウシュウショ</t>
    </rPh>
    <phoneticPr fontId="98"/>
  </si>
  <si>
    <t>領収書の日付は契約期間内である</t>
    <rPh sb="0" eb="3">
      <t>リョウシュウショ</t>
    </rPh>
    <rPh sb="4" eb="6">
      <t>ヒヅケ</t>
    </rPh>
    <rPh sb="7" eb="9">
      <t>ケイヤク</t>
    </rPh>
    <rPh sb="9" eb="11">
      <t>キカン</t>
    </rPh>
    <rPh sb="11" eb="12">
      <t>ナイ</t>
    </rPh>
    <phoneticPr fontId="98"/>
  </si>
  <si>
    <t>証拠書類（領収書）は、要件（領収日、宛先、金額、支出内容、領収者のサイン）を満たしている</t>
    <phoneticPr fontId="98"/>
  </si>
  <si>
    <t>領収書の宛名は提案法人名になっている</t>
    <phoneticPr fontId="98"/>
  </si>
  <si>
    <t>外貨支払いにおける円換算は、支払日が属する月のＪＩＣＡ統制レートで行われている（海外送金の場合は銀行レートを適用）</t>
    <rPh sb="0" eb="2">
      <t>ガイカ</t>
    </rPh>
    <rPh sb="2" eb="4">
      <t>シハラ</t>
    </rPh>
    <rPh sb="9" eb="12">
      <t>エンカンサン</t>
    </rPh>
    <rPh sb="14" eb="17">
      <t>シハライビ</t>
    </rPh>
    <rPh sb="18" eb="19">
      <t>ゾク</t>
    </rPh>
    <rPh sb="21" eb="22">
      <t>ツキ</t>
    </rPh>
    <rPh sb="27" eb="29">
      <t>トウセイ</t>
    </rPh>
    <rPh sb="33" eb="34">
      <t>オコナ</t>
    </rPh>
    <phoneticPr fontId="98"/>
  </si>
  <si>
    <t>１社200万円以上または、傭上が30日以上の契約の場合、契約書（写）がある</t>
    <rPh sb="1" eb="2">
      <t>シャ</t>
    </rPh>
    <rPh sb="5" eb="7">
      <t>マンエン</t>
    </rPh>
    <rPh sb="7" eb="9">
      <t>イジョウ</t>
    </rPh>
    <rPh sb="13" eb="15">
      <t>ヨウジョウ</t>
    </rPh>
    <rPh sb="18" eb="19">
      <t>ニチ</t>
    </rPh>
    <rPh sb="19" eb="21">
      <t>イジョウ</t>
    </rPh>
    <rPh sb="22" eb="24">
      <t>ケイヤク</t>
    </rPh>
    <rPh sb="25" eb="27">
      <t>バアイ</t>
    </rPh>
    <rPh sb="28" eb="31">
      <t>ケイヤクショ</t>
    </rPh>
    <rPh sb="32" eb="33">
      <t>ウツ</t>
    </rPh>
    <phoneticPr fontId="98"/>
  </si>
  <si>
    <t>関係書類は支出ごとに領収書、（請求書）、（納品書）、（契約書）、（見積書）、（打合簿）の順で整理されている</t>
    <rPh sb="0" eb="2">
      <t>カンケイ</t>
    </rPh>
    <rPh sb="2" eb="4">
      <t>ショルイ</t>
    </rPh>
    <rPh sb="5" eb="7">
      <t>シシュツ</t>
    </rPh>
    <rPh sb="10" eb="13">
      <t>リョウシュウショ</t>
    </rPh>
    <rPh sb="15" eb="18">
      <t>セイキュウショ</t>
    </rPh>
    <rPh sb="21" eb="24">
      <t>ノウヒンショ</t>
    </rPh>
    <rPh sb="27" eb="30">
      <t>ケイヤクショ</t>
    </rPh>
    <rPh sb="33" eb="36">
      <t>ミツモリショ</t>
    </rPh>
    <rPh sb="39" eb="42">
      <t>ウチアワセボ</t>
    </rPh>
    <rPh sb="44" eb="45">
      <t>ジュン</t>
    </rPh>
    <rPh sb="46" eb="48">
      <t>セイリ</t>
    </rPh>
    <phoneticPr fontId="98"/>
  </si>
  <si>
    <t>証拠書類は、＜様式-19＞に確実に糊付けされている（ホチキス止め・テープ止めは不可）</t>
    <rPh sb="0" eb="2">
      <t>ショウコ</t>
    </rPh>
    <rPh sb="2" eb="4">
      <t>ショルイ</t>
    </rPh>
    <rPh sb="7" eb="9">
      <t>ヨウシキ</t>
    </rPh>
    <rPh sb="14" eb="16">
      <t>カクジツ</t>
    </rPh>
    <rPh sb="17" eb="19">
      <t>ノリヅ</t>
    </rPh>
    <rPh sb="30" eb="31">
      <t>ト</t>
    </rPh>
    <rPh sb="36" eb="37">
      <t>ト</t>
    </rPh>
    <rPh sb="39" eb="41">
      <t>フカ</t>
    </rPh>
    <phoneticPr fontId="98"/>
  </si>
  <si>
    <t>証拠書類には必要な補記がなされている（原本にはエンピツ書き）</t>
    <rPh sb="6" eb="8">
      <t>ヒツヨウ</t>
    </rPh>
    <rPh sb="9" eb="11">
      <t>ホキ</t>
    </rPh>
    <rPh sb="19" eb="21">
      <t>ゲンポン</t>
    </rPh>
    <rPh sb="27" eb="28">
      <t>ガ</t>
    </rPh>
    <phoneticPr fontId="98"/>
  </si>
  <si>
    <t>現地語の証拠書類に和訳補記がある</t>
    <phoneticPr fontId="98"/>
  </si>
  <si>
    <t>全ての様式・証拠書類において修正テープ、修正液等を使用していない</t>
    <rPh sb="0" eb="1">
      <t>スベ</t>
    </rPh>
    <rPh sb="3" eb="5">
      <t>ヨウシキ</t>
    </rPh>
    <rPh sb="6" eb="8">
      <t>ショウコ</t>
    </rPh>
    <rPh sb="8" eb="10">
      <t>ショルイ</t>
    </rPh>
    <phoneticPr fontId="98"/>
  </si>
  <si>
    <t>機材
（普及・実証/普及促進のみ）</t>
    <rPh sb="0" eb="2">
      <t>キザイ</t>
    </rPh>
    <rPh sb="4" eb="6">
      <t>フキュウ</t>
    </rPh>
    <rPh sb="7" eb="9">
      <t>ジッショウ</t>
    </rPh>
    <rPh sb="10" eb="12">
      <t>フキュウ</t>
    </rPh>
    <rPh sb="12" eb="14">
      <t>ソクシン</t>
    </rPh>
    <phoneticPr fontId="98"/>
  </si>
  <si>
    <t>自社製品の原価計算書には会社代表者の押印がある</t>
    <rPh sb="0" eb="2">
      <t>ジシャ</t>
    </rPh>
    <rPh sb="2" eb="4">
      <t>セイヒン</t>
    </rPh>
    <rPh sb="5" eb="7">
      <t>ゲンカ</t>
    </rPh>
    <rPh sb="7" eb="10">
      <t>ケイサンショ</t>
    </rPh>
    <rPh sb="12" eb="14">
      <t>カイシャ</t>
    </rPh>
    <rPh sb="14" eb="16">
      <t>ダイヒョウ</t>
    </rPh>
    <rPh sb="16" eb="17">
      <t>シャ</t>
    </rPh>
    <rPh sb="18" eb="20">
      <t>オウイン</t>
    </rPh>
    <phoneticPr fontId="98"/>
  </si>
  <si>
    <t>必要書類が添付されている（『契約管理ガイドライン』の「機材調達早見表」を参照）</t>
    <rPh sb="0" eb="2">
      <t>ヒツヨウ</t>
    </rPh>
    <rPh sb="2" eb="4">
      <t>ショルイ</t>
    </rPh>
    <rPh sb="5" eb="7">
      <t>テンプ</t>
    </rPh>
    <rPh sb="14" eb="16">
      <t>ケイヤク</t>
    </rPh>
    <rPh sb="16" eb="18">
      <t>カンリ</t>
    </rPh>
    <rPh sb="27" eb="29">
      <t>キザイ</t>
    </rPh>
    <rPh sb="29" eb="31">
      <t>チョウタツ</t>
    </rPh>
    <rPh sb="31" eb="34">
      <t>ハヤミヒョウ</t>
    </rPh>
    <rPh sb="36" eb="38">
      <t>サンショウ</t>
    </rPh>
    <phoneticPr fontId="98"/>
  </si>
  <si>
    <t>輸送費・関税/VAT</t>
    <rPh sb="0" eb="3">
      <t>ユソウヒ</t>
    </rPh>
    <rPh sb="4" eb="6">
      <t>カンゼイ</t>
    </rPh>
    <phoneticPr fontId="98"/>
  </si>
  <si>
    <t>Bill of Lading (またはAir Waybill)、Invoice、Packing List が添付されている</t>
    <rPh sb="54" eb="56">
      <t>テンプ</t>
    </rPh>
    <phoneticPr fontId="98"/>
  </si>
  <si>
    <t>人件費</t>
    <rPh sb="0" eb="2">
      <t>ジンケン</t>
    </rPh>
    <rPh sb="2" eb="3">
      <t>ヒ</t>
    </rPh>
    <phoneticPr fontId="98"/>
  </si>
  <si>
    <t>＜様式7＞「業務従事者の従事計画・実績表」により確認された実績に基づき計上されている</t>
    <rPh sb="6" eb="8">
      <t>ギョウム</t>
    </rPh>
    <rPh sb="8" eb="11">
      <t>ジュウジシャ</t>
    </rPh>
    <rPh sb="12" eb="14">
      <t>ジュウジ</t>
    </rPh>
    <rPh sb="14" eb="16">
      <t>ケイカク</t>
    </rPh>
    <rPh sb="17" eb="19">
      <t>ジッセキ</t>
    </rPh>
    <rPh sb="19" eb="20">
      <t>ヒョウ</t>
    </rPh>
    <rPh sb="24" eb="26">
      <t>カクニン</t>
    </rPh>
    <rPh sb="29" eb="31">
      <t>ジッセキ</t>
    </rPh>
    <rPh sb="32" eb="33">
      <t>モト</t>
    </rPh>
    <rPh sb="35" eb="37">
      <t>ケイジョウ</t>
    </rPh>
    <phoneticPr fontId="98"/>
  </si>
  <si>
    <t>所属先ごとに外部人材履行結果検査調書がある</t>
    <rPh sb="0" eb="2">
      <t>ショゾク</t>
    </rPh>
    <rPh sb="2" eb="3">
      <t>サキ</t>
    </rPh>
    <phoneticPr fontId="98"/>
  </si>
  <si>
    <t>外部人材との（委託）契約書（写）がある、また金額内訳の記載がある</t>
    <rPh sb="7" eb="9">
      <t>イタク</t>
    </rPh>
    <rPh sb="10" eb="13">
      <t>ケイヤクショ</t>
    </rPh>
    <rPh sb="14" eb="15">
      <t>ウツ</t>
    </rPh>
    <rPh sb="22" eb="24">
      <t>キンガク</t>
    </rPh>
    <rPh sb="24" eb="26">
      <t>ウチワケ</t>
    </rPh>
    <rPh sb="27" eb="29">
      <t>キサイ</t>
    </rPh>
    <phoneticPr fontId="98"/>
  </si>
  <si>
    <t>新規配属の業務予定者の報告/確認および外部人材の業務従事者の変更がある場合は３者打合簿がある、業務主任者/副業務主任者（新規配属者は除く）に変更が場合は２者打合簿がある</t>
    <rPh sb="0" eb="4">
      <t>シンキハイゾク</t>
    </rPh>
    <rPh sb="5" eb="10">
      <t>ギョウムヨテイシャ</t>
    </rPh>
    <rPh sb="11" eb="13">
      <t>ホウコク</t>
    </rPh>
    <rPh sb="14" eb="16">
      <t>カクニン</t>
    </rPh>
    <rPh sb="19" eb="23">
      <t>ガイブジンザイ</t>
    </rPh>
    <rPh sb="24" eb="29">
      <t>ギョウムジュウジシャ</t>
    </rPh>
    <rPh sb="30" eb="32">
      <t>ヘンコウ</t>
    </rPh>
    <rPh sb="35" eb="37">
      <t>バアイ</t>
    </rPh>
    <rPh sb="39" eb="40">
      <t>シャ</t>
    </rPh>
    <rPh sb="40" eb="42">
      <t>ウチアワ</t>
    </rPh>
    <rPh sb="42" eb="43">
      <t>ボ</t>
    </rPh>
    <rPh sb="47" eb="52">
      <t>ギョウムシュニンシャ</t>
    </rPh>
    <rPh sb="53" eb="59">
      <t>フクギョウムシュニンシャ</t>
    </rPh>
    <rPh sb="60" eb="62">
      <t>シンキ</t>
    </rPh>
    <rPh sb="62" eb="64">
      <t>ハイゾク</t>
    </rPh>
    <rPh sb="64" eb="65">
      <t>シャ</t>
    </rPh>
    <rPh sb="66" eb="67">
      <t>ノゾ</t>
    </rPh>
    <rPh sb="70" eb="72">
      <t>ヘンコウ</t>
    </rPh>
    <rPh sb="73" eb="75">
      <t>バアイ</t>
    </rPh>
    <rPh sb="77" eb="78">
      <t>シャ</t>
    </rPh>
    <rPh sb="78" eb="79">
      <t>ダ</t>
    </rPh>
    <rPh sb="79" eb="80">
      <t>ゴウ</t>
    </rPh>
    <rPh sb="80" eb="81">
      <t>ボ</t>
    </rPh>
    <phoneticPr fontId="98"/>
  </si>
  <si>
    <t>＜様式7＞「業務従事者の従事計画・実績表」に監督職員が押印している</t>
    <phoneticPr fontId="98"/>
  </si>
  <si>
    <t>その他原価と一般管理費等の経費率は契約書と同一である</t>
    <rPh sb="2" eb="3">
      <t>タ</t>
    </rPh>
    <rPh sb="3" eb="5">
      <t>ゲンカ</t>
    </rPh>
    <rPh sb="6" eb="8">
      <t>イッパン</t>
    </rPh>
    <rPh sb="8" eb="11">
      <t>カンリヒ</t>
    </rPh>
    <rPh sb="11" eb="12">
      <t>トウ</t>
    </rPh>
    <rPh sb="13" eb="15">
      <t>ケイヒ</t>
    </rPh>
    <rPh sb="15" eb="16">
      <t>リツ</t>
    </rPh>
    <rPh sb="17" eb="19">
      <t>ケイヤク</t>
    </rPh>
    <rPh sb="19" eb="20">
      <t>ショ</t>
    </rPh>
    <rPh sb="21" eb="23">
      <t>ドウイツ</t>
    </rPh>
    <phoneticPr fontId="98"/>
  </si>
  <si>
    <t>旅費</t>
    <rPh sb="0" eb="2">
      <t>リョヒ</t>
    </rPh>
    <phoneticPr fontId="98"/>
  </si>
  <si>
    <t>証拠書類（領収書、Ｅ-チケット）がある</t>
    <rPh sb="0" eb="2">
      <t>ショウコ</t>
    </rPh>
    <rPh sb="2" eb="4">
      <t>ショルイ</t>
    </rPh>
    <rPh sb="5" eb="8">
      <t>リョウシュウショ</t>
    </rPh>
    <phoneticPr fontId="98"/>
  </si>
  <si>
    <t>Ｅ-チケットには運賃の欄に金額が記載されており、かつ領収書と同額である</t>
    <rPh sb="8" eb="10">
      <t>ウンチン</t>
    </rPh>
    <rPh sb="11" eb="12">
      <t>ラン</t>
    </rPh>
    <rPh sb="13" eb="15">
      <t>キンガク</t>
    </rPh>
    <rPh sb="16" eb="18">
      <t>キサイ</t>
    </rPh>
    <rPh sb="26" eb="29">
      <t>リョウシュウショ</t>
    </rPh>
    <rPh sb="30" eb="32">
      <t>ドウガク</t>
    </rPh>
    <phoneticPr fontId="98"/>
  </si>
  <si>
    <t>＜様式-12＞「証拠書類附属書（航空賃）」が、すべての渡航（精算）に添付されている</t>
    <rPh sb="8" eb="10">
      <t>ショウコ</t>
    </rPh>
    <rPh sb="10" eb="12">
      <t>ショルイ</t>
    </rPh>
    <rPh sb="12" eb="15">
      <t>フゾクショ</t>
    </rPh>
    <rPh sb="27" eb="29">
      <t>トコウ</t>
    </rPh>
    <rPh sb="30" eb="32">
      <t>セイサン</t>
    </rPh>
    <rPh sb="34" eb="36">
      <t>テンプ</t>
    </rPh>
    <phoneticPr fontId="98"/>
  </si>
  <si>
    <t>自社業務や他案件業務を実施している場合、＜様式-12＞の現地業務期間及び「業務従事者の従事計画・実績表」に正しく反映されている</t>
    <rPh sb="5" eb="6">
      <t>タ</t>
    </rPh>
    <rPh sb="6" eb="8">
      <t>アンケン</t>
    </rPh>
    <rPh sb="8" eb="10">
      <t>ギョウム</t>
    </rPh>
    <rPh sb="11" eb="13">
      <t>ジッシ</t>
    </rPh>
    <phoneticPr fontId="98"/>
  </si>
  <si>
    <t>領収書に内訳が記載されている</t>
    <phoneticPr fontId="98"/>
  </si>
  <si>
    <t>発券手数料、国内空港税の税抜計算が正しくされている</t>
    <rPh sb="0" eb="2">
      <t>ハッケン</t>
    </rPh>
    <rPh sb="2" eb="5">
      <t>テスウリョウ</t>
    </rPh>
    <rPh sb="6" eb="8">
      <t>コクナイ</t>
    </rPh>
    <rPh sb="8" eb="11">
      <t>クウコウゼイ</t>
    </rPh>
    <rPh sb="12" eb="14">
      <t>ゼイヌキ</t>
    </rPh>
    <rPh sb="14" eb="16">
      <t>ケイサン</t>
    </rPh>
    <rPh sb="17" eb="18">
      <t>タダ</t>
    </rPh>
    <phoneticPr fontId="98"/>
  </si>
  <si>
    <r>
      <t>自社業務や他案件業務を行っている場合、航空賃・日当・宿泊の折半についての</t>
    </r>
    <r>
      <rPr>
        <sz val="12"/>
        <color rgb="FF00B0F0"/>
        <rFont val="ＭＳ Ｐゴシック"/>
        <family val="3"/>
        <charset val="128"/>
      </rPr>
      <t>報告書</t>
    </r>
    <r>
      <rPr>
        <sz val="12"/>
        <rFont val="ＭＳ Ｐゴシック"/>
        <family val="3"/>
        <charset val="128"/>
      </rPr>
      <t>がある</t>
    </r>
    <rPh sb="0" eb="2">
      <t>ジシャ</t>
    </rPh>
    <rPh sb="2" eb="4">
      <t>ギョウム</t>
    </rPh>
    <rPh sb="11" eb="12">
      <t>オコナ</t>
    </rPh>
    <rPh sb="16" eb="18">
      <t>バアイ</t>
    </rPh>
    <rPh sb="19" eb="21">
      <t>コウクウ</t>
    </rPh>
    <rPh sb="21" eb="22">
      <t>チン</t>
    </rPh>
    <rPh sb="23" eb="25">
      <t>ニットウ</t>
    </rPh>
    <rPh sb="26" eb="28">
      <t>シュクハク</t>
    </rPh>
    <rPh sb="29" eb="31">
      <t>セッパン</t>
    </rPh>
    <rPh sb="36" eb="39">
      <t>ホウコクショ</t>
    </rPh>
    <phoneticPr fontId="98"/>
  </si>
  <si>
    <t>契約金額増額なしの場合は渡航回数の増加、渡航経路の変更、内国旅費の変更は受注者裁量である</t>
    <rPh sb="0" eb="2">
      <t>ケイヤク</t>
    </rPh>
    <rPh sb="2" eb="4">
      <t>キンガク</t>
    </rPh>
    <rPh sb="4" eb="6">
      <t>ゾウガク</t>
    </rPh>
    <rPh sb="9" eb="11">
      <t>バアイ</t>
    </rPh>
    <rPh sb="12" eb="14">
      <t>トコウ</t>
    </rPh>
    <rPh sb="14" eb="16">
      <t>カイスウ</t>
    </rPh>
    <rPh sb="17" eb="19">
      <t>ゾウカ</t>
    </rPh>
    <rPh sb="20" eb="24">
      <t>トコウケイロ</t>
    </rPh>
    <rPh sb="25" eb="27">
      <t>ヘンコウ</t>
    </rPh>
    <rPh sb="28" eb="32">
      <t>ナイコクリョヒ</t>
    </rPh>
    <rPh sb="33" eb="35">
      <t>ヘンコウ</t>
    </rPh>
    <rPh sb="36" eb="39">
      <t>ジュチュウシャ</t>
    </rPh>
    <rPh sb="39" eb="41">
      <t>サイリョウ</t>
    </rPh>
    <phoneticPr fontId="98"/>
  </si>
  <si>
    <t>「業務従事者の従事計画・実績表」に記載の業務開始日、終了日は、航空券の出発日、帰国日と一致している</t>
    <phoneticPr fontId="98"/>
  </si>
  <si>
    <t>現地活動費
（現地再委託を除く）</t>
    <rPh sb="0" eb="2">
      <t>ゲンチ</t>
    </rPh>
    <rPh sb="2" eb="4">
      <t>カツドウ</t>
    </rPh>
    <rPh sb="4" eb="5">
      <t>ヒ</t>
    </rPh>
    <rPh sb="7" eb="9">
      <t>ゲンチ</t>
    </rPh>
    <rPh sb="9" eb="12">
      <t>サイイタク</t>
    </rPh>
    <rPh sb="13" eb="14">
      <t>ノゾ</t>
    </rPh>
    <phoneticPr fontId="98"/>
  </si>
  <si>
    <t>単価・数量が記載されている</t>
    <rPh sb="0" eb="2">
      <t>タンカ</t>
    </rPh>
    <rPh sb="3" eb="5">
      <t>スウリョウ</t>
    </rPh>
    <rPh sb="6" eb="8">
      <t>キサイ</t>
    </rPh>
    <phoneticPr fontId="98"/>
  </si>
  <si>
    <t>現地活動費：＜様式15＞「現地活動費支出実績総括表」に監督職員が押印している</t>
    <rPh sb="32" eb="34">
      <t>オウイン</t>
    </rPh>
    <phoneticPr fontId="98"/>
  </si>
  <si>
    <t>現地再委託</t>
    <rPh sb="0" eb="2">
      <t>ゲンチ</t>
    </rPh>
    <rPh sb="2" eb="5">
      <t>サイイタク</t>
    </rPh>
    <phoneticPr fontId="98"/>
  </si>
  <si>
    <t xml:space="preserve">
　必要書類が添付されている（『現地再委託ガイドライン』の「現地再委託　早見表」を参照）</t>
    <rPh sb="16" eb="18">
      <t>ゲンチ</t>
    </rPh>
    <rPh sb="18" eb="21">
      <t>サイイタク</t>
    </rPh>
    <rPh sb="30" eb="32">
      <t>ゲンチ</t>
    </rPh>
    <rPh sb="32" eb="35">
      <t>サイイタク</t>
    </rPh>
    <phoneticPr fontId="98"/>
  </si>
  <si>
    <t>本邦受入活動
（案件化/普及・実証/普及促進のみ）</t>
    <rPh sb="0" eb="2">
      <t>ホンポウ</t>
    </rPh>
    <rPh sb="2" eb="4">
      <t>ウケイレ</t>
    </rPh>
    <rPh sb="4" eb="6">
      <t>カツドウ</t>
    </rPh>
    <rPh sb="8" eb="10">
      <t>アンケン</t>
    </rPh>
    <rPh sb="10" eb="11">
      <t>カ</t>
    </rPh>
    <rPh sb="12" eb="14">
      <t>フキュウ</t>
    </rPh>
    <rPh sb="15" eb="17">
      <t>ジッショウ</t>
    </rPh>
    <rPh sb="18" eb="20">
      <t>フキュウ</t>
    </rPh>
    <rPh sb="20" eb="22">
      <t>ソクシン</t>
    </rPh>
    <phoneticPr fontId="98"/>
  </si>
  <si>
    <t>本邦受入活動業務費の日数は受入日数（本邦到着日から離日日）になっているか。受入人数にはなっていない。</t>
    <rPh sb="6" eb="8">
      <t>ギョウム</t>
    </rPh>
    <rPh sb="8" eb="9">
      <t>ヒ</t>
    </rPh>
    <rPh sb="10" eb="12">
      <t>ニッスウ</t>
    </rPh>
    <rPh sb="13" eb="15">
      <t>ウケイレ</t>
    </rPh>
    <rPh sb="15" eb="17">
      <t>ニッスウ</t>
    </rPh>
    <rPh sb="18" eb="20">
      <t>ホンポウ</t>
    </rPh>
    <rPh sb="20" eb="22">
      <t>トウチャク</t>
    </rPh>
    <rPh sb="22" eb="23">
      <t>ビ</t>
    </rPh>
    <rPh sb="25" eb="27">
      <t>リニチ</t>
    </rPh>
    <rPh sb="27" eb="28">
      <t>ビ</t>
    </rPh>
    <rPh sb="37" eb="39">
      <t>ウケイレ</t>
    </rPh>
    <rPh sb="39" eb="40">
      <t>ニン</t>
    </rPh>
    <rPh sb="40" eb="41">
      <t>スウ</t>
    </rPh>
    <phoneticPr fontId="98"/>
  </si>
  <si>
    <t>チェック欄に該当なしの場合はN./Aと記入してください</t>
    <rPh sb="4" eb="5">
      <t>ラン</t>
    </rPh>
    <rPh sb="6" eb="8">
      <t>ガイトウ</t>
    </rPh>
    <rPh sb="11" eb="13">
      <t>バアイ</t>
    </rPh>
    <rPh sb="19" eb="21">
      <t>キニュウ</t>
    </rPh>
    <phoneticPr fontId="2"/>
  </si>
  <si>
    <t>契約金額精算報告内訳書（８％経過措置）</t>
  </si>
  <si>
    <t>Ⅲ. 管理費等</t>
    <rPh sb="6" eb="7">
      <t>トウ</t>
    </rPh>
    <phoneticPr fontId="2"/>
  </si>
  <si>
    <t>注2）費目間流用を行った後の契約金額内訳を記載願います。なお、流用なき場合は空欄のままで可です。
「地域金融機関人材と他従事者との間の人件費の流用及び付替え、渡航回数振替、現地業務日数付替えは、契約金額やこれらの金額/数量に関わらず不可となります（なお、複数の地域金融機関人材間での流用/付替えは可）」</t>
    <rPh sb="31" eb="33">
      <t>リュウヨウ</t>
    </rPh>
    <rPh sb="35" eb="37">
      <t>バアイ</t>
    </rPh>
    <rPh sb="38" eb="40">
      <t>クウラン</t>
    </rPh>
    <rPh sb="44" eb="45">
      <t>カ</t>
    </rPh>
    <phoneticPr fontId="2"/>
  </si>
  <si>
    <t>契約金額精算報告内訳書（消費税10%）</t>
  </si>
  <si>
    <t>実費精算分</t>
    <rPh sb="0" eb="4">
      <t>ジッピセイサン</t>
    </rPh>
    <rPh sb="4" eb="5">
      <t>ブン</t>
    </rPh>
    <phoneticPr fontId="2"/>
  </si>
  <si>
    <t>様式-5-1</t>
    <phoneticPr fontId="2"/>
  </si>
  <si>
    <r>
      <t xml:space="preserve">直接経費費目間流用計算表（打合簿あり）
</t>
    </r>
    <r>
      <rPr>
        <b/>
        <sz val="14"/>
        <color rgb="FFFF0000"/>
        <rFont val="ＭＳ ゴシック"/>
        <family val="3"/>
        <charset val="128"/>
      </rPr>
      <t>※提案法人での契約管理用（ＪＩＣＡへの提出は不要）</t>
    </r>
    <rPh sb="0" eb="2">
      <t>チョクセツ</t>
    </rPh>
    <rPh sb="2" eb="4">
      <t>ケイヒ</t>
    </rPh>
    <rPh sb="4" eb="6">
      <t>ヒモク</t>
    </rPh>
    <rPh sb="6" eb="7">
      <t>カン</t>
    </rPh>
    <rPh sb="7" eb="9">
      <t>リュウヨウ</t>
    </rPh>
    <rPh sb="9" eb="11">
      <t>ケイサン</t>
    </rPh>
    <rPh sb="11" eb="12">
      <t>ヒョウ</t>
    </rPh>
    <rPh sb="13" eb="15">
      <t>ウチアワ</t>
    </rPh>
    <rPh sb="15" eb="16">
      <t>ボ</t>
    </rPh>
    <rPh sb="21" eb="23">
      <t>テイアン</t>
    </rPh>
    <rPh sb="23" eb="25">
      <t>ホウジン</t>
    </rPh>
    <rPh sb="27" eb="29">
      <t>ケイヤク</t>
    </rPh>
    <rPh sb="29" eb="31">
      <t>カンリ</t>
    </rPh>
    <rPh sb="31" eb="32">
      <t>ヨウ</t>
    </rPh>
    <rPh sb="39" eb="41">
      <t>テイシュツ</t>
    </rPh>
    <rPh sb="42" eb="44">
      <t>フヨウ</t>
    </rPh>
    <phoneticPr fontId="2"/>
  </si>
  <si>
    <t>【流用明細】</t>
    <rPh sb="1" eb="3">
      <t>リュウヨウ</t>
    </rPh>
    <rPh sb="3" eb="5">
      <t>メイサイ</t>
    </rPh>
    <phoneticPr fontId="2"/>
  </si>
  <si>
    <t>日付</t>
    <rPh sb="0" eb="2">
      <t>ヒヅケ</t>
    </rPh>
    <phoneticPr fontId="2"/>
  </si>
  <si>
    <t>打合簿</t>
    <rPh sb="0" eb="3">
      <t>ウチアワセ</t>
    </rPh>
    <phoneticPr fontId="2"/>
  </si>
  <si>
    <t>（単位：円）</t>
    <rPh sb="1" eb="3">
      <t>タンイ</t>
    </rPh>
    <rPh sb="4" eb="5">
      <t>エン</t>
    </rPh>
    <phoneticPr fontId="2"/>
  </si>
  <si>
    <t>全体
契約金額</t>
    <rPh sb="0" eb="2">
      <t>ゼンタイ</t>
    </rPh>
    <rPh sb="3" eb="5">
      <t>ケイヤク</t>
    </rPh>
    <rPh sb="5" eb="7">
      <t>キンガク</t>
    </rPh>
    <phoneticPr fontId="2"/>
  </si>
  <si>
    <t>流用後契約金額</t>
    <rPh sb="0" eb="2">
      <t>リュウヨウ</t>
    </rPh>
    <rPh sb="2" eb="3">
      <t>ゴ</t>
    </rPh>
    <rPh sb="3" eb="5">
      <t>ケイヤク</t>
    </rPh>
    <rPh sb="5" eb="7">
      <t>キンガク</t>
    </rPh>
    <phoneticPr fontId="2"/>
  </si>
  <si>
    <t>流用額(1)</t>
    <rPh sb="0" eb="2">
      <t>リュウヨウ</t>
    </rPh>
    <rPh sb="2" eb="3">
      <t>ガク</t>
    </rPh>
    <phoneticPr fontId="2"/>
  </si>
  <si>
    <t>流用額(2)</t>
    <rPh sb="0" eb="2">
      <t>リュウヨウ</t>
    </rPh>
    <rPh sb="2" eb="3">
      <t>ガク</t>
    </rPh>
    <phoneticPr fontId="2"/>
  </si>
  <si>
    <t>流用額(3)</t>
    <rPh sb="0" eb="2">
      <t>リュウヨウ</t>
    </rPh>
    <rPh sb="2" eb="3">
      <t>ガク</t>
    </rPh>
    <phoneticPr fontId="2"/>
  </si>
  <si>
    <t>流用額(4)</t>
    <rPh sb="0" eb="2">
      <t>リュウヨウ</t>
    </rPh>
    <rPh sb="2" eb="3">
      <t>ガク</t>
    </rPh>
    <phoneticPr fontId="2"/>
  </si>
  <si>
    <t>流用額(5)</t>
    <rPh sb="0" eb="2">
      <t>リュウヨウ</t>
    </rPh>
    <rPh sb="2" eb="3">
      <t>ガク</t>
    </rPh>
    <phoneticPr fontId="2"/>
  </si>
  <si>
    <t>流用額(6)</t>
    <rPh sb="0" eb="2">
      <t>リュウヨウ</t>
    </rPh>
    <rPh sb="2" eb="3">
      <t>ガク</t>
    </rPh>
    <phoneticPr fontId="2"/>
  </si>
  <si>
    <t>流用額(7)</t>
    <rPh sb="0" eb="2">
      <t>リュウヨウ</t>
    </rPh>
    <rPh sb="2" eb="3">
      <t>ガク</t>
    </rPh>
    <phoneticPr fontId="2"/>
  </si>
  <si>
    <t>流用額(8)</t>
    <rPh sb="0" eb="2">
      <t>リュウヨウ</t>
    </rPh>
    <rPh sb="2" eb="3">
      <t>ガク</t>
    </rPh>
    <phoneticPr fontId="2"/>
  </si>
  <si>
    <t>流用額(9)</t>
    <rPh sb="0" eb="2">
      <t>リュウヨウ</t>
    </rPh>
    <rPh sb="2" eb="3">
      <t>ガク</t>
    </rPh>
    <phoneticPr fontId="2"/>
  </si>
  <si>
    <t>流用額(10)</t>
    <rPh sb="0" eb="2">
      <t>リュウヨウ</t>
    </rPh>
    <rPh sb="2" eb="3">
      <t>ガク</t>
    </rPh>
    <phoneticPr fontId="2"/>
  </si>
  <si>
    <t>流用額(11)</t>
    <rPh sb="0" eb="2">
      <t>リュウヨウ</t>
    </rPh>
    <rPh sb="2" eb="3">
      <t>ガク</t>
    </rPh>
    <phoneticPr fontId="2"/>
  </si>
  <si>
    <t>流用額(12)</t>
    <rPh sb="0" eb="2">
      <t>リュウヨウ</t>
    </rPh>
    <rPh sb="2" eb="3">
      <t>ガク</t>
    </rPh>
    <phoneticPr fontId="2"/>
  </si>
  <si>
    <t>流用額(13)</t>
    <rPh sb="0" eb="2">
      <t>リュウヨウ</t>
    </rPh>
    <rPh sb="2" eb="3">
      <t>ガク</t>
    </rPh>
    <phoneticPr fontId="2"/>
  </si>
  <si>
    <t>流用額(14)</t>
    <rPh sb="0" eb="2">
      <t>リュウヨウ</t>
    </rPh>
    <rPh sb="2" eb="3">
      <t>ガク</t>
    </rPh>
    <phoneticPr fontId="2"/>
  </si>
  <si>
    <t>流用額(15)</t>
    <rPh sb="0" eb="2">
      <t>リュウヨウ</t>
    </rPh>
    <rPh sb="2" eb="3">
      <t>ガク</t>
    </rPh>
    <phoneticPr fontId="2"/>
  </si>
  <si>
    <t>流用額(16)</t>
    <rPh sb="0" eb="2">
      <t>リュウヨウ</t>
    </rPh>
    <rPh sb="2" eb="3">
      <t>ガク</t>
    </rPh>
    <phoneticPr fontId="2"/>
  </si>
  <si>
    <t>流用額(17)</t>
    <rPh sb="0" eb="2">
      <t>リュウヨウ</t>
    </rPh>
    <rPh sb="2" eb="3">
      <t>ガク</t>
    </rPh>
    <phoneticPr fontId="2"/>
  </si>
  <si>
    <t>流用額(18)</t>
    <rPh sb="0" eb="2">
      <t>リュウヨウ</t>
    </rPh>
    <rPh sb="2" eb="3">
      <t>ガク</t>
    </rPh>
    <phoneticPr fontId="2"/>
  </si>
  <si>
    <t>流用額(19)</t>
    <rPh sb="0" eb="2">
      <t>リュウヨウ</t>
    </rPh>
    <rPh sb="2" eb="3">
      <t>ガク</t>
    </rPh>
    <phoneticPr fontId="2"/>
  </si>
  <si>
    <t>流用額(20)</t>
    <rPh sb="0" eb="2">
      <t>リュウヨウ</t>
    </rPh>
    <rPh sb="2" eb="3">
      <t>ガク</t>
    </rPh>
    <phoneticPr fontId="2"/>
  </si>
  <si>
    <t>流用額(21)</t>
    <rPh sb="0" eb="2">
      <t>リュウヨウ</t>
    </rPh>
    <rPh sb="2" eb="3">
      <t>ガク</t>
    </rPh>
    <phoneticPr fontId="2"/>
  </si>
  <si>
    <t>流用額(22)</t>
    <rPh sb="0" eb="2">
      <t>リュウヨウ</t>
    </rPh>
    <rPh sb="2" eb="3">
      <t>ガク</t>
    </rPh>
    <phoneticPr fontId="2"/>
  </si>
  <si>
    <t>合計</t>
    <rPh sb="0" eb="2">
      <t>ゴウケイ</t>
    </rPh>
    <phoneticPr fontId="2"/>
  </si>
  <si>
    <t>人件費</t>
    <rPh sb="0" eb="2">
      <t>ジンケン</t>
    </rPh>
    <rPh sb="2" eb="3">
      <t>ヒ</t>
    </rPh>
    <phoneticPr fontId="28"/>
  </si>
  <si>
    <t>１．</t>
  </si>
  <si>
    <t>直接人件費</t>
    <rPh sb="0" eb="2">
      <t>チョクセツ</t>
    </rPh>
    <rPh sb="2" eb="5">
      <t>ジンケンヒ</t>
    </rPh>
    <phoneticPr fontId="28"/>
  </si>
  <si>
    <t>その他原価</t>
    <rPh sb="2" eb="3">
      <t>タ</t>
    </rPh>
    <rPh sb="3" eb="5">
      <t>ゲンカ</t>
    </rPh>
    <phoneticPr fontId="28"/>
  </si>
  <si>
    <t>一般管理費等</t>
    <rPh sb="0" eb="2">
      <t>イッパン</t>
    </rPh>
    <rPh sb="2" eb="5">
      <t>カンリヒ</t>
    </rPh>
    <rPh sb="5" eb="6">
      <t>トウ</t>
    </rPh>
    <phoneticPr fontId="28"/>
  </si>
  <si>
    <t>Ⅱ．</t>
  </si>
  <si>
    <t>１．機材製造・購入費等</t>
    <rPh sb="4" eb="6">
      <t>セイゾウ</t>
    </rPh>
    <rPh sb="10" eb="11">
      <t>トウ</t>
    </rPh>
    <phoneticPr fontId="2"/>
  </si>
  <si>
    <t>２．輸送費・保険料・通関手数料</t>
    <rPh sb="6" eb="9">
      <t>ホケンリョウ</t>
    </rPh>
    <rPh sb="10" eb="12">
      <t>ツウカン</t>
    </rPh>
    <rPh sb="12" eb="15">
      <t>テスウリョウ</t>
    </rPh>
    <phoneticPr fontId="2"/>
  </si>
  <si>
    <t>３．関税・付加価値税（VAT）等</t>
    <rPh sb="5" eb="7">
      <t>フカ</t>
    </rPh>
    <rPh sb="7" eb="9">
      <t>カチ</t>
    </rPh>
    <rPh sb="9" eb="10">
      <t>ゼイ</t>
    </rPh>
    <rPh sb="15" eb="16">
      <t>トウ</t>
    </rPh>
    <phoneticPr fontId="2"/>
  </si>
  <si>
    <t>旅費</t>
    <rPh sb="0" eb="2">
      <t>リョヒ</t>
    </rPh>
    <phoneticPr fontId="2"/>
  </si>
  <si>
    <t>１. 航空賃</t>
    <rPh sb="3" eb="5">
      <t>コウクウ</t>
    </rPh>
    <rPh sb="5" eb="6">
      <t>チン</t>
    </rPh>
    <phoneticPr fontId="2"/>
  </si>
  <si>
    <t>２．日当・宿泊料、内国旅費</t>
    <rPh sb="2" eb="4">
      <t>ニットウ</t>
    </rPh>
    <rPh sb="5" eb="8">
      <t>シュクハクリョウ</t>
    </rPh>
    <rPh sb="9" eb="11">
      <t>ナイコク</t>
    </rPh>
    <rPh sb="11" eb="13">
      <t>リョヒ</t>
    </rPh>
    <phoneticPr fontId="2"/>
  </si>
  <si>
    <t>１．車両関係費</t>
    <rPh sb="2" eb="4">
      <t>シャリョウ</t>
    </rPh>
    <rPh sb="4" eb="7">
      <t>カンケイヒ</t>
    </rPh>
    <phoneticPr fontId="2"/>
  </si>
  <si>
    <t>２. 現地傭人費</t>
    <rPh sb="3" eb="5">
      <t>ゲンチ</t>
    </rPh>
    <rPh sb="5" eb="7">
      <t>ヨウニン</t>
    </rPh>
    <rPh sb="7" eb="8">
      <t>ヒ</t>
    </rPh>
    <phoneticPr fontId="2"/>
  </si>
  <si>
    <t>３．現地交通費</t>
    <rPh sb="2" eb="4">
      <t>ゲンチ</t>
    </rPh>
    <rPh sb="4" eb="6">
      <t>コウツウ</t>
    </rPh>
    <rPh sb="6" eb="7">
      <t>ヒ</t>
    </rPh>
    <phoneticPr fontId="2"/>
  </si>
  <si>
    <t>４．現地再委託費</t>
    <rPh sb="2" eb="4">
      <t>ゲンチ</t>
    </rPh>
    <rPh sb="4" eb="7">
      <t>サイイタク</t>
    </rPh>
    <rPh sb="7" eb="8">
      <t>ヒ</t>
    </rPh>
    <phoneticPr fontId="2"/>
  </si>
  <si>
    <t>小計</t>
    <rPh sb="0" eb="2">
      <t>ショウケイ</t>
    </rPh>
    <phoneticPr fontId="28"/>
  </si>
  <si>
    <r>
      <t>４-</t>
    </r>
    <r>
      <rPr>
        <sz val="12"/>
        <color theme="1"/>
        <rFont val="ＭＳ ゴシック"/>
        <family val="3"/>
        <charset val="128"/>
      </rPr>
      <t>１．</t>
    </r>
    <phoneticPr fontId="2"/>
  </si>
  <si>
    <t>１．航空賃</t>
    <rPh sb="2" eb="4">
      <t>コウクウ</t>
    </rPh>
    <rPh sb="4" eb="5">
      <t>チン</t>
    </rPh>
    <phoneticPr fontId="2"/>
  </si>
  <si>
    <t>２．本邦受入活動業務費</t>
    <rPh sb="2" eb="4">
      <t>ホンポウ</t>
    </rPh>
    <rPh sb="4" eb="6">
      <t>ウケイレ</t>
    </rPh>
    <rPh sb="6" eb="8">
      <t>カツドウ</t>
    </rPh>
    <rPh sb="8" eb="10">
      <t>ギョウム</t>
    </rPh>
    <rPh sb="10" eb="11">
      <t>ヒ</t>
    </rPh>
    <phoneticPr fontId="2"/>
  </si>
  <si>
    <r>
      <t>４-２</t>
    </r>
    <r>
      <rPr>
        <sz val="12"/>
        <color theme="1"/>
        <rFont val="ＭＳ ゴシック"/>
        <family val="3"/>
        <charset val="128"/>
      </rPr>
      <t>．</t>
    </r>
    <phoneticPr fontId="2"/>
  </si>
  <si>
    <t>国内研修費</t>
    <rPh sb="0" eb="5">
      <t>コクナイケンシュウヒ</t>
    </rPh>
    <phoneticPr fontId="2"/>
  </si>
  <si>
    <t>１．国別研修費</t>
    <rPh sb="2" eb="4">
      <t>クニベツ</t>
    </rPh>
    <rPh sb="4" eb="6">
      <t>ケンシュウ</t>
    </rPh>
    <rPh sb="6" eb="7">
      <t>ヒ</t>
    </rPh>
    <phoneticPr fontId="2"/>
  </si>
  <si>
    <t>２．国内ﾜｰｸｼｮｯﾌﾟ等開催費</t>
    <rPh sb="2" eb="4">
      <t>コクナイ</t>
    </rPh>
    <rPh sb="12" eb="14">
      <t>カイサイ</t>
    </rPh>
    <rPh sb="14" eb="15">
      <t>ヒ</t>
    </rPh>
    <phoneticPr fontId="2"/>
  </si>
  <si>
    <t>管理費</t>
    <rPh sb="0" eb="3">
      <t>カンリヒ</t>
    </rPh>
    <phoneticPr fontId="28"/>
  </si>
  <si>
    <t>Ⅳ．</t>
  </si>
  <si>
    <t>Ⅴ．</t>
  </si>
  <si>
    <t>消費税及び地方消費税の合計金額（小計の8％）</t>
    <phoneticPr fontId="2"/>
  </si>
  <si>
    <t>合　　計</t>
  </si>
  <si>
    <t>様式-5-2</t>
    <phoneticPr fontId="2"/>
  </si>
  <si>
    <t>直接経費費目間流用計算表（打合簿なし）</t>
    <rPh sb="0" eb="2">
      <t>チョクセツ</t>
    </rPh>
    <rPh sb="2" eb="4">
      <t>ケイヒ</t>
    </rPh>
    <rPh sb="4" eb="6">
      <t>ヒモク</t>
    </rPh>
    <rPh sb="6" eb="7">
      <t>カン</t>
    </rPh>
    <rPh sb="7" eb="9">
      <t>リュウヨウ</t>
    </rPh>
    <rPh sb="9" eb="11">
      <t>ケイサン</t>
    </rPh>
    <rPh sb="11" eb="12">
      <t>ヒョウ</t>
    </rPh>
    <rPh sb="13" eb="16">
      <t>ウチアワセボ</t>
    </rPh>
    <phoneticPr fontId="2"/>
  </si>
  <si>
    <t>流用後精算金額</t>
    <rPh sb="0" eb="2">
      <t>リュウヨウ</t>
    </rPh>
    <rPh sb="2" eb="3">
      <t>ゴ</t>
    </rPh>
    <rPh sb="3" eb="5">
      <t>セイサン</t>
    </rPh>
    <rPh sb="5" eb="7">
      <t>キンガク</t>
    </rPh>
    <phoneticPr fontId="2"/>
  </si>
  <si>
    <t>業務従事者名簿</t>
    <rPh sb="0" eb="2">
      <t>ギョウム</t>
    </rPh>
    <rPh sb="2" eb="5">
      <t>ジュウジシャ</t>
    </rPh>
    <rPh sb="5" eb="7">
      <t>メイボ</t>
    </rPh>
    <phoneticPr fontId="2"/>
  </si>
  <si>
    <t>氏名</t>
    <rPh sb="0" eb="2">
      <t>シメイ</t>
    </rPh>
    <phoneticPr fontId="11"/>
  </si>
  <si>
    <t>担当業務</t>
    <rPh sb="2" eb="4">
      <t>ギョウイム</t>
    </rPh>
    <phoneticPr fontId="11"/>
  </si>
  <si>
    <t>所属先</t>
  </si>
  <si>
    <t>分類</t>
    <rPh sb="0" eb="2">
      <t>ブンルイ</t>
    </rPh>
    <phoneticPr fontId="2"/>
  </si>
  <si>
    <t>格付</t>
  </si>
  <si>
    <t>業務従事者の従事計画・実績表（2023年○○月分）</t>
    <phoneticPr fontId="2"/>
  </si>
  <si>
    <t>契約件名：△△△△国○○○○○○調査</t>
    <rPh sb="0" eb="2">
      <t>ケイヤク</t>
    </rPh>
    <rPh sb="2" eb="4">
      <t>ケンメイ</t>
    </rPh>
    <rPh sb="3" eb="4">
      <t>メイ</t>
    </rPh>
    <rPh sb="9" eb="10">
      <t>コク</t>
    </rPh>
    <rPh sb="16" eb="18">
      <t>チョウサ</t>
    </rPh>
    <phoneticPr fontId="15"/>
  </si>
  <si>
    <t>※精算時のみ押印。月報添付段階では押印不要</t>
    <phoneticPr fontId="2"/>
  </si>
  <si>
    <t>1.受注者【現地業務】</t>
    <rPh sb="6" eb="10">
      <t>ゲンチギョウム</t>
    </rPh>
    <phoneticPr fontId="2"/>
  </si>
  <si>
    <t>監督職員確認印：【監督職員氏名】　　印</t>
    <phoneticPr fontId="2"/>
  </si>
  <si>
    <t>従事者
キー</t>
    <rPh sb="0" eb="3">
      <t>ジュウジシャ</t>
    </rPh>
    <phoneticPr fontId="2"/>
  </si>
  <si>
    <t>氏名</t>
    <rPh sb="0" eb="2">
      <t>シメイ</t>
    </rPh>
    <phoneticPr fontId="15"/>
  </si>
  <si>
    <t>担当業務</t>
    <rPh sb="0" eb="2">
      <t>タントウ</t>
    </rPh>
    <rPh sb="2" eb="4">
      <t>ギョウム</t>
    </rPh>
    <phoneticPr fontId="15"/>
  </si>
  <si>
    <t>格付</t>
    <rPh sb="0" eb="2">
      <t>カクヅ</t>
    </rPh>
    <phoneticPr fontId="15"/>
  </si>
  <si>
    <t>所属</t>
    <rPh sb="0" eb="2">
      <t>ショゾク</t>
    </rPh>
    <phoneticPr fontId="2"/>
  </si>
  <si>
    <t>人月合計</t>
    <rPh sb="0" eb="4">
      <t>ニンゲツゴウケイ</t>
    </rPh>
    <phoneticPr fontId="15"/>
  </si>
  <si>
    <t>渡航回数</t>
    <phoneticPr fontId="15"/>
  </si>
  <si>
    <t>旅費（航空賃）</t>
    <rPh sb="0" eb="2">
      <t>リョヒ</t>
    </rPh>
    <rPh sb="3" eb="6">
      <t>コウクウチン</t>
    </rPh>
    <phoneticPr fontId="2"/>
  </si>
  <si>
    <t>現地国内航空賃</t>
    <rPh sb="0" eb="2">
      <t>ゲンチ</t>
    </rPh>
    <rPh sb="2" eb="4">
      <t>コクナイ</t>
    </rPh>
    <rPh sb="4" eb="7">
      <t>コウクウチン</t>
    </rPh>
    <phoneticPr fontId="2"/>
  </si>
  <si>
    <t>全期間</t>
    <rPh sb="0" eb="3">
      <t>ゼンキカン</t>
    </rPh>
    <phoneticPr fontId="2"/>
  </si>
  <si>
    <t>当該月</t>
    <rPh sb="0" eb="2">
      <t>トウガイ</t>
    </rPh>
    <rPh sb="2" eb="3">
      <t>ヅキ</t>
    </rPh>
    <phoneticPr fontId="2"/>
  </si>
  <si>
    <t>契約時</t>
    <rPh sb="0" eb="2">
      <t>ケイヤク</t>
    </rPh>
    <rPh sb="2" eb="3">
      <t>ジ</t>
    </rPh>
    <phoneticPr fontId="15"/>
  </si>
  <si>
    <t>最新計画</t>
    <rPh sb="0" eb="2">
      <t>サイシン</t>
    </rPh>
    <rPh sb="2" eb="4">
      <t>ケイカク</t>
    </rPh>
    <phoneticPr fontId="15"/>
  </si>
  <si>
    <t>実績</t>
    <rPh sb="0" eb="2">
      <t>ジッセキ</t>
    </rPh>
    <phoneticPr fontId="15"/>
  </si>
  <si>
    <t>契約時</t>
    <rPh sb="0" eb="2">
      <t>ケイヤク</t>
    </rPh>
    <rPh sb="2" eb="3">
      <t>ジ</t>
    </rPh>
    <phoneticPr fontId="2"/>
  </si>
  <si>
    <t>最新計画</t>
    <phoneticPr fontId="15"/>
  </si>
  <si>
    <t>実績</t>
    <rPh sb="0" eb="2">
      <t>ジッセキ</t>
    </rPh>
    <phoneticPr fontId="2"/>
  </si>
  <si>
    <t>（注１）最新計画は作成時点までの実績を含みます。</t>
    <phoneticPr fontId="2"/>
  </si>
  <si>
    <t>（注２）渡航回数のカウントの仕方は、年度をまたぐ案件の場合は、渡航開始時の年度にカウントしてください。</t>
    <phoneticPr fontId="2"/>
  </si>
  <si>
    <t>（注３）自社負担のよる渡航は除外してください。</t>
    <rPh sb="1" eb="2">
      <t>チュウ</t>
    </rPh>
    <phoneticPr fontId="2"/>
  </si>
  <si>
    <t>2.受注者【国内業務】</t>
    <rPh sb="6" eb="8">
      <t>コクナイ</t>
    </rPh>
    <rPh sb="8" eb="10">
      <t>ギョウム</t>
    </rPh>
    <phoneticPr fontId="2"/>
  </si>
  <si>
    <t>人月合計</t>
    <phoneticPr fontId="2"/>
  </si>
  <si>
    <t>業務従事者(受注者）の合計</t>
    <rPh sb="6" eb="8">
      <t>ジュチュウ</t>
    </rPh>
    <rPh sb="8" eb="9">
      <t>シャ</t>
    </rPh>
    <rPh sb="11" eb="13">
      <t>ゴウケイ</t>
    </rPh>
    <phoneticPr fontId="2"/>
  </si>
  <si>
    <t>人月合計（現地＋国内）</t>
    <rPh sb="0" eb="4">
      <t>ニンゲツゴウケイ</t>
    </rPh>
    <rPh sb="5" eb="7">
      <t>ゲンチ</t>
    </rPh>
    <rPh sb="8" eb="10">
      <t>コクナイ</t>
    </rPh>
    <phoneticPr fontId="15"/>
  </si>
  <si>
    <t>契約時</t>
    <phoneticPr fontId="2"/>
  </si>
  <si>
    <t>最新計画</t>
    <rPh sb="0" eb="2">
      <t>サイシン</t>
    </rPh>
    <rPh sb="2" eb="4">
      <t>ケイカク</t>
    </rPh>
    <phoneticPr fontId="2"/>
  </si>
  <si>
    <t>3.外部人材【現地業務】</t>
    <rPh sb="2" eb="4">
      <t>ガイブ</t>
    </rPh>
    <rPh sb="4" eb="6">
      <t>ジンザイ</t>
    </rPh>
    <rPh sb="7" eb="11">
      <t>ゲンチギョウム</t>
    </rPh>
    <phoneticPr fontId="2"/>
  </si>
  <si>
    <t>現地入り渡航</t>
    <rPh sb="0" eb="3">
      <t>ゲンチイ</t>
    </rPh>
    <rPh sb="4" eb="6">
      <t>トコウ</t>
    </rPh>
    <phoneticPr fontId="2"/>
  </si>
  <si>
    <t>現地国内渡航</t>
    <rPh sb="0" eb="2">
      <t>ゲンチ</t>
    </rPh>
    <rPh sb="2" eb="4">
      <t>コクナイ</t>
    </rPh>
    <rPh sb="4" eb="6">
      <t>トコウ</t>
    </rPh>
    <phoneticPr fontId="2"/>
  </si>
  <si>
    <r>
      <t>契約時</t>
    </r>
    <r>
      <rPr>
        <vertAlign val="superscript"/>
        <sz val="10"/>
        <rFont val="ＭＳ ゴシック"/>
        <family val="3"/>
        <charset val="128"/>
      </rPr>
      <t>（注）</t>
    </r>
    <rPh sb="0" eb="2">
      <t>ケイヤク</t>
    </rPh>
    <rPh sb="2" eb="3">
      <t>ジ</t>
    </rPh>
    <rPh sb="4" eb="5">
      <t>チュウ</t>
    </rPh>
    <phoneticPr fontId="15"/>
  </si>
  <si>
    <t>最新計画</t>
    <phoneticPr fontId="2"/>
  </si>
  <si>
    <t>4.外部人材【国内業務】</t>
    <rPh sb="2" eb="4">
      <t>ガイブ</t>
    </rPh>
    <rPh sb="4" eb="6">
      <t>ジンザイ</t>
    </rPh>
    <rPh sb="7" eb="9">
      <t>コクナイ</t>
    </rPh>
    <rPh sb="9" eb="11">
      <t>ギョウム</t>
    </rPh>
    <phoneticPr fontId="2"/>
  </si>
  <si>
    <t>業務従事者(外部人材）の合計</t>
    <rPh sb="12" eb="14">
      <t>ゴウケイ</t>
    </rPh>
    <phoneticPr fontId="2"/>
  </si>
  <si>
    <t>業務従事者(受注者＋外部人材）の合計</t>
    <rPh sb="16" eb="18">
      <t>ゴウケイ</t>
    </rPh>
    <phoneticPr fontId="2"/>
  </si>
  <si>
    <t>渡航回数</t>
    <phoneticPr fontId="2"/>
  </si>
  <si>
    <t>現地入り渡航</t>
    <phoneticPr fontId="2"/>
  </si>
  <si>
    <t>活動計画</t>
    <rPh sb="0" eb="2">
      <t>カツドウ</t>
    </rPh>
    <rPh sb="2" eb="4">
      <t>ケイカク</t>
    </rPh>
    <phoneticPr fontId="111"/>
  </si>
  <si>
    <t>現地活動／本邦受入活動　予定時期</t>
    <rPh sb="0" eb="2">
      <t>ゲンチ</t>
    </rPh>
    <rPh sb="2" eb="4">
      <t>カツドウ</t>
    </rPh>
    <rPh sb="5" eb="7">
      <t>ホンポウ</t>
    </rPh>
    <rPh sb="7" eb="9">
      <t>ウケイレ</t>
    </rPh>
    <rPh sb="9" eb="11">
      <t>カツドウ</t>
    </rPh>
    <rPh sb="12" eb="14">
      <t>ヨテイ</t>
    </rPh>
    <rPh sb="14" eb="16">
      <t>ジキ</t>
    </rPh>
    <phoneticPr fontId="111"/>
  </si>
  <si>
    <t>成果品提出時期</t>
    <rPh sb="0" eb="2">
      <t>セイカ</t>
    </rPh>
    <rPh sb="2" eb="3">
      <t>ヒン</t>
    </rPh>
    <rPh sb="3" eb="5">
      <t>テイシュツ</t>
    </rPh>
    <rPh sb="5" eb="7">
      <t>ジキ</t>
    </rPh>
    <phoneticPr fontId="111"/>
  </si>
  <si>
    <t>現地活動費
数量根拠</t>
    <rPh sb="0" eb="2">
      <t>ゲンチ</t>
    </rPh>
    <rPh sb="2" eb="4">
      <t>カツドウ</t>
    </rPh>
    <rPh sb="4" eb="5">
      <t>ヒ</t>
    </rPh>
    <rPh sb="6" eb="8">
      <t>スウリョウ</t>
    </rPh>
    <rPh sb="8" eb="10">
      <t>コンキョ</t>
    </rPh>
    <phoneticPr fontId="111"/>
  </si>
  <si>
    <t>車両関係費</t>
    <rPh sb="0" eb="2">
      <t>シャリョウ</t>
    </rPh>
    <rPh sb="2" eb="5">
      <t>カンケイヒ</t>
    </rPh>
    <phoneticPr fontId="11"/>
  </si>
  <si>
    <t>（日）</t>
    <rPh sb="1" eb="2">
      <t>ニチ</t>
    </rPh>
    <phoneticPr fontId="111"/>
  </si>
  <si>
    <t>現地庸人費（通訳）</t>
    <rPh sb="0" eb="2">
      <t>ゲンチ</t>
    </rPh>
    <rPh sb="2" eb="4">
      <t>ヨウジン</t>
    </rPh>
    <rPh sb="4" eb="5">
      <t>ヒ</t>
    </rPh>
    <rPh sb="6" eb="8">
      <t>ツウヤク</t>
    </rPh>
    <phoneticPr fontId="11"/>
  </si>
  <si>
    <t>現地交通費（A県～B県）</t>
    <phoneticPr fontId="111"/>
  </si>
  <si>
    <t>（回）</t>
    <rPh sb="1" eb="2">
      <t>カイ</t>
    </rPh>
    <phoneticPr fontId="111"/>
  </si>
  <si>
    <t>注1）本表の作成に当たっては、シート「従事計画・実績表の記入方法」の内容をご確認ください。</t>
    <rPh sb="3" eb="4">
      <t>ホン</t>
    </rPh>
    <rPh sb="4" eb="5">
      <t>ヒョウ</t>
    </rPh>
    <rPh sb="6" eb="8">
      <t>サクセイ</t>
    </rPh>
    <rPh sb="9" eb="10">
      <t>ア</t>
    </rPh>
    <rPh sb="34" eb="36">
      <t>ナイヨウ</t>
    </rPh>
    <rPh sb="38" eb="40">
      <t>カクニン</t>
    </rPh>
    <phoneticPr fontId="2"/>
  </si>
  <si>
    <t>注2）各業務従事者の現地、国内のそれぞれの人月は、現地業務期間は30 日、国内業務期間は20 日で除した数字の小数点以下第３位を四捨五入して算定してください。</t>
    <phoneticPr fontId="2"/>
  </si>
  <si>
    <t>注3）人月振替を行う場合、留意点がありますので、必ず「契約管理ガイドライン」を確認してください。</t>
    <rPh sb="0" eb="1">
      <t>チュウ</t>
    </rPh>
    <phoneticPr fontId="15"/>
  </si>
  <si>
    <t>注4）外部人材の合計実績人月は、計画（契約書上で認められている人月）を超えていないことを確認してください。（契約書上で認められた人月を超える人件費の支払いはできません。）</t>
    <rPh sb="0" eb="1">
      <t>チュウ</t>
    </rPh>
    <rPh sb="3" eb="5">
      <t>ガイブ</t>
    </rPh>
    <rPh sb="5" eb="7">
      <t>ジンザイ</t>
    </rPh>
    <rPh sb="8" eb="10">
      <t>ゴウケイ</t>
    </rPh>
    <rPh sb="10" eb="12">
      <t>ジッセキ</t>
    </rPh>
    <rPh sb="12" eb="14">
      <t>ニンゲツ</t>
    </rPh>
    <rPh sb="16" eb="18">
      <t>ケイカク</t>
    </rPh>
    <rPh sb="19" eb="22">
      <t>ケイヤクショ</t>
    </rPh>
    <rPh sb="22" eb="23">
      <t>ジョウ</t>
    </rPh>
    <rPh sb="24" eb="25">
      <t>ミト</t>
    </rPh>
    <rPh sb="31" eb="33">
      <t>ニンゲツ</t>
    </rPh>
    <rPh sb="35" eb="36">
      <t>コ</t>
    </rPh>
    <rPh sb="44" eb="46">
      <t>カクニン</t>
    </rPh>
    <rPh sb="54" eb="57">
      <t>ケイヤクショ</t>
    </rPh>
    <rPh sb="57" eb="58">
      <t>ジョウ</t>
    </rPh>
    <rPh sb="59" eb="60">
      <t>ミト</t>
    </rPh>
    <rPh sb="64" eb="66">
      <t>ニンゲツ</t>
    </rPh>
    <rPh sb="67" eb="68">
      <t>コ</t>
    </rPh>
    <rPh sb="70" eb="73">
      <t>ジンケンヒ</t>
    </rPh>
    <rPh sb="74" eb="76">
      <t>シハラ</t>
    </rPh>
    <phoneticPr fontId="15"/>
  </si>
  <si>
    <t>注5）契約締結後（変更契約を締結している場合は変更契約後）、業務従事者の交代や追加が発生した場合は、新規に配置された業務従事者も本表に加えてください。その際、当該従事者の「契約時」欄は空欄としてください。</t>
    <rPh sb="0" eb="1">
      <t>チュウ</t>
    </rPh>
    <rPh sb="5" eb="7">
      <t>テイケツ</t>
    </rPh>
    <rPh sb="7" eb="8">
      <t>ゴ</t>
    </rPh>
    <rPh sb="9" eb="11">
      <t>ヘンコウ</t>
    </rPh>
    <rPh sb="11" eb="13">
      <t>ケイヤク</t>
    </rPh>
    <rPh sb="14" eb="16">
      <t>テイケツ</t>
    </rPh>
    <rPh sb="20" eb="22">
      <t>バアイ</t>
    </rPh>
    <rPh sb="23" eb="25">
      <t>ヘンコウ</t>
    </rPh>
    <rPh sb="25" eb="27">
      <t>ケイヤク</t>
    </rPh>
    <rPh sb="27" eb="28">
      <t>ゴ</t>
    </rPh>
    <rPh sb="30" eb="32">
      <t>ギョウム</t>
    </rPh>
    <rPh sb="32" eb="35">
      <t>ジュウジシャ</t>
    </rPh>
    <rPh sb="36" eb="38">
      <t>コウタイ</t>
    </rPh>
    <rPh sb="39" eb="41">
      <t>ツイカ</t>
    </rPh>
    <rPh sb="50" eb="52">
      <t>シンキ</t>
    </rPh>
    <rPh sb="53" eb="55">
      <t>ハイチ</t>
    </rPh>
    <rPh sb="58" eb="60">
      <t>ギョウム</t>
    </rPh>
    <rPh sb="60" eb="63">
      <t>ジュウジシャ</t>
    </rPh>
    <rPh sb="64" eb="65">
      <t>ホン</t>
    </rPh>
    <rPh sb="65" eb="66">
      <t>ヒョウ</t>
    </rPh>
    <rPh sb="79" eb="81">
      <t>トウガイ</t>
    </rPh>
    <rPh sb="81" eb="84">
      <t>ジュウジシャ</t>
    </rPh>
    <rPh sb="86" eb="88">
      <t>ケイヤク</t>
    </rPh>
    <rPh sb="88" eb="89">
      <t>ジ</t>
    </rPh>
    <rPh sb="90" eb="91">
      <t>ラン</t>
    </rPh>
    <rPh sb="92" eb="94">
      <t>クウラン</t>
    </rPh>
    <phoneticPr fontId="2"/>
  </si>
  <si>
    <t>　　 交代前の業務従事者について、1日でも従事実績がある場合は、本表から削除せず、実績の記録を残してください。</t>
    <rPh sb="3" eb="5">
      <t>コウタイ</t>
    </rPh>
    <rPh sb="5" eb="6">
      <t>マエ</t>
    </rPh>
    <rPh sb="7" eb="9">
      <t>ギョウム</t>
    </rPh>
    <rPh sb="9" eb="12">
      <t>ジュウジシャ</t>
    </rPh>
    <rPh sb="18" eb="19">
      <t>ニチ</t>
    </rPh>
    <rPh sb="21" eb="23">
      <t>ジュウジ</t>
    </rPh>
    <rPh sb="23" eb="25">
      <t>ジッセキ</t>
    </rPh>
    <rPh sb="28" eb="30">
      <t>バアイ</t>
    </rPh>
    <rPh sb="32" eb="33">
      <t>ホン</t>
    </rPh>
    <rPh sb="33" eb="34">
      <t>ヒョウ</t>
    </rPh>
    <rPh sb="36" eb="38">
      <t>サクジョ</t>
    </rPh>
    <rPh sb="41" eb="43">
      <t>ジッセキ</t>
    </rPh>
    <rPh sb="44" eb="46">
      <t>キロク</t>
    </rPh>
    <rPh sb="47" eb="48">
      <t>ノコ</t>
    </rPh>
    <phoneticPr fontId="2"/>
  </si>
  <si>
    <t>業務従事者の従事計画・実績表（例）</t>
    <rPh sb="0" eb="2">
      <t>ギョウム</t>
    </rPh>
    <rPh sb="2" eb="5">
      <t>ジュウジシャ</t>
    </rPh>
    <rPh sb="6" eb="8">
      <t>ジュウジ</t>
    </rPh>
    <rPh sb="8" eb="10">
      <t>ケイカク</t>
    </rPh>
    <rPh sb="11" eb="13">
      <t>ジッセキ</t>
    </rPh>
    <rPh sb="13" eb="14">
      <t>ヒョウ</t>
    </rPh>
    <rPh sb="15" eb="16">
      <t>レイ</t>
    </rPh>
    <phoneticPr fontId="15"/>
  </si>
  <si>
    <t>1.提案法人【現地業務】</t>
    <rPh sb="2" eb="4">
      <t>テイアン</t>
    </rPh>
    <rPh sb="4" eb="6">
      <t>ホウジン</t>
    </rPh>
    <rPh sb="7" eb="11">
      <t>ゲンチギョウム</t>
    </rPh>
    <phoneticPr fontId="2"/>
  </si>
  <si>
    <t>監督職員確認印：【監督職員氏名】　　印</t>
    <rPh sb="0" eb="2">
      <t>カントク</t>
    </rPh>
    <rPh sb="2" eb="4">
      <t>ショクイン</t>
    </rPh>
    <rPh sb="4" eb="6">
      <t>カクニン</t>
    </rPh>
    <rPh sb="6" eb="7">
      <t>イン</t>
    </rPh>
    <rPh sb="9" eb="11">
      <t>カントク</t>
    </rPh>
    <rPh sb="11" eb="13">
      <t>ショクイン</t>
    </rPh>
    <rPh sb="13" eb="15">
      <t>シメイ</t>
    </rPh>
    <rPh sb="18" eb="19">
      <t>イン</t>
    </rPh>
    <phoneticPr fontId="15"/>
  </si>
  <si>
    <t>渡航
回数</t>
    <phoneticPr fontId="15"/>
  </si>
  <si>
    <t>契約期間</t>
    <rPh sb="0" eb="2">
      <t>ケイヤク</t>
    </rPh>
    <rPh sb="2" eb="4">
      <t>キカン</t>
    </rPh>
    <phoneticPr fontId="15"/>
  </si>
  <si>
    <t>日数
合計</t>
    <rPh sb="0" eb="2">
      <t>ニッスウ</t>
    </rPh>
    <rPh sb="3" eb="5">
      <t>ゴウケイ</t>
    </rPh>
    <phoneticPr fontId="15"/>
  </si>
  <si>
    <t>人月
合計</t>
    <rPh sb="0" eb="1">
      <t>ニン</t>
    </rPh>
    <rPh sb="1" eb="2">
      <t>ゲツ</t>
    </rPh>
    <rPh sb="3" eb="5">
      <t>ゴウケイ</t>
    </rPh>
    <phoneticPr fontId="15"/>
  </si>
  <si>
    <t>備考</t>
    <rPh sb="0" eb="2">
      <t>ビコウ</t>
    </rPh>
    <phoneticPr fontId="15"/>
  </si>
  <si>
    <t>2016年</t>
    <rPh sb="4" eb="5">
      <t>ネン</t>
    </rPh>
    <phoneticPr fontId="15"/>
  </si>
  <si>
    <t>2017年</t>
    <rPh sb="4" eb="5">
      <t>ネン</t>
    </rPh>
    <phoneticPr fontId="15"/>
  </si>
  <si>
    <t>計画</t>
    <rPh sb="0" eb="2">
      <t>ケイカク</t>
    </rPh>
    <phoneticPr fontId="15"/>
  </si>
  <si>
    <t>4</t>
    <phoneticPr fontId="15"/>
  </si>
  <si>
    <t>第4次渡航5/2-5/8は自社業務による自社負担（2016/4/28付で旅費分担打合簿あり）</t>
    <rPh sb="0" eb="1">
      <t>ダイ</t>
    </rPh>
    <rPh sb="2" eb="3">
      <t>ジ</t>
    </rPh>
    <rPh sb="3" eb="5">
      <t>トコウ</t>
    </rPh>
    <rPh sb="13" eb="15">
      <t>ジシャ</t>
    </rPh>
    <rPh sb="15" eb="17">
      <t>ギョウム</t>
    </rPh>
    <rPh sb="20" eb="22">
      <t>ジシャ</t>
    </rPh>
    <rPh sb="22" eb="24">
      <t>フタン</t>
    </rPh>
    <rPh sb="34" eb="35">
      <t>ヅケ</t>
    </rPh>
    <rPh sb="36" eb="38">
      <t>リョヒ</t>
    </rPh>
    <rPh sb="38" eb="40">
      <t>ブンタン</t>
    </rPh>
    <rPh sb="40" eb="41">
      <t>ウ</t>
    </rPh>
    <rPh sb="41" eb="42">
      <t>ア</t>
    </rPh>
    <rPh sb="42" eb="43">
      <t>ボ</t>
    </rPh>
    <phoneticPr fontId="2"/>
  </si>
  <si>
    <t>計画管理用
（任意）</t>
    <rPh sb="0" eb="2">
      <t>ケイカク</t>
    </rPh>
    <rPh sb="2" eb="5">
      <t>カンリヨウ</t>
    </rPh>
    <rPh sb="7" eb="9">
      <t>ニンイ</t>
    </rPh>
    <phoneticPr fontId="15"/>
  </si>
  <si>
    <t>5/1</t>
    <phoneticPr fontId="15"/>
  </si>
  <si>
    <t>5/15</t>
    <phoneticPr fontId="2"/>
  </si>
  <si>
    <t>8/25-9/3</t>
    <phoneticPr fontId="2"/>
  </si>
  <si>
    <r>
      <t>1/</t>
    </r>
    <r>
      <rPr>
        <sz val="9"/>
        <color rgb="FFFF0000"/>
        <rFont val="ＭＳ ゴシック"/>
        <family val="3"/>
        <charset val="128"/>
      </rPr>
      <t>11</t>
    </r>
    <phoneticPr fontId="2"/>
  </si>
  <si>
    <t>1/30</t>
    <phoneticPr fontId="2"/>
  </si>
  <si>
    <t>5/2</t>
    <phoneticPr fontId="2"/>
  </si>
  <si>
    <t>5/18</t>
    <phoneticPr fontId="2"/>
  </si>
  <si>
    <t>8/14</t>
    <phoneticPr fontId="2"/>
  </si>
  <si>
    <t>8/25</t>
    <phoneticPr fontId="2"/>
  </si>
  <si>
    <t>5/9</t>
    <phoneticPr fontId="2"/>
  </si>
  <si>
    <t>0</t>
    <phoneticPr fontId="2"/>
  </si>
  <si>
    <t>1</t>
    <phoneticPr fontId="2"/>
  </si>
  <si>
    <t>提案法人
人月小計
（現地）</t>
    <rPh sb="0" eb="2">
      <t>テイアン</t>
    </rPh>
    <rPh sb="2" eb="4">
      <t>ホウジン</t>
    </rPh>
    <rPh sb="5" eb="7">
      <t>ニンゲツ</t>
    </rPh>
    <rPh sb="7" eb="9">
      <t>ショウケイ</t>
    </rPh>
    <rPh sb="11" eb="13">
      <t>ゲンチ</t>
    </rPh>
    <phoneticPr fontId="2"/>
  </si>
  <si>
    <t>管理用</t>
    <rPh sb="0" eb="2">
      <t>カンリ</t>
    </rPh>
    <rPh sb="2" eb="3">
      <t>ヨウ</t>
    </rPh>
    <phoneticPr fontId="15"/>
  </si>
  <si>
    <t>2.提案法人【国内業務】</t>
    <rPh sb="2" eb="4">
      <t>テイアン</t>
    </rPh>
    <rPh sb="4" eb="6">
      <t>ホウジン</t>
    </rPh>
    <rPh sb="7" eb="9">
      <t>コクナイ</t>
    </rPh>
    <rPh sb="9" eb="11">
      <t>ギョウム</t>
    </rPh>
    <phoneticPr fontId="2"/>
  </si>
  <si>
    <t>計画日数
合計</t>
    <rPh sb="0" eb="2">
      <t>ケイカク</t>
    </rPh>
    <rPh sb="2" eb="4">
      <t>ニッスウ</t>
    </rPh>
    <rPh sb="5" eb="7">
      <t>ゴウケイ</t>
    </rPh>
    <phoneticPr fontId="15"/>
  </si>
  <si>
    <t>計画人月
合計</t>
    <rPh sb="0" eb="2">
      <t>ケイカク</t>
    </rPh>
    <rPh sb="2" eb="3">
      <t>ニン</t>
    </rPh>
    <rPh sb="3" eb="4">
      <t>ゲツ</t>
    </rPh>
    <rPh sb="5" eb="7">
      <t>ゴウケイ</t>
    </rPh>
    <phoneticPr fontId="15"/>
  </si>
  <si>
    <t>4/11</t>
    <phoneticPr fontId="15"/>
  </si>
  <si>
    <t>4/15</t>
    <phoneticPr fontId="15"/>
  </si>
  <si>
    <t>11/14</t>
    <phoneticPr fontId="15"/>
  </si>
  <si>
    <t>11/28</t>
    <phoneticPr fontId="15"/>
  </si>
  <si>
    <t>2/5</t>
    <phoneticPr fontId="2"/>
  </si>
  <si>
    <t>2/10</t>
    <phoneticPr fontId="2"/>
  </si>
  <si>
    <t>4/9</t>
    <phoneticPr fontId="15"/>
  </si>
  <si>
    <t>4/13</t>
    <phoneticPr fontId="15"/>
  </si>
  <si>
    <t>9/14</t>
    <phoneticPr fontId="15"/>
  </si>
  <si>
    <t>9/28</t>
    <phoneticPr fontId="15"/>
  </si>
  <si>
    <t>3/2</t>
    <phoneticPr fontId="2"/>
  </si>
  <si>
    <t>3/6</t>
    <phoneticPr fontId="15"/>
  </si>
  <si>
    <t>外部人材</t>
    <rPh sb="0" eb="2">
      <t>ガイブ</t>
    </rPh>
    <rPh sb="2" eb="3">
      <t>ジン</t>
    </rPh>
    <rPh sb="3" eb="4">
      <t>ザイ</t>
    </rPh>
    <phoneticPr fontId="2"/>
  </si>
  <si>
    <t>計画
日数</t>
    <rPh sb="0" eb="2">
      <t>ケイカク</t>
    </rPh>
    <rPh sb="3" eb="5">
      <t>ニッスウ</t>
    </rPh>
    <phoneticPr fontId="2"/>
  </si>
  <si>
    <t>実績
日数</t>
    <rPh sb="0" eb="2">
      <t>ジッセキ</t>
    </rPh>
    <rPh sb="3" eb="5">
      <t>ニッスウ</t>
    </rPh>
    <phoneticPr fontId="2"/>
  </si>
  <si>
    <t>計画
人月</t>
    <rPh sb="0" eb="2">
      <t>ケイカク</t>
    </rPh>
    <rPh sb="3" eb="5">
      <t>ニンゲツ</t>
    </rPh>
    <phoneticPr fontId="2"/>
  </si>
  <si>
    <t>実績
人月</t>
    <rPh sb="0" eb="2">
      <t>ジッセキ</t>
    </rPh>
    <rPh sb="3" eb="5">
      <t>ニンゲツ</t>
    </rPh>
    <phoneticPr fontId="2"/>
  </si>
  <si>
    <t>提案法人
人月小計
（国内）</t>
    <rPh sb="0" eb="2">
      <t>テイアン</t>
    </rPh>
    <rPh sb="2" eb="4">
      <t>ホウジン</t>
    </rPh>
    <rPh sb="5" eb="7">
      <t>ニンゲツ</t>
    </rPh>
    <rPh sb="7" eb="9">
      <t>ショウケイ</t>
    </rPh>
    <rPh sb="11" eb="13">
      <t>コクナイ</t>
    </rPh>
    <phoneticPr fontId="2"/>
  </si>
  <si>
    <t>A合計</t>
    <rPh sb="1" eb="3">
      <t>ゴウケイ</t>
    </rPh>
    <phoneticPr fontId="2"/>
  </si>
  <si>
    <t>B合計</t>
    <rPh sb="1" eb="3">
      <t>ゴウケイ</t>
    </rPh>
    <phoneticPr fontId="2"/>
  </si>
  <si>
    <t>C合計</t>
    <rPh sb="1" eb="3">
      <t>ゴウケイ</t>
    </rPh>
    <phoneticPr fontId="2"/>
  </si>
  <si>
    <r>
      <t>計画</t>
    </r>
    <r>
      <rPr>
        <vertAlign val="superscript"/>
        <sz val="10"/>
        <rFont val="ＭＳ ゴシック"/>
        <family val="3"/>
        <charset val="128"/>
      </rPr>
      <t>（注）</t>
    </r>
    <rPh sb="0" eb="2">
      <t>ケイカク</t>
    </rPh>
    <rPh sb="3" eb="4">
      <t>チュウ</t>
    </rPh>
    <phoneticPr fontId="15"/>
  </si>
  <si>
    <t>・0.07MM(2日）を現地業務から振替
・第2次渡航8/25-8/31は自社業務により自社負担（2016/7/31付で旅費分担打合簿あり）
・第5次渡航は追加渡航。直接人件費自社負担、旅費のみ請求（2017/5/1付で渡航回数増の打合簿あり）</t>
    <rPh sb="72" eb="73">
      <t>ダイ</t>
    </rPh>
    <rPh sb="74" eb="75">
      <t>ジ</t>
    </rPh>
    <rPh sb="75" eb="77">
      <t>トコウ</t>
    </rPh>
    <rPh sb="78" eb="80">
      <t>ツイカ</t>
    </rPh>
    <rPh sb="80" eb="82">
      <t>トコウ</t>
    </rPh>
    <rPh sb="83" eb="85">
      <t>チョクセツ</t>
    </rPh>
    <rPh sb="85" eb="88">
      <t>ジンケンヒ</t>
    </rPh>
    <rPh sb="88" eb="90">
      <t>ジシャ</t>
    </rPh>
    <rPh sb="90" eb="92">
      <t>フタン</t>
    </rPh>
    <rPh sb="93" eb="95">
      <t>リョヒ</t>
    </rPh>
    <rPh sb="97" eb="99">
      <t>セイキュウ</t>
    </rPh>
    <rPh sb="108" eb="109">
      <t>ヅケ</t>
    </rPh>
    <rPh sb="110" eb="112">
      <t>トコウ</t>
    </rPh>
    <rPh sb="112" eb="114">
      <t>カイスウ</t>
    </rPh>
    <rPh sb="114" eb="115">
      <t>ゾウ</t>
    </rPh>
    <rPh sb="116" eb="117">
      <t>ダ</t>
    </rPh>
    <rPh sb="117" eb="118">
      <t>ゴウ</t>
    </rPh>
    <rPh sb="118" eb="119">
      <t>ボ</t>
    </rPh>
    <phoneticPr fontId="2"/>
  </si>
  <si>
    <t>5</t>
    <phoneticPr fontId="15"/>
  </si>
  <si>
    <t>5/17</t>
    <phoneticPr fontId="2"/>
  </si>
  <si>
    <t>8/15</t>
    <phoneticPr fontId="2"/>
  </si>
  <si>
    <t>8/31</t>
    <phoneticPr fontId="2"/>
  </si>
  <si>
    <t>3/7</t>
    <phoneticPr fontId="2"/>
  </si>
  <si>
    <t>3/16</t>
    <phoneticPr fontId="2"/>
  </si>
  <si>
    <t>現地業務0.07MM(2日）を鈴木花子の現地業務から振替</t>
    <rPh sb="0" eb="2">
      <t>ゲンチ</t>
    </rPh>
    <rPh sb="2" eb="4">
      <t>ギョウム</t>
    </rPh>
    <rPh sb="15" eb="17">
      <t>スズキ</t>
    </rPh>
    <rPh sb="17" eb="19">
      <t>ハナコ</t>
    </rPh>
    <rPh sb="20" eb="22">
      <t>ゲンチ</t>
    </rPh>
    <phoneticPr fontId="2"/>
  </si>
  <si>
    <t>現地業務0.07MM(2日）を国内業務に振替</t>
    <rPh sb="0" eb="2">
      <t>ゲンチ</t>
    </rPh>
    <rPh sb="2" eb="4">
      <t>ギョウム</t>
    </rPh>
    <rPh sb="12" eb="13">
      <t>ニチ</t>
    </rPh>
    <rPh sb="15" eb="17">
      <t>コクナイ</t>
    </rPh>
    <rPh sb="17" eb="19">
      <t>ギョウム</t>
    </rPh>
    <rPh sb="20" eb="22">
      <t>フリカエ</t>
    </rPh>
    <phoneticPr fontId="2"/>
  </si>
  <si>
    <t>10/15</t>
    <phoneticPr fontId="2"/>
  </si>
  <si>
    <t>10/25</t>
    <phoneticPr fontId="2"/>
  </si>
  <si>
    <t>1/12</t>
    <phoneticPr fontId="2"/>
  </si>
  <si>
    <t>1/28</t>
    <phoneticPr fontId="2"/>
  </si>
  <si>
    <t>現地業務0.07MM(2日）を半沢直樹の現地業務に振替</t>
    <rPh sb="0" eb="2">
      <t>ゲンチ</t>
    </rPh>
    <rPh sb="2" eb="4">
      <t>ギョウム</t>
    </rPh>
    <rPh sb="15" eb="17">
      <t>ハンザワ</t>
    </rPh>
    <rPh sb="17" eb="19">
      <t>ナオキ</t>
    </rPh>
    <rPh sb="20" eb="22">
      <t>ゲンチ</t>
    </rPh>
    <phoneticPr fontId="2"/>
  </si>
  <si>
    <t>5/13</t>
    <phoneticPr fontId="2"/>
  </si>
  <si>
    <t>10/14</t>
    <phoneticPr fontId="2"/>
  </si>
  <si>
    <t>1/11</t>
    <phoneticPr fontId="2"/>
  </si>
  <si>
    <t>外部人材人月小計
（現地）</t>
    <rPh sb="0" eb="2">
      <t>ガイブ</t>
    </rPh>
    <rPh sb="2" eb="4">
      <t>ジンザイ</t>
    </rPh>
    <rPh sb="4" eb="6">
      <t>ニンゲツ</t>
    </rPh>
    <rPh sb="6" eb="8">
      <t>ショウケイ</t>
    </rPh>
    <rPh sb="10" eb="12">
      <t>ゲンチ</t>
    </rPh>
    <phoneticPr fontId="2"/>
  </si>
  <si>
    <t>0.07MM(1.4日）を現地業務へ振替</t>
    <rPh sb="10" eb="11">
      <t>ニチ</t>
    </rPh>
    <rPh sb="13" eb="15">
      <t>ゲンチ</t>
    </rPh>
    <rPh sb="15" eb="17">
      <t>ギョウム</t>
    </rPh>
    <rPh sb="18" eb="19">
      <t>フ</t>
    </rPh>
    <rPh sb="19" eb="20">
      <t>カ</t>
    </rPh>
    <phoneticPr fontId="2"/>
  </si>
  <si>
    <t>2/15</t>
    <phoneticPr fontId="2"/>
  </si>
  <si>
    <t>3/4</t>
    <phoneticPr fontId="2"/>
  </si>
  <si>
    <t>0.07MM(1.4日）を現地業務から振替</t>
    <rPh sb="10" eb="11">
      <t>ニチ</t>
    </rPh>
    <rPh sb="13" eb="15">
      <t>ゲンチ</t>
    </rPh>
    <rPh sb="15" eb="17">
      <t>ギョウム</t>
    </rPh>
    <rPh sb="19" eb="20">
      <t>フ</t>
    </rPh>
    <rPh sb="20" eb="21">
      <t>カ</t>
    </rPh>
    <phoneticPr fontId="2"/>
  </si>
  <si>
    <t>契約後計画管理用</t>
    <rPh sb="0" eb="2">
      <t>ケイヤク</t>
    </rPh>
    <rPh sb="2" eb="3">
      <t>ゴ</t>
    </rPh>
    <rPh sb="3" eb="5">
      <t>ケイカク</t>
    </rPh>
    <rPh sb="5" eb="8">
      <t>カンリヨウ</t>
    </rPh>
    <phoneticPr fontId="15"/>
  </si>
  <si>
    <t>10/10</t>
    <phoneticPr fontId="2"/>
  </si>
  <si>
    <t>10/20</t>
    <phoneticPr fontId="2"/>
  </si>
  <si>
    <t>外部人材人月小計
（国内）</t>
    <rPh sb="0" eb="2">
      <t>ガイブ</t>
    </rPh>
    <rPh sb="2" eb="4">
      <t>ジンザイ</t>
    </rPh>
    <rPh sb="4" eb="6">
      <t>ニンゲツ</t>
    </rPh>
    <rPh sb="6" eb="8">
      <t>ショウケイ</t>
    </rPh>
    <rPh sb="10" eb="12">
      <t>コクナイ</t>
    </rPh>
    <phoneticPr fontId="2"/>
  </si>
  <si>
    <t>凡例：　業務従事計画（グレー）　　　　　　</t>
    <rPh sb="8" eb="10">
      <t>ケイカク</t>
    </rPh>
    <phoneticPr fontId="15"/>
  </si>
  <si>
    <t xml:space="preserve">        業務従事実績（黒実線）　　　　　　</t>
    <rPh sb="12" eb="14">
      <t>ジッセキ</t>
    </rPh>
    <rPh sb="15" eb="16">
      <t>クロ</t>
    </rPh>
    <rPh sb="16" eb="18">
      <t>ジッセン</t>
    </rPh>
    <phoneticPr fontId="15"/>
  </si>
  <si>
    <t xml:space="preserve">        自社負担（斜線）</t>
    <rPh sb="13" eb="15">
      <t>シャセン</t>
    </rPh>
    <phoneticPr fontId="2"/>
  </si>
  <si>
    <t>外部人材人月
（現地＋国内）
合計</t>
    <rPh sb="0" eb="2">
      <t>ガイブ</t>
    </rPh>
    <rPh sb="2" eb="4">
      <t>ジンザイ</t>
    </rPh>
    <rPh sb="4" eb="6">
      <t>ニンゲツ</t>
    </rPh>
    <rPh sb="8" eb="10">
      <t>ゲンチ</t>
    </rPh>
    <rPh sb="11" eb="13">
      <t>コクナイ</t>
    </rPh>
    <rPh sb="15" eb="17">
      <t>ゴウケイ</t>
    </rPh>
    <phoneticPr fontId="2"/>
  </si>
  <si>
    <t xml:space="preserve">        自社業務/他案件（点線）</t>
    <rPh sb="10" eb="12">
      <t>ギョウム</t>
    </rPh>
    <rPh sb="13" eb="14">
      <t>タ</t>
    </rPh>
    <rPh sb="14" eb="16">
      <t>アンケン</t>
    </rPh>
    <rPh sb="17" eb="19">
      <t>テンセン</t>
    </rPh>
    <phoneticPr fontId="2"/>
  </si>
  <si>
    <t>管理用</t>
    <rPh sb="0" eb="3">
      <t>カンリヨウ</t>
    </rPh>
    <phoneticPr fontId="15"/>
  </si>
  <si>
    <t>2018年</t>
    <rPh sb="4" eb="5">
      <t>ネン</t>
    </rPh>
    <phoneticPr fontId="2"/>
  </si>
  <si>
    <t>報告書等</t>
    <rPh sb="0" eb="3">
      <t>ホウコクショ</t>
    </rPh>
    <rPh sb="3" eb="4">
      <t>トウ</t>
    </rPh>
    <phoneticPr fontId="15"/>
  </si>
  <si>
    <t>△</t>
    <phoneticPr fontId="15"/>
  </si>
  <si>
    <t>△</t>
  </si>
  <si>
    <t>業務計画書</t>
    <rPh sb="0" eb="2">
      <t>ギョウム</t>
    </rPh>
    <rPh sb="2" eb="5">
      <t>ケイカクショ</t>
    </rPh>
    <phoneticPr fontId="15"/>
  </si>
  <si>
    <t>進捗報告書</t>
    <rPh sb="0" eb="2">
      <t>シンチョク</t>
    </rPh>
    <rPh sb="2" eb="5">
      <t>ホウコクショ</t>
    </rPh>
    <phoneticPr fontId="15"/>
  </si>
  <si>
    <t>業務完了報告書</t>
    <rPh sb="0" eb="2">
      <t>ギョウム</t>
    </rPh>
    <rPh sb="2" eb="4">
      <t>カンリョウ</t>
    </rPh>
    <rPh sb="4" eb="7">
      <t>ホウコクショ</t>
    </rPh>
    <phoneticPr fontId="15"/>
  </si>
  <si>
    <t>現地庸人費（通訳等）</t>
    <rPh sb="0" eb="2">
      <t>ゲンチ</t>
    </rPh>
    <rPh sb="2" eb="4">
      <t>ヨウジン</t>
    </rPh>
    <rPh sb="4" eb="5">
      <t>ヒ</t>
    </rPh>
    <rPh sb="6" eb="8">
      <t>ツウヤク</t>
    </rPh>
    <rPh sb="8" eb="9">
      <t>トウ</t>
    </rPh>
    <phoneticPr fontId="11"/>
  </si>
  <si>
    <t>現地交通費</t>
    <rPh sb="0" eb="2">
      <t>ゲンチ</t>
    </rPh>
    <rPh sb="2" eb="5">
      <t>コウツウヒ</t>
    </rPh>
    <phoneticPr fontId="11"/>
  </si>
  <si>
    <t>注3）人月振替を行う場合、留意点がありますので、必ず「契約管理ガイドライン」本文中の「３．契約履行プロセスにおける契約管理」、「（６）業務従事者の業務量に係る事項（人月振替等）」（p.8）を確認してください。</t>
    <rPh sb="0" eb="1">
      <t>チュウ</t>
    </rPh>
    <rPh sb="40" eb="41">
      <t>チュウ</t>
    </rPh>
    <rPh sb="45" eb="47">
      <t>ケイヤク</t>
    </rPh>
    <rPh sb="47" eb="49">
      <t>リコウ</t>
    </rPh>
    <rPh sb="57" eb="59">
      <t>ケイヤク</t>
    </rPh>
    <rPh sb="59" eb="61">
      <t>カンリ</t>
    </rPh>
    <rPh sb="67" eb="69">
      <t>ギョウム</t>
    </rPh>
    <rPh sb="69" eb="72">
      <t>ジュウジシャ</t>
    </rPh>
    <rPh sb="73" eb="76">
      <t>ギョウムリョウ</t>
    </rPh>
    <rPh sb="77" eb="78">
      <t>カカ</t>
    </rPh>
    <rPh sb="79" eb="81">
      <t>ジコウ</t>
    </rPh>
    <rPh sb="82" eb="84">
      <t>ニンゲツ</t>
    </rPh>
    <rPh sb="84" eb="86">
      <t>フリカエ</t>
    </rPh>
    <rPh sb="86" eb="87">
      <t>トウ</t>
    </rPh>
    <phoneticPr fontId="15"/>
  </si>
  <si>
    <t>　　また、具体的な人月振替の方法については、シート「従事計画・実績表の記入方法」の「人月振替に係る解説」を参照してください。</t>
    <rPh sb="5" eb="8">
      <t>グタイテキ</t>
    </rPh>
    <rPh sb="9" eb="11">
      <t>ニンゲツ</t>
    </rPh>
    <rPh sb="11" eb="13">
      <t>フリカエ</t>
    </rPh>
    <rPh sb="14" eb="16">
      <t>ホウホウ</t>
    </rPh>
    <rPh sb="26" eb="28">
      <t>ジュウジ</t>
    </rPh>
    <rPh sb="28" eb="30">
      <t>ケイカク</t>
    </rPh>
    <rPh sb="31" eb="33">
      <t>ジッセキ</t>
    </rPh>
    <rPh sb="33" eb="34">
      <t>ヒョウ</t>
    </rPh>
    <rPh sb="35" eb="37">
      <t>キニュウ</t>
    </rPh>
    <rPh sb="37" eb="39">
      <t>ホウホウ</t>
    </rPh>
    <rPh sb="42" eb="44">
      <t>ニンゲツ</t>
    </rPh>
    <rPh sb="44" eb="46">
      <t>フリカエ</t>
    </rPh>
    <rPh sb="47" eb="48">
      <t>カカ</t>
    </rPh>
    <rPh sb="49" eb="51">
      <t>カイセツ</t>
    </rPh>
    <rPh sb="53" eb="55">
      <t>サンショウ</t>
    </rPh>
    <phoneticPr fontId="2"/>
  </si>
  <si>
    <t>注5）契約締結後（変更契約を締結している場合は変更契約後）、業務従事者の交代や追加が発生した場合は、新規に配置された業務従事者も本表に加えてください。その際、当該従事者の「計画」欄は空欄としてください。</t>
    <rPh sb="0" eb="1">
      <t>チュウ</t>
    </rPh>
    <rPh sb="5" eb="7">
      <t>テイケツ</t>
    </rPh>
    <rPh sb="7" eb="8">
      <t>ゴ</t>
    </rPh>
    <rPh sb="9" eb="11">
      <t>ヘンコウ</t>
    </rPh>
    <rPh sb="11" eb="13">
      <t>ケイヤク</t>
    </rPh>
    <rPh sb="14" eb="16">
      <t>テイケツ</t>
    </rPh>
    <rPh sb="20" eb="22">
      <t>バアイ</t>
    </rPh>
    <rPh sb="23" eb="25">
      <t>ヘンコウ</t>
    </rPh>
    <rPh sb="25" eb="27">
      <t>ケイヤク</t>
    </rPh>
    <rPh sb="27" eb="28">
      <t>ゴ</t>
    </rPh>
    <rPh sb="30" eb="32">
      <t>ギョウム</t>
    </rPh>
    <rPh sb="32" eb="35">
      <t>ジュウジシャ</t>
    </rPh>
    <rPh sb="36" eb="38">
      <t>コウタイ</t>
    </rPh>
    <rPh sb="39" eb="41">
      <t>ツイカ</t>
    </rPh>
    <rPh sb="50" eb="52">
      <t>シンキ</t>
    </rPh>
    <rPh sb="53" eb="55">
      <t>ハイチ</t>
    </rPh>
    <rPh sb="58" eb="60">
      <t>ギョウム</t>
    </rPh>
    <rPh sb="60" eb="63">
      <t>ジュウジシャ</t>
    </rPh>
    <rPh sb="64" eb="65">
      <t>ホン</t>
    </rPh>
    <rPh sb="65" eb="66">
      <t>ヒョウ</t>
    </rPh>
    <rPh sb="79" eb="81">
      <t>トウガイ</t>
    </rPh>
    <rPh sb="81" eb="84">
      <t>ジュウジシャ</t>
    </rPh>
    <rPh sb="86" eb="88">
      <t>ケイカク</t>
    </rPh>
    <rPh sb="89" eb="90">
      <t>ラン</t>
    </rPh>
    <rPh sb="91" eb="93">
      <t>クウラン</t>
    </rPh>
    <phoneticPr fontId="2"/>
  </si>
  <si>
    <t>業務従事者の従事計画・実績表</t>
    <rPh sb="0" eb="2">
      <t>ギョウム</t>
    </rPh>
    <rPh sb="2" eb="5">
      <t>ジュウジシャ</t>
    </rPh>
    <rPh sb="6" eb="8">
      <t>ジュウジ</t>
    </rPh>
    <rPh sb="8" eb="10">
      <t>ケイカク</t>
    </rPh>
    <rPh sb="11" eb="13">
      <t>ジッセキ</t>
    </rPh>
    <rPh sb="13" eb="14">
      <t>ヒョウ</t>
    </rPh>
    <phoneticPr fontId="15"/>
  </si>
  <si>
    <t>渡航
回数</t>
    <rPh sb="0" eb="2">
      <t>トコウ</t>
    </rPh>
    <rPh sb="3" eb="5">
      <t>カイスウ</t>
    </rPh>
    <phoneticPr fontId="15"/>
  </si>
  <si>
    <t>2018年</t>
    <rPh sb="4" eb="5">
      <t>ネン</t>
    </rPh>
    <phoneticPr fontId="15"/>
  </si>
  <si>
    <t>2019年</t>
    <rPh sb="4" eb="5">
      <t>ネン</t>
    </rPh>
    <phoneticPr fontId="15"/>
  </si>
  <si>
    <t>2020年</t>
    <rPh sb="4" eb="5">
      <t>ネン</t>
    </rPh>
    <phoneticPr fontId="2"/>
  </si>
  <si>
    <t>契約時の
計画</t>
    <rPh sb="0" eb="2">
      <t>ケイヤク</t>
    </rPh>
    <rPh sb="2" eb="3">
      <t>ジ</t>
    </rPh>
    <rPh sb="5" eb="7">
      <t>ケイカク</t>
    </rPh>
    <phoneticPr fontId="15"/>
  </si>
  <si>
    <r>
      <t xml:space="preserve">最新計画
</t>
    </r>
    <r>
      <rPr>
        <sz val="10"/>
        <rFont val="ＭＳ ゴシック"/>
        <family val="3"/>
        <charset val="128"/>
      </rPr>
      <t>(実施中)</t>
    </r>
    <rPh sb="0" eb="2">
      <t>サイシン</t>
    </rPh>
    <rPh sb="2" eb="4">
      <t>ケイカク</t>
    </rPh>
    <rPh sb="6" eb="8">
      <t>ジッシ</t>
    </rPh>
    <rPh sb="8" eb="9">
      <t>チュウ</t>
    </rPh>
    <phoneticPr fontId="15"/>
  </si>
  <si>
    <t>実 績</t>
    <rPh sb="0" eb="1">
      <t>ジツ</t>
    </rPh>
    <rPh sb="2" eb="3">
      <t>セキ</t>
    </rPh>
    <phoneticPr fontId="15"/>
  </si>
  <si>
    <t>外部人材
人月小計
（現地）</t>
    <rPh sb="0" eb="2">
      <t>ガイブ</t>
    </rPh>
    <rPh sb="2" eb="4">
      <t>ジンザイ</t>
    </rPh>
    <rPh sb="5" eb="7">
      <t>ニンゲツ</t>
    </rPh>
    <rPh sb="7" eb="9">
      <t>ショウケイ</t>
    </rPh>
    <rPh sb="11" eb="13">
      <t>ゲンチ</t>
    </rPh>
    <phoneticPr fontId="2"/>
  </si>
  <si>
    <t>外部人材
人月小計
（国内）</t>
    <rPh sb="0" eb="2">
      <t>ガイブ</t>
    </rPh>
    <rPh sb="2" eb="4">
      <t>ジンザイ</t>
    </rPh>
    <rPh sb="5" eb="7">
      <t>ニンゲツ</t>
    </rPh>
    <rPh sb="7" eb="9">
      <t>ショウケイ</t>
    </rPh>
    <rPh sb="11" eb="13">
      <t>コクナイ</t>
    </rPh>
    <phoneticPr fontId="2"/>
  </si>
  <si>
    <t xml:space="preserve">   【凡例】　</t>
    <phoneticPr fontId="15"/>
  </si>
  <si>
    <t>渡航回数合計
提案法人＋外部人材</t>
    <phoneticPr fontId="2"/>
  </si>
  <si>
    <t>業務従事計画（グレー）　　　　　　</t>
    <rPh sb="4" eb="6">
      <t>ケイカク</t>
    </rPh>
    <phoneticPr fontId="15"/>
  </si>
  <si>
    <t>渡航回数
合計</t>
    <rPh sb="5" eb="6">
      <t>ゴウ</t>
    </rPh>
    <phoneticPr fontId="2"/>
  </si>
  <si>
    <t>業務従事実績（黒実線）　　　　　　</t>
    <rPh sb="4" eb="6">
      <t>ジッセキ</t>
    </rPh>
    <rPh sb="7" eb="8">
      <t>クロ</t>
    </rPh>
    <rPh sb="8" eb="10">
      <t>ジッセン</t>
    </rPh>
    <phoneticPr fontId="15"/>
  </si>
  <si>
    <t>自社負担（斜線）</t>
    <rPh sb="5" eb="7">
      <t>シャセン</t>
    </rPh>
    <phoneticPr fontId="2"/>
  </si>
  <si>
    <t>実績</t>
    <phoneticPr fontId="2"/>
  </si>
  <si>
    <t>自社業務/他案件（点線）</t>
    <rPh sb="2" eb="4">
      <t>ギョウム</t>
    </rPh>
    <rPh sb="5" eb="6">
      <t>タ</t>
    </rPh>
    <rPh sb="6" eb="8">
      <t>アンケン</t>
    </rPh>
    <rPh sb="9" eb="11">
      <t>テンセン</t>
    </rPh>
    <phoneticPr fontId="2"/>
  </si>
  <si>
    <t>業務従事計画・実績表の記入方法</t>
    <rPh sb="0" eb="2">
      <t>ギョウム</t>
    </rPh>
    <rPh sb="2" eb="4">
      <t>ジュウジ</t>
    </rPh>
    <rPh sb="4" eb="6">
      <t>ケイカク</t>
    </rPh>
    <rPh sb="7" eb="9">
      <t>ジッセキ</t>
    </rPh>
    <rPh sb="9" eb="10">
      <t>ヒョウ</t>
    </rPh>
    <rPh sb="11" eb="13">
      <t>キニュウ</t>
    </rPh>
    <rPh sb="13" eb="15">
      <t>ホウホウ</t>
    </rPh>
    <phoneticPr fontId="2"/>
  </si>
  <si>
    <t>１．業務従事計画の入力（契約履行開始時）</t>
    <rPh sb="2" eb="4">
      <t>ギョウム</t>
    </rPh>
    <rPh sb="4" eb="6">
      <t>ジュウジ</t>
    </rPh>
    <rPh sb="6" eb="8">
      <t>ケイカク</t>
    </rPh>
    <rPh sb="9" eb="11">
      <t>ニュウリョク</t>
    </rPh>
    <phoneticPr fontId="2"/>
  </si>
  <si>
    <t>「計画」欄に、契約書にて合意された従事日数、渡航回数を記載してください。また、「業務計画書」に記載した「要員計画」に基づき「業務従事計画バー（グレー）」を引いてください。（「計画」欄には日付記入不要です）
　なお、「契約変更」がない限り、「計画」欄の数字とバーは変更しないでください。事業開始後の計画管理には「計画管理用」欄を適宜活用してください。（「計画管理用」欄の使用は任意です。）　　
「契約変更」を行った場合は、「計画」欄を契約変更後の内容に合わせて修正してください。</t>
    <rPh sb="40" eb="42">
      <t>ギョウム</t>
    </rPh>
    <rPh sb="42" eb="45">
      <t>ケイカクショ</t>
    </rPh>
    <rPh sb="47" eb="49">
      <t>キサイ</t>
    </rPh>
    <rPh sb="52" eb="54">
      <t>ヨウイン</t>
    </rPh>
    <rPh sb="54" eb="56">
      <t>ケイカク</t>
    </rPh>
    <rPh sb="62" eb="64">
      <t>ギョウム</t>
    </rPh>
    <rPh sb="64" eb="66">
      <t>ジュウジ</t>
    </rPh>
    <rPh sb="66" eb="68">
      <t>ケイカク</t>
    </rPh>
    <rPh sb="77" eb="78">
      <t>ヒ</t>
    </rPh>
    <phoneticPr fontId="2"/>
  </si>
  <si>
    <t>２．業務従事実績の入力</t>
    <rPh sb="2" eb="4">
      <t>ギョウム</t>
    </rPh>
    <rPh sb="4" eb="6">
      <t>ジュウジ</t>
    </rPh>
    <rPh sb="6" eb="8">
      <t>ジッセキ</t>
    </rPh>
    <rPh sb="9" eb="11">
      <t>ニュウリョク</t>
    </rPh>
    <phoneticPr fontId="15"/>
  </si>
  <si>
    <t>（１）バーの引き方</t>
    <rPh sb="6" eb="7">
      <t>ヒ</t>
    </rPh>
    <rPh sb="8" eb="9">
      <t>カタ</t>
    </rPh>
    <phoneticPr fontId="2"/>
  </si>
  <si>
    <t>　a) 提案法人の場合</t>
    <rPh sb="4" eb="6">
      <t>テイアン</t>
    </rPh>
    <rPh sb="6" eb="8">
      <t>ホウジン</t>
    </rPh>
    <rPh sb="9" eb="11">
      <t>バアイ</t>
    </rPh>
    <phoneticPr fontId="2"/>
  </si>
  <si>
    <t>　「実績」欄に「業務従事実績バー（黒実線）」を引き、開始日、終了日を記入してください。
　旅費を一部自社負担した期間があっても、「自社負担バー（斜線）」とする必要はありません。記入する開始日、終了日の日付は、実際の渡航日で問題ありません。
　やむを得ない事情により自社業務を兼ねて渡航した場合は、自社業務を行った期間を「自社業務バー（点線）」とし、本事業に係る業務期間と明確に分けてください。また、備考欄に自社業務を兼ねて渡航することによる旅費分担に係る打合簿を締結済である旨と締結日を記載してください。</t>
    <rPh sb="2" eb="4">
      <t>ジッセキ</t>
    </rPh>
    <rPh sb="5" eb="6">
      <t>ラン</t>
    </rPh>
    <rPh sb="8" eb="10">
      <t>ギョウム</t>
    </rPh>
    <rPh sb="10" eb="12">
      <t>ジュウジ</t>
    </rPh>
    <rPh sb="12" eb="14">
      <t>ジッセキ</t>
    </rPh>
    <rPh sb="17" eb="18">
      <t>クロ</t>
    </rPh>
    <rPh sb="18" eb="20">
      <t>ジッセン</t>
    </rPh>
    <rPh sb="23" eb="24">
      <t>ヒ</t>
    </rPh>
    <rPh sb="34" eb="36">
      <t>キニュウ</t>
    </rPh>
    <phoneticPr fontId="2"/>
  </si>
  <si>
    <t>　b) 外部人材の場合</t>
    <rPh sb="4" eb="6">
      <t>ガイブ</t>
    </rPh>
    <rPh sb="6" eb="8">
      <t>ジンザイ</t>
    </rPh>
    <rPh sb="9" eb="11">
      <t>バアイ</t>
    </rPh>
    <phoneticPr fontId="2"/>
  </si>
  <si>
    <t xml:space="preserve">　「実績」欄に「業務従事実績バー（黒実線）」を引き、開始日、終了日を記入してください。
　「直接人件費」を自社負担した期間は、「自社負担バー（斜線）」としてください。（「旅費」を自社負担するものの、「直接人件費」には自社負担がない期間は「業務従事実績バー（黒実線）」としてください。）　記入する開始日、終了日の日付は、実際の渡航日で問題ありません。
　やむを得ない事情により自社業務を兼ねて渡航した場合は、自社業務を行った期間を「自社業務バー（点線）」とし、本事業に係る業務期間と明確に分けてください。また、備考欄に自社業務を兼ねて渡航することによる旅費分担に係る打合簿を締結済である旨と締結日を記載してください。
</t>
    <rPh sb="2" eb="4">
      <t>ジッセキ</t>
    </rPh>
    <rPh sb="5" eb="6">
      <t>ラン</t>
    </rPh>
    <rPh sb="8" eb="10">
      <t>ギョウム</t>
    </rPh>
    <rPh sb="10" eb="12">
      <t>ジュウジ</t>
    </rPh>
    <rPh sb="12" eb="14">
      <t>ジッセキ</t>
    </rPh>
    <rPh sb="17" eb="18">
      <t>クロ</t>
    </rPh>
    <rPh sb="18" eb="20">
      <t>ジッセン</t>
    </rPh>
    <rPh sb="23" eb="24">
      <t>ヒ</t>
    </rPh>
    <rPh sb="34" eb="36">
      <t>キニュウ</t>
    </rPh>
    <phoneticPr fontId="2"/>
  </si>
  <si>
    <t>（２）実績日数の考え方</t>
    <rPh sb="3" eb="5">
      <t>ジッセキ</t>
    </rPh>
    <rPh sb="5" eb="7">
      <t>ニッスウ</t>
    </rPh>
    <rPh sb="8" eb="9">
      <t>カンガ</t>
    </rPh>
    <rPh sb="10" eb="11">
      <t>カタ</t>
    </rPh>
    <phoneticPr fontId="15"/>
  </si>
  <si>
    <r>
      <t>　各業務従事者の各業務期間の下には、従事実績日数を記入してください。数字を入力することで（◯日）と表示されます。　
　外部人材に関しては、JICAへの「直接人件費」請求対象となる日数のみを計上し、直接人件費を自社負担する期間は、「実績日数」に含めないでください。
　国内業務に限り、全期間でない場合は（内◯日）と記載が可能です。この方法で入力をしたい場合は、本行下のセルをコピー＆ペーストして</t>
    </r>
    <r>
      <rPr>
        <sz val="12"/>
        <color rgb="FFFF0000"/>
        <rFont val="ＭＳ ゴシック"/>
        <family val="3"/>
        <charset val="128"/>
      </rPr>
      <t>書式</t>
    </r>
    <r>
      <rPr>
        <sz val="12"/>
        <color theme="1"/>
        <rFont val="ＭＳ ゴシック"/>
        <family val="3"/>
        <charset val="128"/>
      </rPr>
      <t>を変更してください。</t>
    </r>
    <rPh sb="18" eb="20">
      <t>ジュウジ</t>
    </rPh>
    <rPh sb="20" eb="22">
      <t>ジッセキ</t>
    </rPh>
    <rPh sb="181" eb="182">
      <t>シタ</t>
    </rPh>
    <rPh sb="196" eb="198">
      <t>ショシキ</t>
    </rPh>
    <phoneticPr fontId="2"/>
  </si>
  <si>
    <t>※これをコピー＆ペースト⇒</t>
  </si>
  <si>
    <t>人月振替に係る解説</t>
    <rPh sb="0" eb="2">
      <t>ニンゲツ</t>
    </rPh>
    <rPh sb="2" eb="4">
      <t>フリカエ</t>
    </rPh>
    <rPh sb="5" eb="6">
      <t>カカ</t>
    </rPh>
    <rPh sb="7" eb="9">
      <t>カイセツ</t>
    </rPh>
    <phoneticPr fontId="2"/>
  </si>
  <si>
    <t>（注）人月振替を行う場合、留意点がありますので、必ず「契約管理ガイドライン」本文中の「３．契約履行プロセスにおける契約管理」、「（６）業務従事者の業務量に係る事項（人月振替等）」（p.8）を確認してください。</t>
    <rPh sb="1" eb="2">
      <t>チュウ</t>
    </rPh>
    <phoneticPr fontId="2"/>
  </si>
  <si>
    <t>１．業務従事者間の人月振替（現地業務⇔現地業務、国内業務⇔国内業務）　　</t>
    <rPh sb="16" eb="18">
      <t>ギョウム</t>
    </rPh>
    <rPh sb="21" eb="23">
      <t>ギョウム</t>
    </rPh>
    <rPh sb="26" eb="28">
      <t>ギョウム</t>
    </rPh>
    <rPh sb="31" eb="33">
      <t>ギョウム</t>
    </rPh>
    <phoneticPr fontId="2"/>
  </si>
  <si>
    <t>　人月振替は日数ではなく人月で行うことが原則ですが、現地業務から現地業務への振り替え、または国内業務から国内業務への振り替えの場合は、まず日数をベースに振り替える方法で、多くのケースで問題は生じません。
　ただし、この方法で人月振替を行う場合、小数点以下3桁を四捨五入する関係で、振替前後の合計人月に0.01MMの差が生じることがあります。この場合は、どちらかの業務従事者の振替後の日数→MMへの計算の際、小数点以下第3桁を、四捨五入ではなく切捨てにし、契約時合意人月を超えることがないよう調整願います。</t>
    <rPh sb="6" eb="8">
      <t>ニッスウ</t>
    </rPh>
    <phoneticPr fontId="2"/>
  </si>
  <si>
    <t>２．現地業務⇒国内業務の人月振替　　</t>
    <phoneticPr fontId="2"/>
  </si>
  <si>
    <t>　例：国際太郎さん（現地業務55日（1.83MM)、国内業務15日（0.75MM)）の現地業務2日を国内業務に振り替えたい場合</t>
    <phoneticPr fontId="2"/>
  </si>
  <si>
    <t>　　①現地業務2日をMMに換算します。　2日÷30＝0.07MM
　　②この0.07MMを国内業務に足します。0.75MM+0.07MM=0.82MM →　つまり、振替後の国内業務は0.82MMになります。
　　③国内業務0.82MMを日数に戻します。0.82MM×20=16.4日 →つまり、この振替により国内業務は15日から16.4日に増えます。
　　　⇒振替後は、　現地業務53日（1.76MM)、国内業務 16.4日（0.82MM）となります。　　　
　　　　※端数は、国内業務の日数で調整し、現地業務は必ず整数としてください。</t>
    <phoneticPr fontId="2"/>
  </si>
  <si>
    <t>３．国内業務⇒現地業務の人月振替</t>
    <rPh sb="2" eb="4">
      <t>コクナイ</t>
    </rPh>
    <rPh sb="4" eb="6">
      <t>ギョウム</t>
    </rPh>
    <rPh sb="7" eb="9">
      <t>ゲンチ</t>
    </rPh>
    <rPh sb="9" eb="11">
      <t>ギョウム</t>
    </rPh>
    <rPh sb="12" eb="14">
      <t>ニンゲツ</t>
    </rPh>
    <rPh sb="14" eb="16">
      <t>フリカエ</t>
    </rPh>
    <phoneticPr fontId="2"/>
  </si>
  <si>
    <t>　例：阿部一朗さん（現地業務55日(1.83MM)、国内業務 25日(1.25MM)）の国内業務を振り替えて現地業務を2日増やしたい場合　</t>
    <rPh sb="1" eb="2">
      <t>レイ</t>
    </rPh>
    <rPh sb="3" eb="5">
      <t>アベ</t>
    </rPh>
    <rPh sb="5" eb="7">
      <t>イチロウ</t>
    </rPh>
    <rPh sb="10" eb="12">
      <t>ゲンチ</t>
    </rPh>
    <rPh sb="12" eb="14">
      <t>ギョウム</t>
    </rPh>
    <rPh sb="16" eb="17">
      <t>ニチ</t>
    </rPh>
    <rPh sb="26" eb="28">
      <t>コクナイ</t>
    </rPh>
    <rPh sb="28" eb="30">
      <t>ギョウム</t>
    </rPh>
    <rPh sb="33" eb="34">
      <t>ニチ</t>
    </rPh>
    <rPh sb="44" eb="46">
      <t>コクナイ</t>
    </rPh>
    <rPh sb="46" eb="48">
      <t>ギョウム</t>
    </rPh>
    <rPh sb="49" eb="50">
      <t>フ</t>
    </rPh>
    <rPh sb="51" eb="52">
      <t>カ</t>
    </rPh>
    <rPh sb="54" eb="56">
      <t>ゲンチ</t>
    </rPh>
    <rPh sb="56" eb="58">
      <t>ギョウム</t>
    </rPh>
    <rPh sb="60" eb="61">
      <t>ニチ</t>
    </rPh>
    <rPh sb="61" eb="62">
      <t>フ</t>
    </rPh>
    <rPh sb="66" eb="68">
      <t>バアイ</t>
    </rPh>
    <phoneticPr fontId="2"/>
  </si>
  <si>
    <t>　（注）現地業務日数は常に整数とし、端数は国内業務で調整する必要があることから、現地業務の何日を増やす必要があるかを基準に考えます。</t>
    <phoneticPr fontId="2"/>
  </si>
  <si>
    <t>　　①振替後の現地業務57日をMMに換算します。57日÷30=1.90MM
　　②振替前の現地業務MMとの差を計算します。1.90MM-1.83MM=0.07MM 
　　③この0.07MMを国内業務MMから引きます。1.25MM-0.07MM=1.18MM
　　④国内業務1.18MMを日数に戻します。1.18MM×20=23.6日→つまり、この振替により国内業務は25日から23.6日に減ります。
　　⇒振替後は、現地業務57日（1.90MM)、国内業務23.6日となります。
　　　※端数は、国内業務の日数で調整し、現地業務は必ず整数としてください。</t>
    <rPh sb="3" eb="5">
      <t>フリカエ</t>
    </rPh>
    <rPh sb="5" eb="6">
      <t>ゴ</t>
    </rPh>
    <rPh sb="7" eb="9">
      <t>ゲンチ</t>
    </rPh>
    <rPh sb="9" eb="11">
      <t>ギョウム</t>
    </rPh>
    <rPh sb="13" eb="14">
      <t>ニチ</t>
    </rPh>
    <rPh sb="18" eb="20">
      <t>カンザン</t>
    </rPh>
    <rPh sb="26" eb="27">
      <t>ニチ</t>
    </rPh>
    <phoneticPr fontId="2"/>
  </si>
  <si>
    <t>様式-８</t>
    <rPh sb="0" eb="2">
      <t>ヨウシキ</t>
    </rPh>
    <phoneticPr fontId="2"/>
  </si>
  <si>
    <t>精算報告明細書（直接人件費）</t>
    <rPh sb="0" eb="2">
      <t>セイサン</t>
    </rPh>
    <rPh sb="2" eb="4">
      <t>ホウコク</t>
    </rPh>
    <rPh sb="4" eb="7">
      <t>メイサイショ</t>
    </rPh>
    <rPh sb="8" eb="10">
      <t>チョクセツ</t>
    </rPh>
    <rPh sb="10" eb="13">
      <t>ジンケンヒ</t>
    </rPh>
    <rPh sb="12" eb="13">
      <t>ヒ</t>
    </rPh>
    <phoneticPr fontId="2"/>
  </si>
  <si>
    <t>精算報告明細書（その他原価・一般管理費等）</t>
    <rPh sb="10" eb="11">
      <t>タ</t>
    </rPh>
    <rPh sb="11" eb="13">
      <t>ゲンカ</t>
    </rPh>
    <rPh sb="14" eb="16">
      <t>イッパン</t>
    </rPh>
    <rPh sb="16" eb="19">
      <t>カンリヒ</t>
    </rPh>
    <rPh sb="19" eb="20">
      <t>トウ</t>
    </rPh>
    <phoneticPr fontId="2"/>
  </si>
  <si>
    <r>
      <t>精算額</t>
    </r>
    <r>
      <rPr>
        <b/>
        <vertAlign val="superscript"/>
        <sz val="12"/>
        <color indexed="8"/>
        <rFont val="ＭＳ ゴシック"/>
        <family val="3"/>
        <charset val="128"/>
      </rPr>
      <t>注2</t>
    </r>
    <rPh sb="0" eb="3">
      <t>セイサンガク</t>
    </rPh>
    <rPh sb="3" eb="4">
      <t>チュウ</t>
    </rPh>
    <phoneticPr fontId="2"/>
  </si>
  <si>
    <t>【表a】</t>
    <rPh sb="1" eb="2">
      <t>ヒョウ</t>
    </rPh>
    <phoneticPr fontId="2"/>
  </si>
  <si>
    <t>【表ｂ】</t>
    <rPh sb="1" eb="2">
      <t>ヒョウ</t>
    </rPh>
    <phoneticPr fontId="2"/>
  </si>
  <si>
    <t>（単位：円）</t>
    <phoneticPr fontId="2"/>
  </si>
  <si>
    <t>氏名</t>
    <rPh sb="0" eb="2">
      <t>シメイ</t>
    </rPh>
    <phoneticPr fontId="2"/>
  </si>
  <si>
    <t>格付</t>
    <rPh sb="0" eb="1">
      <t>カク</t>
    </rPh>
    <rPh sb="1" eb="2">
      <t>ヅ</t>
    </rPh>
    <phoneticPr fontId="2"/>
  </si>
  <si>
    <t>月額単価</t>
    <rPh sb="0" eb="2">
      <t>ゲツガク</t>
    </rPh>
    <rPh sb="2" eb="4">
      <t>タンカ</t>
    </rPh>
    <phoneticPr fontId="2"/>
  </si>
  <si>
    <t>現地業務</t>
    <rPh sb="0" eb="2">
      <t>ゲンチ</t>
    </rPh>
    <rPh sb="2" eb="4">
      <t>ギョウム</t>
    </rPh>
    <phoneticPr fontId="2"/>
  </si>
  <si>
    <t>国内業務</t>
    <rPh sb="0" eb="2">
      <t>コクナイ</t>
    </rPh>
    <rPh sb="2" eb="4">
      <t>ギョウム</t>
    </rPh>
    <phoneticPr fontId="2"/>
  </si>
  <si>
    <t>合計金額</t>
    <rPh sb="0" eb="2">
      <t>ゴウケイ</t>
    </rPh>
    <rPh sb="2" eb="4">
      <t>キンガク</t>
    </rPh>
    <phoneticPr fontId="2"/>
  </si>
  <si>
    <t>所属分類</t>
    <rPh sb="0" eb="2">
      <t>ショゾク</t>
    </rPh>
    <rPh sb="2" eb="4">
      <t>ブンルイ</t>
    </rPh>
    <phoneticPr fontId="2"/>
  </si>
  <si>
    <t>所属分類</t>
    <rPh sb="0" eb="2">
      <t>ショゾク</t>
    </rPh>
    <rPh sb="2" eb="4">
      <t>ブンルイ</t>
    </rPh>
    <phoneticPr fontId="8"/>
  </si>
  <si>
    <t>証書番号</t>
    <phoneticPr fontId="2"/>
  </si>
  <si>
    <t>①直接人件費</t>
    <rPh sb="1" eb="3">
      <t>チョクセツ</t>
    </rPh>
    <rPh sb="3" eb="5">
      <t>ジンケン</t>
    </rPh>
    <rPh sb="5" eb="6">
      <t>ヒ</t>
    </rPh>
    <phoneticPr fontId="2"/>
  </si>
  <si>
    <t>②その他原価</t>
    <rPh sb="3" eb="4">
      <t>タ</t>
    </rPh>
    <rPh sb="4" eb="6">
      <t>ゲンカ</t>
    </rPh>
    <phoneticPr fontId="2"/>
  </si>
  <si>
    <t>③一般管理費等</t>
    <rPh sb="1" eb="3">
      <t>イッパン</t>
    </rPh>
    <rPh sb="3" eb="6">
      <t>カンリヒ</t>
    </rPh>
    <rPh sb="6" eb="7">
      <t>トウ</t>
    </rPh>
    <phoneticPr fontId="2"/>
  </si>
  <si>
    <t>④実績額　         （①＋②＋③）</t>
    <rPh sb="1" eb="4">
      <t>ジッセキガク</t>
    </rPh>
    <phoneticPr fontId="2"/>
  </si>
  <si>
    <t>⑤JICAと提案企業の契約金額</t>
    <phoneticPr fontId="2"/>
  </si>
  <si>
    <r>
      <t>⑥提案企業と外部人材の最終契約金額</t>
    </r>
    <r>
      <rPr>
        <vertAlign val="superscript"/>
        <sz val="12"/>
        <rFont val="ＭＳ ゴシック"/>
        <family val="3"/>
        <charset val="128"/>
      </rPr>
      <t>注3</t>
    </r>
    <rPh sb="6" eb="8">
      <t>ガイブ</t>
    </rPh>
    <rPh sb="8" eb="10">
      <t>ジンザイ</t>
    </rPh>
    <rPh sb="11" eb="13">
      <t>サイシュウ</t>
    </rPh>
    <rPh sb="13" eb="15">
      <t>ケイヤク</t>
    </rPh>
    <rPh sb="15" eb="17">
      <t>キンガク</t>
    </rPh>
    <rPh sb="17" eb="18">
      <t>チュウ</t>
    </rPh>
    <phoneticPr fontId="2"/>
  </si>
  <si>
    <t>⑦提案企業の外部人材への支払実績額</t>
    <phoneticPr fontId="2"/>
  </si>
  <si>
    <r>
      <t>精算額</t>
    </r>
    <r>
      <rPr>
        <vertAlign val="superscript"/>
        <sz val="12"/>
        <color indexed="8"/>
        <rFont val="ＭＳ ゴシック"/>
        <family val="3"/>
        <charset val="128"/>
      </rPr>
      <t>注2</t>
    </r>
    <rPh sb="0" eb="3">
      <t>セイサンガク</t>
    </rPh>
    <rPh sb="3" eb="4">
      <t>チュウ</t>
    </rPh>
    <phoneticPr fontId="2"/>
  </si>
  <si>
    <r>
      <t>人月
　</t>
    </r>
    <r>
      <rPr>
        <vertAlign val="superscript"/>
        <sz val="10"/>
        <color theme="1"/>
        <rFont val="ＭＳ ゴシック"/>
        <family val="3"/>
        <charset val="128"/>
      </rPr>
      <t>注１</t>
    </r>
    <rPh sb="0" eb="2">
      <t>ニンゲツ</t>
    </rPh>
    <rPh sb="4" eb="5">
      <t>チュウ</t>
    </rPh>
    <phoneticPr fontId="2"/>
  </si>
  <si>
    <t>金額</t>
    <rPh sb="0" eb="2">
      <t>キンガク</t>
    </rPh>
    <phoneticPr fontId="2"/>
  </si>
  <si>
    <t xml:space="preserve">金額
</t>
    <rPh sb="0" eb="2">
      <t>キンガク</t>
    </rPh>
    <phoneticPr fontId="2"/>
  </si>
  <si>
    <t>率</t>
    <rPh sb="0" eb="1">
      <t>リツ</t>
    </rPh>
    <phoneticPr fontId="2"/>
  </si>
  <si>
    <t>金額
（直接人件費×その他原価率）</t>
    <rPh sb="0" eb="2">
      <t>キンガク</t>
    </rPh>
    <phoneticPr fontId="2"/>
  </si>
  <si>
    <t>金額
（直接人件費＋その他原価）×一般管理費等率</t>
    <rPh sb="0" eb="2">
      <t>キンガク</t>
    </rPh>
    <phoneticPr fontId="2"/>
  </si>
  <si>
    <t>人ー１</t>
    <rPh sb="0" eb="1">
      <t>ヒト</t>
    </rPh>
    <phoneticPr fontId="2"/>
  </si>
  <si>
    <t>人ー２</t>
    <rPh sb="0" eb="1">
      <t>ヒト</t>
    </rPh>
    <phoneticPr fontId="2"/>
  </si>
  <si>
    <t>人ー３</t>
    <rPh sb="0" eb="1">
      <t>ヒト</t>
    </rPh>
    <phoneticPr fontId="2"/>
  </si>
  <si>
    <t>直接人件費実績合計額</t>
    <phoneticPr fontId="2"/>
  </si>
  <si>
    <t>合計</t>
  </si>
  <si>
    <t>注1）「様式-7　業務従事者の従事計画実績表」に基づき計上ください。</t>
    <rPh sb="0" eb="1">
      <t>チュウ</t>
    </rPh>
    <rPh sb="4" eb="6">
      <t>ヨウシキ</t>
    </rPh>
    <rPh sb="9" eb="11">
      <t>ギョウム</t>
    </rPh>
    <rPh sb="11" eb="14">
      <t>ジュウジシャ</t>
    </rPh>
    <rPh sb="15" eb="17">
      <t>ジュウジ</t>
    </rPh>
    <rPh sb="17" eb="19">
      <t>ケイカク</t>
    </rPh>
    <rPh sb="19" eb="21">
      <t>ジッセキ</t>
    </rPh>
    <rPh sb="21" eb="22">
      <t>ヒョウ</t>
    </rPh>
    <rPh sb="24" eb="25">
      <t>モト</t>
    </rPh>
    <rPh sb="27" eb="29">
      <t>ケイジョウ</t>
    </rPh>
    <phoneticPr fontId="2"/>
  </si>
  <si>
    <t>　　　自社負担分は含めないでください。</t>
    <phoneticPr fontId="2"/>
  </si>
  <si>
    <t>A-3</t>
  </si>
  <si>
    <t>注2）精算額については、『④実績額』『⑤JICAと提案企業の契約金額』『⑥提案企</t>
    <rPh sb="0" eb="1">
      <t>チュウ</t>
    </rPh>
    <rPh sb="3" eb="6">
      <t>セイサンガク</t>
    </rPh>
    <phoneticPr fontId="2"/>
  </si>
  <si>
    <t>A-4</t>
  </si>
  <si>
    <t xml:space="preserve">   　業と外部人材の最終契約金額』『⑦提案企業の外部人材に対する支払実績額』</t>
    <phoneticPr fontId="2"/>
  </si>
  <si>
    <t xml:space="preserve">   　のいずれか低い金額を入力してください。</t>
    <phoneticPr fontId="2"/>
  </si>
  <si>
    <t>B-2</t>
  </si>
  <si>
    <t>B-3</t>
  </si>
  <si>
    <t>注３)最終契約金額は提案法人と外部人材との最終の契約金額を入力ください。</t>
    <rPh sb="0" eb="1">
      <t>チュウ</t>
    </rPh>
    <rPh sb="3" eb="5">
      <t>サイシュウ</t>
    </rPh>
    <rPh sb="21" eb="23">
      <t>サイシュウ</t>
    </rPh>
    <phoneticPr fontId="2"/>
  </si>
  <si>
    <t>B-4</t>
  </si>
  <si>
    <t>　　変更契約がある場合は精算報告提出時に変更契約書と人件費の内訳を必ず</t>
    <rPh sb="2" eb="4">
      <t>ヘンコウ</t>
    </rPh>
    <rPh sb="4" eb="6">
      <t>ケイヤク</t>
    </rPh>
    <rPh sb="9" eb="11">
      <t>バアイ</t>
    </rPh>
    <rPh sb="12" eb="14">
      <t>セイサン</t>
    </rPh>
    <rPh sb="14" eb="16">
      <t>ホウコク</t>
    </rPh>
    <rPh sb="16" eb="18">
      <t>テイシュツ</t>
    </rPh>
    <rPh sb="18" eb="19">
      <t>ジ</t>
    </rPh>
    <rPh sb="20" eb="22">
      <t>ヘンコウ</t>
    </rPh>
    <rPh sb="22" eb="25">
      <t>ケイヤクショ</t>
    </rPh>
    <rPh sb="26" eb="29">
      <t>ジンケンヒ</t>
    </rPh>
    <rPh sb="30" eb="32">
      <t>ウチワケ</t>
    </rPh>
    <rPh sb="33" eb="34">
      <t>カナラ</t>
    </rPh>
    <phoneticPr fontId="2"/>
  </si>
  <si>
    <t>C-1</t>
  </si>
  <si>
    <t>　　添付してください。</t>
    <phoneticPr fontId="2"/>
  </si>
  <si>
    <t>C-2</t>
  </si>
  <si>
    <t>C-3</t>
  </si>
  <si>
    <t>C-4</t>
  </si>
  <si>
    <t>G-1</t>
  </si>
  <si>
    <t>精算報告明細書（機材購入・輸送費）</t>
  </si>
  <si>
    <t>機材購入・輸送費：</t>
  </si>
  <si>
    <t>円</t>
  </si>
  <si>
    <t>（１）機材購入費等</t>
  </si>
  <si>
    <t>　　①本邦機材製造・購入費</t>
  </si>
  <si>
    <t>日付</t>
  </si>
  <si>
    <t>費目／品名
（契約金額内訳書記載）</t>
    <phoneticPr fontId="2"/>
  </si>
  <si>
    <t>費目／品名
（証拠書類記載をそのまま記載）</t>
    <phoneticPr fontId="2"/>
  </si>
  <si>
    <t>証書
番号</t>
    <phoneticPr fontId="2"/>
  </si>
  <si>
    <r>
      <t>支出額</t>
    </r>
    <r>
      <rPr>
        <vertAlign val="superscript"/>
        <sz val="11"/>
        <color rgb="FF000000"/>
        <rFont val="ＭＳ ゴシック"/>
        <family val="3"/>
        <charset val="128"/>
      </rPr>
      <t>注１</t>
    </r>
    <phoneticPr fontId="2"/>
  </si>
  <si>
    <r>
      <t>打合簿
添付</t>
    </r>
    <r>
      <rPr>
        <vertAlign val="superscript"/>
        <sz val="11"/>
        <color rgb="FF000000"/>
        <rFont val="ＭＳ ゴシック"/>
        <family val="3"/>
        <charset val="128"/>
      </rPr>
      <t>注２</t>
    </r>
    <phoneticPr fontId="2"/>
  </si>
  <si>
    <t>受領書
添付</t>
    <phoneticPr fontId="2"/>
  </si>
  <si>
    <t>備　　考</t>
  </si>
  <si>
    <r>
      <t>（労務費）</t>
    </r>
    <r>
      <rPr>
        <vertAlign val="superscript"/>
        <sz val="10"/>
        <color rgb="FF000000"/>
        <rFont val="ＭＳ ゴシック"/>
        <family val="3"/>
        <charset val="128"/>
      </rPr>
      <t>注３</t>
    </r>
    <phoneticPr fontId="2"/>
  </si>
  <si>
    <t>＜様式10別紙＞参照</t>
  </si>
  <si>
    <t>小　計</t>
  </si>
  <si>
    <t>契約額または流用後金額：</t>
  </si>
  <si>
    <t>　　②現地機材製造・購入費</t>
  </si>
  <si>
    <t>　　③現地工事費</t>
  </si>
  <si>
    <t>合　計</t>
    <phoneticPr fontId="2"/>
  </si>
  <si>
    <t>（２）輸送費・保険料・通関手数料</t>
  </si>
  <si>
    <r>
      <t>打合簿添付</t>
    </r>
    <r>
      <rPr>
        <vertAlign val="superscript"/>
        <sz val="11"/>
        <color rgb="FF000000"/>
        <rFont val="ＭＳ ゴシック"/>
        <family val="3"/>
        <charset val="128"/>
      </rPr>
      <t>注２</t>
    </r>
    <phoneticPr fontId="2"/>
  </si>
  <si>
    <t>合　計</t>
    <rPh sb="0" eb="1">
      <t>ゴウ</t>
    </rPh>
    <phoneticPr fontId="2"/>
  </si>
  <si>
    <t>（３）関税・付加価値税（VAT）等</t>
  </si>
  <si>
    <t>総合計(1)+(2)+(3)</t>
  </si>
  <si>
    <t>注１）支出金額は円貨とします。円貨以外の通貨で支出されている場合は「備考」欄または証書貼付台紙に換算式を記入してください。
　　 その際、交換レート（JICA指定レート／OANDAレート／その他のレート／海外送金レート）を明示してください。</t>
    <phoneticPr fontId="2"/>
  </si>
  <si>
    <t>注２）金額変動あった場合の経緯の確認を目的とします。</t>
    <phoneticPr fontId="2"/>
  </si>
  <si>
    <t>注３）本邦または現地機材製造・購入費に労務費が含まれる場合には＜様式10別紙＞に明細を作成してください。ここで作成した明細金額が、本様式の労務費欄に反映されます。</t>
    <phoneticPr fontId="2"/>
  </si>
  <si>
    <t>様式10別紙</t>
    <rPh sb="0" eb="2">
      <t>ヨウシキ</t>
    </rPh>
    <rPh sb="4" eb="6">
      <t>ベッシ</t>
    </rPh>
    <phoneticPr fontId="73"/>
  </si>
  <si>
    <t>監督職員確認印：【監督職員名】　　　　印</t>
    <phoneticPr fontId="2"/>
  </si>
  <si>
    <t>機材等製造に係る労務費明細</t>
    <rPh sb="0" eb="2">
      <t>キザイ</t>
    </rPh>
    <rPh sb="2" eb="3">
      <t>トウ</t>
    </rPh>
    <rPh sb="3" eb="5">
      <t>セイゾウ</t>
    </rPh>
    <rPh sb="6" eb="7">
      <t>カカ</t>
    </rPh>
    <rPh sb="8" eb="11">
      <t>ロウムヒ</t>
    </rPh>
    <rPh sb="11" eb="13">
      <t>メイサイ</t>
    </rPh>
    <phoneticPr fontId="2"/>
  </si>
  <si>
    <t>労務費は、機材の製作設計（及び据付）に直接従事した者の労務費単価(契約書で合意した金額)に直接作業時間を乗じることにより算出します。</t>
    <rPh sb="0" eb="3">
      <t>ロウムヒ</t>
    </rPh>
    <rPh sb="5" eb="7">
      <t>キザイ</t>
    </rPh>
    <rPh sb="8" eb="10">
      <t>セイサク</t>
    </rPh>
    <rPh sb="10" eb="12">
      <t>セッケイ</t>
    </rPh>
    <rPh sb="13" eb="14">
      <t>オヨ</t>
    </rPh>
    <rPh sb="15" eb="17">
      <t>スエツケ</t>
    </rPh>
    <rPh sb="19" eb="21">
      <t>チョクセツ</t>
    </rPh>
    <rPh sb="21" eb="23">
      <t>ジュウジ</t>
    </rPh>
    <rPh sb="25" eb="26">
      <t>モノ</t>
    </rPh>
    <rPh sb="27" eb="29">
      <t>ロウム</t>
    </rPh>
    <rPh sb="29" eb="30">
      <t>ヒ</t>
    </rPh>
    <rPh sb="30" eb="32">
      <t>タンカ</t>
    </rPh>
    <rPh sb="33" eb="36">
      <t>ケイヤクショ</t>
    </rPh>
    <rPh sb="37" eb="39">
      <t>ゴウイ</t>
    </rPh>
    <rPh sb="41" eb="43">
      <t>キンガク</t>
    </rPh>
    <rPh sb="45" eb="47">
      <t>チョクセツ</t>
    </rPh>
    <rPh sb="47" eb="49">
      <t>サギョウ</t>
    </rPh>
    <rPh sb="49" eb="51">
      <t>ジカン</t>
    </rPh>
    <rPh sb="52" eb="53">
      <t>ジョウ</t>
    </rPh>
    <rPh sb="60" eb="62">
      <t>サンシュツ</t>
    </rPh>
    <phoneticPr fontId="2"/>
  </si>
  <si>
    <t>　　①本邦機材製造・購入費</t>
    <phoneticPr fontId="2"/>
  </si>
  <si>
    <t>従事者氏名</t>
    <rPh sb="0" eb="3">
      <t>ジュウジシャ</t>
    </rPh>
    <rPh sb="3" eb="5">
      <t>シメイ</t>
    </rPh>
    <phoneticPr fontId="73"/>
  </si>
  <si>
    <t>担当業務</t>
    <rPh sb="0" eb="2">
      <t>タントウ</t>
    </rPh>
    <rPh sb="2" eb="4">
      <t>ギョウム</t>
    </rPh>
    <phoneticPr fontId="73"/>
  </si>
  <si>
    <t>単価 (円)</t>
    <rPh sb="0" eb="2">
      <t>タンカ</t>
    </rPh>
    <rPh sb="4" eb="5">
      <t>エン</t>
    </rPh>
    <phoneticPr fontId="2"/>
  </si>
  <si>
    <t>人工（日）</t>
    <rPh sb="0" eb="2">
      <t>ニンク</t>
    </rPh>
    <rPh sb="3" eb="4">
      <t>ヒ</t>
    </rPh>
    <phoneticPr fontId="2"/>
  </si>
  <si>
    <t>労務費 (円)</t>
    <rPh sb="0" eb="3">
      <t>ロウムヒ</t>
    </rPh>
    <rPh sb="5" eb="6">
      <t>エン</t>
    </rPh>
    <phoneticPr fontId="2"/>
  </si>
  <si>
    <t>　　②現地機材製造・購入費</t>
    <phoneticPr fontId="2"/>
  </si>
  <si>
    <t>　　③現地工事費</t>
    <phoneticPr fontId="2"/>
  </si>
  <si>
    <t>日当</t>
    <rPh sb="0" eb="2">
      <t>ニットウ</t>
    </rPh>
    <phoneticPr fontId="2"/>
  </si>
  <si>
    <t>宿泊料</t>
    <rPh sb="0" eb="3">
      <t>シュクハクリョウ</t>
    </rPh>
    <phoneticPr fontId="2"/>
  </si>
  <si>
    <t>航空券クラス</t>
    <rPh sb="0" eb="3">
      <t>コウクウケン</t>
    </rPh>
    <phoneticPr fontId="2"/>
  </si>
  <si>
    <r>
      <t>精算報告明細書</t>
    </r>
    <r>
      <rPr>
        <b/>
        <sz val="14"/>
        <rFont val="ＭＳ ゴシック"/>
        <family val="3"/>
        <charset val="128"/>
      </rPr>
      <t>（航空賃、日当・宿泊、内国旅費）</t>
    </r>
    <rPh sb="0" eb="2">
      <t>セイサン</t>
    </rPh>
    <rPh sb="2" eb="4">
      <t>ホウコク</t>
    </rPh>
    <rPh sb="4" eb="7">
      <t>メイサイショ</t>
    </rPh>
    <rPh sb="8" eb="10">
      <t>コウクウ</t>
    </rPh>
    <rPh sb="10" eb="11">
      <t>チン</t>
    </rPh>
    <rPh sb="12" eb="14">
      <t>ニットウ</t>
    </rPh>
    <rPh sb="15" eb="17">
      <t>シュクハク</t>
    </rPh>
    <rPh sb="18" eb="22">
      <t>ナイコクリョヒ</t>
    </rPh>
    <phoneticPr fontId="2"/>
  </si>
  <si>
    <t>航空賃、日当・宿泊料、内国旅費</t>
    <rPh sb="0" eb="2">
      <t>コウクウ</t>
    </rPh>
    <rPh sb="2" eb="3">
      <t>チン</t>
    </rPh>
    <rPh sb="4" eb="6">
      <t>ニットウ</t>
    </rPh>
    <rPh sb="7" eb="10">
      <t>シュクハクリョウ</t>
    </rPh>
    <rPh sb="11" eb="15">
      <t>ナイコクリョヒ</t>
    </rPh>
    <phoneticPr fontId="2"/>
  </si>
  <si>
    <t>証書
番号</t>
    <rPh sb="0" eb="2">
      <t>ショウショ</t>
    </rPh>
    <rPh sb="3" eb="5">
      <t>バンゴウ</t>
    </rPh>
    <phoneticPr fontId="2"/>
  </si>
  <si>
    <t>航空券
クラス</t>
    <rPh sb="0" eb="3">
      <t>コウクウケン</t>
    </rPh>
    <phoneticPr fontId="2"/>
  </si>
  <si>
    <t>航空賃</t>
    <rPh sb="0" eb="2">
      <t>コウクウ</t>
    </rPh>
    <rPh sb="2" eb="3">
      <t>チン</t>
    </rPh>
    <phoneticPr fontId="2"/>
  </si>
  <si>
    <r>
      <t>現地業務期間</t>
    </r>
    <r>
      <rPr>
        <vertAlign val="superscript"/>
        <sz val="12"/>
        <color theme="1"/>
        <rFont val="ＭＳ ゴシック"/>
        <family val="3"/>
        <charset val="128"/>
      </rPr>
      <t>注1,2</t>
    </r>
    <rPh sb="0" eb="2">
      <t>ゲンチ</t>
    </rPh>
    <rPh sb="2" eb="4">
      <t>ギョウム</t>
    </rPh>
    <rPh sb="4" eb="6">
      <t>キカン</t>
    </rPh>
    <rPh sb="6" eb="7">
      <t>チュウ</t>
    </rPh>
    <phoneticPr fontId="2"/>
  </si>
  <si>
    <t>　日当</t>
    <phoneticPr fontId="2"/>
  </si>
  <si>
    <t>宿泊料</t>
    <phoneticPr fontId="2"/>
  </si>
  <si>
    <r>
      <rPr>
        <sz val="12"/>
        <color rgb="FF000000"/>
        <rFont val="ＭＳ ゴシック"/>
        <family val="3"/>
        <charset val="128"/>
      </rPr>
      <t>内国旅費</t>
    </r>
    <r>
      <rPr>
        <vertAlign val="superscript"/>
        <sz val="12"/>
        <color rgb="FF000000"/>
        <rFont val="ＭＳ ゴシック"/>
        <family val="3"/>
        <charset val="128"/>
      </rPr>
      <t>（税抜）注4</t>
    </r>
  </si>
  <si>
    <t>備考</t>
    <rPh sb="0" eb="2">
      <t>ビコウ</t>
    </rPh>
    <phoneticPr fontId="2"/>
  </si>
  <si>
    <t>契約額</t>
    <rPh sb="0" eb="2">
      <t>ケイヤク</t>
    </rPh>
    <rPh sb="2" eb="3">
      <t>ガク</t>
    </rPh>
    <phoneticPr fontId="2"/>
  </si>
  <si>
    <r>
      <t>支出額</t>
    </r>
    <r>
      <rPr>
        <vertAlign val="superscript"/>
        <sz val="12"/>
        <color theme="1"/>
        <rFont val="ＭＳ ゴシック"/>
        <family val="3"/>
        <charset val="128"/>
      </rPr>
      <t>注3</t>
    </r>
    <rPh sb="0" eb="3">
      <t>シシュツガク</t>
    </rPh>
    <rPh sb="3" eb="4">
      <t>チュウ</t>
    </rPh>
    <phoneticPr fontId="2"/>
  </si>
  <si>
    <t>業務開始日</t>
    <rPh sb="0" eb="2">
      <t>ギョウム</t>
    </rPh>
    <rPh sb="2" eb="5">
      <t>カイシビ</t>
    </rPh>
    <phoneticPr fontId="2"/>
  </si>
  <si>
    <t>業務終了日</t>
    <rPh sb="0" eb="2">
      <t>ギョウム</t>
    </rPh>
    <rPh sb="2" eb="5">
      <t>シュウリョウビ</t>
    </rPh>
    <phoneticPr fontId="2"/>
  </si>
  <si>
    <t>日数</t>
    <rPh sb="0" eb="2">
      <t>ニッスウ</t>
    </rPh>
    <phoneticPr fontId="2"/>
  </si>
  <si>
    <t>Y</t>
  </si>
  <si>
    <t>×</t>
    <phoneticPr fontId="11"/>
  </si>
  <si>
    <t>＝</t>
    <phoneticPr fontId="11"/>
  </si>
  <si>
    <t>合計額</t>
    <phoneticPr fontId="2"/>
  </si>
  <si>
    <t>日費</t>
    <rPh sb="0" eb="1">
      <t>ヒ</t>
    </rPh>
    <rPh sb="1" eb="2">
      <t>ヒ</t>
    </rPh>
    <phoneticPr fontId="2"/>
  </si>
  <si>
    <t>泊数</t>
    <rPh sb="0" eb="1">
      <t>トマリ</t>
    </rPh>
    <rPh sb="1" eb="2">
      <t>ス</t>
    </rPh>
    <phoneticPr fontId="2"/>
  </si>
  <si>
    <t>泊費</t>
    <rPh sb="0" eb="1">
      <t>ハク</t>
    </rPh>
    <rPh sb="1" eb="2">
      <t>ヒ</t>
    </rPh>
    <phoneticPr fontId="2"/>
  </si>
  <si>
    <t>注1）出発日、帰国日はe-ticketの出発日と帰国日と一致させてください。</t>
    <rPh sb="0" eb="1">
      <t>チュウ</t>
    </rPh>
    <rPh sb="3" eb="5">
      <t>シュッパツ</t>
    </rPh>
    <rPh sb="5" eb="6">
      <t>ビ</t>
    </rPh>
    <rPh sb="7" eb="9">
      <t>キコク</t>
    </rPh>
    <rPh sb="9" eb="10">
      <t>ビ</t>
    </rPh>
    <rPh sb="20" eb="22">
      <t>シュッパツ</t>
    </rPh>
    <rPh sb="22" eb="23">
      <t>ビ</t>
    </rPh>
    <rPh sb="24" eb="26">
      <t>キコク</t>
    </rPh>
    <rPh sb="26" eb="27">
      <t>ビ</t>
    </rPh>
    <rPh sb="28" eb="30">
      <t>イッチ</t>
    </rPh>
    <phoneticPr fontId="2"/>
  </si>
  <si>
    <t>注1）業務開始日、終了日は、原則、自社負担業務の期間を含まないものとします。</t>
    <rPh sb="0" eb="1">
      <t>チュウ</t>
    </rPh>
    <rPh sb="3" eb="5">
      <t>ギョウム</t>
    </rPh>
    <rPh sb="5" eb="8">
      <t>カイシビ</t>
    </rPh>
    <rPh sb="9" eb="12">
      <t>シュウリョウビ</t>
    </rPh>
    <rPh sb="14" eb="16">
      <t>ゲンソク</t>
    </rPh>
    <rPh sb="17" eb="19">
      <t>ジシャ</t>
    </rPh>
    <rPh sb="19" eb="21">
      <t>フタン</t>
    </rPh>
    <rPh sb="21" eb="23">
      <t>ギョウム</t>
    </rPh>
    <rPh sb="24" eb="26">
      <t>キカン</t>
    </rPh>
    <rPh sb="27" eb="28">
      <t>フク</t>
    </rPh>
    <phoneticPr fontId="2"/>
  </si>
  <si>
    <r>
      <rPr>
        <sz val="10"/>
        <rFont val="ＭＳ ゴシック"/>
        <family val="3"/>
        <charset val="128"/>
      </rPr>
      <t xml:space="preserve">   ただし、</t>
    </r>
    <r>
      <rPr>
        <sz val="10"/>
        <color rgb="FFFF0000"/>
        <rFont val="ＭＳ ゴシック"/>
        <family val="3"/>
        <charset val="128"/>
      </rPr>
      <t>月報時</t>
    </r>
    <r>
      <rPr>
        <sz val="10"/>
        <rFont val="ＭＳ ゴシック"/>
        <family val="3"/>
        <charset val="128"/>
      </rPr>
      <t>により、日当・宿泊費等の支出を監督職員が承諾している場合は、承諾された期間を含んで現地業務期間を記載し、</t>
    </r>
    <r>
      <rPr>
        <sz val="10"/>
        <color rgb="FFFF0000"/>
        <rFont val="ＭＳ ゴシック"/>
        <family val="3"/>
        <charset val="128"/>
      </rPr>
      <t>報告書</t>
    </r>
    <r>
      <rPr>
        <sz val="10"/>
        <rFont val="ＭＳ ゴシック"/>
        <family val="3"/>
        <charset val="128"/>
      </rPr>
      <t>を添付してください。</t>
    </r>
    <rPh sb="7" eb="9">
      <t>ゲッポウ</t>
    </rPh>
    <rPh sb="9" eb="10">
      <t>ジ</t>
    </rPh>
    <rPh sb="14" eb="16">
      <t>ニットウ</t>
    </rPh>
    <rPh sb="17" eb="20">
      <t>シュクハクヒ</t>
    </rPh>
    <rPh sb="20" eb="21">
      <t>トウ</t>
    </rPh>
    <rPh sb="22" eb="24">
      <t>シシュツ</t>
    </rPh>
    <rPh sb="25" eb="29">
      <t>カントクショクイン</t>
    </rPh>
    <rPh sb="30" eb="32">
      <t>ショウダク</t>
    </rPh>
    <rPh sb="36" eb="38">
      <t>バアイ</t>
    </rPh>
    <rPh sb="62" eb="65">
      <t>ホウコクショ</t>
    </rPh>
    <rPh sb="66" eb="68">
      <t>テンプ</t>
    </rPh>
    <phoneticPr fontId="2"/>
  </si>
  <si>
    <r>
      <rPr>
        <sz val="10"/>
        <rFont val="ＭＳ ゴシック"/>
        <family val="3"/>
        <charset val="128"/>
      </rPr>
      <t>注2）現地業務期間中に他の業務や自社負担による業務が含まれる場合、日当・宿泊料等をどのように折半するかについての</t>
    </r>
    <r>
      <rPr>
        <sz val="10"/>
        <color rgb="FFFF0000"/>
        <rFont val="ＭＳ ゴシック"/>
        <family val="3"/>
        <charset val="128"/>
      </rPr>
      <t>報告書</t>
    </r>
    <r>
      <rPr>
        <sz val="10"/>
        <rFont val="ＭＳ ゴシック"/>
        <family val="3"/>
        <charset val="128"/>
      </rPr>
      <t>を添付し、備考欄に「○年○月○日</t>
    </r>
    <r>
      <rPr>
        <sz val="10"/>
        <color rgb="FFFF0000"/>
        <rFont val="ＭＳ ゴシック"/>
        <family val="3"/>
        <charset val="128"/>
      </rPr>
      <t>報告書</t>
    </r>
    <r>
      <rPr>
        <sz val="10"/>
        <rFont val="ＭＳ ゴシック"/>
        <family val="3"/>
        <charset val="128"/>
      </rPr>
      <t>」と記載ください。</t>
    </r>
    <rPh sb="0" eb="1">
      <t>チュウ</t>
    </rPh>
    <rPh sb="5" eb="7">
      <t>ギョウム</t>
    </rPh>
    <rPh sb="33" eb="35">
      <t>ニットウ</t>
    </rPh>
    <rPh sb="36" eb="39">
      <t>シュクハクリョウ</t>
    </rPh>
    <rPh sb="39" eb="40">
      <t>トウ</t>
    </rPh>
    <rPh sb="56" eb="59">
      <t>ホウコクショ</t>
    </rPh>
    <rPh sb="60" eb="62">
      <t>テンプ</t>
    </rPh>
    <rPh sb="75" eb="78">
      <t>ホウコクショ</t>
    </rPh>
    <phoneticPr fontId="2"/>
  </si>
  <si>
    <t>注3）支出額は税抜き金額で入力ください。</t>
    <rPh sb="0" eb="1">
      <t>チュウ</t>
    </rPh>
    <rPh sb="3" eb="6">
      <t>シシュツガク</t>
    </rPh>
    <rPh sb="7" eb="8">
      <t>ゼイ</t>
    </rPh>
    <rPh sb="8" eb="9">
      <t>ヌ</t>
    </rPh>
    <rPh sb="10" eb="12">
      <t>キンガク</t>
    </rPh>
    <rPh sb="13" eb="15">
      <t>ニュウリョク</t>
    </rPh>
    <phoneticPr fontId="2"/>
  </si>
  <si>
    <t>　　合意単価契約の場合は証拠書類の提出は不要です。尚、合意単価が変更の場合は打合簿での変更後の金額を記載し該当する打合簿（写）及び証拠書類を合わせて提出してください。</t>
    <rPh sb="12" eb="14">
      <t>ショウコ</t>
    </rPh>
    <rPh sb="14" eb="16">
      <t>ショルイ</t>
    </rPh>
    <rPh sb="17" eb="19">
      <t>テイシュツ</t>
    </rPh>
    <rPh sb="20" eb="22">
      <t>フヨウ</t>
    </rPh>
    <rPh sb="25" eb="26">
      <t>ナオ</t>
    </rPh>
    <rPh sb="32" eb="34">
      <t>ヘンコウ</t>
    </rPh>
    <rPh sb="35" eb="37">
      <t>バアイ</t>
    </rPh>
    <rPh sb="53" eb="55">
      <t>ガイトウ</t>
    </rPh>
    <rPh sb="61" eb="62">
      <t>ウツ</t>
    </rPh>
    <phoneticPr fontId="2"/>
  </si>
  <si>
    <r>
      <rPr>
        <sz val="10"/>
        <color rgb="FF000000"/>
        <rFont val="ＭＳ ゴシック"/>
        <family val="3"/>
        <charset val="128"/>
      </rPr>
      <t>注4）内国旅費は</t>
    </r>
    <r>
      <rPr>
        <sz val="10"/>
        <color rgb="FFFF0000"/>
        <rFont val="ＭＳ ゴシック"/>
        <family val="3"/>
        <charset val="128"/>
      </rPr>
      <t>合意単価</t>
    </r>
    <r>
      <rPr>
        <sz val="10"/>
        <color rgb="FF000000"/>
        <rFont val="ＭＳ ゴシック"/>
        <family val="3"/>
        <charset val="128"/>
      </rPr>
      <t>です。</t>
    </r>
    <r>
      <rPr>
        <sz val="10"/>
        <color rgb="FFFF0000"/>
        <rFont val="ＭＳ ゴシック"/>
        <family val="3"/>
        <charset val="128"/>
      </rPr>
      <t>契約時に定めた合意単価</t>
    </r>
    <r>
      <rPr>
        <sz val="10"/>
        <color rgb="FF000000"/>
        <rFont val="ＭＳ ゴシック"/>
        <family val="3"/>
        <charset val="128"/>
      </rPr>
      <t>の金額を</t>
    </r>
    <r>
      <rPr>
        <sz val="10"/>
        <color rgb="FFFF0000"/>
        <rFont val="ＭＳ ゴシック"/>
        <family val="3"/>
        <charset val="128"/>
      </rPr>
      <t>税抜</t>
    </r>
    <r>
      <rPr>
        <sz val="10"/>
        <color rgb="FF000000"/>
        <rFont val="ＭＳ ゴシック"/>
        <family val="3"/>
        <charset val="128"/>
      </rPr>
      <t>で入力ください。</t>
    </r>
    <r>
      <rPr>
        <sz val="10"/>
        <color rgb="FFFF0000"/>
        <rFont val="ＭＳ ゴシック"/>
        <family val="3"/>
        <charset val="128"/>
      </rPr>
      <t>※契約または打合簿にて合意単価設定が必要。</t>
    </r>
    <rPh sb="8" eb="12">
      <t>ゴウイタンカ</t>
    </rPh>
    <rPh sb="15" eb="18">
      <t>ケイヤクジ</t>
    </rPh>
    <rPh sb="19" eb="20">
      <t>サダ</t>
    </rPh>
    <rPh sb="22" eb="26">
      <t>ゴウイタンカ</t>
    </rPh>
    <phoneticPr fontId="2"/>
  </si>
  <si>
    <r>
      <t>注5）総渡航回数が契約の総渡航回数を超える場合は、</t>
    </r>
    <r>
      <rPr>
        <sz val="10"/>
        <color rgb="FFFF00FF"/>
        <rFont val="ＭＳ ゴシック"/>
        <family val="3"/>
        <charset val="128"/>
      </rPr>
      <t>その承認を受けている</t>
    </r>
    <r>
      <rPr>
        <sz val="10"/>
        <color theme="1"/>
        <rFont val="ＭＳ ゴシック"/>
        <family val="3"/>
        <charset val="128"/>
      </rPr>
      <t>打合簿（写）を添付して下さい。</t>
    </r>
    <rPh sb="0" eb="1">
      <t>チュウ</t>
    </rPh>
    <rPh sb="3" eb="4">
      <t>ソウ</t>
    </rPh>
    <rPh sb="4" eb="6">
      <t>トコウ</t>
    </rPh>
    <rPh sb="6" eb="8">
      <t>カイスウ</t>
    </rPh>
    <rPh sb="9" eb="11">
      <t>ケイヤク</t>
    </rPh>
    <rPh sb="12" eb="13">
      <t>ソウ</t>
    </rPh>
    <rPh sb="13" eb="15">
      <t>トコウ</t>
    </rPh>
    <rPh sb="15" eb="17">
      <t>カイスウ</t>
    </rPh>
    <rPh sb="18" eb="19">
      <t>コ</t>
    </rPh>
    <rPh sb="21" eb="23">
      <t>バアイ</t>
    </rPh>
    <rPh sb="27" eb="29">
      <t>ショウニン</t>
    </rPh>
    <rPh sb="30" eb="31">
      <t>ウ</t>
    </rPh>
    <rPh sb="35" eb="38">
      <t>ウチアワセボ</t>
    </rPh>
    <rPh sb="39" eb="40">
      <t>ウツ</t>
    </rPh>
    <rPh sb="42" eb="44">
      <t>テンプ</t>
    </rPh>
    <rPh sb="46" eb="47">
      <t>クダ</t>
    </rPh>
    <phoneticPr fontId="2"/>
  </si>
  <si>
    <t>注6）従事者キー、出発日で並び替えて下さい。</t>
    <rPh sb="0" eb="1">
      <t>チュウ</t>
    </rPh>
    <rPh sb="3" eb="6">
      <t>ジュウジシャ</t>
    </rPh>
    <rPh sb="9" eb="12">
      <t>シュッパツビ</t>
    </rPh>
    <rPh sb="13" eb="14">
      <t>ナラ</t>
    </rPh>
    <rPh sb="15" eb="16">
      <t>カ</t>
    </rPh>
    <rPh sb="18" eb="19">
      <t>クダ</t>
    </rPh>
    <phoneticPr fontId="2"/>
  </si>
  <si>
    <t>【実費精算用】証拠書類附属書（航空費）</t>
    <rPh sb="1" eb="5">
      <t>ジッピセイサン</t>
    </rPh>
    <rPh sb="5" eb="6">
      <t>ヨウ</t>
    </rPh>
    <rPh sb="7" eb="9">
      <t>ショウコ</t>
    </rPh>
    <rPh sb="9" eb="11">
      <t>ショルイ</t>
    </rPh>
    <rPh sb="11" eb="14">
      <t>フゾクショ</t>
    </rPh>
    <phoneticPr fontId="2"/>
  </si>
  <si>
    <t>証書番号</t>
    <rPh sb="0" eb="2">
      <t>ショウショ</t>
    </rPh>
    <rPh sb="2" eb="4">
      <t>バンゴウ</t>
    </rPh>
    <phoneticPr fontId="2"/>
  </si>
  <si>
    <t>氏名</t>
  </si>
  <si>
    <r>
      <t>航空賃精算額</t>
    </r>
    <r>
      <rPr>
        <sz val="12"/>
        <color rgb="FFFF0000"/>
        <rFont val="ＭＳ ゴシック"/>
        <family val="3"/>
        <charset val="128"/>
      </rPr>
      <t>(税抜）</t>
    </r>
    <rPh sb="0" eb="2">
      <t>コウクウ</t>
    </rPh>
    <rPh sb="2" eb="3">
      <t>チン</t>
    </rPh>
    <rPh sb="3" eb="5">
      <t>セイサン</t>
    </rPh>
    <rPh sb="5" eb="6">
      <t>ガク</t>
    </rPh>
    <rPh sb="7" eb="9">
      <t>ゼイヌキ</t>
    </rPh>
    <phoneticPr fontId="2"/>
  </si>
  <si>
    <r>
      <t>国内旅客サービス施設使用料</t>
    </r>
    <r>
      <rPr>
        <sz val="12"/>
        <color rgb="FFFF0000"/>
        <rFont val="ＭＳ ゴシック"/>
        <family val="3"/>
        <charset val="128"/>
      </rPr>
      <t>（税抜）</t>
    </r>
    <rPh sb="0" eb="2">
      <t>コクナイ</t>
    </rPh>
    <rPh sb="2" eb="4">
      <t>リョキャク</t>
    </rPh>
    <rPh sb="8" eb="10">
      <t>シセツ</t>
    </rPh>
    <rPh sb="10" eb="12">
      <t>シヨウ</t>
    </rPh>
    <rPh sb="12" eb="13">
      <t>リョウ</t>
    </rPh>
    <rPh sb="14" eb="16">
      <t>ゼイヌキ</t>
    </rPh>
    <phoneticPr fontId="2"/>
  </si>
  <si>
    <t>mj</t>
    <phoneticPr fontId="2"/>
  </si>
  <si>
    <r>
      <t>旅客サービス保安料</t>
    </r>
    <r>
      <rPr>
        <sz val="12"/>
        <color rgb="FFFF0000"/>
        <rFont val="ＭＳ ゴシック"/>
        <family val="3"/>
        <charset val="128"/>
      </rPr>
      <t>（税抜）</t>
    </r>
    <rPh sb="0" eb="2">
      <t>リョカク</t>
    </rPh>
    <rPh sb="6" eb="8">
      <t>ホアン</t>
    </rPh>
    <rPh sb="8" eb="9">
      <t>リョウ</t>
    </rPh>
    <rPh sb="10" eb="12">
      <t>ゼイヌキ</t>
    </rPh>
    <phoneticPr fontId="2"/>
  </si>
  <si>
    <t>燃油チャージ</t>
  </si>
  <si>
    <t>空港使用料／空港税（海外）</t>
    <rPh sb="0" eb="2">
      <t>クウコウ</t>
    </rPh>
    <rPh sb="2" eb="5">
      <t>シヨウリョウ</t>
    </rPh>
    <phoneticPr fontId="2"/>
  </si>
  <si>
    <t>国際観光旅客税</t>
    <rPh sb="0" eb="2">
      <t>コクサイ</t>
    </rPh>
    <rPh sb="2" eb="4">
      <t>カンコウ</t>
    </rPh>
    <rPh sb="4" eb="6">
      <t>リョキャク</t>
    </rPh>
    <rPh sb="6" eb="7">
      <t>ゼイ</t>
    </rPh>
    <phoneticPr fontId="2"/>
  </si>
  <si>
    <r>
      <t>発券手数料</t>
    </r>
    <r>
      <rPr>
        <sz val="12"/>
        <color rgb="FFFF0000"/>
        <rFont val="ＭＳ ゴシック"/>
        <family val="3"/>
        <charset val="128"/>
      </rPr>
      <t>（税抜）　（上限航空賃の5%）</t>
    </r>
    <rPh sb="0" eb="2">
      <t>ハッケン</t>
    </rPh>
    <rPh sb="2" eb="5">
      <t>テスウリョウ</t>
    </rPh>
    <rPh sb="6" eb="8">
      <t>ゼイヌキ</t>
    </rPh>
    <rPh sb="11" eb="13">
      <t>ジョウゲン</t>
    </rPh>
    <rPh sb="13" eb="15">
      <t>コウクウ</t>
    </rPh>
    <rPh sb="15" eb="16">
      <t>チン</t>
    </rPh>
    <phoneticPr fontId="2"/>
  </si>
  <si>
    <r>
      <t>旅行会社変更手数料等</t>
    </r>
    <r>
      <rPr>
        <sz val="12"/>
        <color rgb="FFFF0000"/>
        <rFont val="ＭＳ ゴシック"/>
        <family val="3"/>
        <charset val="128"/>
      </rPr>
      <t>（税抜）(上限5,000円(税抜))</t>
    </r>
    <rPh sb="0" eb="2">
      <t>リョコウ</t>
    </rPh>
    <rPh sb="2" eb="4">
      <t>ガイシャ</t>
    </rPh>
    <rPh sb="4" eb="9">
      <t>ヘンコウテスウリョウ</t>
    </rPh>
    <rPh sb="9" eb="10">
      <t>トウ</t>
    </rPh>
    <rPh sb="11" eb="12">
      <t>ゼイ</t>
    </rPh>
    <rPh sb="12" eb="13">
      <t>ヌ</t>
    </rPh>
    <rPh sb="15" eb="17">
      <t>ジョウゲン</t>
    </rPh>
    <rPh sb="22" eb="23">
      <t>エン</t>
    </rPh>
    <rPh sb="24" eb="25">
      <t>ゼイ</t>
    </rPh>
    <rPh sb="25" eb="26">
      <t>ヌ</t>
    </rPh>
    <phoneticPr fontId="2"/>
  </si>
  <si>
    <t>航空会社変更手数料等</t>
    <rPh sb="0" eb="2">
      <t>コウクウ</t>
    </rPh>
    <rPh sb="2" eb="4">
      <t>ガイシャ</t>
    </rPh>
    <rPh sb="4" eb="9">
      <t>ヘンコウテスウリョウ</t>
    </rPh>
    <rPh sb="9" eb="10">
      <t>トウ</t>
    </rPh>
    <phoneticPr fontId="2"/>
  </si>
  <si>
    <r>
      <t>外貨建て空港使用料／空港税（海外）</t>
    </r>
    <r>
      <rPr>
        <vertAlign val="superscript"/>
        <sz val="12"/>
        <rFont val="ＭＳ ゴシック"/>
        <family val="3"/>
        <charset val="128"/>
      </rPr>
      <t>注4</t>
    </r>
    <rPh sb="0" eb="2">
      <t>ガイカ</t>
    </rPh>
    <rPh sb="2" eb="3">
      <t>ダ</t>
    </rPh>
    <rPh sb="4" eb="6">
      <t>クウコウ</t>
    </rPh>
    <rPh sb="6" eb="9">
      <t>シヨウリョウ</t>
    </rPh>
    <rPh sb="17" eb="18">
      <t>チュウ</t>
    </rPh>
    <phoneticPr fontId="2"/>
  </si>
  <si>
    <t>支払年月日</t>
    <phoneticPr fontId="2"/>
  </si>
  <si>
    <t>eチケット期間</t>
    <rPh sb="5" eb="7">
      <t>キカン</t>
    </rPh>
    <phoneticPr fontId="2"/>
  </si>
  <si>
    <t>～</t>
    <phoneticPr fontId="2"/>
  </si>
  <si>
    <r>
      <t>（自社負担期間）</t>
    </r>
    <r>
      <rPr>
        <vertAlign val="superscript"/>
        <sz val="12"/>
        <color theme="1"/>
        <rFont val="ＭＳ ゴシック"/>
        <family val="3"/>
        <charset val="128"/>
      </rPr>
      <t>注1</t>
    </r>
    <rPh sb="1" eb="5">
      <t>ジシャフタン</t>
    </rPh>
    <rPh sb="5" eb="7">
      <t>キカン</t>
    </rPh>
    <rPh sb="8" eb="9">
      <t>チュウ</t>
    </rPh>
    <phoneticPr fontId="2"/>
  </si>
  <si>
    <t>(</t>
    <phoneticPr fontId="2"/>
  </si>
  <si>
    <t>)</t>
    <phoneticPr fontId="2"/>
  </si>
  <si>
    <t>契約金額超過の
有無</t>
    <rPh sb="0" eb="2">
      <t>ケイヤク</t>
    </rPh>
    <rPh sb="2" eb="4">
      <t>キンガク</t>
    </rPh>
    <rPh sb="4" eb="6">
      <t>チョウカ</t>
    </rPh>
    <rPh sb="8" eb="9">
      <t>ユウ</t>
    </rPh>
    <rPh sb="9" eb="10">
      <t>ム</t>
    </rPh>
    <phoneticPr fontId="2"/>
  </si>
  <si>
    <t>有の場合、以下選択</t>
    <rPh sb="0" eb="1">
      <t>ア</t>
    </rPh>
    <rPh sb="2" eb="4">
      <t>バアイ</t>
    </rPh>
    <rPh sb="5" eb="7">
      <t>イカ</t>
    </rPh>
    <rPh sb="7" eb="9">
      <t>センタク</t>
    </rPh>
    <phoneticPr fontId="2"/>
  </si>
  <si>
    <t>航空賃の上昇</t>
    <rPh sb="0" eb="3">
      <t>コウクウチン</t>
    </rPh>
    <rPh sb="4" eb="6">
      <t>ジョウショウ</t>
    </rPh>
    <phoneticPr fontId="2"/>
  </si>
  <si>
    <t>その他（打合簿を添付）</t>
    <rPh sb="2" eb="3">
      <t>ホカ</t>
    </rPh>
    <rPh sb="4" eb="7">
      <t>ウチアワセボ</t>
    </rPh>
    <rPh sb="8" eb="10">
      <t>テンプ</t>
    </rPh>
    <phoneticPr fontId="2"/>
  </si>
  <si>
    <t>【合意単価】⇒【実費精算】　　　　　　　　　　　　　　　　　　　　　　　　　　　　　　　　　　　　　　　　　　　　　　　　　　　　　　　　　　　　　　　　　　　　　　　　　　　　　　　　　　　　　　　　　　　　　　　　　　　　　　　　　　　　　　　　　　　　　　　　　　　　　　　　　　　　　　　　　　　発着地変更の有無
（除く日本国内の発着地変更）</t>
    <rPh sb="1" eb="5">
      <t>ゴウイタンカ</t>
    </rPh>
    <rPh sb="8" eb="12">
      <t>ジッピセイサン</t>
    </rPh>
    <rPh sb="152" eb="154">
      <t>ホッチ</t>
    </rPh>
    <rPh sb="154" eb="156">
      <t>ヘンコウ</t>
    </rPh>
    <rPh sb="157" eb="159">
      <t>ウム</t>
    </rPh>
    <rPh sb="161" eb="162">
      <t>ノゾ</t>
    </rPh>
    <rPh sb="163" eb="167">
      <t>ニホンコクナイ</t>
    </rPh>
    <rPh sb="168" eb="171">
      <t>ハッチャクチ</t>
    </rPh>
    <rPh sb="171" eb="173">
      <t>ヘンコウ</t>
    </rPh>
    <phoneticPr fontId="2"/>
  </si>
  <si>
    <r>
      <t>（有の場合、</t>
    </r>
    <r>
      <rPr>
        <sz val="12"/>
        <color theme="1"/>
        <rFont val="Wingdings"/>
        <family val="3"/>
        <charset val="2"/>
      </rPr>
      <t></t>
    </r>
    <r>
      <rPr>
        <sz val="12"/>
        <color theme="1"/>
        <rFont val="ＭＳ ゴシック"/>
        <family val="3"/>
        <charset val="128"/>
      </rPr>
      <t xml:space="preserve">	契約で合意された航空賃単価</t>
    </r>
    <r>
      <rPr>
        <sz val="12"/>
        <color rgb="FFFF0000"/>
        <rFont val="ＭＳ ゴシック"/>
        <family val="3"/>
        <charset val="128"/>
      </rPr>
      <t>を上限に</t>
    </r>
    <r>
      <rPr>
        <sz val="12"/>
        <color theme="1"/>
        <rFont val="ＭＳ ゴシック"/>
        <family val="3"/>
        <charset val="128"/>
      </rPr>
      <t>実費精算 ）</t>
    </r>
    <rPh sb="1" eb="2">
      <t>アリ</t>
    </rPh>
    <rPh sb="3" eb="5">
      <t>バアイケイヤクキンガク</t>
    </rPh>
    <phoneticPr fontId="2"/>
  </si>
  <si>
    <t>※証拠書類（旅行代理店等からの領収書とe-ticket）に基づく実費での精算</t>
    <phoneticPr fontId="2"/>
  </si>
  <si>
    <r>
      <t>渡航経路変更</t>
    </r>
    <r>
      <rPr>
        <vertAlign val="superscript"/>
        <sz val="12"/>
        <color theme="1"/>
        <rFont val="ＭＳ ゴシック"/>
        <family val="3"/>
        <charset val="128"/>
      </rPr>
      <t>注２</t>
    </r>
    <r>
      <rPr>
        <sz val="12"/>
        <color theme="1"/>
        <rFont val="ＭＳ ゴシック"/>
        <family val="3"/>
        <charset val="128"/>
      </rPr>
      <t>の有無</t>
    </r>
    <rPh sb="0" eb="4">
      <t>トコウケイロ</t>
    </rPh>
    <rPh sb="4" eb="6">
      <t>ヘンコウ</t>
    </rPh>
    <rPh sb="6" eb="7">
      <t>チュウ</t>
    </rPh>
    <rPh sb="9" eb="10">
      <t>ユウ</t>
    </rPh>
    <rPh sb="10" eb="11">
      <t>ム</t>
    </rPh>
    <phoneticPr fontId="2"/>
  </si>
  <si>
    <t>（有の場合、理由を記載 ）</t>
    <rPh sb="1" eb="2">
      <t>アリ</t>
    </rPh>
    <rPh sb="3" eb="5">
      <t>バアイ</t>
    </rPh>
    <rPh sb="6" eb="8">
      <t>リユウ</t>
    </rPh>
    <rPh sb="9" eb="11">
      <t>キサイ</t>
    </rPh>
    <phoneticPr fontId="2"/>
  </si>
  <si>
    <r>
      <t>予約変更</t>
    </r>
    <r>
      <rPr>
        <vertAlign val="superscript"/>
        <sz val="12"/>
        <color theme="1"/>
        <rFont val="ＭＳ ゴシック"/>
        <family val="3"/>
        <charset val="128"/>
      </rPr>
      <t>注3</t>
    </r>
    <r>
      <rPr>
        <sz val="12"/>
        <color theme="1"/>
        <rFont val="ＭＳ ゴシック"/>
        <family val="3"/>
        <charset val="128"/>
      </rPr>
      <t>の有無</t>
    </r>
    <rPh sb="0" eb="2">
      <t>ヨヤク</t>
    </rPh>
    <rPh sb="2" eb="4">
      <t>ヘンコウ</t>
    </rPh>
    <rPh sb="4" eb="5">
      <t>チュウ</t>
    </rPh>
    <rPh sb="7" eb="8">
      <t>ユウ</t>
    </rPh>
    <rPh sb="8" eb="9">
      <t>ム</t>
    </rPh>
    <phoneticPr fontId="2"/>
  </si>
  <si>
    <t>他業務との航空賃の
折半の有無</t>
    <rPh sb="0" eb="1">
      <t>タ</t>
    </rPh>
    <rPh sb="1" eb="3">
      <t>ギョウム</t>
    </rPh>
    <rPh sb="5" eb="7">
      <t>コウクウ</t>
    </rPh>
    <rPh sb="7" eb="8">
      <t>チン</t>
    </rPh>
    <rPh sb="10" eb="12">
      <t>セッパン</t>
    </rPh>
    <rPh sb="13" eb="14">
      <t>ユウ</t>
    </rPh>
    <rPh sb="14" eb="15">
      <t>ム</t>
    </rPh>
    <phoneticPr fontId="2"/>
  </si>
  <si>
    <r>
      <t>（有の場合、打合簿または</t>
    </r>
    <r>
      <rPr>
        <sz val="12"/>
        <rFont val="ＭＳ ゴシック"/>
        <family val="3"/>
        <charset val="128"/>
      </rPr>
      <t>報告書</t>
    </r>
    <r>
      <rPr>
        <sz val="12"/>
        <color theme="1"/>
        <rFont val="ＭＳ ゴシック"/>
        <family val="3"/>
        <charset val="128"/>
      </rPr>
      <t>を添付）</t>
    </r>
    <r>
      <rPr>
        <sz val="8"/>
        <color theme="1"/>
        <rFont val="ＭＳ ゴシック"/>
        <family val="3"/>
        <charset val="128"/>
      </rPr>
      <t>※２０２４年１０月１日以降は報告書</t>
    </r>
    <rPh sb="1" eb="2">
      <t>アリ</t>
    </rPh>
    <rPh sb="3" eb="5">
      <t>バアイ</t>
    </rPh>
    <rPh sb="6" eb="8">
      <t>ウチアワ</t>
    </rPh>
    <rPh sb="8" eb="9">
      <t>ボ</t>
    </rPh>
    <rPh sb="12" eb="15">
      <t>ホウコクショ</t>
    </rPh>
    <rPh sb="16" eb="18">
      <t>テンプ</t>
    </rPh>
    <phoneticPr fontId="2"/>
  </si>
  <si>
    <t>契約クラスよりも上位クラスの利用</t>
    <phoneticPr fontId="2"/>
  </si>
  <si>
    <t>（有の場合、契約で合意された航空賃単価を上限に精算）</t>
    <rPh sb="1" eb="2">
      <t>アリ</t>
    </rPh>
    <rPh sb="3" eb="5">
      <t>バアイセイサン</t>
    </rPh>
    <phoneticPr fontId="2"/>
  </si>
  <si>
    <r>
      <t>備考</t>
    </r>
    <r>
      <rPr>
        <vertAlign val="superscript"/>
        <sz val="12"/>
        <color theme="1"/>
        <rFont val="ＭＳ ゴシック"/>
        <family val="3"/>
        <charset val="128"/>
      </rPr>
      <t>注4</t>
    </r>
    <rPh sb="0" eb="2">
      <t>ビコウ</t>
    </rPh>
    <rPh sb="2" eb="3">
      <t>チュウ</t>
    </rPh>
    <phoneticPr fontId="2"/>
  </si>
  <si>
    <t>現地空港税</t>
    <rPh sb="0" eb="2">
      <t>ゲンチ</t>
    </rPh>
    <rPh sb="2" eb="5">
      <t>クウコウゼイ</t>
    </rPh>
    <phoneticPr fontId="2"/>
  </si>
  <si>
    <t>（例）内訳　IDR500,000x0.008421（○年○月レート）</t>
    <rPh sb="1" eb="2">
      <t>レイ</t>
    </rPh>
    <rPh sb="3" eb="5">
      <t>ウチワケ</t>
    </rPh>
    <phoneticPr fontId="2"/>
  </si>
  <si>
    <t>払戻不可・日程変更不可の未使用航空券</t>
    <rPh sb="12" eb="15">
      <t>ミシヨウ</t>
    </rPh>
    <rPh sb="15" eb="18">
      <t>コウクウケン</t>
    </rPh>
    <phoneticPr fontId="2"/>
  </si>
  <si>
    <t>（有の場合、未使用となったやむを得ない理由を記載してください）</t>
    <rPh sb="1" eb="2">
      <t>アリ</t>
    </rPh>
    <rPh sb="3" eb="5">
      <t>バアイ</t>
    </rPh>
    <rPh sb="6" eb="9">
      <t>ミシヨウ</t>
    </rPh>
    <rPh sb="22" eb="24">
      <t>キサイ</t>
    </rPh>
    <phoneticPr fontId="2"/>
  </si>
  <si>
    <t>注1）「自社負担」、「自社業務」、「他案件業務」期間がある場合、当該期間を括弧書きで明記してください。</t>
    <rPh sb="0" eb="1">
      <t>チュウ</t>
    </rPh>
    <rPh sb="11" eb="13">
      <t>ジシャ</t>
    </rPh>
    <rPh sb="13" eb="15">
      <t>ギョウム</t>
    </rPh>
    <rPh sb="18" eb="19">
      <t>タ</t>
    </rPh>
    <rPh sb="19" eb="21">
      <t>アンケン</t>
    </rPh>
    <rPh sb="21" eb="23">
      <t>ギョウム</t>
    </rPh>
    <phoneticPr fontId="2"/>
  </si>
  <si>
    <t>注2）発着地及び経由地を明記してください。</t>
    <rPh sb="0" eb="1">
      <t>チュウ</t>
    </rPh>
    <phoneticPr fontId="2"/>
  </si>
  <si>
    <t>注3）復路変更不可の航空券を使用し、復路の買い直しを行った場合も含みます。</t>
    <rPh sb="0" eb="1">
      <t>チュウ</t>
    </rPh>
    <rPh sb="3" eb="5">
      <t>フクロ</t>
    </rPh>
    <rPh sb="5" eb="7">
      <t>ヘンコウ</t>
    </rPh>
    <rPh sb="7" eb="9">
      <t>フカ</t>
    </rPh>
    <rPh sb="10" eb="13">
      <t>コウクウケン</t>
    </rPh>
    <rPh sb="14" eb="16">
      <t>シヨウ</t>
    </rPh>
    <rPh sb="18" eb="20">
      <t>フクロ</t>
    </rPh>
    <rPh sb="21" eb="22">
      <t>カ</t>
    </rPh>
    <rPh sb="23" eb="24">
      <t>ナオ</t>
    </rPh>
    <rPh sb="26" eb="27">
      <t>オコナ</t>
    </rPh>
    <rPh sb="29" eb="31">
      <t>バアイ</t>
    </rPh>
    <rPh sb="32" eb="33">
      <t>フク</t>
    </rPh>
    <phoneticPr fontId="2"/>
  </si>
  <si>
    <t>注4）外貨建ての航空券購入や現地で空港利用税を徴収された場合、その旨を記し、あわせて円換算算出式（JICAレートを用いて）を記載してください。</t>
    <rPh sb="0" eb="1">
      <t>チュウ</t>
    </rPh>
    <rPh sb="11" eb="13">
      <t>コウニュウ</t>
    </rPh>
    <rPh sb="14" eb="16">
      <t>ゲンチ</t>
    </rPh>
    <rPh sb="17" eb="19">
      <t>クウコウ</t>
    </rPh>
    <rPh sb="19" eb="21">
      <t>リヨウ</t>
    </rPh>
    <rPh sb="21" eb="22">
      <t>ゼイ</t>
    </rPh>
    <rPh sb="23" eb="25">
      <t>チョウシュウ</t>
    </rPh>
    <rPh sb="28" eb="30">
      <t>バアイ</t>
    </rPh>
    <rPh sb="33" eb="34">
      <t>ムネ</t>
    </rPh>
    <rPh sb="35" eb="36">
      <t>シル</t>
    </rPh>
    <rPh sb="42" eb="43">
      <t>エン</t>
    </rPh>
    <rPh sb="43" eb="45">
      <t>カンザン</t>
    </rPh>
    <rPh sb="45" eb="47">
      <t>サンシュツ</t>
    </rPh>
    <rPh sb="47" eb="48">
      <t>シキ</t>
    </rPh>
    <rPh sb="57" eb="58">
      <t>モチ</t>
    </rPh>
    <rPh sb="62" eb="64">
      <t>キサイ</t>
    </rPh>
    <phoneticPr fontId="2"/>
  </si>
  <si>
    <t>現地活動費</t>
    <rPh sb="0" eb="2">
      <t>ゲンチ</t>
    </rPh>
    <rPh sb="2" eb="4">
      <t>カツドウ</t>
    </rPh>
    <rPh sb="4" eb="5">
      <t>ヒ</t>
    </rPh>
    <phoneticPr fontId="11"/>
  </si>
  <si>
    <t>履行期間：</t>
    <rPh sb="0" eb="4">
      <t>リコウキカン</t>
    </rPh>
    <phoneticPr fontId="137"/>
  </si>
  <si>
    <t>現地活動費</t>
  </si>
  <si>
    <t>費目（小項目）</t>
  </si>
  <si>
    <t>車両関係費</t>
    <rPh sb="2" eb="4">
      <t>カンケイ</t>
    </rPh>
    <phoneticPr fontId="137"/>
  </si>
  <si>
    <t>現地傭人費</t>
  </si>
  <si>
    <t>現地交通費</t>
  </si>
  <si>
    <t>現地再委託費</t>
  </si>
  <si>
    <t>セミナー･広報費</t>
    <phoneticPr fontId="2"/>
  </si>
  <si>
    <t>総合計</t>
    <rPh sb="0" eb="1">
      <t>ソウ</t>
    </rPh>
    <rPh sb="1" eb="3">
      <t>ゴウケイ</t>
    </rPh>
    <phoneticPr fontId="2"/>
  </si>
  <si>
    <r>
      <t>支払日</t>
    </r>
    <r>
      <rPr>
        <vertAlign val="superscript"/>
        <sz val="18"/>
        <rFont val="ＭＳ ゴシック"/>
        <family val="3"/>
        <charset val="128"/>
      </rPr>
      <t>注１</t>
    </r>
    <rPh sb="0" eb="3">
      <t>シハライビ</t>
    </rPh>
    <rPh sb="3" eb="4">
      <t>チュウ</t>
    </rPh>
    <phoneticPr fontId="11"/>
  </si>
  <si>
    <r>
      <t>費目
（小項目）名</t>
    </r>
    <r>
      <rPr>
        <vertAlign val="superscript"/>
        <sz val="18"/>
        <rFont val="ＭＳ ゴシック"/>
        <family val="3"/>
        <charset val="128"/>
      </rPr>
      <t>注２</t>
    </r>
    <rPh sb="9" eb="10">
      <t>チュウ</t>
    </rPh>
    <phoneticPr fontId="137"/>
  </si>
  <si>
    <t>細　目</t>
    <rPh sb="0" eb="1">
      <t>ホソ</t>
    </rPh>
    <rPh sb="2" eb="3">
      <t>メ</t>
    </rPh>
    <phoneticPr fontId="11"/>
  </si>
  <si>
    <r>
      <t>証書番号</t>
    </r>
    <r>
      <rPr>
        <vertAlign val="superscript"/>
        <sz val="18"/>
        <rFont val="ＭＳ ゴシック"/>
        <family val="3"/>
        <charset val="128"/>
      </rPr>
      <t>注３</t>
    </r>
    <rPh sb="0" eb="2">
      <t>ショウショ</t>
    </rPh>
    <rPh sb="2" eb="4">
      <t>バンゴウ</t>
    </rPh>
    <rPh sb="4" eb="5">
      <t>チュウ</t>
    </rPh>
    <phoneticPr fontId="11"/>
  </si>
  <si>
    <t>支出金額</t>
    <rPh sb="0" eb="2">
      <t>シシュツ</t>
    </rPh>
    <rPh sb="2" eb="4">
      <t>キンガク</t>
    </rPh>
    <phoneticPr fontId="11"/>
  </si>
  <si>
    <t>備　　考</t>
    <rPh sb="0" eb="4">
      <t>ビコウ</t>
    </rPh>
    <phoneticPr fontId="11"/>
  </si>
  <si>
    <t>現地通貨名</t>
    <rPh sb="0" eb="4">
      <t>ゲンチツウカ</t>
    </rPh>
    <rPh sb="4" eb="5">
      <t>メイ</t>
    </rPh>
    <phoneticPr fontId="11"/>
  </si>
  <si>
    <t>現地通貨額</t>
    <rPh sb="0" eb="2">
      <t>ゲンチ</t>
    </rPh>
    <rPh sb="2" eb="4">
      <t>ツウカ</t>
    </rPh>
    <rPh sb="4" eb="5">
      <t>ガク</t>
    </rPh>
    <phoneticPr fontId="11"/>
  </si>
  <si>
    <r>
      <t>換算レート</t>
    </r>
    <r>
      <rPr>
        <vertAlign val="superscript"/>
        <sz val="18"/>
        <rFont val="ＭＳ ゴシック"/>
        <family val="3"/>
        <charset val="128"/>
      </rPr>
      <t>注4</t>
    </r>
    <rPh sb="5" eb="6">
      <t>チュウ</t>
    </rPh>
    <phoneticPr fontId="137"/>
  </si>
  <si>
    <t>換算レート詳細</t>
    <phoneticPr fontId="137"/>
  </si>
  <si>
    <r>
      <t>円貨</t>
    </r>
    <r>
      <rPr>
        <vertAlign val="superscript"/>
        <sz val="18"/>
        <rFont val="ＭＳ ゴシック"/>
        <family val="3"/>
        <charset val="128"/>
      </rPr>
      <t>注5</t>
    </r>
    <r>
      <rPr>
        <sz val="18"/>
        <rFont val="ＭＳ ゴシック"/>
        <family val="3"/>
        <charset val="128"/>
      </rPr>
      <t xml:space="preserve">
（小数点第一位を切捨）</t>
    </r>
    <rPh sb="0" eb="2">
      <t>エンカ</t>
    </rPh>
    <rPh sb="2" eb="3">
      <t>チュウ</t>
    </rPh>
    <phoneticPr fontId="11"/>
  </si>
  <si>
    <t>4WD１日（〇〇）</t>
    <rPh sb="4" eb="5">
      <t>ヒ</t>
    </rPh>
    <phoneticPr fontId="2"/>
  </si>
  <si>
    <t>車-1</t>
    <rPh sb="0" eb="1">
      <t>クルマ</t>
    </rPh>
    <phoneticPr fontId="2"/>
  </si>
  <si>
    <t>VUV</t>
    <phoneticPr fontId="2"/>
  </si>
  <si>
    <t>4WD１日（△△）</t>
    <rPh sb="4" eb="5">
      <t>ヒ</t>
    </rPh>
    <phoneticPr fontId="2"/>
  </si>
  <si>
    <t>車-2</t>
    <rPh sb="0" eb="1">
      <t>クルマ</t>
    </rPh>
    <phoneticPr fontId="2"/>
  </si>
  <si>
    <t>バン１日（▼▼）</t>
    <rPh sb="3" eb="4">
      <t>ヒ</t>
    </rPh>
    <phoneticPr fontId="2"/>
  </si>
  <si>
    <t>車-3</t>
    <rPh sb="0" eb="1">
      <t>クルマ</t>
    </rPh>
    <phoneticPr fontId="2"/>
  </si>
  <si>
    <t>4WD半日（〇〇）</t>
    <rPh sb="3" eb="4">
      <t>ハン</t>
    </rPh>
    <rPh sb="4" eb="5">
      <t>ヒ</t>
    </rPh>
    <phoneticPr fontId="2"/>
  </si>
  <si>
    <t>車-4</t>
    <rPh sb="0" eb="1">
      <t>クルマ</t>
    </rPh>
    <phoneticPr fontId="2"/>
  </si>
  <si>
    <t>車-5</t>
    <rPh sb="0" eb="1">
      <t>クルマ</t>
    </rPh>
    <phoneticPr fontId="2"/>
  </si>
  <si>
    <t>4WD１日（▼▼）</t>
    <rPh sb="4" eb="5">
      <t>ヒ</t>
    </rPh>
    <phoneticPr fontId="2"/>
  </si>
  <si>
    <t>車-6</t>
    <rPh sb="0" eb="1">
      <t>クルマ</t>
    </rPh>
    <phoneticPr fontId="2"/>
  </si>
  <si>
    <t>車-7</t>
    <rPh sb="0" eb="1">
      <t>クルマ</t>
    </rPh>
    <phoneticPr fontId="2"/>
  </si>
  <si>
    <t>車-8</t>
    <rPh sb="0" eb="1">
      <t>クルマ</t>
    </rPh>
    <phoneticPr fontId="2"/>
  </si>
  <si>
    <t>4WD半日（△△）</t>
    <rPh sb="3" eb="4">
      <t>ハン</t>
    </rPh>
    <rPh sb="4" eb="5">
      <t>ヒ</t>
    </rPh>
    <phoneticPr fontId="2"/>
  </si>
  <si>
    <t>車-9</t>
    <rPh sb="0" eb="1">
      <t>クルマ</t>
    </rPh>
    <phoneticPr fontId="2"/>
  </si>
  <si>
    <t>セミナー･広報費</t>
  </si>
  <si>
    <t>車-10</t>
    <rPh sb="0" eb="1">
      <t>クルマ</t>
    </rPh>
    <phoneticPr fontId="2"/>
  </si>
  <si>
    <t>車-11</t>
    <rPh sb="0" eb="1">
      <t>クルマ</t>
    </rPh>
    <phoneticPr fontId="2"/>
  </si>
  <si>
    <t>4WD半日（▼▼）</t>
    <rPh sb="3" eb="4">
      <t>ハン</t>
    </rPh>
    <rPh sb="4" eb="5">
      <t>ヒ</t>
    </rPh>
    <phoneticPr fontId="2"/>
  </si>
  <si>
    <t>車-12</t>
    <rPh sb="0" eb="1">
      <t>クルマ</t>
    </rPh>
    <phoneticPr fontId="2"/>
  </si>
  <si>
    <t>車-13</t>
    <rPh sb="0" eb="1">
      <t>クルマ</t>
    </rPh>
    <phoneticPr fontId="2"/>
  </si>
  <si>
    <t>通訳</t>
    <rPh sb="0" eb="2">
      <t>ツウヤク</t>
    </rPh>
    <phoneticPr fontId="2"/>
  </si>
  <si>
    <t>傭-1</t>
    <rPh sb="0" eb="1">
      <t>ヨウ</t>
    </rPh>
    <phoneticPr fontId="2"/>
  </si>
  <si>
    <t>調査補助員</t>
    <rPh sb="0" eb="5">
      <t>チョウサホジョイン</t>
    </rPh>
    <phoneticPr fontId="2"/>
  </si>
  <si>
    <t>傭-2</t>
    <rPh sb="0" eb="1">
      <t>ヨウ</t>
    </rPh>
    <phoneticPr fontId="2"/>
  </si>
  <si>
    <t>傭-3</t>
    <rPh sb="0" eb="1">
      <t>ヨウ</t>
    </rPh>
    <phoneticPr fontId="2"/>
  </si>
  <si>
    <t>国内線〇〇-▼▼</t>
    <rPh sb="0" eb="2">
      <t>コクナイ</t>
    </rPh>
    <rPh sb="2" eb="3">
      <t>セン</t>
    </rPh>
    <phoneticPr fontId="2"/>
  </si>
  <si>
    <t>交-01-1</t>
    <rPh sb="0" eb="1">
      <t>コウ</t>
    </rPh>
    <phoneticPr fontId="2"/>
  </si>
  <si>
    <t>交-02-1</t>
    <rPh sb="0" eb="1">
      <t>コウ</t>
    </rPh>
    <phoneticPr fontId="2"/>
  </si>
  <si>
    <t>交-03-1</t>
    <rPh sb="0" eb="1">
      <t>コウ</t>
    </rPh>
    <phoneticPr fontId="2"/>
  </si>
  <si>
    <t>交-04-1</t>
    <rPh sb="0" eb="1">
      <t>コウ</t>
    </rPh>
    <phoneticPr fontId="2"/>
  </si>
  <si>
    <t>交-05-1</t>
    <rPh sb="0" eb="1">
      <t>コウ</t>
    </rPh>
    <phoneticPr fontId="2"/>
  </si>
  <si>
    <t>交-06-1</t>
    <rPh sb="0" eb="1">
      <t>コウ</t>
    </rPh>
    <phoneticPr fontId="2"/>
  </si>
  <si>
    <t>交-07-1</t>
    <rPh sb="0" eb="1">
      <t>コウ</t>
    </rPh>
    <phoneticPr fontId="2"/>
  </si>
  <si>
    <t>交-08-1</t>
    <rPh sb="0" eb="1">
      <t>コウ</t>
    </rPh>
    <phoneticPr fontId="2"/>
  </si>
  <si>
    <t>国内線〇〇-△△</t>
    <rPh sb="0" eb="2">
      <t>コクナイ</t>
    </rPh>
    <rPh sb="2" eb="3">
      <t>セン</t>
    </rPh>
    <phoneticPr fontId="2"/>
  </si>
  <si>
    <t>交-09</t>
    <rPh sb="0" eb="1">
      <t>コウ</t>
    </rPh>
    <phoneticPr fontId="2"/>
  </si>
  <si>
    <t>交-10</t>
    <rPh sb="0" eb="1">
      <t>コウ</t>
    </rPh>
    <phoneticPr fontId="2"/>
  </si>
  <si>
    <t>交-11</t>
    <rPh sb="0" eb="1">
      <t>コウ</t>
    </rPh>
    <phoneticPr fontId="2"/>
  </si>
  <si>
    <t>国内線△△-▼▼</t>
    <rPh sb="0" eb="2">
      <t>コクナイ</t>
    </rPh>
    <rPh sb="2" eb="3">
      <t>セン</t>
    </rPh>
    <phoneticPr fontId="2"/>
  </si>
  <si>
    <t>交-12</t>
    <rPh sb="0" eb="1">
      <t>コウ</t>
    </rPh>
    <phoneticPr fontId="2"/>
  </si>
  <si>
    <t>交-13</t>
    <rPh sb="0" eb="1">
      <t>コウ</t>
    </rPh>
    <phoneticPr fontId="2"/>
  </si>
  <si>
    <t>交-14</t>
    <rPh sb="0" eb="1">
      <t>コウ</t>
    </rPh>
    <phoneticPr fontId="2"/>
  </si>
  <si>
    <t>交-15</t>
    <rPh sb="0" eb="1">
      <t>コウ</t>
    </rPh>
    <phoneticPr fontId="2"/>
  </si>
  <si>
    <t>交-16</t>
    <rPh sb="0" eb="1">
      <t>コウ</t>
    </rPh>
    <phoneticPr fontId="2"/>
  </si>
  <si>
    <t>交-17</t>
    <rPh sb="0" eb="1">
      <t>コウ</t>
    </rPh>
    <phoneticPr fontId="2"/>
  </si>
  <si>
    <t>船</t>
    <rPh sb="0" eb="1">
      <t>フネ</t>
    </rPh>
    <phoneticPr fontId="2"/>
  </si>
  <si>
    <t>交-27</t>
    <rPh sb="0" eb="1">
      <t>コウ</t>
    </rPh>
    <phoneticPr fontId="2"/>
  </si>
  <si>
    <t>交-28</t>
    <rPh sb="0" eb="1">
      <t>コウ</t>
    </rPh>
    <phoneticPr fontId="2"/>
  </si>
  <si>
    <t>交-18</t>
    <rPh sb="0" eb="1">
      <t>コウ</t>
    </rPh>
    <phoneticPr fontId="2"/>
  </si>
  <si>
    <t>交-19</t>
    <rPh sb="0" eb="1">
      <t>コウ</t>
    </rPh>
    <phoneticPr fontId="2"/>
  </si>
  <si>
    <t>交-20</t>
    <rPh sb="0" eb="1">
      <t>コウ</t>
    </rPh>
    <phoneticPr fontId="2"/>
  </si>
  <si>
    <t>交-21</t>
    <rPh sb="0" eb="1">
      <t>コウ</t>
    </rPh>
    <phoneticPr fontId="2"/>
  </si>
  <si>
    <t>交-22</t>
    <rPh sb="0" eb="1">
      <t>コウ</t>
    </rPh>
    <phoneticPr fontId="2"/>
  </si>
  <si>
    <t>交-23</t>
    <rPh sb="0" eb="1">
      <t>コウ</t>
    </rPh>
    <phoneticPr fontId="2"/>
  </si>
  <si>
    <t>交-24</t>
    <rPh sb="0" eb="1">
      <t>コウ</t>
    </rPh>
    <phoneticPr fontId="2"/>
  </si>
  <si>
    <t>交-25</t>
    <rPh sb="0" eb="1">
      <t>コウ</t>
    </rPh>
    <phoneticPr fontId="2"/>
  </si>
  <si>
    <t>交-26</t>
    <rPh sb="0" eb="1">
      <t>コウ</t>
    </rPh>
    <phoneticPr fontId="2"/>
  </si>
  <si>
    <t>円貨換算支出合計額</t>
    <rPh sb="0" eb="2">
      <t>エンカ</t>
    </rPh>
    <rPh sb="2" eb="4">
      <t>カンザン</t>
    </rPh>
    <rPh sb="4" eb="6">
      <t>シシュツ</t>
    </rPh>
    <rPh sb="6" eb="8">
      <t>ゴウケイ</t>
    </rPh>
    <rPh sb="8" eb="9">
      <t>ガク</t>
    </rPh>
    <phoneticPr fontId="11"/>
  </si>
  <si>
    <t>　注1）「支払日」は領収書等の証憑ごとにに記載してください。</t>
    <rPh sb="1" eb="2">
      <t>チュウ</t>
    </rPh>
    <rPh sb="5" eb="8">
      <t>シハライビ</t>
    </rPh>
    <rPh sb="10" eb="14">
      <t>リョウシュウショトウ</t>
    </rPh>
    <rPh sb="15" eb="17">
      <t>ショウヒョウ</t>
    </rPh>
    <rPh sb="21" eb="23">
      <t>キサイ</t>
    </rPh>
    <phoneticPr fontId="2"/>
  </si>
  <si>
    <t>　注2）「費目（小項目）名」は、プルダウンから選択してください。</t>
    <rPh sb="23" eb="25">
      <t>センタク</t>
    </rPh>
    <phoneticPr fontId="137"/>
  </si>
  <si>
    <t>　注3）領収書等は細目ごとに一連の番号を付けて、「証憑番号」欄に記入してください。</t>
    <rPh sb="1" eb="2">
      <t>チュウ</t>
    </rPh>
    <rPh sb="4" eb="7">
      <t>リョウシュウショ</t>
    </rPh>
    <rPh sb="7" eb="8">
      <t>トウ</t>
    </rPh>
    <rPh sb="9" eb="11">
      <t>サイメ</t>
    </rPh>
    <rPh sb="14" eb="16">
      <t>イチレン</t>
    </rPh>
    <rPh sb="17" eb="19">
      <t>バンゴウ</t>
    </rPh>
    <rPh sb="20" eb="21">
      <t>ツ</t>
    </rPh>
    <rPh sb="25" eb="27">
      <t>ショウヒョウ</t>
    </rPh>
    <rPh sb="27" eb="29">
      <t>バンゴウ</t>
    </rPh>
    <rPh sb="30" eb="31">
      <t>ラン</t>
    </rPh>
    <rPh sb="32" eb="34">
      <t>キニュウ</t>
    </rPh>
    <phoneticPr fontId="2"/>
  </si>
  <si>
    <t>　注4）月ごとの外貨換算レート（領収書の日付の属する月のレート）を入力し、
　　　　使用換算レート詳細を記載（OANDAレート、またはその他のレートの場合、レートを証明する証拠書類を添付してください）。</t>
    <rPh sb="1" eb="2">
      <t>チュウ</t>
    </rPh>
    <rPh sb="52" eb="54">
      <t>キサイ</t>
    </rPh>
    <phoneticPr fontId="2"/>
  </si>
  <si>
    <t>　注5）日本円で支払した場合はその”円貨”を入力してください。</t>
    <rPh sb="1" eb="2">
      <t>チュウ</t>
    </rPh>
    <phoneticPr fontId="2"/>
  </si>
  <si>
    <t>様式-14-2</t>
    <rPh sb="0" eb="2">
      <t>ヨウシキ</t>
    </rPh>
    <phoneticPr fontId="2"/>
  </si>
  <si>
    <t>精算報告明細書（現地活動費　合意単価適用分）</t>
    <rPh sb="0" eb="2">
      <t>セイサン</t>
    </rPh>
    <rPh sb="2" eb="4">
      <t>ホウコク</t>
    </rPh>
    <rPh sb="4" eb="7">
      <t>メイサイショ</t>
    </rPh>
    <rPh sb="8" eb="10">
      <t>ゲンチ</t>
    </rPh>
    <rPh sb="10" eb="12">
      <t>カツドウ</t>
    </rPh>
    <rPh sb="12" eb="13">
      <t>ヒ</t>
    </rPh>
    <rPh sb="14" eb="18">
      <t>ゴウイタンカ</t>
    </rPh>
    <rPh sb="18" eb="21">
      <t>テキヨウブン</t>
    </rPh>
    <phoneticPr fontId="2"/>
  </si>
  <si>
    <t>現地活動費　合意単価適用分</t>
    <rPh sb="6" eb="10">
      <t>ゴウイタンカ</t>
    </rPh>
    <rPh sb="10" eb="13">
      <t>テキヨウブン</t>
    </rPh>
    <phoneticPr fontId="2"/>
  </si>
  <si>
    <t>費目（小項目）</t>
    <rPh sb="0" eb="2">
      <t>ヒモク</t>
    </rPh>
    <rPh sb="3" eb="6">
      <t>ショウコウモク</t>
    </rPh>
    <phoneticPr fontId="2"/>
  </si>
  <si>
    <t>合意単価</t>
    <rPh sb="0" eb="4">
      <t>ゴウイタンカ</t>
    </rPh>
    <phoneticPr fontId="2"/>
  </si>
  <si>
    <t>契約
数量/単位</t>
    <rPh sb="0" eb="2">
      <t>ケイヤク</t>
    </rPh>
    <rPh sb="3" eb="5">
      <t>スウリョウ</t>
    </rPh>
    <rPh sb="6" eb="8">
      <t>タンイ</t>
    </rPh>
    <phoneticPr fontId="2"/>
  </si>
  <si>
    <t>実績
数量/単位</t>
    <rPh sb="0" eb="2">
      <t>ジッセキ</t>
    </rPh>
    <phoneticPr fontId="2"/>
  </si>
  <si>
    <t>車両関係費/現地傭人費/現地交通費（現地国内航空賃除く）</t>
    <rPh sb="2" eb="4">
      <t>カンケイ</t>
    </rPh>
    <rPh sb="18" eb="26">
      <t>ゲンチコクナイコウクウチンノゾ</t>
    </rPh>
    <phoneticPr fontId="2"/>
  </si>
  <si>
    <t>現地国内航空費</t>
    <rPh sb="2" eb="4">
      <t>コクナイ</t>
    </rPh>
    <rPh sb="4" eb="6">
      <t>コウクウ</t>
    </rPh>
    <rPh sb="6" eb="7">
      <t>ヒ</t>
    </rPh>
    <phoneticPr fontId="2"/>
  </si>
  <si>
    <t>合 計</t>
    <rPh sb="0" eb="1">
      <t>ゴウ</t>
    </rPh>
    <rPh sb="2" eb="3">
      <t>ケイ</t>
    </rPh>
    <phoneticPr fontId="2"/>
  </si>
  <si>
    <t>　注1）合意単価に応じた費目を記載して契約と実績の数量/単位を記載してください。</t>
    <rPh sb="1" eb="2">
      <t>チュウ</t>
    </rPh>
    <rPh sb="4" eb="6">
      <t>ゴウイ</t>
    </rPh>
    <rPh sb="6" eb="8">
      <t>タンカ</t>
    </rPh>
    <rPh sb="9" eb="10">
      <t>オウ</t>
    </rPh>
    <rPh sb="12" eb="14">
      <t>ヒモク</t>
    </rPh>
    <rPh sb="15" eb="17">
      <t>キサイ</t>
    </rPh>
    <rPh sb="19" eb="21">
      <t>ケイヤク</t>
    </rPh>
    <rPh sb="22" eb="24">
      <t>ジッセキ</t>
    </rPh>
    <rPh sb="25" eb="27">
      <t>スウリョウ</t>
    </rPh>
    <rPh sb="28" eb="30">
      <t>タンイ</t>
    </rPh>
    <rPh sb="31" eb="33">
      <t>キサイ</t>
    </rPh>
    <phoneticPr fontId="2"/>
  </si>
  <si>
    <t>　注2）2者打合簿にて「合意単価」ではなく領収書に基づき実費精算とした場合は、打合簿以降に支出した経費は様式14へ記載してください。</t>
    <rPh sb="1" eb="2">
      <t>チュウ</t>
    </rPh>
    <rPh sb="45" eb="47">
      <t>シシュツ</t>
    </rPh>
    <rPh sb="49" eb="51">
      <t>ケイヒ</t>
    </rPh>
    <rPh sb="52" eb="54">
      <t>ヨウシキ</t>
    </rPh>
    <rPh sb="57" eb="59">
      <t>キサイ</t>
    </rPh>
    <phoneticPr fontId="2"/>
  </si>
  <si>
    <t>様式-15</t>
    <phoneticPr fontId="2"/>
  </si>
  <si>
    <t>監督職員確認：【監督職員名】　　　　印</t>
    <phoneticPr fontId="2"/>
  </si>
  <si>
    <t>現地活動費支出実績総括表</t>
    <rPh sb="0" eb="2">
      <t>ゲンチ</t>
    </rPh>
    <rPh sb="2" eb="4">
      <t>カツドウ</t>
    </rPh>
    <rPh sb="4" eb="5">
      <t>ヒ</t>
    </rPh>
    <rPh sb="5" eb="7">
      <t>シシュツ</t>
    </rPh>
    <rPh sb="7" eb="9">
      <t>ジッセキ</t>
    </rPh>
    <rPh sb="9" eb="11">
      <t>ソウカツ</t>
    </rPh>
    <rPh sb="11" eb="12">
      <t>ヒョウ</t>
    </rPh>
    <phoneticPr fontId="2"/>
  </si>
  <si>
    <t>費目（小項目）及び細目</t>
    <rPh sb="0" eb="1">
      <t>ヒ</t>
    </rPh>
    <rPh sb="1" eb="2">
      <t>メ</t>
    </rPh>
    <rPh sb="3" eb="4">
      <t>ショウ</t>
    </rPh>
    <rPh sb="4" eb="5">
      <t>コウ</t>
    </rPh>
    <rPh sb="5" eb="6">
      <t>モク</t>
    </rPh>
    <rPh sb="7" eb="8">
      <t>オヨ</t>
    </rPh>
    <rPh sb="9" eb="11">
      <t>サイモク</t>
    </rPh>
    <phoneticPr fontId="2"/>
  </si>
  <si>
    <r>
      <t>契約金額内訳</t>
    </r>
    <r>
      <rPr>
        <b/>
        <vertAlign val="superscript"/>
        <sz val="12"/>
        <color theme="1"/>
        <rFont val="ＭＳ ゴシック"/>
        <family val="3"/>
        <charset val="128"/>
      </rPr>
      <t>注1</t>
    </r>
    <rPh sb="0" eb="2">
      <t>ケイヤク</t>
    </rPh>
    <rPh sb="2" eb="4">
      <t>キンガク</t>
    </rPh>
    <rPh sb="4" eb="6">
      <t>ウチワケ</t>
    </rPh>
    <rPh sb="6" eb="7">
      <t>チュウ</t>
    </rPh>
    <phoneticPr fontId="2"/>
  </si>
  <si>
    <t>支出実績</t>
    <rPh sb="0" eb="2">
      <t>シシュツ</t>
    </rPh>
    <rPh sb="2" eb="4">
      <t>ジッセキ</t>
    </rPh>
    <phoneticPr fontId="2"/>
  </si>
  <si>
    <t>内訳金額（円）</t>
    <rPh sb="0" eb="2">
      <t>ウチワケ</t>
    </rPh>
    <rPh sb="2" eb="4">
      <t>キンガク</t>
    </rPh>
    <rPh sb="5" eb="6">
      <t>エン</t>
    </rPh>
    <phoneticPr fontId="2"/>
  </si>
  <si>
    <t>内訳金額（円）</t>
    <rPh sb="0" eb="2">
      <t>ウチワケ</t>
    </rPh>
    <phoneticPr fontId="2"/>
  </si>
  <si>
    <r>
      <t>備考　</t>
    </r>
    <r>
      <rPr>
        <b/>
        <vertAlign val="superscript"/>
        <sz val="12"/>
        <color theme="1"/>
        <rFont val="ＭＳ ゴシック"/>
        <family val="3"/>
        <charset val="128"/>
      </rPr>
      <t>注2</t>
    </r>
    <r>
      <rPr>
        <b/>
        <sz val="12"/>
        <color theme="1"/>
        <rFont val="ＭＳ ゴシック"/>
        <family val="3"/>
        <charset val="128"/>
      </rPr>
      <t>（背景、理由等）</t>
    </r>
    <rPh sb="0" eb="2">
      <t>ビコウ</t>
    </rPh>
    <rPh sb="3" eb="4">
      <t>チュウ</t>
    </rPh>
    <rPh sb="6" eb="8">
      <t>ハイケイ</t>
    </rPh>
    <rPh sb="9" eb="11">
      <t>リユウ</t>
    </rPh>
    <rPh sb="11" eb="12">
      <t>トウ</t>
    </rPh>
    <phoneticPr fontId="2"/>
  </si>
  <si>
    <t>現地傭人費</t>
    <rPh sb="0" eb="2">
      <t>ゲンチ</t>
    </rPh>
    <rPh sb="2" eb="3">
      <t>ヨウ</t>
    </rPh>
    <rPh sb="3" eb="4">
      <t>ジン</t>
    </rPh>
    <rPh sb="4" eb="5">
      <t>ヒ</t>
    </rPh>
    <phoneticPr fontId="2"/>
  </si>
  <si>
    <t>セミナー
･広報費</t>
    <rPh sb="6" eb="8">
      <t>コウホウ</t>
    </rPh>
    <rPh sb="8" eb="9">
      <t>ヒ</t>
    </rPh>
    <phoneticPr fontId="2"/>
  </si>
  <si>
    <t>注1）契約金額内訳書に記載の金額と備考を記載願います。契約変更されている場合は、変更後の内容を記載願います。</t>
    <rPh sb="36" eb="38">
      <t>バアイ</t>
    </rPh>
    <phoneticPr fontId="2"/>
  </si>
  <si>
    <t>注2）契約金額内訳と支出実績に特に大きな乖離がある場合（支出実績金額が契約金額から大幅に増えた（減った）。内容変更があった。）、契約時点での内訳が「一式」となっている場合等に、理由、明細等を記載願います。</t>
    <rPh sb="20" eb="22">
      <t>カイリ</t>
    </rPh>
    <rPh sb="41" eb="43">
      <t>オオハバ</t>
    </rPh>
    <rPh sb="44" eb="45">
      <t>フ</t>
    </rPh>
    <rPh sb="48" eb="49">
      <t>ヘ</t>
    </rPh>
    <rPh sb="53" eb="57">
      <t>ナイヨウヘンコウ</t>
    </rPh>
    <rPh sb="83" eb="85">
      <t>バアイ</t>
    </rPh>
    <rPh sb="91" eb="93">
      <t>メイサイ</t>
    </rPh>
    <phoneticPr fontId="2"/>
  </si>
  <si>
    <t>精算報告明細書（本邦受入活動費）</t>
    <rPh sb="8" eb="14">
      <t>ホンポウウケイレカツドウ</t>
    </rPh>
    <rPh sb="14" eb="15">
      <t>ヒ</t>
    </rPh>
    <phoneticPr fontId="2"/>
  </si>
  <si>
    <t>本邦受入活動費</t>
    <phoneticPr fontId="2"/>
  </si>
  <si>
    <t>(1)航空賃（合意単価）</t>
    <rPh sb="3" eb="5">
      <t>コウクウ</t>
    </rPh>
    <rPh sb="5" eb="6">
      <t>チン</t>
    </rPh>
    <rPh sb="7" eb="11">
      <t>ゴウイタンカ</t>
    </rPh>
    <phoneticPr fontId="2"/>
  </si>
  <si>
    <t>受入内容（航空経路）</t>
    <phoneticPr fontId="2"/>
  </si>
  <si>
    <t>人数</t>
    <rPh sb="0" eb="2">
      <t>ニンズウ</t>
    </rPh>
    <phoneticPr fontId="2"/>
  </si>
  <si>
    <t>航空賃（合意単価）</t>
    <rPh sb="0" eb="2">
      <t>コウクウ</t>
    </rPh>
    <rPh sb="2" eb="3">
      <t>チン</t>
    </rPh>
    <rPh sb="4" eb="6">
      <t>ゴウイ</t>
    </rPh>
    <rPh sb="6" eb="8">
      <t>タンカ</t>
    </rPh>
    <phoneticPr fontId="2"/>
  </si>
  <si>
    <t>支出額</t>
    <rPh sb="0" eb="3">
      <t>シシュツガク</t>
    </rPh>
    <phoneticPr fontId="2"/>
  </si>
  <si>
    <t>航空賃計</t>
    <rPh sb="0" eb="2">
      <t>コウクウ</t>
    </rPh>
    <rPh sb="2" eb="3">
      <t>チン</t>
    </rPh>
    <rPh sb="3" eb="4">
      <t>ケイ</t>
    </rPh>
    <phoneticPr fontId="2"/>
  </si>
  <si>
    <t>経路変更の有無
（出発地／帰着地の変更を含む）</t>
    <rPh sb="0" eb="2">
      <t>ケイロ</t>
    </rPh>
    <rPh sb="2" eb="4">
      <t>ヘンコウ</t>
    </rPh>
    <rPh sb="5" eb="7">
      <t>ウム</t>
    </rPh>
    <rPh sb="9" eb="12">
      <t>シュッパツチ</t>
    </rPh>
    <rPh sb="13" eb="15">
      <t>キチャク</t>
    </rPh>
    <rPh sb="15" eb="16">
      <t>チ</t>
    </rPh>
    <rPh sb="17" eb="19">
      <t>ヘンコウ</t>
    </rPh>
    <rPh sb="20" eb="21">
      <t>フク</t>
    </rPh>
    <phoneticPr fontId="2"/>
  </si>
  <si>
    <t>（有の場合、変更後経路及び変更理由）　　</t>
    <phoneticPr fontId="2"/>
  </si>
  <si>
    <t>予約変更の有無</t>
  </si>
  <si>
    <t>（有の場合、その理由）</t>
    <rPh sb="1" eb="2">
      <t>ユウ</t>
    </rPh>
    <rPh sb="3" eb="5">
      <t>バアイ</t>
    </rPh>
    <rPh sb="8" eb="10">
      <t>リユウ</t>
    </rPh>
    <phoneticPr fontId="2"/>
  </si>
  <si>
    <t>備考</t>
    <phoneticPr fontId="2"/>
  </si>
  <si>
    <t>(2)本邦受入活動業務費</t>
    <rPh sb="3" eb="5">
      <t>ホンポウ</t>
    </rPh>
    <rPh sb="5" eb="7">
      <t>ウケイレ</t>
    </rPh>
    <rPh sb="7" eb="9">
      <t>カツドウ</t>
    </rPh>
    <rPh sb="9" eb="11">
      <t>ギョウム</t>
    </rPh>
    <rPh sb="11" eb="12">
      <t>ヒ</t>
    </rPh>
    <phoneticPr fontId="2"/>
  </si>
  <si>
    <t>円　Ｘ</t>
    <rPh sb="0" eb="1">
      <t>エン</t>
    </rPh>
    <phoneticPr fontId="2"/>
  </si>
  <si>
    <t>日</t>
    <rPh sb="0" eb="1">
      <t>ヒ</t>
    </rPh>
    <phoneticPr fontId="2"/>
  </si>
  <si>
    <t>本邦受入活動業務費計</t>
    <rPh sb="9" eb="10">
      <t>ケイ</t>
    </rPh>
    <phoneticPr fontId="2"/>
  </si>
  <si>
    <t>　注1）本邦受入活動費は　(1)航空賃＋(2)本邦受入活動費業務費</t>
    <rPh sb="1" eb="2">
      <t>チュウ</t>
    </rPh>
    <rPh sb="4" eb="6">
      <t>ホンポウ</t>
    </rPh>
    <rPh sb="6" eb="8">
      <t>ウケイレ</t>
    </rPh>
    <rPh sb="8" eb="10">
      <t>カツドウ</t>
    </rPh>
    <rPh sb="10" eb="11">
      <t>ヒ</t>
    </rPh>
    <phoneticPr fontId="22"/>
  </si>
  <si>
    <t>　注2）本邦にて購入した航空賃には課税されているので、税抜きで計上してください</t>
    <rPh sb="1" eb="2">
      <t>チュウ</t>
    </rPh>
    <rPh sb="4" eb="6">
      <t>ホンポウ</t>
    </rPh>
    <rPh sb="8" eb="10">
      <t>コウニュウ</t>
    </rPh>
    <rPh sb="12" eb="14">
      <t>コウクウ</t>
    </rPh>
    <rPh sb="14" eb="15">
      <t>チン</t>
    </rPh>
    <rPh sb="17" eb="19">
      <t>カゼイ</t>
    </rPh>
    <rPh sb="27" eb="28">
      <t>ゼイ</t>
    </rPh>
    <rPh sb="28" eb="29">
      <t>ヌ</t>
    </rPh>
    <rPh sb="31" eb="33">
      <t>ケイジョウ</t>
    </rPh>
    <phoneticPr fontId="22"/>
  </si>
  <si>
    <t>精算報告明細書（管理費）</t>
  </si>
  <si>
    <t>直接経費合計
（本邦受入活動業務費を除く）</t>
    <rPh sb="0" eb="2">
      <t>チョクセツ</t>
    </rPh>
    <rPh sb="2" eb="4">
      <t>ケイヒ</t>
    </rPh>
    <rPh sb="4" eb="6">
      <t>ゴウケイ</t>
    </rPh>
    <phoneticPr fontId="2"/>
  </si>
  <si>
    <t>経費率</t>
    <rPh sb="0" eb="2">
      <t>ケイヒ</t>
    </rPh>
    <rPh sb="2" eb="3">
      <t>リツ</t>
    </rPh>
    <phoneticPr fontId="2"/>
  </si>
  <si>
    <t>円  ×</t>
    <rPh sb="0" eb="1">
      <t>エン</t>
    </rPh>
    <phoneticPr fontId="11"/>
  </si>
  <si>
    <t>％＝</t>
    <phoneticPr fontId="11"/>
  </si>
  <si>
    <t>契約金額</t>
    <phoneticPr fontId="2"/>
  </si>
  <si>
    <r>
      <t>実績額</t>
    </r>
    <r>
      <rPr>
        <vertAlign val="superscript"/>
        <sz val="12"/>
        <color indexed="8"/>
        <rFont val="ＭＳ ゴシック"/>
        <family val="3"/>
        <charset val="128"/>
      </rPr>
      <t>注1</t>
    </r>
    <phoneticPr fontId="2"/>
  </si>
  <si>
    <r>
      <t>精算額</t>
    </r>
    <r>
      <rPr>
        <b/>
        <vertAlign val="superscript"/>
        <sz val="12"/>
        <color indexed="8"/>
        <rFont val="ＭＳ ゴシック"/>
        <family val="3"/>
        <charset val="128"/>
      </rPr>
      <t>注2</t>
    </r>
    <phoneticPr fontId="2"/>
  </si>
  <si>
    <t>注1）上記計算式で算出された金額が入力されます。</t>
    <rPh sb="17" eb="19">
      <t>ニュウリョク</t>
    </rPh>
    <phoneticPr fontId="2"/>
  </si>
  <si>
    <t>注2）契約金額と実績額のいずれか低い方が精算額として入力されます。</t>
    <rPh sb="26" eb="28">
      <t>ニュウリョク</t>
    </rPh>
    <phoneticPr fontId="2"/>
  </si>
  <si>
    <t>入力方法!A1</t>
  </si>
  <si>
    <t>　様式-19</t>
    <rPh sb="1" eb="3">
      <t>ヨウシキ</t>
    </rPh>
    <phoneticPr fontId="2"/>
  </si>
  <si>
    <t>証書貼付台紙</t>
    <phoneticPr fontId="2"/>
  </si>
  <si>
    <t>証書番号</t>
  </si>
  <si>
    <t>独立行政法人国際協力機構</t>
  </si>
  <si>
    <t>　契約担当役理事　殿</t>
    <phoneticPr fontId="2"/>
  </si>
  <si>
    <t>【代表者名】　　　　　　　　　印</t>
  </si>
  <si>
    <t>業務完了届</t>
    <rPh sb="0" eb="2">
      <t>ギョウム</t>
    </rPh>
    <rPh sb="2" eb="4">
      <t>カンリョウ</t>
    </rPh>
    <rPh sb="4" eb="5">
      <t>トドケ</t>
    </rPh>
    <phoneticPr fontId="2"/>
  </si>
  <si>
    <r>
      <t>　下記の契約の業務が完了しましたので、業務委託契約約款第13条</t>
    </r>
    <r>
      <rPr>
        <sz val="12"/>
        <color theme="1"/>
        <rFont val="ＭＳ ゴシック"/>
        <family val="3"/>
        <charset val="128"/>
      </rPr>
      <t>に基づき、成果品を提出いたします。</t>
    </r>
    <rPh sb="25" eb="27">
      <t>ヤッカン</t>
    </rPh>
    <rPh sb="27" eb="28">
      <t>ダイ</t>
    </rPh>
    <phoneticPr fontId="2"/>
  </si>
  <si>
    <t>記</t>
  </si>
  <si>
    <r>
      <t>対象契約</t>
    </r>
    <r>
      <rPr>
        <sz val="12"/>
        <color theme="1"/>
        <rFont val="ＭＳ ゴシック"/>
        <family val="3"/>
        <charset val="128"/>
      </rPr>
      <t>：</t>
    </r>
    <phoneticPr fontId="2"/>
  </si>
  <si>
    <t>業務名称：</t>
    <phoneticPr fontId="2"/>
  </si>
  <si>
    <t>対象国名：</t>
    <phoneticPr fontId="2"/>
  </si>
  <si>
    <t>締結日：</t>
    <phoneticPr fontId="2"/>
  </si>
  <si>
    <r>
      <t>成果品</t>
    </r>
    <r>
      <rPr>
        <sz val="12"/>
        <color theme="1"/>
        <rFont val="ＭＳ ゴシック"/>
        <family val="3"/>
        <charset val="128"/>
      </rPr>
      <t>　：</t>
    </r>
    <rPh sb="0" eb="2">
      <t>セイカ</t>
    </rPh>
    <rPh sb="2" eb="3">
      <t>ヒン</t>
    </rPh>
    <phoneticPr fontId="2"/>
  </si>
  <si>
    <t>[1] 根拠となる条項は、契約時期により異なりますので、契約書を確認願います。</t>
  </si>
  <si>
    <t>様式-21（消費税8％経過措置）</t>
  </si>
  <si>
    <t>調達管理番号</t>
    <rPh sb="0" eb="6">
      <t>チョウタツカンリバンゴウ</t>
    </rPh>
    <phoneticPr fontId="2"/>
  </si>
  <si>
    <t>【登録番号】</t>
    <rPh sb="1" eb="3">
      <t>トウロク</t>
    </rPh>
    <rPh sb="3" eb="5">
      <t>バンゴウ</t>
    </rPh>
    <phoneticPr fontId="2"/>
  </si>
  <si>
    <t>【代表者名】　　　　　　　　　</t>
    <phoneticPr fontId="2"/>
  </si>
  <si>
    <t>請　求　書</t>
    <phoneticPr fontId="2"/>
  </si>
  <si>
    <t>　業務委託契約約款第15条に基づき、下記の通り契約精算金額の支払いを請求します。</t>
    <phoneticPr fontId="2"/>
  </si>
  <si>
    <t>　なお、本契約は、「社会保障の安定財源の確保等を図る税制の抜本的な改革を行うための消費税法の一部を改正する等の法律」（平成24年法律第68号）附則第5条第3項に規定する経過措置の適用対象となるものです。</t>
    <phoneticPr fontId="2"/>
  </si>
  <si>
    <t>対象契約：</t>
    <phoneticPr fontId="2"/>
  </si>
  <si>
    <t>成果品：</t>
    <rPh sb="0" eb="2">
      <t>セイカ</t>
    </rPh>
    <rPh sb="2" eb="3">
      <t>ヒン</t>
    </rPh>
    <phoneticPr fontId="2"/>
  </si>
  <si>
    <t>検査合格日：</t>
    <rPh sb="0" eb="2">
      <t>ケンサ</t>
    </rPh>
    <rPh sb="2" eb="5">
      <t>ゴウカクビ</t>
    </rPh>
    <phoneticPr fontId="2"/>
  </si>
  <si>
    <t>業務の対価：</t>
    <rPh sb="0" eb="2">
      <t>ギョウム</t>
    </rPh>
    <rPh sb="3" eb="5">
      <t>タイカ</t>
    </rPh>
    <phoneticPr fontId="2"/>
  </si>
  <si>
    <t>①	業務完了に伴う対価（全体、税抜）</t>
    <phoneticPr fontId="2"/>
  </si>
  <si>
    <t>うち経過措置により税率8％が適用される業務完了に伴う対価（全体、税抜）</t>
    <phoneticPr fontId="2"/>
  </si>
  <si>
    <t>うち税率10％が適用される業務完了に伴う対価（全体、税抜）</t>
    <phoneticPr fontId="2"/>
  </si>
  <si>
    <t>②適用税率</t>
    <phoneticPr fontId="2"/>
  </si>
  <si>
    <t>消費税額</t>
    <rPh sb="0" eb="4">
      <t>ショウヒゼイガク</t>
    </rPh>
    <phoneticPr fontId="2"/>
  </si>
  <si>
    <t>消費税額</t>
    <rPh sb="0" eb="3">
      <t>ショウヒゼイ</t>
    </rPh>
    <rPh sb="3" eb="4">
      <t>ガク</t>
    </rPh>
    <phoneticPr fontId="2"/>
  </si>
  <si>
    <t>③これまでの部分完了に伴う業務の対価（税抜）</t>
    <rPh sb="8" eb="10">
      <t>カンリョウ</t>
    </rPh>
    <phoneticPr fontId="2"/>
  </si>
  <si>
    <t>うち経過措置により税率8％が適用される部分完了に伴う対価（税抜）</t>
    <rPh sb="19" eb="21">
      <t>ブブン</t>
    </rPh>
    <phoneticPr fontId="2"/>
  </si>
  <si>
    <t>うち税率10％が適用される部分完了に伴う対価（税抜）</t>
    <phoneticPr fontId="2"/>
  </si>
  <si>
    <t>経過措置による税率8％の消費税額</t>
    <rPh sb="12" eb="16">
      <t>ショウヒゼイガク</t>
    </rPh>
    <phoneticPr fontId="2"/>
  </si>
  <si>
    <t>税率10％の消費税額</t>
    <phoneticPr fontId="2"/>
  </si>
  <si>
    <t>④今回の業務完了に伴う対価（税抜）①-③</t>
    <phoneticPr fontId="2"/>
  </si>
  <si>
    <t>うち経過措置により税率8％が適用される対価（税抜）</t>
    <phoneticPr fontId="2"/>
  </si>
  <si>
    <t>うち税率10％が適用される対価（税抜）</t>
    <phoneticPr fontId="2"/>
  </si>
  <si>
    <t>経過措置による適用税率8％の消費税額</t>
    <rPh sb="7" eb="9">
      <t>テキヨウ</t>
    </rPh>
    <phoneticPr fontId="2"/>
  </si>
  <si>
    <t>適用税率10％の消費税額</t>
    <rPh sb="0" eb="2">
      <t>テキヨウ</t>
    </rPh>
    <phoneticPr fontId="2"/>
  </si>
  <si>
    <t>支払情報（消費税8％経過措置）※消費税10％の部分がある場合は合算</t>
    <rPh sb="0" eb="2">
      <t>シハラ</t>
    </rPh>
    <rPh sb="2" eb="4">
      <t>ジョウホウ</t>
    </rPh>
    <rPh sb="5" eb="8">
      <t>ショウヒゼイ</t>
    </rPh>
    <rPh sb="10" eb="14">
      <t>ケイカソチ</t>
    </rPh>
    <rPh sb="16" eb="19">
      <t>ショウヒゼイ</t>
    </rPh>
    <rPh sb="23" eb="25">
      <t>ブブン</t>
    </rPh>
    <rPh sb="28" eb="30">
      <t>バアイ</t>
    </rPh>
    <rPh sb="31" eb="33">
      <t>ガッサン</t>
    </rPh>
    <phoneticPr fontId="2"/>
  </si>
  <si>
    <t>請求額　　：</t>
  </si>
  <si>
    <t>A）精算払のみ＝（「様式４」の「精算額」）</t>
    <phoneticPr fontId="2"/>
  </si>
  <si>
    <t>B）部分払+精算払＝（「様式４」の「精算額」）－（「様式４」の「部分払額」）</t>
    <rPh sb="32" eb="35">
      <t>ブブンバラ</t>
    </rPh>
    <phoneticPr fontId="2"/>
  </si>
  <si>
    <t>C）前払+部分払+精算払＝（「様式４」の「精算額」）－（「様式４」の「部分払額」）-（「様式４」の「部分払額」）</t>
    <rPh sb="50" eb="53">
      <t>ブブンバラ</t>
    </rPh>
    <phoneticPr fontId="2"/>
  </si>
  <si>
    <t>A）～C）で、概算払をしている場合は、さらに（「様式４」の「概算払額」）を引いてください</t>
    <rPh sb="30" eb="33">
      <t>ガイサンバラ</t>
    </rPh>
    <phoneticPr fontId="2"/>
  </si>
  <si>
    <t>振込銀行　：</t>
    <phoneticPr fontId="2"/>
  </si>
  <si>
    <t>ﾌﾘｶﾞﾅ</t>
    <phoneticPr fontId="2"/>
  </si>
  <si>
    <t>口座番号　：</t>
    <phoneticPr fontId="2"/>
  </si>
  <si>
    <t>口座名義　：</t>
    <phoneticPr fontId="2"/>
  </si>
  <si>
    <t>様式-21（消費税10%）</t>
  </si>
  <si>
    <t>業務委託契約約款第15条に基づき、下記の通り契約精算金額の支払いを請求します。</t>
  </si>
  <si>
    <t>②これまでの部分完了に伴う業務の対価（税抜）</t>
    <rPh sb="8" eb="10">
      <t>カンリョウ</t>
    </rPh>
    <phoneticPr fontId="2"/>
  </si>
  <si>
    <t>③今回対象となる業務の対価（税抜）</t>
    <rPh sb="1" eb="3">
      <t>コンカイ</t>
    </rPh>
    <rPh sb="3" eb="5">
      <t>タイショウ</t>
    </rPh>
    <rPh sb="8" eb="10">
      <t>ギョウム</t>
    </rPh>
    <rPh sb="11" eb="13">
      <t>タイカ</t>
    </rPh>
    <rPh sb="14" eb="16">
      <t>ゼイヌ</t>
    </rPh>
    <phoneticPr fontId="2"/>
  </si>
  <si>
    <t>④適用税率</t>
    <rPh sb="1" eb="3">
      <t>テキヨウ</t>
    </rPh>
    <rPh sb="3" eb="5">
      <t>ゼイリツ</t>
    </rPh>
    <phoneticPr fontId="2"/>
  </si>
  <si>
    <t>⑤③に対する消費税額　</t>
    <rPh sb="3" eb="4">
      <t>タイ</t>
    </rPh>
    <phoneticPr fontId="2"/>
  </si>
  <si>
    <t>支払情報（消費税10％）</t>
    <rPh sb="0" eb="2">
      <t>シハラ</t>
    </rPh>
    <rPh sb="2" eb="4">
      <t>ジョウホウ</t>
    </rPh>
    <rPh sb="5" eb="8">
      <t>ショウヒゼイ</t>
    </rPh>
    <phoneticPr fontId="2"/>
  </si>
  <si>
    <t>請求額（税込）：</t>
    <rPh sb="4" eb="6">
      <t>ゼイコ</t>
    </rPh>
    <phoneticPr fontId="2"/>
  </si>
  <si>
    <t>ﾌﾘｶﾞﾅ：</t>
    <phoneticPr fontId="2"/>
  </si>
  <si>
    <t>様式-21</t>
    <rPh sb="0" eb="2">
      <t>ヨウシキ</t>
    </rPh>
    <phoneticPr fontId="2"/>
  </si>
  <si>
    <t>請求書</t>
    <phoneticPr fontId="2"/>
  </si>
  <si>
    <t>①	業務完了に伴う対価（税抜）　</t>
    <phoneticPr fontId="2"/>
  </si>
  <si>
    <t>③消費税額</t>
    <rPh sb="1" eb="4">
      <t>ショウヒゼイ</t>
    </rPh>
    <rPh sb="4" eb="5">
      <t>ガク</t>
    </rPh>
    <phoneticPr fontId="2"/>
  </si>
  <si>
    <t>④前払額</t>
    <rPh sb="1" eb="4">
      <t>マエバライガク</t>
    </rPh>
    <phoneticPr fontId="2"/>
  </si>
  <si>
    <t>⑤部分払（税込）</t>
    <phoneticPr fontId="2"/>
  </si>
  <si>
    <t>⑥概算払額</t>
    <rPh sb="1" eb="3">
      <t>ガイサン</t>
    </rPh>
    <rPh sb="3" eb="4">
      <t>ハラ</t>
    </rPh>
    <rPh sb="4" eb="5">
      <t>ガク</t>
    </rPh>
    <phoneticPr fontId="2"/>
  </si>
  <si>
    <t>支払情報</t>
    <rPh sb="0" eb="2">
      <t>シハラ</t>
    </rPh>
    <rPh sb="2" eb="4">
      <t>ジョウホウ</t>
    </rPh>
    <phoneticPr fontId="2"/>
  </si>
  <si>
    <r>
      <t>A）</t>
    </r>
    <r>
      <rPr>
        <sz val="12"/>
        <color theme="1"/>
        <rFont val="ＭＳ ゴシック"/>
        <family val="3"/>
        <charset val="128"/>
      </rPr>
      <t>精算払のみ＝①+③</t>
    </r>
  </si>
  <si>
    <t>B）部分払+精算払＝（①+③）－⑤</t>
    <phoneticPr fontId="2"/>
  </si>
  <si>
    <t>C）前払+部分払+精算払＝（①+③）－④－⑤</t>
    <phoneticPr fontId="2"/>
  </si>
  <si>
    <t>A）～C）で、概算払をしている場合は、さらに⑥を引いてください</t>
    <phoneticPr fontId="2"/>
  </si>
  <si>
    <t>様式-22</t>
    <rPh sb="0" eb="2">
      <t>ヨウシキ</t>
    </rPh>
    <phoneticPr fontId="2"/>
  </si>
  <si>
    <t>特例経費</t>
    <rPh sb="2" eb="4">
      <t>ケイヒ</t>
    </rPh>
    <phoneticPr fontId="2"/>
  </si>
  <si>
    <t>特例措置関連費用</t>
    <phoneticPr fontId="2"/>
  </si>
  <si>
    <t>海外／国内　特例措置費目名（渡航回番号）</t>
    <rPh sb="0" eb="2">
      <t>カイガイ</t>
    </rPh>
    <rPh sb="3" eb="5">
      <t>コクナイ</t>
    </rPh>
    <rPh sb="6" eb="8">
      <t>トクレイ</t>
    </rPh>
    <rPh sb="8" eb="10">
      <t>ソチ</t>
    </rPh>
    <rPh sb="10" eb="12">
      <t>ヒモク</t>
    </rPh>
    <rPh sb="12" eb="13">
      <t>メイ</t>
    </rPh>
    <rPh sb="14" eb="16">
      <t>トコウ</t>
    </rPh>
    <rPh sb="16" eb="17">
      <t>カイ</t>
    </rPh>
    <rPh sb="17" eb="19">
      <t>バンゴウ</t>
    </rPh>
    <phoneticPr fontId="2"/>
  </si>
  <si>
    <t>現地通貨</t>
    <rPh sb="0" eb="2">
      <t>ゲンチ</t>
    </rPh>
    <rPh sb="2" eb="4">
      <t>ツウカ</t>
    </rPh>
    <phoneticPr fontId="2"/>
  </si>
  <si>
    <t>日本円
(税抜)</t>
    <rPh sb="0" eb="3">
      <t>ニホンエン</t>
    </rPh>
    <rPh sb="5" eb="6">
      <t>ゼイ</t>
    </rPh>
    <rPh sb="6" eb="7">
      <t>ヌ</t>
    </rPh>
    <phoneticPr fontId="2"/>
  </si>
  <si>
    <t>海外　PCR検査費（第1回渡航分）</t>
    <rPh sb="0" eb="2">
      <t>カイガイ</t>
    </rPh>
    <rPh sb="6" eb="8">
      <t>ケンサ</t>
    </rPh>
    <rPh sb="8" eb="9">
      <t>ヒ</t>
    </rPh>
    <phoneticPr fontId="110"/>
  </si>
  <si>
    <t>特例措置関連経費（海外接種分）</t>
    <rPh sb="0" eb="2">
      <t>トクレイ</t>
    </rPh>
    <rPh sb="2" eb="4">
      <t>ソチ</t>
    </rPh>
    <rPh sb="4" eb="6">
      <t>カンレン</t>
    </rPh>
    <rPh sb="6" eb="8">
      <t>ケイヒ</t>
    </rPh>
    <rPh sb="9" eb="11">
      <t>カイガイ</t>
    </rPh>
    <rPh sb="11" eb="13">
      <t>セッシュ</t>
    </rPh>
    <rPh sb="13" eb="14">
      <t>ブン</t>
    </rPh>
    <phoneticPr fontId="110"/>
  </si>
  <si>
    <t>海外　PCR検査費（第2回渡航分）</t>
    <rPh sb="0" eb="2">
      <t>カイガイ</t>
    </rPh>
    <rPh sb="6" eb="8">
      <t>ケンサ</t>
    </rPh>
    <rPh sb="8" eb="9">
      <t>ヒ</t>
    </rPh>
    <phoneticPr fontId="110"/>
  </si>
  <si>
    <t>様式-く：外部人材関連書類</t>
    <rPh sb="0" eb="2">
      <t>ヨウシキ</t>
    </rPh>
    <rPh sb="5" eb="7">
      <t>ガイブ</t>
    </rPh>
    <rPh sb="7" eb="9">
      <t>ジンザイ</t>
    </rPh>
    <rPh sb="9" eb="11">
      <t>カンレン</t>
    </rPh>
    <rPh sb="11" eb="13">
      <t>ショルイ</t>
    </rPh>
    <phoneticPr fontId="2"/>
  </si>
  <si>
    <t>外部人材履行結果検査調書</t>
  </si>
  <si>
    <t>契約相手（所属先）</t>
    <rPh sb="5" eb="7">
      <t>ショゾク</t>
    </rPh>
    <rPh sb="7" eb="8">
      <t>サキ</t>
    </rPh>
    <phoneticPr fontId="2"/>
  </si>
  <si>
    <t>外部人材契約の
人件費支払金額（旅費等人件費以外の金額は含めない）</t>
    <phoneticPr fontId="2"/>
  </si>
  <si>
    <t>総額：
(税抜)</t>
    <rPh sb="0" eb="2">
      <t>ソウガク</t>
    </rPh>
    <rPh sb="5" eb="6">
      <t>ゼイ</t>
    </rPh>
    <rPh sb="6" eb="7">
      <t>バツ</t>
    </rPh>
    <phoneticPr fontId="2"/>
  </si>
  <si>
    <t>支払回数：２回</t>
    <rPh sb="0" eb="2">
      <t>シハライ</t>
    </rPh>
    <rPh sb="2" eb="4">
      <t>カイスウ</t>
    </rPh>
    <rPh sb="6" eb="7">
      <t>カイ</t>
    </rPh>
    <phoneticPr fontId="2"/>
  </si>
  <si>
    <t>第１回：</t>
    <rPh sb="0" eb="1">
      <t>ダイ</t>
    </rPh>
    <rPh sb="2" eb="3">
      <t>カイ</t>
    </rPh>
    <phoneticPr fontId="2"/>
  </si>
  <si>
    <t>第２回：</t>
    <rPh sb="0" eb="1">
      <t>ダイ</t>
    </rPh>
    <rPh sb="2" eb="3">
      <t>カイ</t>
    </rPh>
    <phoneticPr fontId="2"/>
  </si>
  <si>
    <t>外部人材総人月</t>
    <rPh sb="4" eb="5">
      <t>ソウ</t>
    </rPh>
    <rPh sb="5" eb="7">
      <t>ニンゲツ</t>
    </rPh>
    <phoneticPr fontId="2"/>
  </si>
  <si>
    <t>検査詳細</t>
  </si>
  <si>
    <t>全体検査所見</t>
    <rPh sb="0" eb="2">
      <t>ゼンタイ</t>
    </rPh>
    <phoneticPr fontId="2"/>
  </si>
  <si>
    <t>業務従事者ごとの
実績</t>
    <rPh sb="0" eb="2">
      <t>ギョウム</t>
    </rPh>
    <rPh sb="2" eb="5">
      <t>ジュウジシャ</t>
    </rPh>
    <rPh sb="9" eb="11">
      <t>ジッセキ</t>
    </rPh>
    <phoneticPr fontId="2"/>
  </si>
  <si>
    <t>業務実績（人月）</t>
    <rPh sb="0" eb="2">
      <t>ギョウム</t>
    </rPh>
    <rPh sb="2" eb="4">
      <t>ジッセキ</t>
    </rPh>
    <rPh sb="5" eb="7">
      <t>ニンゲツ</t>
    </rPh>
    <phoneticPr fontId="2"/>
  </si>
  <si>
    <t>現地</t>
    <rPh sb="0" eb="2">
      <t>ゲンチ</t>
    </rPh>
    <phoneticPr fontId="2"/>
  </si>
  <si>
    <t>国内</t>
    <rPh sb="0" eb="2">
      <t>コクナイ</t>
    </rPh>
    <phoneticPr fontId="2"/>
  </si>
  <si>
    <t>検査所見</t>
    <rPh sb="0" eb="2">
      <t>ケンサ</t>
    </rPh>
    <rPh sb="2" eb="4">
      <t>ショケン</t>
    </rPh>
    <phoneticPr fontId="2"/>
  </si>
  <si>
    <t>以上の業務は、契約書、附属書その他関係書類に基づき検査を行った結果、完了したことを確認しました。</t>
    <phoneticPr fontId="2"/>
  </si>
  <si>
    <t>検査年月日</t>
    <rPh sb="2" eb="5">
      <t>ネンガッピ</t>
    </rPh>
    <phoneticPr fontId="2"/>
  </si>
  <si>
    <t>業務主任者</t>
    <phoneticPr fontId="2"/>
  </si>
  <si>
    <t>印</t>
    <rPh sb="0" eb="1">
      <t>イン</t>
    </rPh>
    <phoneticPr fontId="2"/>
  </si>
  <si>
    <t>(注)本検査調書は、契約相手先ごとに1枚作成の上ご提出ください。</t>
  </si>
  <si>
    <t>　　（行が足りない場合は、行を挿入するか複数枚に分けて作成ください。）</t>
    <rPh sb="3" eb="4">
      <t>ギョウ</t>
    </rPh>
    <rPh sb="5" eb="6">
      <t>タ</t>
    </rPh>
    <rPh sb="9" eb="11">
      <t>バアイ</t>
    </rPh>
    <rPh sb="13" eb="14">
      <t>ギョウ</t>
    </rPh>
    <rPh sb="15" eb="17">
      <t>ソウニュウ</t>
    </rPh>
    <rPh sb="20" eb="23">
      <t>フクスウマイ</t>
    </rPh>
    <rPh sb="24" eb="25">
      <t>ワ</t>
    </rPh>
    <rPh sb="27" eb="29">
      <t>サクセイ</t>
    </rPh>
    <phoneticPr fontId="2"/>
  </si>
  <si>
    <t>様式-さ</t>
    <rPh sb="0" eb="2">
      <t>ヨウシキ</t>
    </rPh>
    <phoneticPr fontId="2"/>
  </si>
  <si>
    <t>機材等納入結果検査調書</t>
  </si>
  <si>
    <t>業務名称</t>
    <rPh sb="0" eb="2">
      <t>ギョウム</t>
    </rPh>
    <rPh sb="2" eb="4">
      <t>メイショウ</t>
    </rPh>
    <phoneticPr fontId="2"/>
  </si>
  <si>
    <t>機材一式の名称</t>
  </si>
  <si>
    <t>検査詳細</t>
    <phoneticPr fontId="2"/>
  </si>
  <si>
    <t>検査年月日／場所</t>
  </si>
  <si>
    <t>内容</t>
  </si>
  <si>
    <t>検査所見</t>
  </si>
  <si>
    <t>契約書、附属書その他関係書類に基づき検査を行った結果、機材の据付・稼働確認を完了したことを確認する。</t>
    <phoneticPr fontId="2"/>
  </si>
  <si>
    <t>　　　　　　</t>
    <phoneticPr fontId="2"/>
  </si>
  <si>
    <t>検査者：</t>
    <phoneticPr fontId="2"/>
  </si>
  <si>
    <t>　　　　</t>
    <phoneticPr fontId="2"/>
  </si>
  <si>
    <t>業務主任者：</t>
    <phoneticPr fontId="2"/>
  </si>
  <si>
    <t>添付資料：機材稼働時の写真</t>
  </si>
  <si>
    <t>(2020年12月版）</t>
    <rPh sb="5" eb="6">
      <t>ネン</t>
    </rPh>
    <rPh sb="8" eb="9">
      <t>ガツ</t>
    </rPh>
    <rPh sb="9" eb="10">
      <t>バン</t>
    </rPh>
    <phoneticPr fontId="2"/>
  </si>
  <si>
    <t>様式-お：受領書</t>
  </si>
  <si>
    <t>　▼事業部名の選択</t>
    <rPh sb="2" eb="4">
      <t>ジギョウ</t>
    </rPh>
    <rPh sb="4" eb="5">
      <t>ブ</t>
    </rPh>
    <rPh sb="5" eb="6">
      <t>メイ</t>
    </rPh>
    <rPh sb="7" eb="9">
      <t>センタク</t>
    </rPh>
    <phoneticPr fontId="2"/>
  </si>
  <si>
    <r>
      <t>各種書類受領書</t>
    </r>
    <r>
      <rPr>
        <sz val="11"/>
        <color theme="1"/>
        <rFont val="ＭＳ ゴシック"/>
        <family val="3"/>
        <charset val="128"/>
      </rPr>
      <t xml:space="preserve"> (民間連携事業用)</t>
    </r>
    <rPh sb="9" eb="11">
      <t>ミンカン</t>
    </rPh>
    <rPh sb="11" eb="13">
      <t>レンケイ</t>
    </rPh>
    <rPh sb="13" eb="15">
      <t>ジギョウ</t>
    </rPh>
    <rPh sb="15" eb="16">
      <t>ヨウ</t>
    </rPh>
    <phoneticPr fontId="2"/>
  </si>
  <si>
    <t>　民間連携事業部</t>
    <rPh sb="1" eb="3">
      <t>ミンカン</t>
    </rPh>
    <rPh sb="3" eb="5">
      <t>レンケイ</t>
    </rPh>
    <rPh sb="5" eb="7">
      <t>ジギョウ</t>
    </rPh>
    <rPh sb="7" eb="8">
      <t>ブ</t>
    </rPh>
    <phoneticPr fontId="2"/>
  </si>
  <si>
    <t>　関西センター</t>
    <rPh sb="1" eb="3">
      <t>カンサイ</t>
    </rPh>
    <phoneticPr fontId="2"/>
  </si>
  <si>
    <t>貴　社　名</t>
    <phoneticPr fontId="2"/>
  </si>
  <si>
    <t>　中部センター</t>
    <rPh sb="1" eb="3">
      <t>チュウブ</t>
    </rPh>
    <phoneticPr fontId="2"/>
  </si>
  <si>
    <t>ご持参／郵送
ご担当者名</t>
    <rPh sb="4" eb="6">
      <t>ユウソウ</t>
    </rPh>
    <rPh sb="8" eb="10">
      <t>タントウ</t>
    </rPh>
    <phoneticPr fontId="2"/>
  </si>
  <si>
    <t>TEL</t>
  </si>
  <si>
    <t>メールアドレス</t>
  </si>
  <si>
    <t>　横浜センター</t>
    <rPh sb="1" eb="3">
      <t>ヨコハマ</t>
    </rPh>
    <phoneticPr fontId="2"/>
  </si>
  <si>
    <t>調達管理番号</t>
    <rPh sb="0" eb="2">
      <t>チョウタツ</t>
    </rPh>
    <rPh sb="2" eb="4">
      <t>カンリ</t>
    </rPh>
    <rPh sb="4" eb="6">
      <t>バンゴウ</t>
    </rPh>
    <phoneticPr fontId="110"/>
  </si>
  <si>
    <t>　筑波センター</t>
    <rPh sb="1" eb="3">
      <t>ツクバ</t>
    </rPh>
    <phoneticPr fontId="2"/>
  </si>
  <si>
    <t>案　件　名</t>
    <phoneticPr fontId="2"/>
  </si>
  <si>
    <t>　九州センター</t>
    <rPh sb="1" eb="3">
      <t>キュウシュウ</t>
    </rPh>
    <phoneticPr fontId="2"/>
  </si>
  <si>
    <t>案 件 担 当
事 業 部 名</t>
    <rPh sb="0" eb="1">
      <t>アン</t>
    </rPh>
    <rPh sb="2" eb="3">
      <t>ケン</t>
    </rPh>
    <rPh sb="4" eb="5">
      <t>タン</t>
    </rPh>
    <rPh sb="6" eb="7">
      <t>トウ</t>
    </rPh>
    <rPh sb="8" eb="9">
      <t>コト</t>
    </rPh>
    <rPh sb="10" eb="11">
      <t>ギョウ</t>
    </rPh>
    <rPh sb="12" eb="13">
      <t>ブ</t>
    </rPh>
    <rPh sb="14" eb="15">
      <t>メイ</t>
    </rPh>
    <phoneticPr fontId="2"/>
  </si>
  <si>
    <t>調達・派遣業務部
担当者名</t>
    <rPh sb="0" eb="2">
      <t>チョウタツ</t>
    </rPh>
    <rPh sb="3" eb="8">
      <t>ハケンギョウムブ</t>
    </rPh>
    <rPh sb="9" eb="11">
      <t>タントウ</t>
    </rPh>
    <rPh sb="11" eb="12">
      <t>シャ</t>
    </rPh>
    <rPh sb="12" eb="13">
      <t>メイ</t>
    </rPh>
    <phoneticPr fontId="2"/>
  </si>
  <si>
    <t>　沖縄センター</t>
    <rPh sb="1" eb="3">
      <t>オキナワ</t>
    </rPh>
    <phoneticPr fontId="2"/>
  </si>
  <si>
    <t>↑事業部を選択してください。</t>
    <rPh sb="1" eb="3">
      <t>ジギョウ</t>
    </rPh>
    <rPh sb="3" eb="4">
      <t>ブ</t>
    </rPh>
    <rPh sb="5" eb="7">
      <t>センタク</t>
    </rPh>
    <phoneticPr fontId="2"/>
  </si>
  <si>
    <t>　東北センター</t>
    <rPh sb="1" eb="3">
      <t>トウホク</t>
    </rPh>
    <phoneticPr fontId="2"/>
  </si>
  <si>
    <t>提出書類</t>
  </si>
  <si>
    <t>　北陸センター</t>
    <phoneticPr fontId="2"/>
  </si>
  <si>
    <t>最初の契約</t>
    <rPh sb="0" eb="2">
      <t>サイショ</t>
    </rPh>
    <rPh sb="3" eb="5">
      <t>ケイヤク</t>
    </rPh>
    <phoneticPr fontId="2"/>
  </si>
  <si>
    <t>□</t>
  </si>
  <si>
    <t>契約書（案）　</t>
    <phoneticPr fontId="2"/>
  </si>
  <si>
    <r>
      <t>最終見積書</t>
    </r>
    <r>
      <rPr>
        <sz val="12"/>
        <color rgb="FFFF0000"/>
        <rFont val="ＭＳ ゴシック"/>
        <family val="3"/>
        <charset val="128"/>
      </rPr>
      <t>（要代表者印押印）</t>
    </r>
    <rPh sb="0" eb="2">
      <t>サイシュウ</t>
    </rPh>
    <rPh sb="2" eb="5">
      <t>ミツモリショ</t>
    </rPh>
    <rPh sb="6" eb="7">
      <t>ヨウ</t>
    </rPh>
    <rPh sb="7" eb="10">
      <t>ダイヒョウシャ</t>
    </rPh>
    <rPh sb="10" eb="11">
      <t>イン</t>
    </rPh>
    <rPh sb="11" eb="13">
      <t>オウイン</t>
    </rPh>
    <phoneticPr fontId="2"/>
  </si>
  <si>
    <r>
      <t>支払い口座届出書</t>
    </r>
    <r>
      <rPr>
        <sz val="12"/>
        <color rgb="FFFF0000"/>
        <rFont val="ＭＳ ゴシック"/>
        <family val="3"/>
        <charset val="128"/>
      </rPr>
      <t>（要代表者印押印）</t>
    </r>
    <rPh sb="0" eb="2">
      <t>シハラ</t>
    </rPh>
    <rPh sb="3" eb="5">
      <t>コウザ</t>
    </rPh>
    <rPh sb="5" eb="8">
      <t>トドケデショ</t>
    </rPh>
    <phoneticPr fontId="2"/>
  </si>
  <si>
    <t>変更契約</t>
    <rPh sb="0" eb="2">
      <t>ヘンコウ</t>
    </rPh>
    <rPh sb="2" eb="4">
      <t>ケイヤク</t>
    </rPh>
    <phoneticPr fontId="2"/>
  </si>
  <si>
    <t>契約書（製本済）２部</t>
    <rPh sb="0" eb="2">
      <t>ケイヤク</t>
    </rPh>
    <rPh sb="2" eb="3">
      <t>ショ</t>
    </rPh>
    <rPh sb="9" eb="10">
      <t>ブ</t>
    </rPh>
    <phoneticPr fontId="2"/>
  </si>
  <si>
    <t xml:space="preserve"> 請 求 書</t>
    <phoneticPr fontId="2"/>
  </si>
  <si>
    <t>請求書種類</t>
  </si>
  <si>
    <t>請求書必須添付物</t>
  </si>
  <si>
    <t>前払請求書</t>
    <phoneticPr fontId="2"/>
  </si>
  <si>
    <t>保証機関発行の前払保証書(正1部、写1部）</t>
    <phoneticPr fontId="2"/>
  </si>
  <si>
    <t>金融機関発行の保証書(正1部、写1部）</t>
    <phoneticPr fontId="2"/>
  </si>
  <si>
    <t>登記事項証明書(代表者事項証明書)(正1部、写1部）</t>
    <phoneticPr fontId="2"/>
  </si>
  <si>
    <t>保証書発行機関の印鑑証明書(正1部、写1部）</t>
    <phoneticPr fontId="2"/>
  </si>
  <si>
    <t>部分払請求書</t>
    <phoneticPr fontId="2"/>
  </si>
  <si>
    <r>
      <t>概算払請求書</t>
    </r>
    <r>
      <rPr>
        <vertAlign val="superscript"/>
        <sz val="10.5"/>
        <color theme="1"/>
        <rFont val="ＭＳ ゴシック"/>
        <family val="3"/>
        <charset val="128"/>
      </rPr>
      <t>注）</t>
    </r>
    <rPh sb="6" eb="7">
      <t>チュウ</t>
    </rPh>
    <phoneticPr fontId="2"/>
  </si>
  <si>
    <t>精算払請求書</t>
    <phoneticPr fontId="2"/>
  </si>
  <si>
    <t xml:space="preserve"> 精算報告書</t>
    <phoneticPr fontId="2"/>
  </si>
  <si>
    <t>提出ファイル数：</t>
    <phoneticPr fontId="2"/>
  </si>
  <si>
    <t>冊</t>
    <rPh sb="0" eb="1">
      <t>サツ</t>
    </rPh>
    <phoneticPr fontId="2"/>
  </si>
  <si>
    <t xml:space="preserve"> その他</t>
    <phoneticPr fontId="2"/>
  </si>
  <si>
    <t>提出書類：</t>
    <rPh sb="0" eb="2">
      <t>テイシュツ</t>
    </rPh>
    <rPh sb="2" eb="4">
      <t>ショルイ</t>
    </rPh>
    <phoneticPr fontId="2"/>
  </si>
  <si>
    <t>※太枠内をご記入ください。</t>
  </si>
  <si>
    <t>上記書類を受領いたしました。</t>
  </si>
  <si>
    <t>独立行政法人 国際協力機構 調達・派遣業務部</t>
    <rPh sb="17" eb="19">
      <t>ハケン</t>
    </rPh>
    <rPh sb="19" eb="21">
      <t>ギョウム</t>
    </rPh>
    <rPh sb="21" eb="22">
      <t>ブ</t>
    </rPh>
    <phoneticPr fontId="2"/>
  </si>
  <si>
    <t>JICA 受領印</t>
    <phoneticPr fontId="2"/>
  </si>
  <si>
    <t>(　　　　年　　　月　　　日)</t>
    <phoneticPr fontId="2"/>
  </si>
  <si>
    <t>※民間連携事業及び中小企業海外展開支援事業においては、検査調書オリジナルの提出は必要ありません。</t>
    <phoneticPr fontId="2"/>
  </si>
  <si>
    <t>※契約関連書類のうち、調達・派遣業務部にご提出頂くものは、契約に関するもの(契約書、最終見積書）、支払に関するもの（請求書、精算報告書）であり、これらの提出に当たっては本受領書を付けてください。この他、受注者側の都合で受領書が必要なものについては本様式の「その他」欄に提出書類名を記載し、本様式を使用してください。</t>
    <rPh sb="84" eb="85">
      <t>ホン</t>
    </rPh>
    <phoneticPr fontId="2"/>
  </si>
  <si>
    <t>※それ以外の書類（打合簿、月報、業務に関する各種報告書等）については監督職員にご提出ください。</t>
  </si>
  <si>
    <t>※調達・派遣業務部に書類をご提出頂く場合の受領書の取り扱いは以下の通りです。</t>
  </si>
  <si>
    <r>
      <t>　①持参される場合：本紙にご記入の上、</t>
    </r>
    <r>
      <rPr>
        <u/>
        <sz val="8"/>
        <rFont val="ＭＳ ゴシック"/>
        <family val="3"/>
        <charset val="128"/>
      </rPr>
      <t>1部</t>
    </r>
    <r>
      <rPr>
        <sz val="8"/>
        <rFont val="ＭＳ ゴシック"/>
        <family val="3"/>
        <charset val="128"/>
      </rPr>
      <t>ご持参ください。受領印を押印してお返しします。</t>
    </r>
    <rPh sb="38" eb="39">
      <t>カエ</t>
    </rPh>
    <phoneticPr fontId="2"/>
  </si>
  <si>
    <r>
      <t>　②郵送の場合：本紙にご記入の上、</t>
    </r>
    <r>
      <rPr>
        <u/>
        <sz val="8"/>
        <rFont val="ＭＳ ゴシック"/>
        <family val="3"/>
        <charset val="128"/>
      </rPr>
      <t>１部</t>
    </r>
    <r>
      <rPr>
        <sz val="8"/>
        <rFont val="ＭＳ ゴシック"/>
        <family val="3"/>
        <charset val="128"/>
      </rPr>
      <t>同封ください。受領印を押印したものの写(PDF)をメールで返送します。</t>
    </r>
    <phoneticPr fontId="2"/>
  </si>
  <si>
    <t>※受領書は必要性が無くなるまで保管願います。（例：請求書の場合は、請求金額が振り込まれる迄）</t>
  </si>
  <si>
    <r>
      <t>本業務に引き続いて別業務</t>
    </r>
    <r>
      <rPr>
        <sz val="10"/>
        <color rgb="FFFF0000"/>
        <rFont val="HG丸ｺﾞｼｯｸM-PRO"/>
        <family val="3"/>
        <charset val="128"/>
      </rPr>
      <t>（自社業務・他案件）</t>
    </r>
    <r>
      <rPr>
        <sz val="10"/>
        <color theme="1"/>
        <rFont val="HG丸ｺﾞｼｯｸM-PRO"/>
        <family val="3"/>
        <charset val="128"/>
      </rPr>
      <t>に業務従事者が従事する場合の旅費の分担に係る報告（本業務⇒別業務）</t>
    </r>
    <rPh sb="0" eb="3">
      <t>ホンギョウム</t>
    </rPh>
    <rPh sb="4" eb="5">
      <t>ヒ</t>
    </rPh>
    <rPh sb="6" eb="7">
      <t>ツヅ</t>
    </rPh>
    <rPh sb="9" eb="12">
      <t>ベツギョウム</t>
    </rPh>
    <rPh sb="13" eb="17">
      <t>ジシャギョウム</t>
    </rPh>
    <rPh sb="18" eb="21">
      <t>タアンケン</t>
    </rPh>
    <rPh sb="23" eb="28">
      <t>ギョウムジュウジシャ</t>
    </rPh>
    <rPh sb="29" eb="31">
      <t>ジュウジ</t>
    </rPh>
    <rPh sb="33" eb="35">
      <t>バアイ</t>
    </rPh>
    <rPh sb="36" eb="38">
      <t>リョヒ</t>
    </rPh>
    <rPh sb="39" eb="41">
      <t>ブンタン</t>
    </rPh>
    <rPh sb="42" eb="43">
      <t>カカ</t>
    </rPh>
    <rPh sb="44" eb="46">
      <t>ホウコク</t>
    </rPh>
    <rPh sb="47" eb="50">
      <t>ホンギョウム</t>
    </rPh>
    <rPh sb="51" eb="54">
      <t>ベツギョウム</t>
    </rPh>
    <phoneticPr fontId="137"/>
  </si>
  <si>
    <t>別業務に継続して従事する際の旅費の分担に係る報告</t>
    <rPh sb="0" eb="1">
      <t>ベツ</t>
    </rPh>
    <rPh sb="1" eb="3">
      <t>ギョウム</t>
    </rPh>
    <rPh sb="4" eb="6">
      <t>ケイゾク</t>
    </rPh>
    <rPh sb="8" eb="10">
      <t>ジュウジ</t>
    </rPh>
    <rPh sb="12" eb="13">
      <t>サイ</t>
    </rPh>
    <rPh sb="14" eb="16">
      <t>リョヒ</t>
    </rPh>
    <rPh sb="17" eb="19">
      <t>ブンタン</t>
    </rPh>
    <rPh sb="20" eb="21">
      <t>カカ</t>
    </rPh>
    <rPh sb="22" eb="24">
      <t>ホウコク</t>
    </rPh>
    <phoneticPr fontId="2"/>
  </si>
  <si>
    <t>作成日</t>
    <rPh sb="0" eb="2">
      <t>サクセイ</t>
    </rPh>
    <rPh sb="2" eb="3">
      <t>ヒ</t>
    </rPh>
    <phoneticPr fontId="110"/>
  </si>
  <si>
    <t>調達管理番号：</t>
    <rPh sb="0" eb="6">
      <t>チョウタツカンリバンゴウ</t>
    </rPh>
    <phoneticPr fontId="2"/>
  </si>
  <si>
    <t>業務主任者</t>
    <rPh sb="0" eb="5">
      <t>ギョウムシュニンシャ</t>
    </rPh>
    <phoneticPr fontId="2"/>
  </si>
  <si>
    <t>印</t>
    <rPh sb="0" eb="1">
      <t>イン</t>
    </rPh>
    <phoneticPr fontId="110"/>
  </si>
  <si>
    <t>案件名：</t>
    <phoneticPr fontId="110"/>
  </si>
  <si>
    <t>業務主任者は、本業務の業務従事者が継続して従事する別業務との間の旅費の分担について、以下のとおり報告する。</t>
    <rPh sb="0" eb="2">
      <t>ギョウム</t>
    </rPh>
    <rPh sb="2" eb="5">
      <t>シュニンシャ</t>
    </rPh>
    <rPh sb="7" eb="8">
      <t>ホン</t>
    </rPh>
    <rPh sb="8" eb="10">
      <t>ギョウム</t>
    </rPh>
    <rPh sb="11" eb="13">
      <t>ギョウム</t>
    </rPh>
    <rPh sb="13" eb="15">
      <t>ジュウジ</t>
    </rPh>
    <rPh sb="15" eb="16">
      <t>シャ</t>
    </rPh>
    <rPh sb="17" eb="19">
      <t>ケイゾク</t>
    </rPh>
    <rPh sb="21" eb="23">
      <t>ジュウジ</t>
    </rPh>
    <rPh sb="25" eb="26">
      <t>ベツ</t>
    </rPh>
    <rPh sb="26" eb="28">
      <t>ギョウム</t>
    </rPh>
    <rPh sb="30" eb="31">
      <t>アイダ</t>
    </rPh>
    <rPh sb="32" eb="34">
      <t>リョヒ</t>
    </rPh>
    <rPh sb="35" eb="37">
      <t>ブンタン</t>
    </rPh>
    <rPh sb="42" eb="44">
      <t>イカ</t>
    </rPh>
    <rPh sb="48" eb="50">
      <t>ホウコク</t>
    </rPh>
    <phoneticPr fontId="2"/>
  </si>
  <si>
    <t>対象となる業務従事者</t>
    <rPh sb="0" eb="2">
      <t>タイショウ</t>
    </rPh>
    <rPh sb="5" eb="10">
      <t>ギョウムジュウジシャ</t>
    </rPh>
    <phoneticPr fontId="137"/>
  </si>
  <si>
    <t>□村◇男（道路設計）</t>
    <phoneticPr fontId="137"/>
  </si>
  <si>
    <t>旅費を分担する別業務</t>
    <rPh sb="0" eb="2">
      <t>リョヒ</t>
    </rPh>
    <rPh sb="3" eb="5">
      <t>ブンタン</t>
    </rPh>
    <rPh sb="7" eb="10">
      <t>ベツギョウム</t>
    </rPh>
    <phoneticPr fontId="137"/>
  </si>
  <si>
    <t>案件２</t>
    <rPh sb="0" eb="2">
      <t>アンケン</t>
    </rPh>
    <phoneticPr fontId="137"/>
  </si>
  <si>
    <t>旅費の分担</t>
    <rPh sb="0" eb="2">
      <t>リョヒ</t>
    </rPh>
    <rPh sb="3" eb="5">
      <t>ブンタン</t>
    </rPh>
    <phoneticPr fontId="137"/>
  </si>
  <si>
    <t>件　名</t>
  </si>
  <si>
    <r>
      <t>案件1（</t>
    </r>
    <r>
      <rPr>
        <sz val="10"/>
        <color rgb="FFFF0000"/>
        <rFont val="HG丸ｺﾞｼｯｸM-PRO"/>
        <family val="3"/>
        <charset val="128"/>
      </rPr>
      <t>本業務</t>
    </r>
    <r>
      <rPr>
        <sz val="10"/>
        <color theme="1"/>
        <rFont val="HG丸ｺﾞｼｯｸM-PRO"/>
        <family val="3"/>
        <charset val="128"/>
      </rPr>
      <t>）</t>
    </r>
    <rPh sb="0" eb="2">
      <t>アンケン</t>
    </rPh>
    <rPh sb="4" eb="7">
      <t>ホンギョウム</t>
    </rPh>
    <phoneticPr fontId="137"/>
  </si>
  <si>
    <t>案件２（別業務）</t>
    <rPh sb="0" eb="2">
      <t>アンケン</t>
    </rPh>
    <rPh sb="4" eb="7">
      <t>ベツギョウム</t>
    </rPh>
    <phoneticPr fontId="137"/>
  </si>
  <si>
    <t>業務対象国</t>
    <rPh sb="0" eb="5">
      <t>ギョウムタイショウコク</t>
    </rPh>
    <phoneticPr fontId="137"/>
  </si>
  <si>
    <t>ベトナム</t>
  </si>
  <si>
    <t>インドネシア</t>
  </si>
  <si>
    <t>従事期間</t>
  </si>
  <si>
    <t>2013/10/01～2013/10/19（19日）</t>
    <rPh sb="24" eb="25">
      <t>ニチ</t>
    </rPh>
    <phoneticPr fontId="137"/>
  </si>
  <si>
    <t>2013/10/20～2013/11/18（30日）</t>
    <rPh sb="24" eb="25">
      <t>ニチ</t>
    </rPh>
    <phoneticPr fontId="137"/>
  </si>
  <si>
    <t>航空賃対象経路</t>
    <rPh sb="0" eb="2">
      <t>コウクウ</t>
    </rPh>
    <rPh sb="2" eb="3">
      <t>チン</t>
    </rPh>
    <rPh sb="3" eb="5">
      <t>タイショウ</t>
    </rPh>
    <rPh sb="5" eb="7">
      <t>ケイロ</t>
    </rPh>
    <phoneticPr fontId="137"/>
  </si>
  <si>
    <t>成田⇒ハノイ</t>
  </si>
  <si>
    <t>ハノイ⇒ジャカルタ⇒成田</t>
  </si>
  <si>
    <t>日当</t>
  </si>
  <si>
    <t>宿泊料</t>
  </si>
  <si>
    <t>2013/10/01～2013/10/19（18泊分）</t>
  </si>
  <si>
    <t>2013/10/20～2013/11/18（29泊分）</t>
  </si>
  <si>
    <t>国内旅費</t>
  </si>
  <si>
    <t>2,425円</t>
  </si>
  <si>
    <t>2,425円</t>
    <phoneticPr fontId="137"/>
  </si>
  <si>
    <t>戦争特約保険料</t>
    <phoneticPr fontId="137"/>
  </si>
  <si>
    <t>計上なし</t>
  </si>
  <si>
    <t xml:space="preserve"> </t>
    <phoneticPr fontId="2"/>
  </si>
  <si>
    <r>
      <t>別業務</t>
    </r>
    <r>
      <rPr>
        <sz val="10"/>
        <color rgb="FFFF0000"/>
        <rFont val="HG丸ｺﾞｼｯｸM-PRO"/>
        <family val="3"/>
        <charset val="128"/>
      </rPr>
      <t>（自社業務・他案件）</t>
    </r>
    <r>
      <rPr>
        <sz val="10"/>
        <color theme="1"/>
        <rFont val="HG丸ｺﾞｼｯｸM-PRO"/>
        <family val="3"/>
        <charset val="128"/>
      </rPr>
      <t>に引き続いて本業務に業務従事者が従事する場合の旅費の分担に係る報告（別業務⇒本業務）</t>
    </r>
    <rPh sb="0" eb="1">
      <t>ベツ</t>
    </rPh>
    <rPh sb="19" eb="20">
      <t>ホン</t>
    </rPh>
    <rPh sb="47" eb="50">
      <t>ベツギョウム</t>
    </rPh>
    <rPh sb="51" eb="54">
      <t>ホンギョウム</t>
    </rPh>
    <phoneticPr fontId="137"/>
  </si>
  <si>
    <t>案件1（別業務）</t>
    <rPh sb="0" eb="2">
      <t>アンケン</t>
    </rPh>
    <rPh sb="4" eb="5">
      <t>ベツ</t>
    </rPh>
    <rPh sb="5" eb="7">
      <t>ギョウム</t>
    </rPh>
    <phoneticPr fontId="137"/>
  </si>
  <si>
    <r>
      <t>案件２（</t>
    </r>
    <r>
      <rPr>
        <sz val="10"/>
        <color rgb="FFFF0000"/>
        <rFont val="HG丸ｺﾞｼｯｸM-PRO"/>
        <family val="3"/>
        <charset val="128"/>
      </rPr>
      <t>本業務</t>
    </r>
    <r>
      <rPr>
        <sz val="10"/>
        <color theme="1"/>
        <rFont val="HG丸ｺﾞｼｯｸM-PRO"/>
        <family val="3"/>
        <charset val="128"/>
      </rPr>
      <t>）</t>
    </r>
    <rPh sb="0" eb="2">
      <t>アンケン</t>
    </rPh>
    <rPh sb="4" eb="5">
      <t>ホン</t>
    </rPh>
    <rPh sb="5" eb="7">
      <t>ギョウム</t>
    </rPh>
    <phoneticPr fontId="137"/>
  </si>
  <si>
    <t>　</t>
    <phoneticPr fontId="1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</si>
</sst>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176" formatCode="0.00_);[Red]\(0.00\)"/>
    <numFmt numFmtId="177" formatCode="#,##0_ "/>
    <numFmt numFmtId="178" formatCode="#,##0_);[Red]\(#,##0\)"/>
    <numFmt numFmtId="179" formatCode="yyyy&quot;年&quot;m&quot;月&quot;;@"/>
    <numFmt numFmtId="180" formatCode="[$-F800]dddd\,\ mmmm\ dd\,\ yyyy"/>
    <numFmt numFmtId="181" formatCode="#&quot;号&quot;"/>
    <numFmt numFmtId="182" formatCode="yyyy&quot;年&quot;m&quot;月&quot;d&quot;日&quot;;@"/>
    <numFmt numFmtId="183" formatCode="#,##0&quot;円&quot;"/>
    <numFmt numFmtId="184" formatCode="0_);[Red]\(0\)"/>
    <numFmt numFmtId="185" formatCode="\(General&quot;日&quot;\)"/>
    <numFmt numFmtId="186" formatCode="0_ "/>
    <numFmt numFmtId="187" formatCode="\(&quot;内&quot;General&quot;日&quot;\)"/>
    <numFmt numFmtId="188" formatCode="\(yyyy&quot;年&quot;m&quot;月&quot;d&quot;日&quot;\)"/>
    <numFmt numFmtId="189" formatCode="&quot;航&quot;\-##"/>
    <numFmt numFmtId="190" formatCode="0.00_ &quot;M/M&quot;"/>
    <numFmt numFmtId="191" formatCode="#,##0_ &quot;円&quot;"/>
    <numFmt numFmtId="192" formatCode="#,##0.00;[Red]#,##0.00"/>
    <numFmt numFmtId="193" formatCode="#,###"/>
    <numFmt numFmtId="194" formatCode="&quot;特&quot;\-##"/>
    <numFmt numFmtId="195" formatCode="#,##0;&quot;▲ &quot;#,##0"/>
    <numFmt numFmtId="196" formatCode="&quot;渡航&quot;\-##"/>
    <numFmt numFmtId="197" formatCode="####&quot;年&quot;"/>
    <numFmt numFmtId="198" formatCode="0.00000_);[Red]\(0.00000\)"/>
    <numFmt numFmtId="199" formatCode="&quot;¥&quot;#,##0_);[Red]\(&quot;¥&quot;#,##0\)"/>
    <numFmt numFmtId="200" formatCode="0.00&quot;人&quot;&quot;月&quot;"/>
  </numFmts>
  <fonts count="163">
    <font>
      <sz val="12"/>
      <color theme="1"/>
      <name val="ＭＳ ゴシック"/>
      <family val="3"/>
      <charset val="128"/>
    </font>
    <font>
      <sz val="12"/>
      <color theme="1"/>
      <name val="ＭＳ ゴシック"/>
      <family val="2"/>
      <charset val="128"/>
    </font>
    <font>
      <sz val="6"/>
      <name val="ＭＳ ゴシック"/>
      <family val="3"/>
      <charset val="128"/>
    </font>
    <font>
      <sz val="6"/>
      <name val="ＭＳ ゴシック"/>
      <family val="3"/>
      <charset val="128"/>
    </font>
    <font>
      <vertAlign val="superscript"/>
      <sz val="9"/>
      <color indexed="8"/>
      <name val="ＭＳ ゴシック"/>
      <family val="3"/>
      <charset val="128"/>
    </font>
    <font>
      <sz val="11"/>
      <color indexed="8"/>
      <name val="ＭＳ ゴシック"/>
      <family val="3"/>
      <charset val="128"/>
    </font>
    <font>
      <vertAlign val="superscript"/>
      <sz val="12"/>
      <color indexed="8"/>
      <name val="ＭＳ ゴシック"/>
      <family val="3"/>
      <charset val="128"/>
    </font>
    <font>
      <sz val="9"/>
      <name val="ＭＳ ゴシック"/>
      <family val="3"/>
      <charset val="128"/>
    </font>
    <font>
      <sz val="12"/>
      <name val="Osaka"/>
      <family val="3"/>
      <charset val="128"/>
    </font>
    <font>
      <sz val="14"/>
      <name val="ＭＳ ゴシック"/>
      <family val="3"/>
      <charset val="128"/>
    </font>
    <font>
      <sz val="12"/>
      <name val="ＭＳ ゴシック"/>
      <family val="3"/>
      <charset val="128"/>
    </font>
    <font>
      <sz val="6"/>
      <name val="Osaka"/>
      <family val="3"/>
      <charset val="128"/>
    </font>
    <font>
      <vertAlign val="superscript"/>
      <sz val="12"/>
      <name val="ＭＳ ゴシック"/>
      <family val="3"/>
      <charset val="128"/>
    </font>
    <font>
      <sz val="10"/>
      <name val="ＭＳ ゴシック"/>
      <family val="3"/>
      <charset val="128"/>
    </font>
    <font>
      <b/>
      <sz val="18"/>
      <name val="ＭＳ ゴシック"/>
      <family val="3"/>
      <charset val="128"/>
    </font>
    <font>
      <sz val="6"/>
      <name val="ＭＳ 明朝"/>
      <family val="1"/>
      <charset val="128"/>
    </font>
    <font>
      <u/>
      <sz val="11"/>
      <name val="ＭＳ ゴシック"/>
      <family val="3"/>
      <charset val="128"/>
    </font>
    <font>
      <sz val="11"/>
      <name val="ＭＳ ゴシック"/>
      <family val="3"/>
      <charset val="128"/>
    </font>
    <font>
      <b/>
      <sz val="11"/>
      <name val="ＭＳ ゴシック"/>
      <family val="3"/>
      <charset val="128"/>
    </font>
    <font>
      <b/>
      <vertAlign val="superscript"/>
      <sz val="12"/>
      <color indexed="8"/>
      <name val="ＭＳ ゴシック"/>
      <family val="3"/>
      <charset val="128"/>
    </font>
    <font>
      <b/>
      <sz val="14"/>
      <name val="ＭＳ ゴシック"/>
      <family val="3"/>
      <charset val="128"/>
    </font>
    <font>
      <sz val="12"/>
      <name val="ＭＳ Ｐゴシック"/>
      <family val="3"/>
      <charset val="128"/>
    </font>
    <font>
      <sz val="6"/>
      <name val="ＭＳ ゴシック"/>
      <family val="3"/>
      <charset val="128"/>
    </font>
    <font>
      <u/>
      <sz val="12"/>
      <name val="ＭＳ ゴシック"/>
      <family val="3"/>
      <charset val="128"/>
    </font>
    <font>
      <u val="double"/>
      <sz val="12"/>
      <name val="ＭＳ ゴシック"/>
      <family val="3"/>
      <charset val="128"/>
    </font>
    <font>
      <b/>
      <sz val="12"/>
      <name val="ＭＳ ゴシック"/>
      <family val="3"/>
      <charset val="128"/>
    </font>
    <font>
      <u/>
      <sz val="12"/>
      <color indexed="12"/>
      <name val="ＭＳ ゴシック"/>
      <family val="3"/>
      <charset val="128"/>
    </font>
    <font>
      <u/>
      <sz val="12"/>
      <color indexed="20"/>
      <name val="ＭＳ ゴシック"/>
      <family val="3"/>
      <charset val="128"/>
    </font>
    <font>
      <b/>
      <sz val="18"/>
      <color indexed="56"/>
      <name val="ＭＳ Ｐゴシック"/>
      <family val="3"/>
      <charset val="128"/>
    </font>
    <font>
      <sz val="12"/>
      <name val="平成明朝"/>
      <family val="3"/>
      <charset val="128"/>
    </font>
    <font>
      <sz val="12"/>
      <name val="細明朝体"/>
      <family val="3"/>
      <charset val="128"/>
    </font>
    <font>
      <b/>
      <u/>
      <sz val="12"/>
      <name val="ＭＳ ゴシック"/>
      <family val="3"/>
      <charset val="128"/>
    </font>
    <font>
      <sz val="9"/>
      <color indexed="81"/>
      <name val="ＭＳ Ｐゴシック"/>
      <family val="3"/>
      <charset val="128"/>
    </font>
    <font>
      <sz val="12"/>
      <color theme="1"/>
      <name val="ＭＳ ゴシック"/>
      <family val="3"/>
      <charset val="128"/>
    </font>
    <font>
      <b/>
      <sz val="12"/>
      <color rgb="FFFF00FF"/>
      <name val="ＭＳ ゴシック"/>
      <family val="3"/>
      <charset val="128"/>
    </font>
    <font>
      <u/>
      <sz val="12"/>
      <color indexed="12"/>
      <name val="ＭＳ Ｐゴシック"/>
      <family val="3"/>
      <charset val="128"/>
      <scheme val="minor"/>
    </font>
    <font>
      <sz val="12"/>
      <color rgb="FFFF0000"/>
      <name val="ＭＳ ゴシック"/>
      <family val="3"/>
      <charset val="128"/>
    </font>
    <font>
      <b/>
      <sz val="12"/>
      <color theme="1"/>
      <name val="ＭＳ ゴシック"/>
      <family val="3"/>
      <charset val="128"/>
    </font>
    <font>
      <sz val="11"/>
      <color theme="1"/>
      <name val="ＭＳ Ｐゴシック"/>
      <family val="3"/>
      <charset val="128"/>
      <scheme val="minor"/>
    </font>
    <font>
      <u/>
      <sz val="12"/>
      <color indexed="20"/>
      <name val="ＭＳ Ｐゴシック"/>
      <family val="3"/>
      <charset val="128"/>
      <scheme val="minor"/>
    </font>
    <font>
      <sz val="11"/>
      <color theme="1"/>
      <name val="ＭＳ ゴシック"/>
      <family val="3"/>
      <charset val="128"/>
    </font>
    <font>
      <sz val="8"/>
      <color theme="1"/>
      <name val="ＭＳ ゴシック"/>
      <family val="3"/>
      <charset val="128"/>
    </font>
    <font>
      <sz val="6"/>
      <color theme="1"/>
      <name val="ＭＳ ゴシック"/>
      <family val="3"/>
      <charset val="128"/>
    </font>
    <font>
      <sz val="24"/>
      <color theme="1"/>
      <name val="ＭＳ ゴシック"/>
      <family val="3"/>
      <charset val="128"/>
    </font>
    <font>
      <sz val="22"/>
      <color theme="1"/>
      <name val="ＭＳ ゴシック"/>
      <family val="3"/>
      <charset val="128"/>
    </font>
    <font>
      <sz val="10.5"/>
      <color theme="1"/>
      <name val="ＭＳ ゴシック"/>
      <family val="3"/>
      <charset val="128"/>
    </font>
    <font>
      <b/>
      <sz val="14"/>
      <color theme="1"/>
      <name val="ＭＳ ゴシック"/>
      <family val="3"/>
      <charset val="128"/>
    </font>
    <font>
      <b/>
      <sz val="16"/>
      <color theme="1"/>
      <name val="ＭＳ ゴシック"/>
      <family val="3"/>
      <charset val="128"/>
    </font>
    <font>
      <sz val="14"/>
      <color theme="1"/>
      <name val="ＭＳ ゴシック"/>
      <family val="3"/>
      <charset val="128"/>
    </font>
    <font>
      <sz val="10"/>
      <color theme="1"/>
      <name val="ＭＳ ゴシック"/>
      <family val="3"/>
      <charset val="128"/>
    </font>
    <font>
      <sz val="9"/>
      <color theme="1"/>
      <name val="ＭＳ ゴシック"/>
      <family val="3"/>
      <charset val="128"/>
    </font>
    <font>
      <u/>
      <sz val="12"/>
      <color theme="1"/>
      <name val="ＭＳ ゴシック"/>
      <family val="3"/>
      <charset val="128"/>
    </font>
    <font>
      <sz val="10.5"/>
      <color rgb="FFFF0000"/>
      <name val="ＭＳ ゴシック"/>
      <family val="3"/>
      <charset val="128"/>
    </font>
    <font>
      <sz val="12"/>
      <color rgb="FFFF00FF"/>
      <name val="ＭＳ ゴシック"/>
      <family val="3"/>
      <charset val="128"/>
    </font>
    <font>
      <b/>
      <sz val="12"/>
      <color rgb="FFFF0000"/>
      <name val="ＭＳ ゴシック"/>
      <family val="3"/>
      <charset val="128"/>
    </font>
    <font>
      <b/>
      <sz val="11"/>
      <color rgb="FFFF0000"/>
      <name val="ＭＳ ゴシック"/>
      <family val="3"/>
      <charset val="128"/>
    </font>
    <font>
      <b/>
      <sz val="10"/>
      <color rgb="FFFF0000"/>
      <name val="ＭＳ ゴシック"/>
      <family val="3"/>
      <charset val="128"/>
    </font>
    <font>
      <b/>
      <sz val="10"/>
      <color theme="1"/>
      <name val="ＭＳ ゴシック"/>
      <family val="3"/>
      <charset val="128"/>
    </font>
    <font>
      <sz val="12"/>
      <color theme="9" tint="-0.499984740745262"/>
      <name val="ＭＳ ゴシック"/>
      <family val="3"/>
      <charset val="128"/>
    </font>
    <font>
      <b/>
      <sz val="12"/>
      <color theme="9" tint="-0.499984740745262"/>
      <name val="ＭＳ ゴシック"/>
      <family val="3"/>
      <charset val="128"/>
    </font>
    <font>
      <sz val="11"/>
      <color rgb="FFFF0000"/>
      <name val="ＭＳ ゴシック"/>
      <family val="3"/>
      <charset val="128"/>
    </font>
    <font>
      <u/>
      <sz val="12"/>
      <color rgb="FF000000"/>
      <name val="ＭＳ Ｐゴシック"/>
      <family val="3"/>
      <charset val="128"/>
    </font>
    <font>
      <sz val="10.5"/>
      <color theme="1"/>
      <name val="ＭＳ Ｐゴシック"/>
      <family val="3"/>
      <charset val="128"/>
    </font>
    <font>
      <b/>
      <sz val="16"/>
      <color theme="1"/>
      <name val="ＭＳ Ｐゴシック"/>
      <family val="3"/>
      <charset val="128"/>
    </font>
    <font>
      <sz val="11"/>
      <color theme="1"/>
      <name val="ＭＳ Ｐゴシック"/>
      <family val="3"/>
      <charset val="128"/>
    </font>
    <font>
      <vertAlign val="superscript"/>
      <sz val="11"/>
      <name val="ＭＳ ゴシック"/>
      <family val="3"/>
      <charset val="128"/>
    </font>
    <font>
      <vertAlign val="superscript"/>
      <sz val="12"/>
      <color theme="1"/>
      <name val="ＭＳ ゴシック"/>
      <family val="3"/>
      <charset val="128"/>
    </font>
    <font>
      <b/>
      <vertAlign val="superscript"/>
      <sz val="12"/>
      <color theme="1"/>
      <name val="ＭＳ ゴシック"/>
      <family val="3"/>
      <charset val="128"/>
    </font>
    <font>
      <b/>
      <sz val="14"/>
      <color theme="1"/>
      <name val="ＭＳ Ｐゴシック"/>
      <family val="3"/>
      <charset val="128"/>
    </font>
    <font>
      <b/>
      <sz val="14"/>
      <color rgb="FFFF0000"/>
      <name val="ＭＳ ゴシック"/>
      <family val="3"/>
      <charset val="128"/>
    </font>
    <font>
      <b/>
      <sz val="11"/>
      <color theme="1"/>
      <name val="ＭＳ ゴシック"/>
      <family val="3"/>
      <charset val="128"/>
    </font>
    <font>
      <b/>
      <sz val="11"/>
      <color rgb="FF002060"/>
      <name val="ＭＳ ゴシック"/>
      <family val="3"/>
      <charset val="128"/>
    </font>
    <font>
      <sz val="8"/>
      <name val="ＭＳ ゴシック"/>
      <family val="3"/>
      <charset val="128"/>
    </font>
    <font>
      <sz val="6"/>
      <name val="平成明朝"/>
      <family val="3"/>
      <charset val="128"/>
    </font>
    <font>
      <b/>
      <sz val="9"/>
      <color indexed="81"/>
      <name val="ＭＳ Ｐゴシック"/>
      <family val="3"/>
      <charset val="128"/>
    </font>
    <font>
      <vertAlign val="superscript"/>
      <sz val="10"/>
      <color theme="1"/>
      <name val="ＭＳ ゴシック"/>
      <family val="3"/>
      <charset val="128"/>
    </font>
    <font>
      <vertAlign val="superscript"/>
      <sz val="10"/>
      <name val="ＭＳ ゴシック"/>
      <family val="3"/>
      <charset val="128"/>
    </font>
    <font>
      <sz val="12"/>
      <color rgb="FF00CC00"/>
      <name val="ＭＳ ゴシック"/>
      <family val="3"/>
      <charset val="128"/>
    </font>
    <font>
      <i/>
      <sz val="12"/>
      <color theme="1"/>
      <name val="ＭＳ ゴシック"/>
      <family val="3"/>
      <charset val="128"/>
    </font>
    <font>
      <b/>
      <sz val="12"/>
      <color rgb="FF3333FF"/>
      <name val="ＭＳ ゴシック"/>
      <family val="3"/>
      <charset val="128"/>
    </font>
    <font>
      <b/>
      <sz val="12"/>
      <color rgb="FF00B050"/>
      <name val="ＭＳ ゴシック"/>
      <family val="3"/>
      <charset val="128"/>
    </font>
    <font>
      <u/>
      <sz val="12"/>
      <color theme="10"/>
      <name val="ＭＳ ゴシック"/>
      <family val="3"/>
      <charset val="128"/>
    </font>
    <font>
      <sz val="11"/>
      <name val="ＭＳ 明朝"/>
      <family val="1"/>
      <charset val="128"/>
    </font>
    <font>
      <sz val="9"/>
      <color rgb="FFFF0000"/>
      <name val="ＭＳ ゴシック"/>
      <family val="3"/>
      <charset val="128"/>
    </font>
    <font>
      <b/>
      <sz val="9"/>
      <name val="ＭＳ ゴシック"/>
      <family val="3"/>
      <charset val="128"/>
    </font>
    <font>
      <sz val="8"/>
      <color theme="0"/>
      <name val="ＭＳ ゴシック"/>
      <family val="3"/>
      <charset val="128"/>
    </font>
    <font>
      <sz val="11"/>
      <color theme="0"/>
      <name val="ＭＳ ゴシック"/>
      <family val="3"/>
      <charset val="128"/>
    </font>
    <font>
      <b/>
      <sz val="8"/>
      <name val="ＭＳ ゴシック"/>
      <family val="3"/>
      <charset val="128"/>
    </font>
    <font>
      <b/>
      <u/>
      <sz val="12"/>
      <color theme="1"/>
      <name val="ＭＳ ゴシック"/>
      <family val="3"/>
      <charset val="128"/>
    </font>
    <font>
      <vertAlign val="superscript"/>
      <sz val="9"/>
      <color theme="1"/>
      <name val="ＭＳ ゴシック"/>
      <family val="3"/>
      <charset val="128"/>
    </font>
    <font>
      <sz val="12"/>
      <color theme="1"/>
      <name val="ＭＳ Ｐゴシック"/>
      <family val="3"/>
      <charset val="128"/>
    </font>
    <font>
      <sz val="8"/>
      <name val="Osaka"/>
      <family val="3"/>
      <charset val="128"/>
    </font>
    <font>
      <sz val="7"/>
      <color theme="1"/>
      <name val="ＭＳ ゴシック"/>
      <family val="3"/>
      <charset val="128"/>
    </font>
    <font>
      <sz val="10"/>
      <name val="ＭＳ 明朝"/>
      <family val="1"/>
      <charset val="128"/>
    </font>
    <font>
      <sz val="36"/>
      <color theme="1"/>
      <name val="ＭＳ ゴシック"/>
      <family val="3"/>
      <charset val="128"/>
    </font>
    <font>
      <sz val="11"/>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font>
    <font>
      <b/>
      <sz val="18"/>
      <name val="ＭＳ Ｐゴシック"/>
      <family val="3"/>
      <charset val="128"/>
    </font>
    <font>
      <b/>
      <sz val="12"/>
      <name val="ＭＳ Ｐゴシック"/>
      <family val="3"/>
      <charset val="128"/>
    </font>
    <font>
      <sz val="10"/>
      <color rgb="FFFF0000"/>
      <name val="ＭＳ ゴシック"/>
      <family val="3"/>
      <charset val="128"/>
    </font>
    <font>
      <sz val="11"/>
      <color rgb="FF3366FF"/>
      <name val="ＭＳ ゴシック"/>
      <family val="3"/>
      <charset val="128"/>
    </font>
    <font>
      <sz val="12"/>
      <color theme="0"/>
      <name val="ＭＳ ゴシック"/>
      <family val="3"/>
      <charset val="128"/>
    </font>
    <font>
      <sz val="9"/>
      <color rgb="FF0000FF"/>
      <name val="ＭＳ ゴシック"/>
      <family val="3"/>
      <charset val="128"/>
    </font>
    <font>
      <sz val="11"/>
      <color rgb="FF0000FF"/>
      <name val="ＭＳ ゴシック"/>
      <family val="3"/>
      <charset val="128"/>
    </font>
    <font>
      <sz val="6"/>
      <name val="ＭＳ Ｐゴシック"/>
      <family val="3"/>
      <charset val="128"/>
      <scheme val="minor"/>
    </font>
    <font>
      <b/>
      <sz val="10"/>
      <name val="ＭＳ ゴシック"/>
      <family val="3"/>
      <charset val="128"/>
    </font>
    <font>
      <sz val="12"/>
      <color rgb="FF0000FF"/>
      <name val="ＭＳ ゴシック"/>
      <family val="3"/>
      <charset val="128"/>
    </font>
    <font>
      <sz val="11"/>
      <name val="Arial"/>
      <family val="2"/>
    </font>
    <font>
      <sz val="6"/>
      <name val="ＭＳ ゴシック"/>
      <family val="2"/>
      <charset val="128"/>
    </font>
    <font>
      <sz val="6"/>
      <name val="ＭＳ Ｐゴシック"/>
      <family val="2"/>
      <charset val="128"/>
      <scheme val="minor"/>
    </font>
    <font>
      <sz val="10"/>
      <color theme="0" tint="-0.499984740745262"/>
      <name val="ＭＳ ゴシック"/>
      <family val="3"/>
      <charset val="128"/>
    </font>
    <font>
      <sz val="8"/>
      <color theme="0" tint="-0.499984740745262"/>
      <name val="ＭＳ ゴシック"/>
      <family val="3"/>
      <charset val="128"/>
    </font>
    <font>
      <sz val="16"/>
      <color theme="1"/>
      <name val="ＭＳ ゴシック"/>
      <family val="3"/>
      <charset val="128"/>
    </font>
    <font>
      <sz val="18"/>
      <color theme="1"/>
      <name val="ＭＳ ゴシック"/>
      <family val="3"/>
      <charset val="128"/>
    </font>
    <font>
      <vertAlign val="superscript"/>
      <sz val="10.5"/>
      <color theme="1"/>
      <name val="ＭＳ ゴシック"/>
      <family val="3"/>
      <charset val="128"/>
    </font>
    <font>
      <i/>
      <sz val="10.5"/>
      <color theme="1"/>
      <name val="ＭＳ ゴシック"/>
      <family val="3"/>
      <charset val="128"/>
    </font>
    <font>
      <u/>
      <sz val="8"/>
      <name val="ＭＳ ゴシック"/>
      <family val="3"/>
      <charset val="128"/>
    </font>
    <font>
      <b/>
      <sz val="16"/>
      <color rgb="FF3333CC"/>
      <name val="ＭＳ ゴシック"/>
      <family val="3"/>
      <charset val="128"/>
    </font>
    <font>
      <sz val="9"/>
      <color theme="1"/>
      <name val="ＭＳ 明朝"/>
      <family val="1"/>
      <charset val="128"/>
    </font>
    <font>
      <strike/>
      <sz val="10"/>
      <color theme="1"/>
      <name val="ＭＳ ゴシック"/>
      <family val="3"/>
      <charset val="128"/>
    </font>
    <font>
      <sz val="12"/>
      <color rgb="FF000000"/>
      <name val="ＭＳ ゴシック"/>
      <family val="3"/>
      <charset val="128"/>
    </font>
    <font>
      <u/>
      <sz val="11"/>
      <color theme="10"/>
      <name val="ＭＳ ゴシック"/>
      <family val="3"/>
      <charset val="128"/>
    </font>
    <font>
      <sz val="11"/>
      <color theme="0" tint="-0.499984740745262"/>
      <name val="ＭＳ ゴシック"/>
      <family val="3"/>
      <charset val="128"/>
    </font>
    <font>
      <sz val="11"/>
      <color rgb="FF000000"/>
      <name val="ＭＳ ゴシック"/>
      <family val="3"/>
      <charset val="128"/>
    </font>
    <font>
      <b/>
      <sz val="12"/>
      <color theme="0"/>
      <name val="ＭＳ ゴシック"/>
      <family val="3"/>
      <charset val="128"/>
    </font>
    <font>
      <b/>
      <sz val="16"/>
      <color rgb="FFFF0000"/>
      <name val="ＭＳ Ｐゴシック"/>
      <family val="3"/>
      <charset val="128"/>
      <scheme val="major"/>
    </font>
    <font>
      <b/>
      <sz val="10"/>
      <color theme="0"/>
      <name val="ＭＳ ゴシック"/>
      <family val="3"/>
      <charset val="128"/>
    </font>
    <font>
      <sz val="10"/>
      <color rgb="FF000000"/>
      <name val="ＭＳ ゴシック"/>
      <family val="3"/>
      <charset val="128"/>
    </font>
    <font>
      <vertAlign val="superscript"/>
      <sz val="11"/>
      <color rgb="FF000000"/>
      <name val="ＭＳ ゴシック"/>
      <family val="3"/>
      <charset val="128"/>
    </font>
    <font>
      <sz val="10"/>
      <color rgb="FFFF00FF"/>
      <name val="ＭＳ ゴシック"/>
      <family val="3"/>
      <charset val="128"/>
    </font>
    <font>
      <strike/>
      <sz val="12"/>
      <name val="ＭＳ ゴシック"/>
      <family val="3"/>
      <charset val="128"/>
    </font>
    <font>
      <strike/>
      <sz val="12"/>
      <color theme="1"/>
      <name val="ＭＳ ゴシック"/>
      <family val="3"/>
      <charset val="128"/>
    </font>
    <font>
      <b/>
      <strike/>
      <sz val="16"/>
      <color theme="1"/>
      <name val="ＭＳ ゴシック"/>
      <family val="3"/>
      <charset val="128"/>
    </font>
    <font>
      <vertAlign val="superscript"/>
      <sz val="12"/>
      <color rgb="FF000000"/>
      <name val="ＭＳ ゴシック"/>
      <family val="3"/>
      <charset val="128"/>
    </font>
    <font>
      <sz val="9"/>
      <color indexed="81"/>
      <name val="MS P ゴシック"/>
      <family val="3"/>
      <charset val="128"/>
    </font>
    <font>
      <sz val="6"/>
      <name val="MS ゴシック"/>
      <family val="2"/>
      <charset val="128"/>
    </font>
    <font>
      <vertAlign val="superscript"/>
      <sz val="10"/>
      <color rgb="FF000000"/>
      <name val="ＭＳ ゴシック"/>
      <family val="3"/>
      <charset val="128"/>
    </font>
    <font>
      <sz val="10"/>
      <color rgb="FF444444"/>
      <name val="ＭＳ ゴシック"/>
      <family val="3"/>
      <charset val="128"/>
    </font>
    <font>
      <b/>
      <sz val="12"/>
      <color rgb="FF000000"/>
      <name val="ＭＳ ゴシック"/>
      <family val="3"/>
      <charset val="128"/>
    </font>
    <font>
      <b/>
      <sz val="20"/>
      <name val="ＭＳ ゴシック"/>
      <family val="3"/>
      <charset val="128"/>
    </font>
    <font>
      <sz val="18"/>
      <color rgb="FFFF0000"/>
      <name val="ＭＳ ゴシック"/>
      <family val="3"/>
      <charset val="128"/>
    </font>
    <font>
      <sz val="18"/>
      <name val="ＭＳ ゴシック"/>
      <family val="3"/>
      <charset val="128"/>
    </font>
    <font>
      <vertAlign val="superscript"/>
      <sz val="18"/>
      <name val="ＭＳ ゴシック"/>
      <family val="3"/>
      <charset val="128"/>
    </font>
    <font>
      <sz val="16"/>
      <name val="ＭＳ ゴシック"/>
      <family val="3"/>
      <charset val="128"/>
    </font>
    <font>
      <b/>
      <sz val="20"/>
      <color theme="1"/>
      <name val="ＭＳ ゴシック"/>
      <family val="3"/>
      <charset val="128"/>
    </font>
    <font>
      <sz val="20"/>
      <color theme="1"/>
      <name val="ＭＳ ゴシック"/>
      <family val="3"/>
      <charset val="128"/>
    </font>
    <font>
      <sz val="20"/>
      <name val="ＭＳ ゴシック"/>
      <family val="3"/>
      <charset val="128"/>
    </font>
    <font>
      <u/>
      <sz val="12"/>
      <color rgb="FFFF0000"/>
      <name val="ＭＳ ゴシック"/>
      <family val="3"/>
      <charset val="128"/>
    </font>
    <font>
      <sz val="12"/>
      <color rgb="FFFF0000"/>
      <name val="ＭＳ Ｐゴシック"/>
      <family val="3"/>
      <charset val="128"/>
    </font>
    <font>
      <sz val="12"/>
      <color theme="1"/>
      <name val="HG丸ｺﾞｼｯｸM-PRO"/>
      <family val="3"/>
      <charset val="128"/>
    </font>
    <font>
      <sz val="14"/>
      <color theme="1"/>
      <name val="HG丸ｺﾞｼｯｸM-PRO"/>
      <family val="3"/>
      <charset val="128"/>
    </font>
    <font>
      <sz val="10"/>
      <color theme="1"/>
      <name val="HG丸ｺﾞｼｯｸM-PRO"/>
      <family val="3"/>
      <charset val="128"/>
    </font>
    <font>
      <b/>
      <sz val="14"/>
      <color theme="1"/>
      <name val="HG丸ｺﾞｼｯｸM-PRO"/>
      <family val="3"/>
      <charset val="128"/>
    </font>
    <font>
      <sz val="10.5"/>
      <color rgb="FF000000"/>
      <name val="HG丸ｺﾞｼｯｸM-PRO"/>
      <family val="3"/>
      <charset val="128"/>
    </font>
    <font>
      <sz val="10"/>
      <color rgb="FFFF0000"/>
      <name val="HG丸ｺﾞｼｯｸM-PRO"/>
      <family val="3"/>
      <charset val="128"/>
    </font>
    <font>
      <sz val="12"/>
      <name val="Osaka"/>
      <charset val="128"/>
    </font>
    <font>
      <b/>
      <sz val="10"/>
      <color theme="1"/>
      <name val="HG丸ｺﾞｼｯｸM-PRO"/>
      <family val="3"/>
      <charset val="128"/>
    </font>
    <font>
      <sz val="12"/>
      <color rgb="FF000000"/>
      <name val="HG丸ｺﾞｼｯｸM-PRO"/>
      <family val="3"/>
      <charset val="128"/>
    </font>
    <font>
      <sz val="14"/>
      <color rgb="FF000000"/>
      <name val="HG丸ｺﾞｼｯｸM-PRO"/>
      <family val="3"/>
      <charset val="128"/>
    </font>
    <font>
      <sz val="12"/>
      <color theme="1"/>
      <name val="Wingdings"/>
      <family val="3"/>
      <charset val="2"/>
    </font>
    <font>
      <sz val="12"/>
      <color rgb="FF00B0F0"/>
      <name val="ＭＳ Ｐゴシック"/>
      <family val="3"/>
      <charset val="128"/>
    </font>
  </fonts>
  <fills count="34">
    <fill>
      <patternFill patternType="none"/>
    </fill>
    <fill>
      <patternFill patternType="gray125"/>
    </fill>
    <fill>
      <patternFill patternType="solid">
        <fgColor rgb="FFFFFF66"/>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66FF99"/>
        <bgColor indexed="64"/>
      </patternFill>
    </fill>
    <fill>
      <patternFill patternType="solid">
        <fgColor rgb="FF99FFCC"/>
        <bgColor indexed="64"/>
      </patternFill>
    </fill>
    <fill>
      <patternFill patternType="solid">
        <fgColor rgb="FFFFFFCC"/>
        <bgColor indexed="64"/>
      </patternFill>
    </fill>
    <fill>
      <patternFill patternType="solid">
        <fgColor theme="0" tint="-0.249977111117893"/>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CCFF"/>
        <bgColor indexed="64"/>
      </patternFill>
    </fill>
    <fill>
      <patternFill patternType="solid">
        <fgColor rgb="FF66FFFF"/>
        <bgColor indexed="64"/>
      </patternFill>
    </fill>
    <fill>
      <patternFill patternType="solid">
        <fgColor theme="1"/>
        <bgColor indexed="64"/>
      </patternFill>
    </fill>
    <fill>
      <patternFill patternType="lightGray">
        <bgColor auto="1"/>
      </patternFill>
    </fill>
    <fill>
      <patternFill patternType="darkDown">
        <bgColor theme="0"/>
      </patternFill>
    </fill>
    <fill>
      <patternFill patternType="solid">
        <fgColor theme="2"/>
        <bgColor indexed="64"/>
      </patternFill>
    </fill>
    <fill>
      <patternFill patternType="darkDown"/>
    </fill>
    <fill>
      <patternFill patternType="lightGray"/>
    </fill>
    <fill>
      <patternFill patternType="solid">
        <fgColor theme="7" tint="0.59999389629810485"/>
        <bgColor indexed="64"/>
      </patternFill>
    </fill>
    <fill>
      <patternFill patternType="solid">
        <fgColor rgb="FFDAEEF3"/>
        <bgColor indexed="64"/>
      </patternFill>
    </fill>
    <fill>
      <patternFill patternType="solid">
        <fgColor theme="3" tint="0.79998168889431442"/>
        <bgColor indexed="64"/>
      </patternFill>
    </fill>
    <fill>
      <patternFill patternType="solid">
        <fgColor rgb="FFFFF3CD"/>
        <bgColor indexed="64"/>
      </patternFill>
    </fill>
    <fill>
      <patternFill patternType="solid">
        <fgColor theme="0" tint="-0.14996795556505021"/>
        <bgColor indexed="64"/>
      </patternFill>
    </fill>
    <fill>
      <patternFill patternType="solid">
        <fgColor theme="7" tint="0.79998168889431442"/>
        <bgColor indexed="64"/>
      </patternFill>
    </fill>
    <fill>
      <patternFill patternType="solid">
        <fgColor theme="1" tint="0.499984740745262"/>
        <bgColor indexed="64"/>
      </patternFill>
    </fill>
    <fill>
      <patternFill patternType="solid">
        <fgColor theme="1" tint="0.34998626667073579"/>
        <bgColor indexed="64"/>
      </patternFill>
    </fill>
    <fill>
      <patternFill patternType="solid">
        <fgColor theme="9" tint="0.79998168889431442"/>
        <bgColor indexed="64"/>
      </patternFill>
    </fill>
    <fill>
      <patternFill patternType="solid">
        <fgColor rgb="FFDAEEF3"/>
        <bgColor rgb="FF000000"/>
      </patternFill>
    </fill>
    <fill>
      <patternFill patternType="solid">
        <fgColor rgb="FFFDE9D9"/>
        <bgColor rgb="FF000000"/>
      </patternFill>
    </fill>
    <fill>
      <patternFill patternType="solid">
        <fgColor theme="0" tint="-0.34998626667073579"/>
        <bgColor indexed="64"/>
      </patternFill>
    </fill>
    <fill>
      <patternFill patternType="solid">
        <fgColor theme="8" tint="0.59999389629810485"/>
        <bgColor indexed="64"/>
      </patternFill>
    </fill>
  </fills>
  <borders count="30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style="medium">
        <color indexed="64"/>
      </right>
      <top style="thin">
        <color indexed="64"/>
      </top>
      <bottom style="double">
        <color indexed="64"/>
      </bottom>
      <diagonal/>
    </border>
    <border>
      <left/>
      <right/>
      <top/>
      <bottom style="thin">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double">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hair">
        <color indexed="64"/>
      </left>
      <right/>
      <top style="thin">
        <color indexed="64"/>
      </top>
      <bottom/>
      <diagonal/>
    </border>
    <border>
      <left style="thin">
        <color indexed="64"/>
      </left>
      <right/>
      <top style="thin">
        <color indexed="64"/>
      </top>
      <bottom/>
      <diagonal/>
    </border>
    <border>
      <left style="double">
        <color indexed="64"/>
      </left>
      <right/>
      <top/>
      <bottom/>
      <diagonal/>
    </border>
    <border>
      <left style="hair">
        <color indexed="64"/>
      </left>
      <right/>
      <top/>
      <bottom/>
      <diagonal/>
    </border>
    <border>
      <left style="thin">
        <color indexed="64"/>
      </left>
      <right/>
      <top/>
      <bottom/>
      <diagonal/>
    </border>
    <border>
      <left style="double">
        <color indexed="64"/>
      </left>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style="double">
        <color indexed="64"/>
      </left>
      <right/>
      <top/>
      <bottom style="thin">
        <color indexed="64"/>
      </bottom>
      <diagonal/>
    </border>
    <border>
      <left style="hair">
        <color indexed="64"/>
      </left>
      <right/>
      <top/>
      <bottom style="thin">
        <color indexed="64"/>
      </bottom>
      <diagonal/>
    </border>
    <border>
      <left style="thin">
        <color indexed="64"/>
      </left>
      <right/>
      <top/>
      <bottom style="thin">
        <color indexed="64"/>
      </bottom>
      <diagonal/>
    </border>
    <border>
      <left/>
      <right/>
      <top style="medium">
        <color indexed="64"/>
      </top>
      <bottom/>
      <diagonal/>
    </border>
    <border>
      <left/>
      <right/>
      <top/>
      <bottom style="medium">
        <color indexed="64"/>
      </bottom>
      <diagonal/>
    </border>
    <border>
      <left style="double">
        <color indexed="64"/>
      </left>
      <right/>
      <top style="medium">
        <color indexed="64"/>
      </top>
      <bottom/>
      <diagonal/>
    </border>
    <border>
      <left style="hair">
        <color indexed="64"/>
      </left>
      <right/>
      <top style="medium">
        <color indexed="64"/>
      </top>
      <bottom/>
      <diagonal/>
    </border>
    <border>
      <left style="thin">
        <color indexed="64"/>
      </left>
      <right/>
      <top style="medium">
        <color indexed="64"/>
      </top>
      <bottom/>
      <diagonal/>
    </border>
    <border>
      <left style="double">
        <color indexed="64"/>
      </left>
      <right/>
      <top/>
      <bottom style="medium">
        <color indexed="64"/>
      </bottom>
      <diagonal/>
    </border>
    <border>
      <left style="hair">
        <color indexed="64"/>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bottom style="double">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diagonal/>
    </border>
    <border diagonalUp="1">
      <left style="thin">
        <color indexed="64"/>
      </left>
      <right style="medium">
        <color indexed="64"/>
      </right>
      <top style="thin">
        <color indexed="64"/>
      </top>
      <bottom/>
      <diagonal style="thin">
        <color indexed="64"/>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double">
        <color indexed="64"/>
      </right>
      <top/>
      <bottom/>
      <diagonal/>
    </border>
    <border>
      <left style="double">
        <color indexed="64"/>
      </left>
      <right/>
      <top style="medium">
        <color indexed="64"/>
      </top>
      <bottom style="thin">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double">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hair">
        <color indexed="64"/>
      </bottom>
      <diagonal/>
    </border>
    <border>
      <left style="thin">
        <color indexed="64"/>
      </left>
      <right style="double">
        <color indexed="64"/>
      </right>
      <top style="thin">
        <color indexed="64"/>
      </top>
      <bottom/>
      <diagonal/>
    </border>
    <border>
      <left style="thin">
        <color indexed="64"/>
      </left>
      <right style="double">
        <color indexed="64"/>
      </right>
      <top/>
      <bottom style="hair">
        <color indexed="64"/>
      </bottom>
      <diagonal/>
    </border>
    <border>
      <left style="double">
        <color indexed="64"/>
      </left>
      <right style="double">
        <color indexed="64"/>
      </right>
      <top style="thin">
        <color indexed="64"/>
      </top>
      <bottom/>
      <diagonal/>
    </border>
    <border>
      <left style="double">
        <color indexed="64"/>
      </left>
      <right style="double">
        <color indexed="64"/>
      </right>
      <top/>
      <bottom style="hair">
        <color indexed="64"/>
      </bottom>
      <diagonal/>
    </border>
    <border>
      <left style="thin">
        <color indexed="64"/>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double">
        <color indexed="64"/>
      </right>
      <top style="hair">
        <color indexed="64"/>
      </top>
      <bottom/>
      <diagonal/>
    </border>
    <border>
      <left style="double">
        <color indexed="64"/>
      </left>
      <right style="medium">
        <color indexed="64"/>
      </right>
      <top style="hair">
        <color indexed="64"/>
      </top>
      <bottom/>
      <diagonal/>
    </border>
    <border>
      <left style="thin">
        <color indexed="64"/>
      </left>
      <right style="double">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diagonalUp="1">
      <left style="thin">
        <color indexed="64"/>
      </left>
      <right style="double">
        <color indexed="64"/>
      </right>
      <top style="medium">
        <color indexed="64"/>
      </top>
      <bottom/>
      <diagonal style="thin">
        <color indexed="64"/>
      </diagonal>
    </border>
    <border diagonalUp="1">
      <left style="thin">
        <color indexed="64"/>
      </left>
      <right style="double">
        <color indexed="64"/>
      </right>
      <top/>
      <bottom/>
      <diagonal style="thin">
        <color indexed="64"/>
      </diagonal>
    </border>
    <border diagonalUp="1">
      <left style="thin">
        <color indexed="64"/>
      </left>
      <right style="double">
        <color indexed="64"/>
      </right>
      <top/>
      <bottom style="hair">
        <color indexed="64"/>
      </bottom>
      <diagonal style="thin">
        <color indexed="64"/>
      </diagonal>
    </border>
    <border diagonalUp="1">
      <left style="thin">
        <color indexed="64"/>
      </left>
      <right style="double">
        <color indexed="64"/>
      </right>
      <top/>
      <bottom style="thin">
        <color indexed="64"/>
      </bottom>
      <diagonal style="thin">
        <color indexed="64"/>
      </diagonal>
    </border>
    <border diagonalUp="1">
      <left style="thin">
        <color indexed="64"/>
      </left>
      <right style="double">
        <color indexed="64"/>
      </right>
      <top style="thin">
        <color indexed="64"/>
      </top>
      <bottom/>
      <diagonal style="thin">
        <color indexed="64"/>
      </diagonal>
    </border>
    <border diagonalUp="1">
      <left style="thin">
        <color indexed="64"/>
      </left>
      <right style="double">
        <color indexed="64"/>
      </right>
      <top/>
      <bottom style="medium">
        <color indexed="64"/>
      </bottom>
      <diagonal style="thin">
        <color indexed="64"/>
      </diagonal>
    </border>
    <border>
      <left/>
      <right style="double">
        <color indexed="64"/>
      </right>
      <top style="medium">
        <color indexed="64"/>
      </top>
      <bottom/>
      <diagonal/>
    </border>
    <border>
      <left/>
      <right style="double">
        <color indexed="64"/>
      </right>
      <top/>
      <bottom style="medium">
        <color indexed="64"/>
      </bottom>
      <diagonal/>
    </border>
    <border>
      <left style="medium">
        <color indexed="64"/>
      </left>
      <right/>
      <top style="thin">
        <color indexed="64"/>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medium">
        <color indexed="64"/>
      </left>
      <right style="medium">
        <color indexed="64"/>
      </right>
      <top/>
      <bottom style="double">
        <color indexed="64"/>
      </bottom>
      <diagonal/>
    </border>
    <border>
      <left style="medium">
        <color indexed="64"/>
      </left>
      <right/>
      <top style="medium">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thick">
        <color indexed="64"/>
      </bottom>
      <diagonal/>
    </border>
    <border>
      <left/>
      <right style="medium">
        <color indexed="64"/>
      </right>
      <top style="medium">
        <color indexed="64"/>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thick">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rgb="FF7F7F7F"/>
      </left>
      <right style="thin">
        <color rgb="FF7F7F7F"/>
      </right>
      <top style="thin">
        <color rgb="FF7F7F7F"/>
      </top>
      <bottom style="thin">
        <color rgb="FF7F7F7F"/>
      </bottom>
      <diagonal/>
    </border>
    <border>
      <left/>
      <right/>
      <top/>
      <bottom style="thin">
        <color theme="1"/>
      </bottom>
      <diagonal/>
    </border>
    <border>
      <left/>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medium">
        <color indexed="64"/>
      </left>
      <right style="thin">
        <color indexed="64"/>
      </right>
      <top style="double">
        <color indexed="64"/>
      </top>
      <bottom style="thin">
        <color indexed="64"/>
      </bottom>
      <diagonal/>
    </border>
    <border>
      <left/>
      <right style="thin">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double">
        <color indexed="64"/>
      </bottom>
      <diagonal/>
    </border>
    <border>
      <left/>
      <right style="thin">
        <color indexed="64"/>
      </right>
      <top/>
      <bottom style="double">
        <color indexed="64"/>
      </bottom>
      <diagonal/>
    </border>
    <border>
      <left style="medium">
        <color indexed="64"/>
      </left>
      <right style="medium">
        <color indexed="64"/>
      </right>
      <top style="medium">
        <color indexed="64"/>
      </top>
      <bottom style="thin">
        <color indexed="64"/>
      </bottom>
      <diagonal/>
    </border>
    <border diagonalUp="1">
      <left style="medium">
        <color indexed="64"/>
      </left>
      <right style="medium">
        <color indexed="64"/>
      </right>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medium">
        <color indexed="64"/>
      </top>
      <bottom style="hair">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thin">
        <color indexed="64"/>
      </top>
      <bottom/>
      <diagonal/>
    </border>
    <border>
      <left/>
      <right style="double">
        <color indexed="64"/>
      </right>
      <top style="thin">
        <color indexed="64"/>
      </top>
      <bottom/>
      <diagonal/>
    </border>
    <border>
      <left style="double">
        <color indexed="64"/>
      </left>
      <right style="medium">
        <color indexed="64"/>
      </right>
      <top style="thin">
        <color indexed="64"/>
      </top>
      <bottom/>
      <diagonal/>
    </border>
    <border>
      <left/>
      <right style="hair">
        <color indexed="64"/>
      </right>
      <top/>
      <bottom/>
      <diagonal/>
    </border>
    <border>
      <left/>
      <right style="double">
        <color indexed="64"/>
      </right>
      <top/>
      <bottom/>
      <diagonal/>
    </border>
    <border>
      <left/>
      <right style="hair">
        <color indexed="64"/>
      </right>
      <top/>
      <bottom style="hair">
        <color indexed="64"/>
      </bottom>
      <diagonal/>
    </border>
    <border>
      <left/>
      <right style="thin">
        <color indexed="64"/>
      </right>
      <top/>
      <bottom style="hair">
        <color indexed="64"/>
      </bottom>
      <diagonal/>
    </border>
    <border>
      <left/>
      <right style="double">
        <color indexed="64"/>
      </right>
      <top/>
      <bottom style="hair">
        <color indexed="64"/>
      </bottom>
      <diagonal/>
    </border>
    <border>
      <left/>
      <right style="double">
        <color indexed="64"/>
      </right>
      <top/>
      <bottom style="thin">
        <color indexed="64"/>
      </bottom>
      <diagonal/>
    </border>
    <border>
      <left style="double">
        <color indexed="64"/>
      </left>
      <right style="medium">
        <color indexed="64"/>
      </right>
      <top/>
      <bottom style="medium">
        <color indexed="64"/>
      </bottom>
      <diagonal/>
    </border>
    <border>
      <left/>
      <right style="medium">
        <color indexed="64"/>
      </right>
      <top/>
      <bottom style="hair">
        <color indexed="64"/>
      </bottom>
      <diagonal/>
    </border>
    <border>
      <left/>
      <right style="hair">
        <color indexed="64"/>
      </right>
      <top/>
      <bottom style="medium">
        <color indexed="64"/>
      </bottom>
      <diagonal/>
    </border>
    <border>
      <left/>
      <right style="medium">
        <color indexed="64"/>
      </right>
      <top style="thin">
        <color indexed="64"/>
      </top>
      <bottom style="hair">
        <color indexed="64"/>
      </bottom>
      <diagonal/>
    </border>
    <border>
      <left style="double">
        <color indexed="64"/>
      </left>
      <right style="double">
        <color indexed="64"/>
      </right>
      <top style="hair">
        <color indexed="64"/>
      </top>
      <bottom style="medium">
        <color indexed="64"/>
      </bottom>
      <diagonal/>
    </border>
    <border>
      <left/>
      <right style="medium">
        <color indexed="64"/>
      </right>
      <top style="hair">
        <color indexed="64"/>
      </top>
      <bottom style="thin">
        <color indexed="64"/>
      </bottom>
      <diagonal/>
    </border>
    <border>
      <left/>
      <right style="hair">
        <color indexed="64"/>
      </right>
      <top style="medium">
        <color indexed="64"/>
      </top>
      <bottom/>
      <diagonal/>
    </border>
    <border>
      <left style="double">
        <color indexed="64"/>
      </left>
      <right style="medium">
        <color indexed="64"/>
      </right>
      <top/>
      <bottom style="hair">
        <color indexed="64"/>
      </bottom>
      <diagonal/>
    </border>
    <border>
      <left style="double">
        <color indexed="64"/>
      </left>
      <right style="double">
        <color indexed="64"/>
      </right>
      <top/>
      <bottom style="medium">
        <color indexed="64"/>
      </bottom>
      <diagonal/>
    </border>
    <border>
      <left/>
      <right/>
      <top style="hair">
        <color indexed="64"/>
      </top>
      <bottom/>
      <diagonal/>
    </border>
    <border>
      <left style="hair">
        <color indexed="64"/>
      </left>
      <right/>
      <top style="hair">
        <color indexed="64"/>
      </top>
      <bottom/>
      <diagonal/>
    </border>
    <border>
      <left/>
      <right style="double">
        <color indexed="64"/>
      </right>
      <top style="hair">
        <color indexed="64"/>
      </top>
      <bottom/>
      <diagonal/>
    </border>
    <border>
      <left/>
      <right style="medium">
        <color indexed="64"/>
      </right>
      <top style="hair">
        <color indexed="64"/>
      </top>
      <bottom style="medium">
        <color indexed="64"/>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thin">
        <color indexed="64"/>
      </bottom>
      <diagonal/>
    </border>
    <border>
      <left/>
      <right style="double">
        <color indexed="64"/>
      </right>
      <top style="double">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style="thin">
        <color indexed="64"/>
      </bottom>
      <diagonal/>
    </border>
    <border>
      <left style="double">
        <color indexed="64"/>
      </left>
      <right style="medium">
        <color indexed="64"/>
      </right>
      <top style="hair">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double">
        <color indexed="64"/>
      </left>
      <right style="medium">
        <color indexed="64"/>
      </right>
      <top style="hair">
        <color indexed="64"/>
      </top>
      <bottom style="hair">
        <color indexed="64"/>
      </bottom>
      <diagonal/>
    </border>
    <border>
      <left/>
      <right style="hair">
        <color indexed="64"/>
      </right>
      <top style="hair">
        <color indexed="64"/>
      </top>
      <bottom/>
      <diagonal/>
    </border>
    <border>
      <left style="hair">
        <color indexed="64"/>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thin">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medium">
        <color indexed="64"/>
      </left>
      <right style="medium">
        <color indexed="64"/>
      </right>
      <top style="thin">
        <color indexed="64"/>
      </top>
      <bottom style="medium">
        <color indexed="64"/>
      </bottom>
      <diagonal/>
    </border>
    <border>
      <left/>
      <right style="hair">
        <color indexed="64"/>
      </right>
      <top style="medium">
        <color indexed="64"/>
      </top>
      <bottom style="thin">
        <color indexed="64"/>
      </bottom>
      <diagonal/>
    </border>
    <border>
      <left/>
      <right style="hair">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style="thin">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bottom style="thin">
        <color indexed="64"/>
      </bottom>
      <diagonal style="thin">
        <color indexed="64"/>
      </diagonal>
    </border>
    <border>
      <left style="double">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double">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hair">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medium">
        <color indexed="64"/>
      </top>
      <bottom style="double">
        <color indexed="64"/>
      </bottom>
      <diagonal/>
    </border>
    <border>
      <left style="double">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auto="1"/>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hair">
        <color indexed="64"/>
      </left>
      <right/>
      <top style="thin">
        <color indexed="64"/>
      </top>
      <bottom style="hair">
        <color indexed="64"/>
      </bottom>
      <diagonal/>
    </border>
    <border>
      <left style="hair">
        <color auto="1"/>
      </left>
      <right style="hair">
        <color auto="1"/>
      </right>
      <top style="thin">
        <color auto="1"/>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medium">
        <color indexed="64"/>
      </right>
      <top style="thin">
        <color indexed="64"/>
      </top>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thin">
        <color indexed="64"/>
      </top>
      <bottom style="medium">
        <color indexed="64"/>
      </bottom>
      <diagonal/>
    </border>
    <border>
      <left style="thin">
        <color indexed="64"/>
      </left>
      <right style="hair">
        <color indexed="64"/>
      </right>
      <top style="hair">
        <color indexed="64"/>
      </top>
      <bottom/>
      <diagonal/>
    </border>
    <border>
      <left/>
      <right style="medium">
        <color indexed="64"/>
      </right>
      <top style="hair">
        <color indexed="64"/>
      </top>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style="thin">
        <color rgb="FF000000"/>
      </right>
      <top style="thin">
        <color rgb="FF000000"/>
      </top>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right/>
      <top style="double">
        <color auto="1"/>
      </top>
      <bottom/>
      <diagonal/>
    </border>
    <border>
      <left style="thick">
        <color rgb="FFC00000"/>
      </left>
      <right style="thick">
        <color rgb="FFC00000"/>
      </right>
      <top style="thick">
        <color rgb="FFC00000"/>
      </top>
      <bottom style="thin">
        <color indexed="64"/>
      </bottom>
      <diagonal/>
    </border>
    <border>
      <left style="thick">
        <color rgb="FFC00000"/>
      </left>
      <right style="thick">
        <color rgb="FFC00000"/>
      </right>
      <top style="thin">
        <color indexed="64"/>
      </top>
      <bottom style="thin">
        <color indexed="64"/>
      </bottom>
      <diagonal/>
    </border>
    <border>
      <left style="thick">
        <color rgb="FFC00000"/>
      </left>
      <right style="thick">
        <color rgb="FFC00000"/>
      </right>
      <top style="thin">
        <color indexed="64"/>
      </top>
      <bottom/>
      <diagonal/>
    </border>
    <border>
      <left style="thick">
        <color rgb="FFC00000"/>
      </left>
      <right style="thick">
        <color rgb="FFC00000"/>
      </right>
      <top/>
      <bottom style="thin">
        <color indexed="64"/>
      </bottom>
      <diagonal/>
    </border>
    <border>
      <left style="thick">
        <color rgb="FFC00000"/>
      </left>
      <right style="thick">
        <color rgb="FFC00000"/>
      </right>
      <top style="thin">
        <color indexed="64"/>
      </top>
      <bottom style="thick">
        <color rgb="FFC00000"/>
      </bottom>
      <diagonal/>
    </border>
    <border diagonalUp="1">
      <left/>
      <right style="thin">
        <color indexed="64"/>
      </right>
      <top/>
      <bottom style="medium">
        <color indexed="64"/>
      </bottom>
      <diagonal style="thin">
        <color indexed="64"/>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hair">
        <color indexed="64"/>
      </bottom>
      <diagonal style="thin">
        <color indexed="64"/>
      </diagonal>
    </border>
    <border diagonalUp="1">
      <left style="medium">
        <color indexed="64"/>
      </left>
      <right style="medium">
        <color indexed="64"/>
      </right>
      <top style="medium">
        <color indexed="64"/>
      </top>
      <bottom style="thin">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diagonalUp="1">
      <left style="medium">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102">
    <xf numFmtId="0" fontId="0" fillId="0" borderId="0">
      <alignment vertical="center"/>
    </xf>
    <xf numFmtId="38" fontId="34" fillId="2" borderId="141" applyFill="0">
      <alignment horizont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5" fillId="0" borderId="0" applyNumberFormat="0" applyFill="0" applyBorder="0" applyAlignment="0" applyProtection="0"/>
    <xf numFmtId="0" fontId="35" fillId="0" borderId="0" applyNumberFormat="0" applyFill="0" applyBorder="0" applyAlignment="0" applyProtection="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38" fontId="33" fillId="0" borderId="0" applyFont="0" applyFill="0" applyBorder="0" applyAlignment="0" applyProtection="0">
      <alignment vertical="center"/>
    </xf>
    <xf numFmtId="38" fontId="33" fillId="0" borderId="0" applyFont="0" applyFill="0" applyBorder="0" applyAlignment="0" applyProtection="0">
      <alignment vertical="center"/>
    </xf>
    <xf numFmtId="38" fontId="33"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xf numFmtId="0" fontId="33" fillId="0" borderId="0">
      <alignment vertical="center"/>
    </xf>
    <xf numFmtId="0" fontId="38" fillId="0" borderId="0">
      <alignment vertical="center"/>
    </xf>
    <xf numFmtId="0" fontId="38" fillId="0" borderId="0">
      <alignment vertical="center"/>
    </xf>
    <xf numFmtId="0" fontId="29" fillId="0" borderId="0"/>
    <xf numFmtId="0" fontId="8" fillId="0" borderId="0"/>
    <xf numFmtId="0" fontId="30" fillId="0" borderId="0"/>
    <xf numFmtId="0" fontId="8"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9" fillId="0" borderId="0" applyNumberFormat="0" applyFill="0" applyBorder="0" applyAlignment="0" applyProtection="0"/>
    <xf numFmtId="0" fontId="39" fillId="0" borderId="0" applyNumberFormat="0" applyFill="0" applyBorder="0" applyAlignment="0" applyProtection="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0" fillId="0" borderId="0">
      <alignment vertical="center"/>
    </xf>
    <xf numFmtId="0" fontId="81" fillId="0" borderId="0" applyNumberFormat="0" applyFill="0" applyBorder="0" applyAlignment="0" applyProtection="0">
      <alignment vertical="center"/>
    </xf>
    <xf numFmtId="0" fontId="82" fillId="0" borderId="0">
      <alignment vertical="center"/>
    </xf>
    <xf numFmtId="38" fontId="8" fillId="0" borderId="0" applyFont="0" applyFill="0" applyBorder="0" applyAlignment="0" applyProtection="0"/>
    <xf numFmtId="0" fontId="95" fillId="0" borderId="0"/>
    <xf numFmtId="0" fontId="82" fillId="0" borderId="0">
      <alignment vertical="center"/>
    </xf>
    <xf numFmtId="0" fontId="8" fillId="0" borderId="0"/>
    <xf numFmtId="0" fontId="1" fillId="0" borderId="0">
      <alignment vertical="center"/>
    </xf>
    <xf numFmtId="0" fontId="81" fillId="0" borderId="0" applyNumberFormat="0" applyFill="0" applyBorder="0" applyAlignment="0" applyProtection="0">
      <alignment vertical="center"/>
    </xf>
    <xf numFmtId="0" fontId="33" fillId="0" borderId="0">
      <alignment vertical="center"/>
    </xf>
    <xf numFmtId="0" fontId="1" fillId="0" borderId="0">
      <alignment vertical="center"/>
    </xf>
    <xf numFmtId="0" fontId="157" fillId="0" borderId="0"/>
  </cellStyleXfs>
  <cellXfs count="2217">
    <xf numFmtId="0" fontId="0" fillId="0" borderId="0" xfId="0">
      <alignment vertical="center"/>
    </xf>
    <xf numFmtId="0" fontId="40" fillId="0" borderId="147" xfId="0" applyFont="1" applyBorder="1">
      <alignment vertical="center"/>
    </xf>
    <xf numFmtId="0" fontId="40" fillId="0" borderId="148" xfId="0" applyFont="1" applyBorder="1">
      <alignment vertical="center"/>
    </xf>
    <xf numFmtId="0" fontId="40" fillId="0" borderId="149" xfId="0" applyFont="1" applyBorder="1">
      <alignment vertical="center"/>
    </xf>
    <xf numFmtId="0" fontId="40" fillId="0" borderId="150" xfId="0" applyFont="1" applyBorder="1">
      <alignment vertical="center"/>
    </xf>
    <xf numFmtId="0" fontId="42" fillId="0" borderId="0" xfId="0" applyFont="1">
      <alignment vertical="center"/>
    </xf>
    <xf numFmtId="0" fontId="43" fillId="0" borderId="0" xfId="0" applyFont="1">
      <alignment vertical="center"/>
    </xf>
    <xf numFmtId="0" fontId="44" fillId="0" borderId="0" xfId="0" applyFont="1">
      <alignment vertical="center"/>
    </xf>
    <xf numFmtId="0" fontId="45" fillId="0" borderId="0" xfId="0" applyFont="1" applyAlignment="1">
      <alignment horizontal="center" vertical="center" wrapText="1"/>
    </xf>
    <xf numFmtId="0" fontId="37" fillId="0" borderId="0" xfId="0" applyFont="1">
      <alignment vertical="center"/>
    </xf>
    <xf numFmtId="0" fontId="46" fillId="0" borderId="0" xfId="0" applyFont="1">
      <alignment vertical="center"/>
    </xf>
    <xf numFmtId="0" fontId="49" fillId="0" borderId="0" xfId="0" applyFont="1">
      <alignment vertical="center"/>
    </xf>
    <xf numFmtId="0" fontId="10" fillId="0" borderId="24" xfId="44" applyFont="1" applyBorder="1" applyAlignment="1">
      <alignment horizontal="center" vertical="center"/>
    </xf>
    <xf numFmtId="0" fontId="10" fillId="0" borderId="0" xfId="44" applyFont="1" applyAlignment="1">
      <alignment horizontal="center" vertical="center"/>
    </xf>
    <xf numFmtId="0" fontId="17" fillId="0" borderId="0" xfId="0" applyFont="1">
      <alignment vertical="center"/>
    </xf>
    <xf numFmtId="0" fontId="0" fillId="0" borderId="0" xfId="0" applyAlignment="1">
      <alignment horizontal="justify" vertical="center"/>
    </xf>
    <xf numFmtId="0" fontId="37" fillId="0" borderId="0" xfId="0" applyFont="1" applyAlignment="1">
      <alignment horizontal="justify" vertical="center"/>
    </xf>
    <xf numFmtId="0" fontId="0" fillId="0" borderId="0" xfId="0" applyAlignment="1">
      <alignment horizontal="right" vertical="center" indent="1"/>
    </xf>
    <xf numFmtId="0" fontId="0" fillId="0" borderId="0" xfId="0" applyAlignment="1">
      <alignment horizontal="right" vertical="top"/>
    </xf>
    <xf numFmtId="0" fontId="0" fillId="0" borderId="60" xfId="0" applyBorder="1" applyAlignment="1">
      <alignment horizontal="center" vertical="center"/>
    </xf>
    <xf numFmtId="0" fontId="40" fillId="0" borderId="40" xfId="0" applyFont="1" applyBorder="1" applyAlignment="1">
      <alignment horizontal="left" vertical="center"/>
    </xf>
    <xf numFmtId="0" fontId="50" fillId="0" borderId="0" xfId="0" applyFont="1">
      <alignment vertical="center"/>
    </xf>
    <xf numFmtId="0" fontId="47" fillId="0" borderId="0" xfId="0" applyFont="1" applyAlignment="1">
      <alignment horizontal="center" vertical="center"/>
    </xf>
    <xf numFmtId="0" fontId="36" fillId="0" borderId="0" xfId="0" applyFont="1">
      <alignment vertical="center"/>
    </xf>
    <xf numFmtId="0" fontId="0" fillId="0" borderId="30" xfId="0" applyBorder="1">
      <alignment vertical="center"/>
    </xf>
    <xf numFmtId="0" fontId="37" fillId="0" borderId="0" xfId="0" applyFont="1" applyAlignment="1">
      <alignment horizontal="center" vertical="center" wrapText="1"/>
    </xf>
    <xf numFmtId="0" fontId="7" fillId="0" borderId="0" xfId="49" applyFont="1"/>
    <xf numFmtId="0" fontId="23" fillId="0" borderId="0" xfId="49" applyFont="1" applyAlignment="1">
      <alignment horizontal="left" vertical="center"/>
    </xf>
    <xf numFmtId="0" fontId="24" fillId="0" borderId="0" xfId="49" applyFont="1" applyAlignment="1">
      <alignment horizontal="right" vertical="center"/>
    </xf>
    <xf numFmtId="0" fontId="17" fillId="0" borderId="0" xfId="49" applyFont="1" applyAlignment="1">
      <alignment vertical="center"/>
    </xf>
    <xf numFmtId="0" fontId="10" fillId="0" borderId="0" xfId="49" applyFont="1" applyAlignment="1">
      <alignment horizontal="left" vertical="center"/>
    </xf>
    <xf numFmtId="0" fontId="0" fillId="0" borderId="0" xfId="0" applyAlignment="1">
      <alignment horizontal="left" vertical="center"/>
    </xf>
    <xf numFmtId="0" fontId="0" fillId="0" borderId="9" xfId="0" applyBorder="1" applyAlignment="1">
      <alignment horizontal="justify" vertical="center"/>
    </xf>
    <xf numFmtId="0" fontId="51" fillId="0" borderId="0" xfId="0" applyFont="1" applyAlignment="1">
      <alignment horizontal="justify" vertical="center"/>
    </xf>
    <xf numFmtId="0" fontId="0" fillId="0" borderId="0" xfId="0" applyAlignment="1">
      <alignment horizontal="center" vertical="center"/>
    </xf>
    <xf numFmtId="0" fontId="0" fillId="0" borderId="21" xfId="0" applyBorder="1">
      <alignment vertical="center"/>
    </xf>
    <xf numFmtId="38" fontId="33" fillId="0" borderId="0" xfId="43" applyFont="1" applyAlignment="1"/>
    <xf numFmtId="38" fontId="33" fillId="0" borderId="21" xfId="43" applyFont="1" applyBorder="1" applyAlignment="1"/>
    <xf numFmtId="0" fontId="50" fillId="0" borderId="0" xfId="0" applyFont="1" applyAlignment="1">
      <alignment horizontal="center" vertical="center"/>
    </xf>
    <xf numFmtId="0" fontId="10" fillId="0" borderId="0" xfId="44" applyFont="1" applyAlignment="1">
      <alignment vertical="center"/>
    </xf>
    <xf numFmtId="49" fontId="10" fillId="0" borderId="0" xfId="44" quotePrefix="1" applyNumberFormat="1" applyFont="1" applyAlignment="1">
      <alignment horizontal="right" vertical="center"/>
    </xf>
    <xf numFmtId="38" fontId="33" fillId="0" borderId="0" xfId="40" applyFont="1">
      <alignment vertical="center"/>
    </xf>
    <xf numFmtId="0" fontId="10" fillId="0" borderId="0" xfId="0" applyFont="1">
      <alignment vertical="center"/>
    </xf>
    <xf numFmtId="0" fontId="25" fillId="0" borderId="0" xfId="0" applyFont="1">
      <alignment vertical="center"/>
    </xf>
    <xf numFmtId="0" fontId="54" fillId="0" borderId="0" xfId="0" applyFont="1">
      <alignment vertical="center"/>
    </xf>
    <xf numFmtId="0" fontId="37" fillId="0" borderId="0" xfId="0" applyFont="1" applyAlignment="1"/>
    <xf numFmtId="0" fontId="10" fillId="0" borderId="0" xfId="0" applyFont="1" applyAlignment="1"/>
    <xf numFmtId="38" fontId="10" fillId="0" borderId="0" xfId="40" applyFont="1" applyAlignment="1"/>
    <xf numFmtId="0" fontId="0" fillId="0" borderId="0" xfId="0" applyAlignment="1"/>
    <xf numFmtId="38" fontId="10" fillId="0" borderId="0" xfId="40" applyFont="1" applyAlignment="1">
      <alignment vertical="center"/>
    </xf>
    <xf numFmtId="0" fontId="37" fillId="0" borderId="0" xfId="44" applyFont="1" applyAlignment="1">
      <alignment vertical="center" wrapText="1"/>
    </xf>
    <xf numFmtId="38" fontId="37" fillId="0" borderId="0" xfId="40" applyFont="1" applyBorder="1" applyAlignment="1">
      <alignment vertical="center" wrapText="1"/>
    </xf>
    <xf numFmtId="38" fontId="55" fillId="0" borderId="0" xfId="40" applyFont="1" applyBorder="1" applyAlignment="1">
      <alignment horizontal="center" vertical="center"/>
    </xf>
    <xf numFmtId="38" fontId="33" fillId="0" borderId="0" xfId="40" applyFont="1" applyAlignment="1">
      <alignment horizontal="right" vertical="center"/>
    </xf>
    <xf numFmtId="178" fontId="51" fillId="0" borderId="0" xfId="0" applyNumberFormat="1" applyFont="1">
      <alignment vertical="center"/>
    </xf>
    <xf numFmtId="14" fontId="0" fillId="0" borderId="0" xfId="0" applyNumberFormat="1">
      <alignment vertical="center"/>
    </xf>
    <xf numFmtId="178" fontId="0" fillId="0" borderId="0" xfId="0" applyNumberFormat="1">
      <alignment vertical="center"/>
    </xf>
    <xf numFmtId="38" fontId="33" fillId="0" borderId="21" xfId="40" applyFont="1" applyBorder="1">
      <alignment vertical="center"/>
    </xf>
    <xf numFmtId="38" fontId="33" fillId="9" borderId="21" xfId="40" applyFont="1" applyFill="1" applyBorder="1">
      <alignment vertical="center"/>
    </xf>
    <xf numFmtId="38" fontId="58" fillId="0" borderId="0" xfId="40" applyFont="1">
      <alignment vertical="center"/>
    </xf>
    <xf numFmtId="38" fontId="59" fillId="0" borderId="0" xfId="40" applyFont="1" applyBorder="1" applyAlignment="1">
      <alignment vertical="center" wrapText="1"/>
    </xf>
    <xf numFmtId="38" fontId="33" fillId="0" borderId="0" xfId="40" applyFont="1" applyAlignment="1"/>
    <xf numFmtId="38" fontId="49" fillId="0" borderId="0" xfId="40" applyFont="1">
      <alignment vertical="center"/>
    </xf>
    <xf numFmtId="0" fontId="49" fillId="0" borderId="0" xfId="0" applyFont="1" applyAlignment="1">
      <alignment horizontal="center" vertical="center"/>
    </xf>
    <xf numFmtId="38" fontId="0" fillId="0" borderId="0" xfId="40" applyFont="1">
      <alignment vertical="center"/>
    </xf>
    <xf numFmtId="0" fontId="61" fillId="0" borderId="0" xfId="0" applyFont="1" applyAlignment="1">
      <alignment horizontal="left" vertical="center"/>
    </xf>
    <xf numFmtId="0" fontId="62" fillId="0" borderId="0" xfId="0" applyFont="1" applyAlignment="1">
      <alignment horizontal="left" vertical="center"/>
    </xf>
    <xf numFmtId="0" fontId="63" fillId="0" borderId="0" xfId="0" applyFont="1" applyAlignment="1">
      <alignment horizontal="center" vertical="center"/>
    </xf>
    <xf numFmtId="0" fontId="64" fillId="0" borderId="0" xfId="0" applyFont="1" applyAlignment="1">
      <alignment horizontal="left" vertical="center"/>
    </xf>
    <xf numFmtId="0" fontId="64" fillId="0" borderId="0" xfId="0" applyFont="1" applyAlignment="1">
      <alignment horizontal="left" vertical="center" indent="1"/>
    </xf>
    <xf numFmtId="0" fontId="64" fillId="0" borderId="0" xfId="0" applyFont="1" applyAlignment="1">
      <alignment horizontal="left" vertical="center" indent="13"/>
    </xf>
    <xf numFmtId="38" fontId="49" fillId="5" borderId="21" xfId="40" applyFont="1" applyFill="1" applyBorder="1">
      <alignment vertical="center"/>
    </xf>
    <xf numFmtId="38" fontId="49" fillId="5" borderId="21" xfId="40" applyFont="1" applyFill="1" applyBorder="1" applyAlignment="1">
      <alignment vertical="center" wrapText="1"/>
    </xf>
    <xf numFmtId="38" fontId="49" fillId="5" borderId="13" xfId="40" applyFont="1" applyFill="1" applyBorder="1" applyAlignment="1">
      <alignment horizontal="right" vertical="center"/>
    </xf>
    <xf numFmtId="38" fontId="49" fillId="5" borderId="8" xfId="40" applyFont="1" applyFill="1" applyBorder="1" applyAlignment="1">
      <alignment horizontal="right" vertical="center"/>
    </xf>
    <xf numFmtId="0" fontId="45" fillId="0" borderId="0" xfId="0" applyFont="1">
      <alignment vertical="center"/>
    </xf>
    <xf numFmtId="0" fontId="45" fillId="0" borderId="49" xfId="0" applyFont="1" applyBorder="1">
      <alignment vertical="center"/>
    </xf>
    <xf numFmtId="38" fontId="49" fillId="5" borderId="56" xfId="40" applyFont="1" applyFill="1" applyBorder="1" applyAlignment="1">
      <alignment horizontal="right" vertical="center"/>
    </xf>
    <xf numFmtId="38" fontId="49" fillId="5" borderId="120" xfId="40" applyFont="1" applyFill="1" applyBorder="1">
      <alignment vertical="center"/>
    </xf>
    <xf numFmtId="38" fontId="49" fillId="5" borderId="70" xfId="40" applyFont="1" applyFill="1" applyBorder="1">
      <alignment vertical="center"/>
    </xf>
    <xf numFmtId="38" fontId="49" fillId="5" borderId="129" xfId="40" applyFont="1" applyFill="1" applyBorder="1">
      <alignment vertical="center"/>
    </xf>
    <xf numFmtId="38" fontId="49" fillId="5" borderId="85" xfId="40" applyFont="1" applyFill="1" applyBorder="1">
      <alignment vertical="center"/>
    </xf>
    <xf numFmtId="38" fontId="49" fillId="5" borderId="65" xfId="40" applyFont="1" applyFill="1" applyBorder="1" applyAlignment="1">
      <alignment vertical="center" wrapText="1"/>
    </xf>
    <xf numFmtId="0" fontId="49" fillId="0" borderId="0" xfId="0" applyFont="1" applyAlignment="1">
      <alignment vertical="center" wrapText="1"/>
    </xf>
    <xf numFmtId="0" fontId="66" fillId="0" borderId="0" xfId="0" applyFont="1" applyAlignment="1">
      <alignment horizontal="right" vertical="center"/>
    </xf>
    <xf numFmtId="0" fontId="0" fillId="0" borderId="68" xfId="0" applyBorder="1">
      <alignment vertical="center"/>
    </xf>
    <xf numFmtId="0" fontId="69" fillId="0" borderId="0" xfId="0" applyFont="1" applyAlignment="1">
      <alignment horizontal="center" vertical="center"/>
    </xf>
    <xf numFmtId="38" fontId="0" fillId="0" borderId="21" xfId="40" applyFont="1" applyBorder="1">
      <alignment vertical="center"/>
    </xf>
    <xf numFmtId="38" fontId="33" fillId="11" borderId="21" xfId="40" applyFont="1" applyFill="1" applyBorder="1">
      <alignment vertical="center"/>
    </xf>
    <xf numFmtId="38" fontId="58" fillId="11" borderId="21" xfId="40" applyFont="1" applyFill="1" applyBorder="1">
      <alignment vertical="center"/>
    </xf>
    <xf numFmtId="38" fontId="33" fillId="0" borderId="21" xfId="40" applyFont="1" applyBorder="1" applyAlignment="1">
      <alignment horizontal="center" vertical="center"/>
    </xf>
    <xf numFmtId="0" fontId="37" fillId="0" borderId="0" xfId="44" applyFont="1" applyAlignment="1">
      <alignment vertical="center"/>
    </xf>
    <xf numFmtId="14" fontId="18" fillId="0" borderId="0" xfId="0" applyNumberFormat="1" applyFont="1">
      <alignment vertical="center"/>
    </xf>
    <xf numFmtId="14" fontId="70" fillId="0" borderId="0" xfId="44" applyNumberFormat="1" applyFont="1" applyAlignment="1">
      <alignment vertical="center" wrapText="1"/>
    </xf>
    <xf numFmtId="14" fontId="70" fillId="0" borderId="21" xfId="44" applyNumberFormat="1" applyFont="1" applyBorder="1" applyAlignment="1">
      <alignment vertical="center" wrapText="1"/>
    </xf>
    <xf numFmtId="14" fontId="70" fillId="0" borderId="21" xfId="40" applyNumberFormat="1" applyFont="1" applyBorder="1" applyAlignment="1">
      <alignment vertical="center" wrapText="1"/>
    </xf>
    <xf numFmtId="14" fontId="55" fillId="0" borderId="21" xfId="40" applyNumberFormat="1" applyFont="1" applyBorder="1" applyAlignment="1">
      <alignment horizontal="center" vertical="center"/>
    </xf>
    <xf numFmtId="0" fontId="71" fillId="0" borderId="0" xfId="0" applyFont="1">
      <alignment vertical="center"/>
    </xf>
    <xf numFmtId="0" fontId="71" fillId="0" borderId="0" xfId="44" applyFont="1" applyAlignment="1">
      <alignment vertical="center" wrapText="1"/>
    </xf>
    <xf numFmtId="0" fontId="71" fillId="0" borderId="21" xfId="44" applyFont="1" applyBorder="1" applyAlignment="1">
      <alignment vertical="center" wrapText="1"/>
    </xf>
    <xf numFmtId="38" fontId="71" fillId="0" borderId="21" xfId="40" applyFont="1" applyBorder="1" applyAlignment="1">
      <alignment vertical="center" wrapText="1"/>
    </xf>
    <xf numFmtId="38" fontId="71" fillId="0" borderId="21" xfId="40" applyFont="1" applyBorder="1" applyAlignment="1">
      <alignment horizontal="center" vertical="center"/>
    </xf>
    <xf numFmtId="38" fontId="33" fillId="0" borderId="68" xfId="40" applyFont="1" applyBorder="1">
      <alignment vertical="center"/>
    </xf>
    <xf numFmtId="38" fontId="58" fillId="0" borderId="21" xfId="40" applyFont="1" applyFill="1" applyBorder="1">
      <alignment vertical="center"/>
    </xf>
    <xf numFmtId="38" fontId="47" fillId="0" borderId="0" xfId="40" applyFont="1" applyBorder="1" applyAlignment="1">
      <alignment horizontal="right" vertical="center"/>
    </xf>
    <xf numFmtId="0" fontId="20" fillId="0" borderId="0" xfId="0" applyFont="1" applyAlignment="1">
      <alignment horizontal="left" vertical="center"/>
    </xf>
    <xf numFmtId="38" fontId="0" fillId="0" borderId="0" xfId="40" applyFont="1" applyAlignment="1">
      <alignment horizontal="right" vertical="center"/>
    </xf>
    <xf numFmtId="38" fontId="37" fillId="5" borderId="1" xfId="40" applyFont="1" applyFill="1" applyBorder="1" applyAlignment="1">
      <alignment horizontal="right" vertical="center"/>
    </xf>
    <xf numFmtId="38" fontId="0" fillId="0" borderId="0" xfId="40" applyFont="1" applyBorder="1">
      <alignment vertical="center"/>
    </xf>
    <xf numFmtId="38" fontId="50" fillId="0" borderId="0" xfId="40" applyFont="1">
      <alignment vertical="center"/>
    </xf>
    <xf numFmtId="0" fontId="0" fillId="0" borderId="0" xfId="0" applyAlignment="1">
      <alignment vertical="top"/>
    </xf>
    <xf numFmtId="0" fontId="37" fillId="0" borderId="0" xfId="0" applyFont="1" applyAlignment="1">
      <alignment vertical="top"/>
    </xf>
    <xf numFmtId="0" fontId="10" fillId="0" borderId="0" xfId="48" applyFont="1"/>
    <xf numFmtId="0" fontId="10" fillId="0" borderId="0" xfId="45" applyFont="1">
      <alignment vertical="center"/>
    </xf>
    <xf numFmtId="0" fontId="9" fillId="0" borderId="0" xfId="45" applyFont="1">
      <alignment vertical="center"/>
    </xf>
    <xf numFmtId="0" fontId="17" fillId="6" borderId="95" xfId="45" applyFont="1" applyFill="1" applyBorder="1" applyAlignment="1">
      <alignment horizontal="center" vertical="center"/>
    </xf>
    <xf numFmtId="0" fontId="17" fillId="6" borderId="74" xfId="45" applyFont="1" applyFill="1" applyBorder="1" applyAlignment="1">
      <alignment horizontal="center" vertical="center"/>
    </xf>
    <xf numFmtId="0" fontId="17" fillId="6" borderId="75" xfId="45" applyFont="1" applyFill="1" applyBorder="1" applyAlignment="1">
      <alignment horizontal="center" vertical="center"/>
    </xf>
    <xf numFmtId="0" fontId="17" fillId="6" borderId="160" xfId="45" applyFont="1" applyFill="1" applyBorder="1" applyAlignment="1">
      <alignment horizontal="center" vertical="center"/>
    </xf>
    <xf numFmtId="0" fontId="17" fillId="6" borderId="79" xfId="45" applyFont="1" applyFill="1" applyBorder="1" applyAlignment="1">
      <alignment horizontal="center" vertical="center"/>
    </xf>
    <xf numFmtId="0" fontId="10" fillId="0" borderId="28" xfId="45" applyFont="1" applyBorder="1">
      <alignment vertical="center"/>
    </xf>
    <xf numFmtId="0" fontId="10" fillId="0" borderId="29" xfId="45" applyFont="1" applyBorder="1">
      <alignment vertical="center"/>
    </xf>
    <xf numFmtId="38" fontId="10" fillId="0" borderId="21" xfId="40" applyFont="1" applyBorder="1">
      <alignment vertical="center"/>
    </xf>
    <xf numFmtId="176" fontId="10" fillId="0" borderId="161" xfId="45" applyNumberFormat="1" applyFont="1" applyBorder="1">
      <alignment vertical="center"/>
    </xf>
    <xf numFmtId="0" fontId="10" fillId="0" borderId="84" xfId="45" applyFont="1" applyBorder="1">
      <alignment vertical="center"/>
    </xf>
    <xf numFmtId="0" fontId="10" fillId="0" borderId="162" xfId="45" applyFont="1" applyBorder="1">
      <alignment vertical="center"/>
    </xf>
    <xf numFmtId="38" fontId="10" fillId="0" borderId="15" xfId="40" applyFont="1" applyBorder="1">
      <alignment vertical="center"/>
    </xf>
    <xf numFmtId="176" fontId="10" fillId="0" borderId="163" xfId="45" applyNumberFormat="1" applyFont="1" applyBorder="1">
      <alignment vertical="center"/>
    </xf>
    <xf numFmtId="38" fontId="33" fillId="5" borderId="21" xfId="40" applyFont="1" applyFill="1" applyBorder="1">
      <alignment vertical="center"/>
    </xf>
    <xf numFmtId="4" fontId="49" fillId="0" borderId="70" xfId="0" applyNumberFormat="1" applyFont="1" applyBorder="1" applyAlignment="1">
      <alignment horizontal="center" vertical="center"/>
    </xf>
    <xf numFmtId="4" fontId="49" fillId="0" borderId="85" xfId="0" applyNumberFormat="1" applyFont="1" applyBorder="1" applyAlignment="1">
      <alignment horizontal="center" vertical="center"/>
    </xf>
    <xf numFmtId="38" fontId="10" fillId="5" borderId="30" xfId="40" applyFont="1" applyFill="1" applyBorder="1">
      <alignment vertical="center"/>
    </xf>
    <xf numFmtId="38" fontId="10" fillId="5" borderId="164" xfId="40" applyFont="1" applyFill="1" applyBorder="1">
      <alignment vertical="center"/>
    </xf>
    <xf numFmtId="38" fontId="0" fillId="5" borderId="9" xfId="40" applyFont="1" applyFill="1" applyBorder="1">
      <alignment vertical="center"/>
    </xf>
    <xf numFmtId="38" fontId="0" fillId="0" borderId="21" xfId="40" applyFont="1" applyFill="1" applyBorder="1">
      <alignment vertical="center"/>
    </xf>
    <xf numFmtId="0" fontId="10" fillId="0" borderId="169" xfId="44" applyFont="1" applyBorder="1" applyAlignment="1">
      <alignment horizontal="center" vertical="center"/>
    </xf>
    <xf numFmtId="38" fontId="0" fillId="5" borderId="21" xfId="40" applyFont="1" applyFill="1" applyBorder="1" applyAlignment="1">
      <alignment horizontal="center" vertical="center" wrapText="1"/>
    </xf>
    <xf numFmtId="181" fontId="0" fillId="5" borderId="21" xfId="40" applyNumberFormat="1" applyFont="1" applyFill="1" applyBorder="1" applyAlignment="1">
      <alignment horizontal="center" vertical="center" wrapText="1"/>
    </xf>
    <xf numFmtId="0" fontId="66" fillId="0" borderId="0" xfId="0" applyFont="1">
      <alignment vertical="center"/>
    </xf>
    <xf numFmtId="38" fontId="0" fillId="0" borderId="21" xfId="40" applyFont="1" applyFill="1" applyBorder="1" applyAlignment="1">
      <alignment vertical="center"/>
    </xf>
    <xf numFmtId="0" fontId="13" fillId="0" borderId="0" xfId="44" applyFont="1" applyAlignment="1">
      <alignment vertical="center"/>
    </xf>
    <xf numFmtId="38" fontId="49" fillId="5" borderId="0" xfId="40" applyFont="1" applyFill="1">
      <alignment vertical="center"/>
    </xf>
    <xf numFmtId="0" fontId="33" fillId="0" borderId="0" xfId="0" applyFont="1">
      <alignment vertical="center"/>
    </xf>
    <xf numFmtId="0" fontId="50" fillId="0" borderId="0" xfId="0" applyFont="1" applyAlignment="1">
      <alignment vertical="center" wrapText="1"/>
    </xf>
    <xf numFmtId="38" fontId="33" fillId="14" borderId="21" xfId="40" applyFont="1" applyFill="1" applyBorder="1">
      <alignment vertical="center"/>
    </xf>
    <xf numFmtId="0" fontId="17" fillId="0" borderId="12" xfId="0" applyFont="1" applyBorder="1" applyAlignment="1">
      <alignment horizontal="justify" vertical="center" wrapText="1"/>
    </xf>
    <xf numFmtId="0" fontId="17" fillId="0" borderId="21" xfId="0" applyFont="1" applyBorder="1" applyAlignment="1">
      <alignment horizontal="justify" vertical="center" wrapText="1"/>
    </xf>
    <xf numFmtId="0" fontId="17" fillId="0" borderId="21" xfId="0" applyFont="1" applyBorder="1" applyAlignment="1">
      <alignment vertical="center" wrapText="1"/>
    </xf>
    <xf numFmtId="38" fontId="17" fillId="0" borderId="21" xfId="0" applyNumberFormat="1" applyFont="1" applyBorder="1" applyAlignment="1">
      <alignment horizontal="justify" vertical="center" wrapText="1"/>
    </xf>
    <xf numFmtId="38" fontId="17" fillId="0" borderId="21" xfId="0" applyNumberFormat="1" applyFont="1" applyBorder="1" applyAlignment="1">
      <alignment vertical="center" wrapText="1"/>
    </xf>
    <xf numFmtId="38" fontId="17" fillId="0" borderId="12" xfId="0" applyNumberFormat="1" applyFont="1" applyBorder="1" applyAlignment="1">
      <alignment horizontal="justify" vertical="center" wrapText="1"/>
    </xf>
    <xf numFmtId="0" fontId="10" fillId="0" borderId="0" xfId="44" applyFont="1"/>
    <xf numFmtId="0" fontId="52" fillId="0" borderId="0" xfId="0" applyFont="1">
      <alignment vertical="center"/>
    </xf>
    <xf numFmtId="14" fontId="47" fillId="0" borderId="0" xfId="0" applyNumberFormat="1" applyFont="1">
      <alignment vertical="center"/>
    </xf>
    <xf numFmtId="14" fontId="47" fillId="0" borderId="0" xfId="0" applyNumberFormat="1" applyFont="1" applyAlignment="1">
      <alignment horizontal="center" vertical="center"/>
    </xf>
    <xf numFmtId="14" fontId="0" fillId="0" borderId="21" xfId="0" applyNumberFormat="1" applyBorder="1">
      <alignment vertical="center"/>
    </xf>
    <xf numFmtId="38" fontId="0" fillId="5" borderId="21" xfId="40" applyFont="1" applyFill="1" applyBorder="1">
      <alignment vertical="center"/>
    </xf>
    <xf numFmtId="0" fontId="47" fillId="0" borderId="0" xfId="0" applyFont="1">
      <alignment vertical="center"/>
    </xf>
    <xf numFmtId="38" fontId="13" fillId="0" borderId="21" xfId="40" applyFont="1" applyBorder="1" applyAlignment="1">
      <alignment horizontal="center" vertical="center"/>
    </xf>
    <xf numFmtId="38" fontId="10" fillId="5" borderId="21" xfId="40" applyFont="1" applyFill="1" applyBorder="1" applyAlignment="1">
      <alignment horizontal="right" vertical="center"/>
    </xf>
    <xf numFmtId="14" fontId="0" fillId="0" borderId="21" xfId="0" applyNumberFormat="1" applyBorder="1" applyAlignment="1">
      <alignment horizontal="center" vertical="center"/>
    </xf>
    <xf numFmtId="38" fontId="10" fillId="0" borderId="0" xfId="40" applyFont="1" applyAlignment="1" applyProtection="1">
      <alignment vertical="center"/>
    </xf>
    <xf numFmtId="0" fontId="0" fillId="5" borderId="21" xfId="0" applyFill="1" applyBorder="1" applyAlignment="1">
      <alignment horizontal="right" vertical="center"/>
    </xf>
    <xf numFmtId="14" fontId="0" fillId="0" borderId="22" xfId="0" applyNumberFormat="1" applyBorder="1">
      <alignment vertical="center"/>
    </xf>
    <xf numFmtId="0" fontId="0" fillId="5" borderId="22" xfId="0" applyFill="1" applyBorder="1" applyAlignment="1">
      <alignment horizontal="right" vertical="center"/>
    </xf>
    <xf numFmtId="38" fontId="0" fillId="0" borderId="22" xfId="40" applyFont="1" applyFill="1" applyBorder="1" applyAlignment="1">
      <alignment vertical="center"/>
    </xf>
    <xf numFmtId="38" fontId="13" fillId="0" borderId="22" xfId="40" applyFont="1" applyBorder="1" applyAlignment="1">
      <alignment horizontal="center" vertical="center"/>
    </xf>
    <xf numFmtId="38" fontId="10" fillId="5" borderId="22" xfId="40" applyFont="1" applyFill="1" applyBorder="1" applyAlignment="1">
      <alignment horizontal="right" vertical="center"/>
    </xf>
    <xf numFmtId="38" fontId="37" fillId="5" borderId="1" xfId="40" applyFont="1" applyFill="1" applyBorder="1">
      <alignment vertical="center"/>
    </xf>
    <xf numFmtId="38" fontId="0" fillId="0" borderId="0" xfId="40" applyFont="1" applyAlignment="1">
      <alignment vertical="center"/>
    </xf>
    <xf numFmtId="38" fontId="49" fillId="0" borderId="21" xfId="40" applyFont="1" applyBorder="1" applyAlignment="1">
      <alignment horizontal="center" vertical="center"/>
    </xf>
    <xf numFmtId="0" fontId="25" fillId="0" borderId="0" xfId="44" applyFont="1" applyAlignment="1">
      <alignment vertical="center"/>
    </xf>
    <xf numFmtId="177" fontId="25" fillId="0" borderId="69" xfId="44" applyNumberFormat="1" applyFont="1" applyBorder="1"/>
    <xf numFmtId="38" fontId="10" fillId="12" borderId="0" xfId="40" applyFont="1" applyFill="1" applyAlignment="1"/>
    <xf numFmtId="49" fontId="10" fillId="0" borderId="0" xfId="44" applyNumberFormat="1" applyFont="1" applyAlignment="1">
      <alignment horizontal="right" vertical="center"/>
    </xf>
    <xf numFmtId="0" fontId="10" fillId="0" borderId="0" xfId="44" applyFont="1" applyAlignment="1" applyProtection="1">
      <alignment horizontal="center" vertical="center" wrapText="1"/>
      <protection locked="0"/>
    </xf>
    <xf numFmtId="38" fontId="10" fillId="12" borderId="0" xfId="40" applyFont="1" applyFill="1" applyBorder="1" applyAlignment="1" applyProtection="1">
      <protection locked="0"/>
    </xf>
    <xf numFmtId="38" fontId="10" fillId="0" borderId="0" xfId="40" applyFont="1" applyBorder="1" applyAlignment="1" applyProtection="1">
      <alignment horizontal="center" wrapText="1"/>
      <protection locked="0"/>
    </xf>
    <xf numFmtId="0" fontId="10" fillId="0" borderId="0" xfId="44" quotePrefix="1" applyFont="1" applyAlignment="1">
      <alignment vertical="center"/>
    </xf>
    <xf numFmtId="177" fontId="25" fillId="0" borderId="16" xfId="44" applyNumberFormat="1" applyFont="1" applyBorder="1"/>
    <xf numFmtId="0" fontId="25" fillId="0" borderId="0" xfId="44" applyFont="1" applyAlignment="1">
      <alignment horizontal="center" vertical="center" wrapText="1"/>
    </xf>
    <xf numFmtId="180" fontId="49" fillId="0" borderId="0" xfId="0" applyNumberFormat="1" applyFont="1" applyAlignment="1">
      <alignment horizontal="center" vertical="center"/>
    </xf>
    <xf numFmtId="0" fontId="40" fillId="0" borderId="0" xfId="0" applyFont="1">
      <alignment vertical="center"/>
    </xf>
    <xf numFmtId="182" fontId="0" fillId="0" borderId="0" xfId="0" applyNumberFormat="1">
      <alignment vertical="center"/>
    </xf>
    <xf numFmtId="0" fontId="13" fillId="0" borderId="0" xfId="44" applyFont="1" applyAlignment="1">
      <alignment horizontal="center" vertical="center"/>
    </xf>
    <xf numFmtId="0" fontId="7" fillId="0" borderId="0" xfId="44" applyFont="1" applyAlignment="1">
      <alignment horizontal="right" vertical="center"/>
    </xf>
    <xf numFmtId="0" fontId="0" fillId="0" borderId="31" xfId="0" applyBorder="1">
      <alignment vertical="center"/>
    </xf>
    <xf numFmtId="0" fontId="0" fillId="0" borderId="67" xfId="0" applyBorder="1">
      <alignment vertical="center"/>
    </xf>
    <xf numFmtId="0" fontId="0" fillId="0" borderId="9" xfId="0" applyBorder="1">
      <alignment vertical="center"/>
    </xf>
    <xf numFmtId="0" fontId="0" fillId="0" borderId="26" xfId="0" applyBorder="1">
      <alignment vertical="center"/>
    </xf>
    <xf numFmtId="0" fontId="0" fillId="0" borderId="40" xfId="0" applyBorder="1">
      <alignment vertical="center"/>
    </xf>
    <xf numFmtId="0" fontId="37" fillId="7" borderId="31" xfId="0" applyFont="1" applyFill="1" applyBorder="1" applyAlignment="1">
      <alignment horizontal="center" vertical="center"/>
    </xf>
    <xf numFmtId="0" fontId="0" fillId="0" borderId="0" xfId="0" applyAlignment="1">
      <alignment vertical="center" wrapText="1"/>
    </xf>
    <xf numFmtId="0" fontId="81" fillId="0" borderId="0" xfId="91" quotePrefix="1">
      <alignment vertical="center"/>
    </xf>
    <xf numFmtId="0" fontId="17" fillId="0" borderId="0" xfId="92" applyFont="1">
      <alignment vertical="center"/>
    </xf>
    <xf numFmtId="0" fontId="17" fillId="0" borderId="0" xfId="92" applyFont="1" applyAlignment="1">
      <alignment horizontal="center" vertical="center"/>
    </xf>
    <xf numFmtId="0" fontId="14" fillId="0" borderId="0" xfId="92" applyFont="1" applyAlignment="1">
      <alignment horizontal="centerContinuous" vertical="center" wrapText="1"/>
    </xf>
    <xf numFmtId="0" fontId="17" fillId="0" borderId="0" xfId="92" applyFont="1" applyAlignment="1">
      <alignment horizontal="left" vertical="center"/>
    </xf>
    <xf numFmtId="0" fontId="16" fillId="0" borderId="0" xfId="92" applyFont="1" applyAlignment="1">
      <alignment horizontal="left" vertical="center"/>
    </xf>
    <xf numFmtId="0" fontId="17" fillId="0" borderId="49" xfId="92" applyFont="1" applyBorder="1">
      <alignment vertical="center"/>
    </xf>
    <xf numFmtId="0" fontId="17" fillId="0" borderId="120" xfId="92" applyFont="1" applyBorder="1">
      <alignment vertical="center"/>
    </xf>
    <xf numFmtId="0" fontId="17" fillId="0" borderId="56" xfId="92" applyFont="1" applyBorder="1">
      <alignment vertical="center"/>
    </xf>
    <xf numFmtId="0" fontId="17" fillId="0" borderId="12" xfId="92" applyFont="1" applyBorder="1">
      <alignment vertical="center"/>
    </xf>
    <xf numFmtId="0" fontId="17" fillId="0" borderId="165" xfId="92" applyFont="1" applyBorder="1">
      <alignment vertical="center"/>
    </xf>
    <xf numFmtId="0" fontId="17" fillId="0" borderId="34" xfId="92" applyFont="1" applyBorder="1" applyAlignment="1">
      <alignment horizontal="centerContinuous" vertical="center"/>
    </xf>
    <xf numFmtId="0" fontId="17" fillId="0" borderId="12" xfId="92" applyFont="1" applyBorder="1" applyAlignment="1">
      <alignment horizontal="centerContinuous" vertical="center"/>
    </xf>
    <xf numFmtId="0" fontId="17" fillId="0" borderId="21" xfId="92" applyFont="1" applyBorder="1" applyAlignment="1">
      <alignment horizontal="centerContinuous" vertical="center"/>
    </xf>
    <xf numFmtId="49" fontId="7" fillId="0" borderId="35" xfId="92" applyNumberFormat="1" applyFont="1" applyBorder="1">
      <alignment vertical="center"/>
    </xf>
    <xf numFmtId="49" fontId="7" fillId="0" borderId="31" xfId="92" applyNumberFormat="1" applyFont="1" applyBorder="1">
      <alignment vertical="center"/>
    </xf>
    <xf numFmtId="49" fontId="7" fillId="0" borderId="172" xfId="92" applyNumberFormat="1" applyFont="1" applyBorder="1">
      <alignment vertical="center"/>
    </xf>
    <xf numFmtId="49" fontId="7" fillId="0" borderId="36" xfId="92" applyNumberFormat="1" applyFont="1" applyBorder="1">
      <alignment vertical="center"/>
    </xf>
    <xf numFmtId="49" fontId="7" fillId="0" borderId="37" xfId="92" applyNumberFormat="1" applyFont="1" applyBorder="1">
      <alignment vertical="center"/>
    </xf>
    <xf numFmtId="49" fontId="7" fillId="0" borderId="67" xfId="92" applyNumberFormat="1" applyFont="1" applyBorder="1">
      <alignment vertical="center"/>
    </xf>
    <xf numFmtId="49" fontId="7" fillId="0" borderId="173" xfId="92" applyNumberFormat="1" applyFont="1" applyBorder="1">
      <alignment vertical="center"/>
    </xf>
    <xf numFmtId="49" fontId="7" fillId="0" borderId="38" xfId="92" applyNumberFormat="1" applyFont="1" applyBorder="1">
      <alignment vertical="center"/>
    </xf>
    <xf numFmtId="49" fontId="7" fillId="0" borderId="0" xfId="92" applyNumberFormat="1" applyFont="1">
      <alignment vertical="center"/>
    </xf>
    <xf numFmtId="49" fontId="7" fillId="10" borderId="0" xfId="92" applyNumberFormat="1" applyFont="1" applyFill="1">
      <alignment vertical="center"/>
    </xf>
    <xf numFmtId="49" fontId="7" fillId="0" borderId="175" xfId="92" applyNumberFormat="1" applyFont="1" applyBorder="1">
      <alignment vertical="center"/>
    </xf>
    <xf numFmtId="49" fontId="7" fillId="0" borderId="39" xfId="92" applyNumberFormat="1" applyFont="1" applyBorder="1">
      <alignment vertical="center"/>
    </xf>
    <xf numFmtId="49" fontId="7" fillId="0" borderId="40" xfId="92" applyNumberFormat="1" applyFont="1" applyBorder="1">
      <alignment vertical="center"/>
    </xf>
    <xf numFmtId="49" fontId="7" fillId="0" borderId="68" xfId="92" applyNumberFormat="1" applyFont="1" applyBorder="1">
      <alignment vertical="center"/>
    </xf>
    <xf numFmtId="49" fontId="7" fillId="0" borderId="176" xfId="92" applyNumberFormat="1" applyFont="1" applyBorder="1">
      <alignment vertical="center"/>
    </xf>
    <xf numFmtId="49" fontId="7" fillId="10" borderId="175" xfId="92" applyNumberFormat="1" applyFont="1" applyFill="1" applyBorder="1">
      <alignment vertical="center"/>
    </xf>
    <xf numFmtId="49" fontId="7" fillId="10" borderId="39" xfId="92" applyNumberFormat="1" applyFont="1" applyFill="1" applyBorder="1">
      <alignment vertical="center"/>
    </xf>
    <xf numFmtId="49" fontId="7" fillId="15" borderId="39" xfId="92" applyNumberFormat="1" applyFont="1" applyFill="1" applyBorder="1">
      <alignment vertical="center"/>
    </xf>
    <xf numFmtId="49" fontId="7" fillId="15" borderId="0" xfId="92" applyNumberFormat="1" applyFont="1" applyFill="1">
      <alignment vertical="center"/>
    </xf>
    <xf numFmtId="49" fontId="7" fillId="16" borderId="21" xfId="92" applyNumberFormat="1" applyFont="1" applyFill="1" applyBorder="1">
      <alignment vertical="center"/>
    </xf>
    <xf numFmtId="49" fontId="84" fillId="0" borderId="35" xfId="92" applyNumberFormat="1" applyFont="1" applyBorder="1">
      <alignment vertical="center"/>
    </xf>
    <xf numFmtId="49" fontId="84" fillId="0" borderId="31" xfId="92" applyNumberFormat="1" applyFont="1" applyBorder="1">
      <alignment vertical="center"/>
    </xf>
    <xf numFmtId="49" fontId="84" fillId="0" borderId="172" xfId="92" applyNumberFormat="1" applyFont="1" applyBorder="1">
      <alignment vertical="center"/>
    </xf>
    <xf numFmtId="49" fontId="84" fillId="0" borderId="36" xfId="92" applyNumberFormat="1" applyFont="1" applyBorder="1">
      <alignment vertical="center"/>
    </xf>
    <xf numFmtId="49" fontId="84" fillId="0" borderId="67" xfId="92" applyNumberFormat="1" applyFont="1" applyBorder="1">
      <alignment vertical="center"/>
    </xf>
    <xf numFmtId="49" fontId="84" fillId="0" borderId="37" xfId="92" applyNumberFormat="1" applyFont="1" applyBorder="1">
      <alignment vertical="center"/>
    </xf>
    <xf numFmtId="49" fontId="84" fillId="0" borderId="173" xfId="92" applyNumberFormat="1" applyFont="1" applyBorder="1">
      <alignment vertical="center"/>
    </xf>
    <xf numFmtId="49" fontId="84" fillId="0" borderId="38" xfId="92" applyNumberFormat="1" applyFont="1" applyBorder="1">
      <alignment vertical="center"/>
    </xf>
    <xf numFmtId="49" fontId="84" fillId="0" borderId="0" xfId="92" applyNumberFormat="1" applyFont="1">
      <alignment vertical="center"/>
    </xf>
    <xf numFmtId="49" fontId="84" fillId="0" borderId="175" xfId="92" applyNumberFormat="1" applyFont="1" applyBorder="1">
      <alignment vertical="center"/>
    </xf>
    <xf numFmtId="49" fontId="84" fillId="0" borderId="39" xfId="92" applyNumberFormat="1" applyFont="1" applyBorder="1">
      <alignment vertical="center"/>
    </xf>
    <xf numFmtId="49" fontId="84" fillId="0" borderId="68" xfId="92" applyNumberFormat="1" applyFont="1" applyBorder="1">
      <alignment vertical="center"/>
    </xf>
    <xf numFmtId="49" fontId="84" fillId="0" borderId="40" xfId="92" applyNumberFormat="1" applyFont="1" applyBorder="1">
      <alignment vertical="center"/>
    </xf>
    <xf numFmtId="49" fontId="84" fillId="0" borderId="176" xfId="92" applyNumberFormat="1" applyFont="1" applyBorder="1">
      <alignment vertical="center"/>
    </xf>
    <xf numFmtId="0" fontId="17" fillId="0" borderId="48" xfId="92" applyFont="1" applyBorder="1">
      <alignment vertical="center"/>
    </xf>
    <xf numFmtId="0" fontId="72" fillId="0" borderId="0" xfId="92" applyFont="1">
      <alignment vertical="center"/>
    </xf>
    <xf numFmtId="0" fontId="72" fillId="0" borderId="0" xfId="92" applyFont="1" applyAlignment="1">
      <alignment vertical="center" wrapText="1"/>
    </xf>
    <xf numFmtId="184" fontId="17" fillId="5" borderId="102" xfId="92" applyNumberFormat="1" applyFont="1" applyFill="1" applyBorder="1" applyAlignment="1">
      <alignment horizontal="right" vertical="center"/>
    </xf>
    <xf numFmtId="176" fontId="17" fillId="5" borderId="102" xfId="92" applyNumberFormat="1" applyFont="1" applyFill="1" applyBorder="1">
      <alignment vertical="center"/>
    </xf>
    <xf numFmtId="176" fontId="17" fillId="0" borderId="184" xfId="92" applyNumberFormat="1" applyFont="1" applyBorder="1">
      <alignment vertical="center"/>
    </xf>
    <xf numFmtId="176" fontId="17" fillId="5" borderId="116" xfId="92" applyNumberFormat="1" applyFont="1" applyFill="1" applyBorder="1">
      <alignment vertical="center"/>
    </xf>
    <xf numFmtId="176" fontId="17" fillId="0" borderId="5" xfId="92" applyNumberFormat="1" applyFont="1" applyBorder="1">
      <alignment vertical="center"/>
    </xf>
    <xf numFmtId="186" fontId="17" fillId="0" borderId="0" xfId="0" applyNumberFormat="1" applyFont="1" applyAlignment="1">
      <alignment vertical="distributed"/>
    </xf>
    <xf numFmtId="0" fontId="17" fillId="0" borderId="0" xfId="0" applyFont="1" applyAlignment="1">
      <alignment vertical="distributed"/>
    </xf>
    <xf numFmtId="184" fontId="17" fillId="5" borderId="185" xfId="92" applyNumberFormat="1" applyFont="1" applyFill="1" applyBorder="1" applyAlignment="1">
      <alignment horizontal="right" vertical="center"/>
    </xf>
    <xf numFmtId="176" fontId="17" fillId="5" borderId="185" xfId="92" applyNumberFormat="1" applyFont="1" applyFill="1" applyBorder="1">
      <alignment vertical="center"/>
    </xf>
    <xf numFmtId="176" fontId="17" fillId="0" borderId="186" xfId="92" applyNumberFormat="1" applyFont="1" applyBorder="1">
      <alignment vertical="center"/>
    </xf>
    <xf numFmtId="184" fontId="17" fillId="0" borderId="0" xfId="92" applyNumberFormat="1" applyFont="1">
      <alignment vertical="center"/>
    </xf>
    <xf numFmtId="176" fontId="17" fillId="0" borderId="0" xfId="92" applyNumberFormat="1" applyFont="1">
      <alignment vertical="center"/>
    </xf>
    <xf numFmtId="49" fontId="7" fillId="0" borderId="50" xfId="92" applyNumberFormat="1" applyFont="1" applyBorder="1">
      <alignment vertical="center"/>
    </xf>
    <xf numFmtId="49" fontId="7" fillId="0" borderId="48" xfId="92" applyNumberFormat="1" applyFont="1" applyBorder="1">
      <alignment vertical="center"/>
    </xf>
    <xf numFmtId="49" fontId="7" fillId="0" borderId="187" xfId="92" applyNumberFormat="1" applyFont="1" applyBorder="1">
      <alignment vertical="center"/>
    </xf>
    <xf numFmtId="49" fontId="7" fillId="0" borderId="51" xfId="92" applyNumberFormat="1" applyFont="1" applyBorder="1">
      <alignment vertical="center"/>
    </xf>
    <xf numFmtId="49" fontId="7" fillId="0" borderId="52" xfId="92" applyNumberFormat="1" applyFont="1" applyBorder="1">
      <alignment vertical="center"/>
    </xf>
    <xf numFmtId="49" fontId="7" fillId="15" borderId="175" xfId="92" applyNumberFormat="1" applyFont="1" applyFill="1" applyBorder="1">
      <alignment vertical="center"/>
    </xf>
    <xf numFmtId="184" fontId="17" fillId="5" borderId="168" xfId="92" applyNumberFormat="1" applyFont="1" applyFill="1" applyBorder="1" applyAlignment="1">
      <alignment horizontal="right" vertical="center"/>
    </xf>
    <xf numFmtId="176" fontId="17" fillId="5" borderId="168" xfId="92" applyNumberFormat="1" applyFont="1" applyFill="1" applyBorder="1" applyAlignment="1">
      <alignment horizontal="right" vertical="center"/>
    </xf>
    <xf numFmtId="176" fontId="17" fillId="5" borderId="113" xfId="92" applyNumberFormat="1" applyFont="1" applyFill="1" applyBorder="1">
      <alignment vertical="center"/>
    </xf>
    <xf numFmtId="0" fontId="86" fillId="0" borderId="0" xfId="92" applyFont="1">
      <alignment vertical="center"/>
    </xf>
    <xf numFmtId="176" fontId="17" fillId="5" borderId="189" xfId="92" applyNumberFormat="1" applyFont="1" applyFill="1" applyBorder="1">
      <alignment vertical="center"/>
    </xf>
    <xf numFmtId="0" fontId="17" fillId="0" borderId="43" xfId="92" applyFont="1" applyBorder="1">
      <alignment vertical="center"/>
    </xf>
    <xf numFmtId="0" fontId="17" fillId="0" borderId="190" xfId="92" applyFont="1" applyBorder="1">
      <alignment vertical="center"/>
    </xf>
    <xf numFmtId="49" fontId="83" fillId="0" borderId="0" xfId="92" applyNumberFormat="1" applyFont="1">
      <alignment vertical="center"/>
    </xf>
    <xf numFmtId="49" fontId="7" fillId="17" borderId="56" xfId="92" applyNumberFormat="1" applyFont="1" applyFill="1" applyBorder="1">
      <alignment vertical="center"/>
    </xf>
    <xf numFmtId="49" fontId="7" fillId="17" borderId="29" xfId="92" applyNumberFormat="1" applyFont="1" applyFill="1" applyBorder="1">
      <alignment vertical="center"/>
    </xf>
    <xf numFmtId="49" fontId="7" fillId="0" borderId="190" xfId="92" applyNumberFormat="1" applyFont="1" applyBorder="1">
      <alignment vertical="center"/>
    </xf>
    <xf numFmtId="49" fontId="7" fillId="0" borderId="191" xfId="92" applyNumberFormat="1" applyFont="1" applyBorder="1">
      <alignment vertical="center"/>
    </xf>
    <xf numFmtId="49" fontId="7" fillId="0" borderId="192" xfId="92" applyNumberFormat="1" applyFont="1" applyBorder="1">
      <alignment vertical="center"/>
    </xf>
    <xf numFmtId="184" fontId="17" fillId="5" borderId="168" xfId="92" applyNumberFormat="1" applyFont="1" applyFill="1" applyBorder="1">
      <alignment vertical="center"/>
    </xf>
    <xf numFmtId="176" fontId="17" fillId="5" borderId="168" xfId="92" applyNumberFormat="1" applyFont="1" applyFill="1" applyBorder="1">
      <alignment vertical="center"/>
    </xf>
    <xf numFmtId="176" fontId="17" fillId="0" borderId="182" xfId="92" applyNumberFormat="1" applyFont="1" applyBorder="1">
      <alignment vertical="center"/>
    </xf>
    <xf numFmtId="184" fontId="17" fillId="12" borderId="113" xfId="92" applyNumberFormat="1" applyFont="1" applyFill="1" applyBorder="1">
      <alignment vertical="center"/>
    </xf>
    <xf numFmtId="176" fontId="17" fillId="12" borderId="113" xfId="92" applyNumberFormat="1" applyFont="1" applyFill="1" applyBorder="1">
      <alignment vertical="center"/>
    </xf>
    <xf numFmtId="176" fontId="17" fillId="12" borderId="5" xfId="92" applyNumberFormat="1" applyFont="1" applyFill="1" applyBorder="1">
      <alignment vertical="center"/>
    </xf>
    <xf numFmtId="184" fontId="17" fillId="5" borderId="189" xfId="92" applyNumberFormat="1" applyFont="1" applyFill="1" applyBorder="1">
      <alignment vertical="center"/>
    </xf>
    <xf numFmtId="176" fontId="17" fillId="0" borderId="193" xfId="92" applyNumberFormat="1" applyFont="1" applyBorder="1">
      <alignment vertical="center"/>
    </xf>
    <xf numFmtId="176" fontId="17" fillId="5" borderId="106" xfId="92" applyNumberFormat="1" applyFont="1" applyFill="1" applyBorder="1">
      <alignment vertical="center"/>
    </xf>
    <xf numFmtId="184" fontId="17" fillId="5" borderId="194" xfId="92" applyNumberFormat="1" applyFont="1" applyFill="1" applyBorder="1">
      <alignment vertical="center"/>
    </xf>
    <xf numFmtId="176" fontId="17" fillId="5" borderId="194" xfId="92" applyNumberFormat="1" applyFont="1" applyFill="1" applyBorder="1">
      <alignment vertical="center"/>
    </xf>
    <xf numFmtId="176" fontId="17" fillId="0" borderId="38" xfId="92" applyNumberFormat="1" applyFont="1" applyBorder="1" applyAlignment="1">
      <alignment horizontal="center" vertical="center"/>
    </xf>
    <xf numFmtId="184" fontId="17" fillId="12" borderId="195" xfId="92" applyNumberFormat="1" applyFont="1" applyFill="1" applyBorder="1">
      <alignment vertical="center"/>
    </xf>
    <xf numFmtId="176" fontId="17" fillId="12" borderId="195" xfId="92" applyNumberFormat="1" applyFont="1" applyFill="1" applyBorder="1">
      <alignment vertical="center"/>
    </xf>
    <xf numFmtId="0" fontId="17" fillId="0" borderId="119" xfId="92" applyFont="1" applyBorder="1">
      <alignment vertical="center"/>
    </xf>
    <xf numFmtId="0" fontId="17" fillId="0" borderId="7" xfId="92" applyFont="1" applyBorder="1">
      <alignment vertical="center"/>
    </xf>
    <xf numFmtId="176" fontId="17" fillId="0" borderId="48" xfId="92" applyNumberFormat="1" applyFont="1" applyBorder="1">
      <alignment vertical="center"/>
    </xf>
    <xf numFmtId="0" fontId="17" fillId="0" borderId="5" xfId="92" applyFont="1" applyBorder="1">
      <alignment vertical="center"/>
    </xf>
    <xf numFmtId="0" fontId="72" fillId="0" borderId="0" xfId="92" applyFont="1" applyAlignment="1">
      <alignment horizontal="center" vertical="center"/>
    </xf>
    <xf numFmtId="184" fontId="18" fillId="5" borderId="75" xfId="92" applyNumberFormat="1" applyFont="1" applyFill="1" applyBorder="1">
      <alignment vertical="center"/>
    </xf>
    <xf numFmtId="176" fontId="18" fillId="5" borderId="73" xfId="92" applyNumberFormat="1" applyFont="1" applyFill="1" applyBorder="1">
      <alignment vertical="center"/>
    </xf>
    <xf numFmtId="0" fontId="17" fillId="0" borderId="91" xfId="92" applyFont="1" applyBorder="1">
      <alignment vertical="center"/>
    </xf>
    <xf numFmtId="0" fontId="17" fillId="0" borderId="4" xfId="92" applyFont="1" applyBorder="1">
      <alignment vertical="center"/>
    </xf>
    <xf numFmtId="186" fontId="18" fillId="12" borderId="21" xfId="92" applyNumberFormat="1" applyFont="1" applyFill="1" applyBorder="1">
      <alignment vertical="center"/>
    </xf>
    <xf numFmtId="176" fontId="18" fillId="12" borderId="13" xfId="92" applyNumberFormat="1" applyFont="1" applyFill="1" applyBorder="1">
      <alignment vertical="center"/>
    </xf>
    <xf numFmtId="184" fontId="18" fillId="5" borderId="65" xfId="92" applyNumberFormat="1" applyFont="1" applyFill="1" applyBorder="1">
      <alignment vertical="center"/>
    </xf>
    <xf numFmtId="176" fontId="18" fillId="5" borderId="66" xfId="92" applyNumberFormat="1" applyFont="1" applyFill="1" applyBorder="1">
      <alignment vertical="center"/>
    </xf>
    <xf numFmtId="49" fontId="7" fillId="0" borderId="7" xfId="92" applyNumberFormat="1" applyFont="1" applyBorder="1">
      <alignment vertical="center"/>
    </xf>
    <xf numFmtId="49" fontId="7" fillId="0" borderId="49" xfId="92" applyNumberFormat="1" applyFont="1" applyBorder="1">
      <alignment vertical="center"/>
    </xf>
    <xf numFmtId="49" fontId="7" fillId="0" borderId="183" xfId="92" applyNumberFormat="1" applyFont="1" applyBorder="1">
      <alignment vertical="center"/>
    </xf>
    <xf numFmtId="49" fontId="7" fillId="0" borderId="54" xfId="92" applyNumberFormat="1" applyFont="1" applyBorder="1">
      <alignment vertical="center"/>
    </xf>
    <xf numFmtId="49" fontId="7" fillId="0" borderId="55" xfId="92" applyNumberFormat="1" applyFont="1" applyBorder="1">
      <alignment vertical="center"/>
    </xf>
    <xf numFmtId="0" fontId="7" fillId="0" borderId="0" xfId="92" applyFont="1">
      <alignment vertical="center"/>
    </xf>
    <xf numFmtId="49" fontId="17" fillId="0" borderId="0" xfId="0" applyNumberFormat="1" applyFont="1" applyAlignment="1">
      <alignment horizontal="left" vertical="center"/>
    </xf>
    <xf numFmtId="0" fontId="60" fillId="0" borderId="0" xfId="0" applyFont="1">
      <alignment vertical="center"/>
    </xf>
    <xf numFmtId="0" fontId="83" fillId="0" borderId="0" xfId="92" applyFont="1">
      <alignment vertical="center"/>
    </xf>
    <xf numFmtId="0" fontId="7" fillId="0" borderId="0" xfId="92" applyFont="1" applyAlignment="1">
      <alignment horizontal="center" vertical="center"/>
    </xf>
    <xf numFmtId="0" fontId="88" fillId="0" borderId="0" xfId="0" applyFont="1">
      <alignment vertical="center"/>
    </xf>
    <xf numFmtId="0" fontId="0" fillId="0" borderId="0" xfId="0" applyAlignment="1">
      <alignment horizontal="left" vertical="top" wrapText="1"/>
    </xf>
    <xf numFmtId="187" fontId="7" fillId="0" borderId="0" xfId="92" applyNumberFormat="1" applyFont="1" applyAlignment="1">
      <alignment horizontal="center" vertical="center"/>
    </xf>
    <xf numFmtId="38" fontId="10" fillId="5" borderId="140" xfId="40" applyFont="1" applyFill="1" applyBorder="1">
      <alignment vertical="center"/>
    </xf>
    <xf numFmtId="178" fontId="53" fillId="0" borderId="0" xfId="0" applyNumberFormat="1" applyFont="1">
      <alignment vertical="center"/>
    </xf>
    <xf numFmtId="0" fontId="51" fillId="0" borderId="0" xfId="0" applyFont="1">
      <alignment vertical="center"/>
    </xf>
    <xf numFmtId="38" fontId="49" fillId="5" borderId="61" xfId="40" applyFont="1" applyFill="1" applyBorder="1" applyAlignment="1">
      <alignment horizontal="right" vertical="center" wrapText="1"/>
    </xf>
    <xf numFmtId="0" fontId="49" fillId="0" borderId="21" xfId="0" applyFont="1" applyBorder="1">
      <alignment vertical="center"/>
    </xf>
    <xf numFmtId="0" fontId="49" fillId="0" borderId="21" xfId="0" applyFont="1" applyBorder="1" applyAlignment="1">
      <alignment horizontal="right" vertical="center" wrapText="1"/>
    </xf>
    <xf numFmtId="38" fontId="49" fillId="5" borderId="21" xfId="40" applyFont="1" applyFill="1" applyBorder="1" applyAlignment="1">
      <alignment horizontal="right" vertical="center" wrapText="1"/>
    </xf>
    <xf numFmtId="0" fontId="49" fillId="0" borderId="65" xfId="0" applyFont="1" applyBorder="1">
      <alignment vertical="center"/>
    </xf>
    <xf numFmtId="0" fontId="49" fillId="0" borderId="65" xfId="0" applyFont="1" applyBorder="1" applyAlignment="1">
      <alignment horizontal="right" vertical="center" wrapText="1"/>
    </xf>
    <xf numFmtId="38" fontId="49" fillId="5" borderId="65" xfId="40" applyFont="1" applyFill="1" applyBorder="1" applyAlignment="1">
      <alignment horizontal="right" vertical="center" wrapText="1"/>
    </xf>
    <xf numFmtId="0" fontId="49" fillId="0" borderId="21" xfId="0" applyFont="1" applyBorder="1" applyAlignment="1">
      <alignment horizontal="left" vertical="center"/>
    </xf>
    <xf numFmtId="0" fontId="49" fillId="0" borderId="21" xfId="0" applyFont="1" applyBorder="1" applyAlignment="1">
      <alignment horizontal="left" vertical="center" wrapText="1"/>
    </xf>
    <xf numFmtId="0" fontId="49" fillId="0" borderId="23" xfId="0" applyFont="1" applyBorder="1" applyAlignment="1">
      <alignment horizontal="left" vertical="center"/>
    </xf>
    <xf numFmtId="0" fontId="49" fillId="0" borderId="92" xfId="0" applyFont="1" applyBorder="1" applyAlignment="1">
      <alignment horizontal="left" vertical="center"/>
    </xf>
    <xf numFmtId="0" fontId="49" fillId="0" borderId="92" xfId="0" applyFont="1" applyBorder="1" applyAlignment="1">
      <alignment horizontal="left" vertical="center" wrapText="1"/>
    </xf>
    <xf numFmtId="38" fontId="49" fillId="5" borderId="92" xfId="40" applyFont="1" applyFill="1" applyBorder="1" applyAlignment="1">
      <alignment horizontal="right" vertical="center" wrapText="1"/>
    </xf>
    <xf numFmtId="38" fontId="49" fillId="0" borderId="0" xfId="40" applyFont="1" applyFill="1" applyBorder="1" applyAlignment="1">
      <alignment vertical="center" wrapText="1"/>
    </xf>
    <xf numFmtId="38" fontId="0" fillId="5" borderId="18" xfId="40" applyFont="1" applyFill="1" applyBorder="1" applyAlignment="1">
      <alignment horizontal="right" vertical="center"/>
    </xf>
    <xf numFmtId="0" fontId="49" fillId="8" borderId="0" xfId="0" applyFont="1" applyFill="1" applyAlignment="1">
      <alignment horizontal="center" vertical="center"/>
    </xf>
    <xf numFmtId="38" fontId="10" fillId="13" borderId="21" xfId="40" applyFont="1" applyFill="1" applyBorder="1" applyAlignment="1">
      <alignment horizontal="center" vertical="center"/>
    </xf>
    <xf numFmtId="38" fontId="10" fillId="13" borderId="22" xfId="40" applyFont="1" applyFill="1" applyBorder="1" applyAlignment="1">
      <alignment horizontal="center" vertical="center"/>
    </xf>
    <xf numFmtId="38" fontId="37" fillId="5" borderId="2" xfId="40" applyFont="1" applyFill="1" applyBorder="1" applyAlignment="1">
      <alignment horizontal="right" vertical="center" wrapText="1"/>
    </xf>
    <xf numFmtId="0" fontId="49" fillId="0" borderId="68" xfId="0" applyFont="1" applyBorder="1">
      <alignment vertical="center"/>
    </xf>
    <xf numFmtId="0" fontId="37" fillId="7" borderId="0" xfId="0" applyFont="1" applyFill="1" applyAlignment="1">
      <alignment horizontal="center" vertical="center"/>
    </xf>
    <xf numFmtId="0" fontId="0" fillId="8" borderId="21" xfId="0" applyFill="1" applyBorder="1" applyAlignment="1">
      <alignment horizontal="center" vertical="center"/>
    </xf>
    <xf numFmtId="38" fontId="10" fillId="8" borderId="21" xfId="40" applyFont="1" applyFill="1" applyBorder="1" applyAlignment="1">
      <alignment horizontal="right" vertical="center"/>
    </xf>
    <xf numFmtId="38" fontId="10" fillId="5" borderId="4" xfId="40" applyFont="1" applyFill="1" applyBorder="1">
      <alignment vertical="center"/>
    </xf>
    <xf numFmtId="38" fontId="10" fillId="5" borderId="154" xfId="40" applyFont="1" applyFill="1" applyBorder="1">
      <alignment vertical="center"/>
    </xf>
    <xf numFmtId="0" fontId="0" fillId="0" borderId="199" xfId="0" applyBorder="1">
      <alignment vertical="center"/>
    </xf>
    <xf numFmtId="0" fontId="0" fillId="0" borderId="203" xfId="0" applyBorder="1">
      <alignment vertical="center"/>
    </xf>
    <xf numFmtId="0" fontId="0" fillId="0" borderId="197" xfId="0" applyBorder="1" applyAlignment="1">
      <alignment vertical="center" wrapText="1"/>
    </xf>
    <xf numFmtId="0" fontId="0" fillId="0" borderId="198" xfId="0" applyBorder="1">
      <alignment vertical="center"/>
    </xf>
    <xf numFmtId="0" fontId="0" fillId="5" borderId="0" xfId="0" applyFill="1">
      <alignment vertical="center"/>
    </xf>
    <xf numFmtId="0" fontId="0" fillId="13" borderId="0" xfId="0" applyFill="1">
      <alignment vertical="center"/>
    </xf>
    <xf numFmtId="0" fontId="0" fillId="8" borderId="0" xfId="0" applyFill="1">
      <alignment vertical="center"/>
    </xf>
    <xf numFmtId="0" fontId="0" fillId="12" borderId="0" xfId="0" applyFill="1">
      <alignment vertical="center"/>
    </xf>
    <xf numFmtId="0" fontId="0" fillId="0" borderId="0" xfId="0" applyAlignment="1">
      <alignment horizontal="left" vertical="top"/>
    </xf>
    <xf numFmtId="0" fontId="0" fillId="0" borderId="204" xfId="0" applyBorder="1" applyAlignment="1">
      <alignment vertical="top"/>
    </xf>
    <xf numFmtId="0" fontId="0" fillId="0" borderId="200" xfId="0" applyBorder="1" applyAlignment="1">
      <alignment vertical="top"/>
    </xf>
    <xf numFmtId="0" fontId="0" fillId="0" borderId="200" xfId="0" applyBorder="1" applyAlignment="1">
      <alignment vertical="top" wrapText="1"/>
    </xf>
    <xf numFmtId="0" fontId="0" fillId="0" borderId="200" xfId="0" applyBorder="1" applyAlignment="1">
      <alignment vertical="center" wrapText="1"/>
    </xf>
    <xf numFmtId="0" fontId="0" fillId="0" borderId="199" xfId="0" applyBorder="1" applyAlignment="1">
      <alignment vertical="center" wrapText="1"/>
    </xf>
    <xf numFmtId="0" fontId="0" fillId="0" borderId="201" xfId="0" applyBorder="1" applyAlignment="1">
      <alignment vertical="center" wrapText="1"/>
    </xf>
    <xf numFmtId="0" fontId="0" fillId="0" borderId="202" xfId="0" applyBorder="1" applyAlignment="1">
      <alignment vertical="top"/>
    </xf>
    <xf numFmtId="179" fontId="49" fillId="0" borderId="0" xfId="0" applyNumberFormat="1" applyFont="1" applyAlignment="1">
      <alignment horizontal="center" vertical="center" wrapText="1"/>
    </xf>
    <xf numFmtId="179" fontId="49" fillId="0" borderId="0" xfId="0" applyNumberFormat="1" applyFont="1" applyAlignment="1">
      <alignment horizontal="center" vertical="center"/>
    </xf>
    <xf numFmtId="179" fontId="33" fillId="0" borderId="0" xfId="0" applyNumberFormat="1" applyFont="1">
      <alignment vertical="center"/>
    </xf>
    <xf numFmtId="179" fontId="0" fillId="0" borderId="0" xfId="0" applyNumberFormat="1" applyAlignment="1">
      <alignment horizontal="right" vertical="center"/>
    </xf>
    <xf numFmtId="179" fontId="10" fillId="0" borderId="0" xfId="44" applyNumberFormat="1" applyFont="1" applyAlignment="1">
      <alignment horizontal="center" vertical="center"/>
    </xf>
    <xf numFmtId="0" fontId="36" fillId="0" borderId="0" xfId="44" applyFont="1"/>
    <xf numFmtId="0" fontId="10" fillId="0" borderId="0" xfId="44" applyFont="1" applyAlignment="1">
      <alignment horizontal="center"/>
    </xf>
    <xf numFmtId="180" fontId="10" fillId="0" borderId="0" xfId="44" applyNumberFormat="1" applyFont="1" applyAlignment="1">
      <alignment horizontal="center" vertical="center"/>
    </xf>
    <xf numFmtId="179" fontId="10" fillId="0" borderId="0" xfId="44" applyNumberFormat="1" applyFont="1" applyAlignment="1">
      <alignment horizontal="center"/>
    </xf>
    <xf numFmtId="0" fontId="33" fillId="0" borderId="0" xfId="0" applyFont="1" applyAlignment="1">
      <alignment horizontal="center" vertical="center"/>
    </xf>
    <xf numFmtId="0" fontId="33" fillId="0" borderId="0" xfId="0" applyFont="1" applyAlignment="1">
      <alignment vertical="center" wrapText="1"/>
    </xf>
    <xf numFmtId="38" fontId="10" fillId="0" borderId="21" xfId="43" applyFont="1" applyFill="1" applyBorder="1" applyAlignment="1">
      <alignment horizontal="right"/>
    </xf>
    <xf numFmtId="0" fontId="33" fillId="8" borderId="0" xfId="0" applyFont="1" applyFill="1" applyAlignment="1">
      <alignment horizontal="center" vertical="center"/>
    </xf>
    <xf numFmtId="180" fontId="33" fillId="0" borderId="0" xfId="0" applyNumberFormat="1" applyFont="1" applyAlignment="1">
      <alignment horizontal="center" vertical="center"/>
    </xf>
    <xf numFmtId="179" fontId="33" fillId="0" borderId="0" xfId="0" applyNumberFormat="1" applyFont="1" applyAlignment="1">
      <alignment horizontal="center" vertical="center"/>
    </xf>
    <xf numFmtId="0" fontId="0" fillId="5" borderId="143" xfId="0" applyFill="1" applyBorder="1">
      <alignment vertical="center"/>
    </xf>
    <xf numFmtId="31" fontId="0" fillId="5" borderId="143" xfId="0" applyNumberFormat="1" applyFill="1" applyBorder="1">
      <alignment vertical="center"/>
    </xf>
    <xf numFmtId="0" fontId="0" fillId="5" borderId="142" xfId="0" applyFill="1" applyBorder="1">
      <alignment vertical="center"/>
    </xf>
    <xf numFmtId="0" fontId="0" fillId="0" borderId="142" xfId="0" applyBorder="1">
      <alignment vertical="center"/>
    </xf>
    <xf numFmtId="0" fontId="0" fillId="0" borderId="145" xfId="0" applyBorder="1">
      <alignment vertical="center"/>
    </xf>
    <xf numFmtId="0" fontId="0" fillId="0" borderId="146" xfId="0" applyBorder="1">
      <alignment vertical="center"/>
    </xf>
    <xf numFmtId="0" fontId="0" fillId="0" borderId="148" xfId="0" applyBorder="1">
      <alignment vertical="center"/>
    </xf>
    <xf numFmtId="0" fontId="0" fillId="0" borderId="150" xfId="0" applyBorder="1">
      <alignment vertical="center"/>
    </xf>
    <xf numFmtId="0" fontId="10" fillId="4" borderId="0" xfId="0" applyFont="1" applyFill="1" applyAlignment="1">
      <alignment horizontal="right" vertical="center"/>
    </xf>
    <xf numFmtId="0" fontId="36" fillId="4" borderId="0" xfId="0" applyFont="1" applyFill="1">
      <alignment vertical="center"/>
    </xf>
    <xf numFmtId="38" fontId="49" fillId="5" borderId="75" xfId="40" applyFont="1" applyFill="1" applyBorder="1" applyAlignment="1">
      <alignment horizontal="right" vertical="center" wrapText="1"/>
    </xf>
    <xf numFmtId="38" fontId="49" fillId="0" borderId="21" xfId="40" applyFont="1" applyBorder="1" applyAlignment="1">
      <alignment horizontal="right" vertical="center" wrapText="1"/>
    </xf>
    <xf numFmtId="38" fontId="49" fillId="0" borderId="22" xfId="40" applyFont="1" applyBorder="1" applyAlignment="1">
      <alignment horizontal="right" vertical="center" wrapText="1"/>
    </xf>
    <xf numFmtId="0" fontId="49" fillId="0" borderId="22" xfId="0" applyFont="1" applyBorder="1">
      <alignment vertical="center"/>
    </xf>
    <xf numFmtId="0" fontId="49" fillId="0" borderId="80" xfId="0" applyFont="1" applyBorder="1">
      <alignment vertical="center"/>
    </xf>
    <xf numFmtId="0" fontId="49" fillId="0" borderId="61" xfId="0" applyFont="1" applyBorder="1">
      <alignment vertical="center"/>
    </xf>
    <xf numFmtId="0" fontId="49" fillId="0" borderId="29" xfId="0" applyFont="1" applyBorder="1" applyAlignment="1">
      <alignment horizontal="left" vertical="center"/>
    </xf>
    <xf numFmtId="0" fontId="49" fillId="0" borderId="33" xfId="0" applyFont="1" applyBorder="1">
      <alignment vertical="center"/>
    </xf>
    <xf numFmtId="0" fontId="49" fillId="0" borderId="108" xfId="0" applyFont="1" applyBorder="1">
      <alignment vertical="center"/>
    </xf>
    <xf numFmtId="38" fontId="50" fillId="0" borderId="90" xfId="40" applyFont="1" applyBorder="1" applyAlignment="1">
      <alignment horizontal="center" vertical="center" wrapText="1"/>
    </xf>
    <xf numFmtId="0" fontId="50" fillId="0" borderId="90" xfId="0" applyFont="1" applyBorder="1" applyAlignment="1">
      <alignment horizontal="center" vertical="center" wrapText="1"/>
    </xf>
    <xf numFmtId="0" fontId="7" fillId="0" borderId="0" xfId="0" applyFont="1">
      <alignment vertical="center"/>
    </xf>
    <xf numFmtId="0" fontId="41" fillId="0" borderId="0" xfId="0" applyFont="1">
      <alignment vertical="center"/>
    </xf>
    <xf numFmtId="0" fontId="0" fillId="0" borderId="0" xfId="0" applyAlignment="1">
      <alignment vertical="top" wrapText="1"/>
    </xf>
    <xf numFmtId="0" fontId="90" fillId="0" borderId="0" xfId="0" applyFont="1">
      <alignment vertical="center"/>
    </xf>
    <xf numFmtId="38" fontId="0" fillId="14" borderId="21" xfId="40" applyFont="1" applyFill="1" applyBorder="1">
      <alignment vertical="center"/>
    </xf>
    <xf numFmtId="38" fontId="0" fillId="11" borderId="21" xfId="40" applyFont="1" applyFill="1" applyBorder="1">
      <alignment vertical="center"/>
    </xf>
    <xf numFmtId="38" fontId="0" fillId="0" borderId="21" xfId="0" applyNumberFormat="1" applyBorder="1">
      <alignment vertical="center"/>
    </xf>
    <xf numFmtId="38" fontId="0" fillId="0" borderId="68" xfId="40" applyFont="1" applyBorder="1">
      <alignment vertical="center"/>
    </xf>
    <xf numFmtId="0" fontId="0" fillId="0" borderId="56" xfId="0" applyBorder="1">
      <alignment vertical="center"/>
    </xf>
    <xf numFmtId="0" fontId="90" fillId="0" borderId="0" xfId="0" applyFont="1" applyAlignment="1">
      <alignment horizontal="right" vertical="center"/>
    </xf>
    <xf numFmtId="0" fontId="33" fillId="0" borderId="0" xfId="0" applyFont="1" applyAlignment="1">
      <alignment horizontal="left" vertical="center"/>
    </xf>
    <xf numFmtId="0" fontId="33" fillId="0" borderId="0" xfId="45">
      <alignment vertical="center"/>
    </xf>
    <xf numFmtId="178" fontId="0" fillId="0" borderId="0" xfId="0" applyNumberFormat="1" applyAlignment="1">
      <alignment horizontal="right" vertical="center"/>
    </xf>
    <xf numFmtId="0" fontId="0" fillId="0" borderId="0" xfId="0" quotePrefix="1">
      <alignment vertical="center"/>
    </xf>
    <xf numFmtId="178" fontId="0" fillId="0" borderId="92" xfId="0" applyNumberFormat="1" applyBorder="1" applyAlignment="1">
      <alignment horizontal="center" vertical="center"/>
    </xf>
    <xf numFmtId="0" fontId="0" fillId="0" borderId="94" xfId="0" applyBorder="1" applyAlignment="1">
      <alignment horizontal="center" vertical="center"/>
    </xf>
    <xf numFmtId="177" fontId="0" fillId="0" borderId="61" xfId="0" applyNumberFormat="1" applyBorder="1" applyProtection="1">
      <alignment vertical="center"/>
      <protection locked="0"/>
    </xf>
    <xf numFmtId="178" fontId="0" fillId="5" borderId="61" xfId="0" applyNumberFormat="1" applyFill="1" applyBorder="1">
      <alignment vertical="center"/>
    </xf>
    <xf numFmtId="0" fontId="0" fillId="0" borderId="62" xfId="0" applyBorder="1">
      <alignment vertical="center"/>
    </xf>
    <xf numFmtId="177" fontId="0" fillId="0" borderId="21" xfId="0" applyNumberFormat="1" applyBorder="1" applyProtection="1">
      <alignment vertical="center"/>
      <protection locked="0"/>
    </xf>
    <xf numFmtId="178" fontId="0" fillId="5" borderId="21" xfId="0" applyNumberFormat="1" applyFill="1" applyBorder="1">
      <alignment vertical="center"/>
    </xf>
    <xf numFmtId="0" fontId="0" fillId="0" borderId="13" xfId="0" applyBorder="1">
      <alignment vertical="center"/>
    </xf>
    <xf numFmtId="177" fontId="0" fillId="0" borderId="65" xfId="0" applyNumberFormat="1" applyBorder="1" applyProtection="1">
      <alignment vertical="center"/>
      <protection locked="0"/>
    </xf>
    <xf numFmtId="178" fontId="0" fillId="5" borderId="65" xfId="0" applyNumberFormat="1" applyFill="1" applyBorder="1">
      <alignment vertical="center"/>
    </xf>
    <xf numFmtId="0" fontId="0" fillId="0" borderId="66" xfId="0" applyBorder="1">
      <alignment vertical="center"/>
    </xf>
    <xf numFmtId="0" fontId="0" fillId="0" borderId="0" xfId="0" applyAlignment="1" applyProtection="1">
      <alignment horizontal="left" vertical="center"/>
      <protection locked="0"/>
    </xf>
    <xf numFmtId="177" fontId="0" fillId="0" borderId="0" xfId="0" applyNumberFormat="1" applyProtection="1">
      <alignment vertical="center"/>
      <protection locked="0"/>
    </xf>
    <xf numFmtId="177" fontId="0" fillId="0" borderId="0" xfId="0" applyNumberFormat="1" applyAlignment="1" applyProtection="1">
      <alignment horizontal="right" vertical="center"/>
      <protection locked="0"/>
    </xf>
    <xf numFmtId="177" fontId="0" fillId="0" borderId="9" xfId="0" applyNumberFormat="1" applyBorder="1" applyProtection="1">
      <alignment vertical="center"/>
      <protection locked="0"/>
    </xf>
    <xf numFmtId="177" fontId="0" fillId="0" borderId="9" xfId="0" applyNumberFormat="1" applyBorder="1" applyAlignment="1" applyProtection="1">
      <alignment horizontal="right" vertical="center"/>
      <protection locked="0"/>
    </xf>
    <xf numFmtId="178" fontId="0" fillId="0" borderId="9" xfId="0" applyNumberFormat="1" applyBorder="1">
      <alignment vertical="center"/>
    </xf>
    <xf numFmtId="0" fontId="0" fillId="0" borderId="40"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9" xfId="0" applyBorder="1" applyAlignment="1" applyProtection="1">
      <alignment horizontal="center" vertical="center"/>
      <protection locked="0"/>
    </xf>
    <xf numFmtId="177" fontId="0" fillId="0" borderId="31" xfId="0" applyNumberFormat="1" applyBorder="1" applyProtection="1">
      <alignment vertical="center"/>
      <protection locked="0"/>
    </xf>
    <xf numFmtId="177" fontId="0" fillId="0" borderId="31" xfId="0" applyNumberFormat="1" applyBorder="1" applyAlignment="1" applyProtection="1">
      <alignment horizontal="right" vertical="center"/>
      <protection locked="0"/>
    </xf>
    <xf numFmtId="178" fontId="0" fillId="0" borderId="31" xfId="0" applyNumberFormat="1" applyBorder="1">
      <alignment vertical="center"/>
    </xf>
    <xf numFmtId="0" fontId="0" fillId="0" borderId="31" xfId="0" applyBorder="1" applyAlignment="1" applyProtection="1">
      <alignment horizontal="center" vertical="center"/>
      <protection locked="0"/>
    </xf>
    <xf numFmtId="178" fontId="0" fillId="5" borderId="22" xfId="0" applyNumberFormat="1" applyFill="1" applyBorder="1">
      <alignment vertical="center"/>
    </xf>
    <xf numFmtId="0" fontId="10" fillId="0" borderId="9" xfId="0" applyFont="1" applyBorder="1" applyAlignment="1"/>
    <xf numFmtId="31" fontId="0" fillId="5" borderId="0" xfId="0" applyNumberFormat="1" applyFill="1">
      <alignment vertical="center"/>
    </xf>
    <xf numFmtId="0" fontId="0" fillId="5" borderId="0" xfId="0" applyFill="1" applyAlignment="1">
      <alignment horizontal="right" vertical="center"/>
    </xf>
    <xf numFmtId="0" fontId="0" fillId="4" borderId="0" xfId="0" applyFill="1">
      <alignment vertical="center"/>
    </xf>
    <xf numFmtId="0" fontId="0" fillId="4" borderId="21" xfId="0" applyFill="1" applyBorder="1">
      <alignment vertical="center"/>
    </xf>
    <xf numFmtId="0" fontId="0" fillId="4" borderId="21" xfId="0" applyFill="1" applyBorder="1" applyAlignment="1">
      <alignment vertical="center" wrapText="1"/>
    </xf>
    <xf numFmtId="0" fontId="0" fillId="4" borderId="0" xfId="0" applyFill="1" applyAlignment="1">
      <alignment horizontal="right" vertical="center"/>
    </xf>
    <xf numFmtId="0" fontId="37" fillId="0" borderId="94" xfId="0" applyFont="1" applyBorder="1" applyAlignment="1">
      <alignment horizontal="center" vertical="center"/>
    </xf>
    <xf numFmtId="0" fontId="0" fillId="0" borderId="13" xfId="0" applyBorder="1" applyAlignment="1">
      <alignment horizontal="left" vertical="center" wrapText="1"/>
    </xf>
    <xf numFmtId="0" fontId="17" fillId="0" borderId="0" xfId="49" applyFont="1" applyAlignment="1">
      <alignment horizontal="center" vertical="center"/>
    </xf>
    <xf numFmtId="0" fontId="48" fillId="0" borderId="0" xfId="0" applyFont="1" applyAlignment="1">
      <alignment horizontal="right" vertical="center"/>
    </xf>
    <xf numFmtId="38" fontId="46" fillId="0" borderId="0" xfId="0" applyNumberFormat="1" applyFont="1" applyAlignment="1">
      <alignment horizontal="center" vertical="center"/>
    </xf>
    <xf numFmtId="0" fontId="0" fillId="0" borderId="69" xfId="0" applyBorder="1" applyAlignment="1">
      <alignment horizontal="center" vertical="center"/>
    </xf>
    <xf numFmtId="38" fontId="37" fillId="5" borderId="58" xfId="40" applyFont="1" applyFill="1" applyBorder="1" applyAlignment="1">
      <alignment horizontal="right" vertical="center" wrapText="1"/>
    </xf>
    <xf numFmtId="0" fontId="0" fillId="0" borderId="21" xfId="0" applyBorder="1" applyAlignment="1">
      <alignment horizontal="left" vertical="center"/>
    </xf>
    <xf numFmtId="0" fontId="10" fillId="0" borderId="9" xfId="48" applyFont="1" applyBorder="1"/>
    <xf numFmtId="0" fontId="10" fillId="8" borderId="21" xfId="0" applyFont="1" applyFill="1" applyBorder="1" applyAlignment="1">
      <alignment horizontal="center" vertical="center"/>
    </xf>
    <xf numFmtId="9" fontId="10" fillId="0" borderId="21" xfId="0" applyNumberFormat="1" applyFont="1" applyBorder="1" applyAlignment="1">
      <alignment horizontal="center" vertical="center"/>
    </xf>
    <xf numFmtId="38" fontId="10" fillId="5" borderId="21" xfId="40" applyFont="1" applyFill="1" applyBorder="1" applyAlignment="1" applyProtection="1">
      <alignment horizontal="right" vertical="center"/>
    </xf>
    <xf numFmtId="0" fontId="18" fillId="0" borderId="0" xfId="0" applyFont="1" applyAlignment="1">
      <alignment horizontal="left" vertical="center"/>
    </xf>
    <xf numFmtId="0" fontId="49" fillId="0" borderId="0" xfId="0" applyFont="1" applyAlignment="1">
      <alignment horizontal="right" vertical="center"/>
    </xf>
    <xf numFmtId="38" fontId="0" fillId="0" borderId="0" xfId="0" applyNumberFormat="1">
      <alignment vertical="center"/>
    </xf>
    <xf numFmtId="38" fontId="49" fillId="0" borderId="0" xfId="40" applyFont="1" applyFill="1" applyBorder="1">
      <alignment vertical="center"/>
    </xf>
    <xf numFmtId="0" fontId="0" fillId="0" borderId="49" xfId="0" applyBorder="1">
      <alignment vertical="center"/>
    </xf>
    <xf numFmtId="0" fontId="0" fillId="0" borderId="134" xfId="0" applyBorder="1">
      <alignment vertical="center"/>
    </xf>
    <xf numFmtId="0" fontId="17" fillId="0" borderId="175" xfId="92" applyFont="1" applyBorder="1">
      <alignment vertical="center"/>
    </xf>
    <xf numFmtId="176" fontId="17" fillId="0" borderId="206" xfId="92" applyNumberFormat="1" applyFont="1" applyBorder="1">
      <alignment vertical="center"/>
    </xf>
    <xf numFmtId="49" fontId="7" fillId="0" borderId="152" xfId="92" applyNumberFormat="1" applyFont="1" applyBorder="1">
      <alignment vertical="center"/>
    </xf>
    <xf numFmtId="0" fontId="17" fillId="0" borderId="48" xfId="92" applyFont="1" applyBorder="1" applyAlignment="1">
      <alignment horizontal="left" vertical="center"/>
    </xf>
    <xf numFmtId="0" fontId="85" fillId="0" borderId="48" xfId="92" applyFont="1" applyBorder="1">
      <alignment vertical="center"/>
    </xf>
    <xf numFmtId="0" fontId="85" fillId="0" borderId="48" xfId="92" applyFont="1" applyBorder="1" applyAlignment="1">
      <alignment vertical="center" wrapText="1"/>
    </xf>
    <xf numFmtId="0" fontId="85" fillId="0" borderId="7" xfId="92" applyFont="1" applyBorder="1" applyAlignment="1">
      <alignment vertical="center" wrapText="1"/>
    </xf>
    <xf numFmtId="49" fontId="7" fillId="0" borderId="211" xfId="92" applyNumberFormat="1" applyFont="1" applyBorder="1">
      <alignment vertical="center"/>
    </xf>
    <xf numFmtId="176" fontId="17" fillId="0" borderId="188" xfId="92" applyNumberFormat="1" applyFont="1" applyBorder="1">
      <alignment vertical="center"/>
    </xf>
    <xf numFmtId="184" fontId="17" fillId="5" borderId="113" xfId="92" applyNumberFormat="1" applyFont="1" applyFill="1" applyBorder="1">
      <alignment vertical="center"/>
    </xf>
    <xf numFmtId="176" fontId="17" fillId="0" borderId="210" xfId="92" applyNumberFormat="1" applyFont="1" applyBorder="1">
      <alignment vertical="center"/>
    </xf>
    <xf numFmtId="184" fontId="17" fillId="5" borderId="104" xfId="92" applyNumberFormat="1" applyFont="1" applyFill="1" applyBorder="1">
      <alignment vertical="center"/>
    </xf>
    <xf numFmtId="0" fontId="17" fillId="0" borderId="49" xfId="92" applyFont="1" applyBorder="1" applyAlignment="1">
      <alignment horizontal="center" vertical="center"/>
    </xf>
    <xf numFmtId="184" fontId="17" fillId="5" borderId="195" xfId="92" applyNumberFormat="1" applyFont="1" applyFill="1" applyBorder="1">
      <alignment vertical="center"/>
    </xf>
    <xf numFmtId="176" fontId="17" fillId="5" borderId="195" xfId="92" applyNumberFormat="1" applyFont="1" applyFill="1" applyBorder="1">
      <alignment vertical="center"/>
    </xf>
    <xf numFmtId="0" fontId="17" fillId="0" borderId="48" xfId="92" applyFont="1" applyBorder="1" applyAlignment="1">
      <alignment horizontal="center" vertical="center"/>
    </xf>
    <xf numFmtId="0" fontId="72" fillId="0" borderId="0" xfId="92" applyFont="1" applyAlignment="1">
      <alignment horizontal="center" vertical="center" wrapText="1"/>
    </xf>
    <xf numFmtId="0" fontId="87" fillId="0" borderId="0" xfId="92" applyFont="1" applyAlignment="1">
      <alignment vertical="center" wrapText="1"/>
    </xf>
    <xf numFmtId="184" fontId="18" fillId="0" borderId="0" xfId="92" applyNumberFormat="1" applyFont="1">
      <alignment vertical="center"/>
    </xf>
    <xf numFmtId="176" fontId="18" fillId="0" borderId="0" xfId="92" applyNumberFormat="1" applyFont="1">
      <alignment vertical="center"/>
    </xf>
    <xf numFmtId="186" fontId="18" fillId="0" borderId="0" xfId="92" applyNumberFormat="1" applyFont="1">
      <alignment vertical="center"/>
    </xf>
    <xf numFmtId="0" fontId="17" fillId="0" borderId="78" xfId="92" applyFont="1" applyBorder="1">
      <alignment vertical="center"/>
    </xf>
    <xf numFmtId="49" fontId="7" fillId="0" borderId="53" xfId="92" applyNumberFormat="1" applyFont="1" applyBorder="1">
      <alignment vertical="center"/>
    </xf>
    <xf numFmtId="0" fontId="0" fillId="0" borderId="54" xfId="0" applyBorder="1">
      <alignment vertical="center"/>
    </xf>
    <xf numFmtId="49" fontId="7" fillId="0" borderId="134" xfId="92" applyNumberFormat="1" applyFont="1" applyBorder="1">
      <alignment vertical="center"/>
    </xf>
    <xf numFmtId="0" fontId="83" fillId="0" borderId="0" xfId="92" applyFont="1" applyAlignment="1">
      <alignment horizontal="center" vertical="center"/>
    </xf>
    <xf numFmtId="38" fontId="10" fillId="5" borderId="9" xfId="40" applyFont="1" applyFill="1" applyBorder="1" applyAlignment="1">
      <alignment vertical="center"/>
    </xf>
    <xf numFmtId="0" fontId="0" fillId="0" borderId="28" xfId="0" applyBorder="1">
      <alignment vertical="center"/>
    </xf>
    <xf numFmtId="0" fontId="0" fillId="0" borderId="63" xfId="0" applyBorder="1">
      <alignment vertical="center"/>
    </xf>
    <xf numFmtId="0" fontId="0" fillId="0" borderId="21" xfId="0" applyBorder="1" applyAlignment="1">
      <alignment horizontal="left" vertical="center" wrapText="1"/>
    </xf>
    <xf numFmtId="0" fontId="23" fillId="0" borderId="0" xfId="91" quotePrefix="1" applyFont="1">
      <alignment vertical="center"/>
    </xf>
    <xf numFmtId="38" fontId="0" fillId="5" borderId="214" xfId="40" applyFont="1" applyFill="1" applyBorder="1">
      <alignment vertical="center"/>
    </xf>
    <xf numFmtId="188" fontId="0" fillId="0" borderId="12" xfId="0" applyNumberFormat="1" applyBorder="1" applyAlignment="1">
      <alignment horizontal="right" vertical="center"/>
    </xf>
    <xf numFmtId="178" fontId="10" fillId="0" borderId="9" xfId="0" applyNumberFormat="1" applyFont="1" applyBorder="1">
      <alignment vertical="center"/>
    </xf>
    <xf numFmtId="178" fontId="10" fillId="0" borderId="12" xfId="0" applyNumberFormat="1" applyFont="1" applyBorder="1">
      <alignment vertical="center"/>
    </xf>
    <xf numFmtId="0" fontId="10" fillId="0" borderId="0" xfId="0" applyFont="1" applyAlignment="1">
      <alignment vertical="center" wrapText="1"/>
    </xf>
    <xf numFmtId="38" fontId="37" fillId="0" borderId="0" xfId="0" applyNumberFormat="1" applyFont="1">
      <alignment vertical="center"/>
    </xf>
    <xf numFmtId="38" fontId="37" fillId="0" borderId="0" xfId="40" applyFont="1" applyFill="1" applyBorder="1" applyAlignment="1">
      <alignment horizontal="right" vertical="center"/>
    </xf>
    <xf numFmtId="38" fontId="0" fillId="0" borderId="21" xfId="40" applyFont="1" applyFill="1" applyBorder="1" applyAlignment="1">
      <alignment horizontal="center" vertical="center" wrapText="1"/>
    </xf>
    <xf numFmtId="38" fontId="33" fillId="0" borderId="21" xfId="40" applyFont="1" applyFill="1" applyBorder="1" applyAlignment="1">
      <alignment horizontal="center" vertical="center" wrapText="1"/>
    </xf>
    <xf numFmtId="38" fontId="25" fillId="5" borderId="65" xfId="0" applyNumberFormat="1" applyFont="1" applyFill="1" applyBorder="1" applyAlignment="1">
      <alignment horizontal="right" vertical="center"/>
    </xf>
    <xf numFmtId="0" fontId="7" fillId="0" borderId="0" xfId="44" applyFont="1" applyAlignment="1">
      <alignment vertical="center"/>
    </xf>
    <xf numFmtId="183" fontId="0" fillId="0" borderId="0" xfId="0" applyNumberFormat="1" applyAlignment="1">
      <alignment horizontal="right" vertical="center"/>
    </xf>
    <xf numFmtId="183" fontId="0" fillId="0" borderId="12" xfId="0" applyNumberFormat="1" applyBorder="1" applyAlignment="1">
      <alignment horizontal="right" vertical="center"/>
    </xf>
    <xf numFmtId="0" fontId="92" fillId="0" borderId="0" xfId="0" applyFont="1" applyAlignment="1">
      <alignment vertical="center" wrapText="1"/>
    </xf>
    <xf numFmtId="189" fontId="10" fillId="0" borderId="21" xfId="0" applyNumberFormat="1" applyFont="1" applyBorder="1" applyAlignment="1">
      <alignment horizontal="center" vertical="center"/>
    </xf>
    <xf numFmtId="0" fontId="0" fillId="4" borderId="21" xfId="0" applyFill="1" applyBorder="1" applyAlignment="1">
      <alignment horizontal="center" vertical="center"/>
    </xf>
    <xf numFmtId="0" fontId="0" fillId="4" borderId="21" xfId="0" applyFill="1" applyBorder="1" applyAlignment="1">
      <alignment horizontal="center" vertical="center" wrapText="1"/>
    </xf>
    <xf numFmtId="31" fontId="0" fillId="4" borderId="21" xfId="0" applyNumberFormat="1" applyFill="1" applyBorder="1" applyAlignment="1">
      <alignment vertical="center" wrapText="1"/>
    </xf>
    <xf numFmtId="31" fontId="0" fillId="4" borderId="56" xfId="0" applyNumberFormat="1" applyFill="1" applyBorder="1" applyAlignment="1">
      <alignment vertical="center" wrapText="1"/>
    </xf>
    <xf numFmtId="31" fontId="0" fillId="4" borderId="12" xfId="0" applyNumberFormat="1" applyFill="1" applyBorder="1" applyAlignment="1">
      <alignment vertical="center" wrapText="1"/>
    </xf>
    <xf numFmtId="31" fontId="0" fillId="4" borderId="29" xfId="0" applyNumberFormat="1" applyFill="1" applyBorder="1" applyAlignment="1">
      <alignment vertical="center" wrapText="1"/>
    </xf>
    <xf numFmtId="0" fontId="10" fillId="4" borderId="0" xfId="0" applyFont="1" applyFill="1">
      <alignment vertical="center"/>
    </xf>
    <xf numFmtId="191" fontId="0" fillId="4" borderId="12" xfId="0" applyNumberFormat="1" applyFill="1" applyBorder="1" applyAlignment="1">
      <alignment horizontal="left" vertical="center" wrapText="1"/>
    </xf>
    <xf numFmtId="0" fontId="0" fillId="5" borderId="0" xfId="0" applyFill="1" applyAlignment="1">
      <alignment vertical="center" wrapText="1"/>
    </xf>
    <xf numFmtId="0" fontId="0" fillId="0" borderId="25" xfId="0" applyBorder="1">
      <alignment vertical="center"/>
    </xf>
    <xf numFmtId="38" fontId="0" fillId="5" borderId="65" xfId="40" applyFont="1" applyFill="1" applyBorder="1" applyAlignment="1">
      <alignment horizontal="center" vertical="center" wrapText="1"/>
    </xf>
    <xf numFmtId="181" fontId="0" fillId="5" borderId="65" xfId="40" applyNumberFormat="1" applyFont="1" applyFill="1" applyBorder="1" applyAlignment="1">
      <alignment horizontal="center" vertical="center" wrapText="1"/>
    </xf>
    <xf numFmtId="38" fontId="49" fillId="0" borderId="215" xfId="40" applyFont="1" applyBorder="1" applyAlignment="1">
      <alignment horizontal="right" vertical="center" wrapText="1"/>
    </xf>
    <xf numFmtId="38" fontId="49" fillId="0" borderId="158" xfId="40" applyFont="1" applyBorder="1" applyAlignment="1">
      <alignment horizontal="right" vertical="center" wrapText="1"/>
    </xf>
    <xf numFmtId="38" fontId="49" fillId="0" borderId="216" xfId="40" applyFont="1" applyBorder="1" applyAlignment="1">
      <alignment horizontal="right" vertical="center" wrapText="1"/>
    </xf>
    <xf numFmtId="0" fontId="0" fillId="0" borderId="156" xfId="0" applyBorder="1" applyAlignment="1">
      <alignment horizontal="center" vertical="center"/>
    </xf>
    <xf numFmtId="38" fontId="0" fillId="0" borderId="14" xfId="40" applyFont="1" applyBorder="1" applyAlignment="1">
      <alignment horizontal="right" vertical="center"/>
    </xf>
    <xf numFmtId="38" fontId="0" fillId="5" borderId="217" xfId="40" applyFont="1" applyFill="1" applyBorder="1" applyAlignment="1">
      <alignment horizontal="right" vertical="center"/>
    </xf>
    <xf numFmtId="38" fontId="0" fillId="5" borderId="156" xfId="0" applyNumberFormat="1" applyFill="1" applyBorder="1" applyAlignment="1">
      <alignment horizontal="right" vertical="center"/>
    </xf>
    <xf numFmtId="0" fontId="17" fillId="0" borderId="73" xfId="92" applyFont="1" applyBorder="1" applyAlignment="1">
      <alignment horizontal="center" vertical="center"/>
    </xf>
    <xf numFmtId="177" fontId="17" fillId="5" borderId="13" xfId="92" applyNumberFormat="1" applyFont="1" applyFill="1" applyBorder="1" applyAlignment="1">
      <alignment horizontal="right" vertical="center"/>
    </xf>
    <xf numFmtId="177" fontId="17" fillId="5" borderId="66" xfId="92" applyNumberFormat="1" applyFont="1" applyFill="1" applyBorder="1" applyAlignment="1">
      <alignment horizontal="right" vertical="center"/>
    </xf>
    <xf numFmtId="0" fontId="10" fillId="0" borderId="0" xfId="44" applyFont="1" applyAlignment="1">
      <alignment wrapText="1"/>
    </xf>
    <xf numFmtId="0" fontId="33" fillId="0" borderId="0" xfId="0" applyFont="1" applyAlignment="1">
      <alignment horizontal="center" vertical="center" wrapText="1"/>
    </xf>
    <xf numFmtId="0" fontId="10" fillId="0" borderId="0" xfId="44" applyFont="1" applyAlignment="1">
      <alignment horizontal="center" vertical="center" wrapText="1"/>
    </xf>
    <xf numFmtId="38" fontId="10" fillId="0" borderId="0" xfId="40" applyFont="1" applyAlignment="1">
      <alignment horizontal="center" vertical="center"/>
    </xf>
    <xf numFmtId="38" fontId="10" fillId="0" borderId="0" xfId="43" applyFont="1" applyAlignment="1">
      <alignment horizontal="center" vertical="center"/>
    </xf>
    <xf numFmtId="0" fontId="77" fillId="0" borderId="0" xfId="44" applyFont="1" applyAlignment="1">
      <alignment vertical="center"/>
    </xf>
    <xf numFmtId="0" fontId="10" fillId="0" borderId="21" xfId="50" applyFont="1" applyBorder="1" applyAlignment="1">
      <alignment vertical="center"/>
    </xf>
    <xf numFmtId="38" fontId="33" fillId="0" borderId="21" xfId="43" applyFont="1" applyBorder="1" applyAlignment="1">
      <alignment vertical="center"/>
    </xf>
    <xf numFmtId="0" fontId="49" fillId="0" borderId="0" xfId="0" applyFont="1" applyAlignment="1">
      <alignment horizontal="center" vertical="center" wrapText="1"/>
    </xf>
    <xf numFmtId="179" fontId="33" fillId="0" borderId="0" xfId="0" applyNumberFormat="1" applyFont="1" applyAlignment="1">
      <alignment horizontal="center" vertical="center" wrapText="1"/>
    </xf>
    <xf numFmtId="0" fontId="13" fillId="0" borderId="0" xfId="44" applyFont="1" applyAlignment="1">
      <alignment horizontal="center" vertical="center" wrapText="1"/>
    </xf>
    <xf numFmtId="38" fontId="10" fillId="0" borderId="21" xfId="40" applyFont="1" applyFill="1" applyBorder="1" applyAlignment="1">
      <alignment vertical="center"/>
    </xf>
    <xf numFmtId="0" fontId="10" fillId="0" borderId="77" xfId="91" applyFont="1" applyBorder="1" applyAlignment="1">
      <alignment horizontal="left" vertical="center" wrapText="1"/>
    </xf>
    <xf numFmtId="0" fontId="10" fillId="0" borderId="56" xfId="91" applyFont="1" applyBorder="1" applyAlignment="1">
      <alignment horizontal="left" vertical="center" wrapText="1"/>
    </xf>
    <xf numFmtId="0" fontId="10" fillId="0" borderId="21" xfId="91" applyFont="1" applyBorder="1" applyAlignment="1">
      <alignment horizontal="left" vertical="center" wrapText="1"/>
    </xf>
    <xf numFmtId="0" fontId="0" fillId="0" borderId="13" xfId="0" applyBorder="1" applyAlignment="1">
      <alignment horizontal="left" vertical="center"/>
    </xf>
    <xf numFmtId="0" fontId="0" fillId="0" borderId="200" xfId="0" applyBorder="1" applyAlignment="1">
      <alignment horizontal="left" vertical="center" wrapText="1"/>
    </xf>
    <xf numFmtId="0" fontId="0" fillId="0" borderId="204" xfId="0" applyBorder="1" applyAlignment="1">
      <alignment horizontal="left" vertical="center" wrapText="1"/>
    </xf>
    <xf numFmtId="0" fontId="0" fillId="0" borderId="62" xfId="0" applyBorder="1" applyAlignment="1">
      <alignment horizontal="left" vertical="center" wrapText="1"/>
    </xf>
    <xf numFmtId="0" fontId="10" fillId="0" borderId="47" xfId="91" applyFont="1" applyBorder="1" applyAlignment="1">
      <alignment horizontal="left" vertical="center" wrapText="1"/>
    </xf>
    <xf numFmtId="0" fontId="10" fillId="0" borderId="13" xfId="0" applyFont="1" applyBorder="1" applyAlignment="1">
      <alignment horizontal="left" vertical="center" wrapText="1"/>
    </xf>
    <xf numFmtId="0" fontId="10" fillId="0" borderId="0" xfId="91" applyFont="1" applyBorder="1" applyAlignment="1">
      <alignment horizontal="left" vertical="center" wrapText="1"/>
    </xf>
    <xf numFmtId="0" fontId="10" fillId="0" borderId="0" xfId="0" applyFont="1" applyAlignment="1">
      <alignment horizontal="left" vertical="center" wrapText="1"/>
    </xf>
    <xf numFmtId="182" fontId="36" fillId="4" borderId="0" xfId="0" applyNumberFormat="1" applyFont="1" applyFill="1">
      <alignment vertical="center"/>
    </xf>
    <xf numFmtId="0" fontId="10" fillId="4" borderId="0" xfId="0" applyFont="1" applyFill="1" applyAlignment="1">
      <alignment horizontal="right" vertical="center" indent="1"/>
    </xf>
    <xf numFmtId="0" fontId="0" fillId="4" borderId="0" xfId="0" applyFill="1" applyAlignment="1">
      <alignment horizontal="right" vertical="center" indent="1"/>
    </xf>
    <xf numFmtId="0" fontId="0" fillId="0" borderId="61" xfId="0" applyBorder="1" applyAlignment="1">
      <alignment horizontal="left" vertical="center" wrapText="1"/>
    </xf>
    <xf numFmtId="38" fontId="49" fillId="5" borderId="61" xfId="40" applyFont="1" applyFill="1" applyBorder="1" applyAlignment="1">
      <alignment vertical="center" wrapText="1"/>
    </xf>
    <xf numFmtId="38" fontId="0" fillId="5" borderId="61" xfId="40" applyFont="1" applyFill="1" applyBorder="1" applyAlignment="1">
      <alignment horizontal="center" vertical="center" wrapText="1"/>
    </xf>
    <xf numFmtId="181" fontId="0" fillId="5" borderId="61" xfId="40" applyNumberFormat="1" applyFont="1" applyFill="1" applyBorder="1" applyAlignment="1">
      <alignment horizontal="center" vertical="center" wrapText="1"/>
    </xf>
    <xf numFmtId="0" fontId="0" fillId="0" borderId="0" xfId="0" applyAlignment="1">
      <alignment horizontal="center" vertical="center" wrapText="1"/>
    </xf>
    <xf numFmtId="0" fontId="81" fillId="0" borderId="0" xfId="91">
      <alignment vertical="center"/>
    </xf>
    <xf numFmtId="177" fontId="10" fillId="0" borderId="9" xfId="44" applyNumberFormat="1" applyFont="1" applyBorder="1"/>
    <xf numFmtId="177" fontId="10" fillId="0" borderId="12" xfId="44" applyNumberFormat="1" applyFont="1" applyBorder="1"/>
    <xf numFmtId="177" fontId="10" fillId="0" borderId="31" xfId="44" applyNumberFormat="1" applyFont="1" applyBorder="1"/>
    <xf numFmtId="38" fontId="49" fillId="0" borderId="92" xfId="40" applyFont="1" applyFill="1" applyBorder="1" applyAlignment="1">
      <alignment horizontal="right" vertical="center" wrapText="1"/>
    </xf>
    <xf numFmtId="0" fontId="95" fillId="0" borderId="0" xfId="94" applyAlignment="1">
      <alignment vertical="center"/>
    </xf>
    <xf numFmtId="0" fontId="96" fillId="0" borderId="0" xfId="94" applyFont="1" applyAlignment="1">
      <alignment vertical="center"/>
    </xf>
    <xf numFmtId="0" fontId="97" fillId="0" borderId="0" xfId="94" applyFont="1" applyAlignment="1">
      <alignment vertical="center"/>
    </xf>
    <xf numFmtId="0" fontId="100" fillId="21" borderId="95" xfId="94" applyFont="1" applyFill="1" applyBorder="1" applyAlignment="1">
      <alignment horizontal="center" vertical="center" wrapText="1"/>
    </xf>
    <xf numFmtId="0" fontId="100" fillId="21" borderId="75" xfId="94" applyFont="1" applyFill="1" applyBorder="1" applyAlignment="1">
      <alignment horizontal="center" vertical="center" wrapText="1"/>
    </xf>
    <xf numFmtId="0" fontId="100" fillId="21" borderId="73" xfId="94" applyFont="1" applyFill="1" applyBorder="1" applyAlignment="1">
      <alignment horizontal="center" vertical="center"/>
    </xf>
    <xf numFmtId="0" fontId="21" fillId="0" borderId="21" xfId="94" applyFont="1" applyBorder="1" applyAlignment="1">
      <alignment vertical="center"/>
    </xf>
    <xf numFmtId="0" fontId="21" fillId="0" borderId="13" xfId="94" applyFont="1" applyBorder="1" applyAlignment="1">
      <alignment vertical="center" wrapText="1"/>
    </xf>
    <xf numFmtId="0" fontId="21" fillId="0" borderId="241" xfId="94" applyFont="1" applyBorder="1" applyAlignment="1">
      <alignment vertical="center"/>
    </xf>
    <xf numFmtId="0" fontId="21" fillId="0" borderId="61" xfId="94" applyFont="1" applyBorder="1" applyAlignment="1">
      <alignment vertical="center"/>
    </xf>
    <xf numFmtId="0" fontId="21" fillId="0" borderId="22" xfId="94" applyFont="1" applyBorder="1" applyAlignment="1">
      <alignment vertical="center"/>
    </xf>
    <xf numFmtId="0" fontId="21" fillId="0" borderId="15" xfId="94" applyFont="1" applyBorder="1" applyAlignment="1">
      <alignment vertical="center"/>
    </xf>
    <xf numFmtId="0" fontId="21" fillId="0" borderId="243" xfId="94" applyFont="1" applyBorder="1" applyAlignment="1">
      <alignment vertical="center" wrapText="1"/>
    </xf>
    <xf numFmtId="0" fontId="21" fillId="0" borderId="130" xfId="94" applyFont="1" applyBorder="1" applyAlignment="1">
      <alignment vertical="center" wrapText="1"/>
    </xf>
    <xf numFmtId="0" fontId="21" fillId="0" borderId="151" xfId="94" applyFont="1" applyBorder="1" applyAlignment="1">
      <alignment horizontal="center" vertical="center" wrapText="1"/>
    </xf>
    <xf numFmtId="0" fontId="21" fillId="0" borderId="243" xfId="94" applyFont="1" applyBorder="1" applyAlignment="1">
      <alignment vertical="center"/>
    </xf>
    <xf numFmtId="0" fontId="21" fillId="0" borderId="21" xfId="94" applyFont="1" applyBorder="1" applyAlignment="1">
      <alignment vertical="center" wrapText="1"/>
    </xf>
    <xf numFmtId="0" fontId="21" fillId="0" borderId="80" xfId="94" applyFont="1" applyBorder="1" applyAlignment="1">
      <alignment vertical="center" wrapText="1"/>
    </xf>
    <xf numFmtId="0" fontId="21" fillId="0" borderId="15" xfId="94" applyFont="1" applyBorder="1" applyAlignment="1">
      <alignment vertical="center" wrapText="1"/>
    </xf>
    <xf numFmtId="0" fontId="21" fillId="0" borderId="80" xfId="94" applyFont="1" applyBorder="1" applyAlignment="1">
      <alignment vertical="center"/>
    </xf>
    <xf numFmtId="0" fontId="21" fillId="0" borderId="244" xfId="94" applyFont="1" applyBorder="1" applyAlignment="1">
      <alignment horizontal="center" vertical="center" wrapText="1"/>
    </xf>
    <xf numFmtId="0" fontId="21" fillId="0" borderId="65" xfId="94" applyFont="1" applyBorder="1" applyAlignment="1">
      <alignment vertical="center"/>
    </xf>
    <xf numFmtId="0" fontId="95" fillId="0" borderId="0" xfId="94"/>
    <xf numFmtId="38" fontId="33" fillId="5" borderId="29" xfId="40" applyFont="1" applyFill="1" applyBorder="1" applyAlignment="1">
      <alignment vertical="center" wrapText="1"/>
    </xf>
    <xf numFmtId="38" fontId="33" fillId="5" borderId="64" xfId="40" applyFont="1" applyFill="1" applyBorder="1" applyAlignment="1">
      <alignment vertical="center" wrapText="1"/>
    </xf>
    <xf numFmtId="38" fontId="33" fillId="5" borderId="26" xfId="40" applyFont="1" applyFill="1" applyBorder="1" applyAlignment="1">
      <alignment vertical="center" wrapText="1"/>
    </xf>
    <xf numFmtId="38" fontId="49" fillId="0" borderId="215" xfId="40" applyFont="1" applyFill="1" applyBorder="1" applyAlignment="1">
      <alignment horizontal="right" vertical="center" wrapText="1"/>
    </xf>
    <xf numFmtId="4" fontId="49" fillId="5" borderId="17" xfId="0" applyNumberFormat="1" applyFont="1" applyFill="1" applyBorder="1" applyAlignment="1">
      <alignment horizontal="center" vertical="center"/>
    </xf>
    <xf numFmtId="38" fontId="49" fillId="5" borderId="21" xfId="0" applyNumberFormat="1" applyFont="1" applyFill="1" applyBorder="1">
      <alignment vertical="center"/>
    </xf>
    <xf numFmtId="0" fontId="101" fillId="0" borderId="0" xfId="0" applyFont="1">
      <alignment vertical="center"/>
    </xf>
    <xf numFmtId="0" fontId="47" fillId="0" borderId="0" xfId="0" applyFont="1" applyAlignment="1">
      <alignment horizontal="right" vertical="center"/>
    </xf>
    <xf numFmtId="38" fontId="49" fillId="5" borderId="94" xfId="40" applyFont="1" applyFill="1" applyBorder="1" applyAlignment="1">
      <alignment horizontal="right" vertical="center" wrapText="1"/>
    </xf>
    <xf numFmtId="0" fontId="40" fillId="0" borderId="149" xfId="0" applyFont="1" applyBorder="1" applyAlignment="1">
      <alignment horizontal="center" vertical="center" wrapText="1"/>
    </xf>
    <xf numFmtId="0" fontId="40" fillId="0" borderId="150" xfId="0" applyFont="1" applyBorder="1" applyAlignment="1">
      <alignment horizontal="center" vertical="center" wrapText="1"/>
    </xf>
    <xf numFmtId="0" fontId="40" fillId="0" borderId="145" xfId="0" applyFont="1" applyBorder="1">
      <alignment vertical="center"/>
    </xf>
    <xf numFmtId="0" fontId="103" fillId="0" borderId="0" xfId="0" applyFont="1">
      <alignment vertical="center"/>
    </xf>
    <xf numFmtId="0" fontId="105" fillId="0" borderId="148" xfId="0" applyFont="1" applyBorder="1">
      <alignment vertical="center"/>
    </xf>
    <xf numFmtId="0" fontId="17" fillId="0" borderId="0" xfId="92" applyFont="1" applyAlignment="1">
      <alignment horizontal="left" vertical="center" indent="1"/>
    </xf>
    <xf numFmtId="0" fontId="17" fillId="0" borderId="91" xfId="92" applyFont="1" applyBorder="1" applyAlignment="1">
      <alignment horizontal="left" vertical="center" indent="1"/>
    </xf>
    <xf numFmtId="0" fontId="17" fillId="0" borderId="49" xfId="92" applyFont="1" applyBorder="1" applyAlignment="1">
      <alignment horizontal="left" vertical="center" indent="1"/>
    </xf>
    <xf numFmtId="0" fontId="17" fillId="18" borderId="5" xfId="92" applyFont="1" applyFill="1" applyBorder="1" applyAlignment="1">
      <alignment horizontal="center" vertical="center"/>
    </xf>
    <xf numFmtId="0" fontId="17" fillId="0" borderId="5" xfId="92" applyFont="1" applyBorder="1" applyAlignment="1">
      <alignment horizontal="left" vertical="center" indent="1"/>
    </xf>
    <xf numFmtId="0" fontId="17" fillId="15" borderId="5" xfId="92" applyFont="1" applyFill="1" applyBorder="1" applyAlignment="1">
      <alignment horizontal="center" vertical="center"/>
    </xf>
    <xf numFmtId="0" fontId="17" fillId="19" borderId="5" xfId="92" applyFont="1" applyFill="1" applyBorder="1" applyAlignment="1">
      <alignment horizontal="center" vertical="center"/>
    </xf>
    <xf numFmtId="0" fontId="17" fillId="20" borderId="5" xfId="92" applyFont="1" applyFill="1" applyBorder="1" applyAlignment="1">
      <alignment horizontal="center" vertical="center"/>
    </xf>
    <xf numFmtId="0" fontId="17" fillId="0" borderId="4" xfId="92" applyFont="1" applyBorder="1" applyAlignment="1">
      <alignment horizontal="left" vertical="center" indent="1"/>
    </xf>
    <xf numFmtId="176" fontId="17" fillId="5" borderId="35" xfId="92" applyNumberFormat="1" applyFont="1" applyFill="1" applyBorder="1">
      <alignment vertical="center"/>
    </xf>
    <xf numFmtId="176" fontId="17" fillId="5" borderId="38" xfId="92" applyNumberFormat="1" applyFont="1" applyFill="1" applyBorder="1">
      <alignment vertical="center"/>
    </xf>
    <xf numFmtId="176" fontId="17" fillId="5" borderId="45" xfId="92" applyNumberFormat="1" applyFont="1" applyFill="1" applyBorder="1">
      <alignment vertical="center"/>
    </xf>
    <xf numFmtId="176" fontId="17" fillId="5" borderId="53" xfId="92" applyNumberFormat="1" applyFont="1" applyFill="1" applyBorder="1">
      <alignment vertical="center"/>
    </xf>
    <xf numFmtId="176" fontId="17" fillId="0" borderId="38" xfId="92" applyNumberFormat="1" applyFont="1" applyBorder="1">
      <alignment vertical="center"/>
    </xf>
    <xf numFmtId="176" fontId="17" fillId="0" borderId="53" xfId="92" applyNumberFormat="1" applyFont="1" applyBorder="1">
      <alignment vertical="center"/>
    </xf>
    <xf numFmtId="176" fontId="17" fillId="0" borderId="246" xfId="92" applyNumberFormat="1" applyFont="1" applyBorder="1" applyAlignment="1">
      <alignment horizontal="right" vertical="center"/>
    </xf>
    <xf numFmtId="176" fontId="17" fillId="0" borderId="247" xfId="92" applyNumberFormat="1" applyFont="1" applyBorder="1">
      <alignment vertical="center"/>
    </xf>
    <xf numFmtId="176" fontId="17" fillId="0" borderId="41" xfId="92" applyNumberFormat="1" applyFont="1" applyBorder="1">
      <alignment vertical="center"/>
    </xf>
    <xf numFmtId="176" fontId="17" fillId="0" borderId="248" xfId="92" applyNumberFormat="1" applyFont="1" applyBorder="1">
      <alignment vertical="center"/>
    </xf>
    <xf numFmtId="176" fontId="17" fillId="0" borderId="50" xfId="92" applyNumberFormat="1" applyFont="1" applyBorder="1">
      <alignment vertical="center"/>
    </xf>
    <xf numFmtId="176" fontId="17" fillId="0" borderId="9" xfId="92" applyNumberFormat="1" applyFont="1" applyBorder="1">
      <alignment vertical="center"/>
    </xf>
    <xf numFmtId="176" fontId="17" fillId="0" borderId="30" xfId="92" applyNumberFormat="1" applyFont="1" applyBorder="1" applyAlignment="1">
      <alignment horizontal="center" vertical="center"/>
    </xf>
    <xf numFmtId="176" fontId="17" fillId="0" borderId="12" xfId="92" applyNumberFormat="1" applyFont="1" applyBorder="1">
      <alignment vertical="center"/>
    </xf>
    <xf numFmtId="176" fontId="17" fillId="0" borderId="49" xfId="92" applyNumberFormat="1" applyFont="1" applyBorder="1">
      <alignment vertical="center"/>
    </xf>
    <xf numFmtId="0" fontId="17" fillId="0" borderId="83" xfId="92" applyFont="1" applyBorder="1">
      <alignment vertical="center"/>
    </xf>
    <xf numFmtId="0" fontId="13" fillId="0" borderId="0" xfId="0" applyFont="1">
      <alignment vertical="center"/>
    </xf>
    <xf numFmtId="0" fontId="107" fillId="0" borderId="0" xfId="0" applyFont="1">
      <alignment vertical="center"/>
    </xf>
    <xf numFmtId="0" fontId="17" fillId="0" borderId="147" xfId="0" applyFont="1" applyBorder="1">
      <alignment vertical="center"/>
    </xf>
    <xf numFmtId="0" fontId="17" fillId="0" borderId="144" xfId="0" applyFont="1" applyBorder="1">
      <alignment vertical="center"/>
    </xf>
    <xf numFmtId="38" fontId="33" fillId="0" borderId="0" xfId="40" applyFont="1" applyFill="1" applyBorder="1">
      <alignment vertical="center"/>
    </xf>
    <xf numFmtId="38" fontId="33" fillId="0" borderId="48" xfId="40" applyFont="1" applyFill="1" applyBorder="1">
      <alignment vertical="center"/>
    </xf>
    <xf numFmtId="0" fontId="47" fillId="0" borderId="48" xfId="0" applyFont="1" applyBorder="1">
      <alignment vertical="center"/>
    </xf>
    <xf numFmtId="3" fontId="17" fillId="5" borderId="13" xfId="92" applyNumberFormat="1" applyFont="1" applyFill="1" applyBorder="1" applyAlignment="1">
      <alignment horizontal="center" vertical="center"/>
    </xf>
    <xf numFmtId="3" fontId="17" fillId="5" borderId="66" xfId="92" applyNumberFormat="1" applyFont="1" applyFill="1" applyBorder="1" applyAlignment="1">
      <alignment horizontal="center" vertical="center"/>
    </xf>
    <xf numFmtId="0" fontId="21" fillId="0" borderId="0" xfId="94" applyFont="1" applyAlignment="1">
      <alignment horizontal="left" vertical="center"/>
    </xf>
    <xf numFmtId="0" fontId="104" fillId="0" borderId="0" xfId="44" applyFont="1" applyAlignment="1">
      <alignment vertical="center"/>
    </xf>
    <xf numFmtId="0" fontId="108" fillId="0" borderId="0" xfId="0" applyFont="1">
      <alignment vertical="center"/>
    </xf>
    <xf numFmtId="0" fontId="13" fillId="0" borderId="75" xfId="92" applyFont="1" applyBorder="1">
      <alignment vertical="center"/>
    </xf>
    <xf numFmtId="0" fontId="13" fillId="0" borderId="21" xfId="92" applyFont="1" applyBorder="1" applyAlignment="1">
      <alignment vertical="center" wrapText="1"/>
    </xf>
    <xf numFmtId="0" fontId="13" fillId="0" borderId="65" xfId="92" applyFont="1" applyBorder="1">
      <alignment vertical="center"/>
    </xf>
    <xf numFmtId="0" fontId="13" fillId="0" borderId="0" xfId="92" applyFont="1">
      <alignment vertical="center"/>
    </xf>
    <xf numFmtId="0" fontId="109" fillId="0" borderId="0" xfId="95" applyFont="1">
      <alignment vertical="center"/>
    </xf>
    <xf numFmtId="0" fontId="109" fillId="0" borderId="262" xfId="96" applyFont="1" applyBorder="1" applyAlignment="1">
      <alignment horizontal="left" vertical="center"/>
    </xf>
    <xf numFmtId="0" fontId="109" fillId="0" borderId="263" xfId="96" applyFont="1" applyBorder="1" applyAlignment="1">
      <alignment horizontal="left" vertical="center"/>
    </xf>
    <xf numFmtId="0" fontId="109" fillId="0" borderId="202" xfId="95" applyFont="1" applyBorder="1">
      <alignment vertical="center"/>
    </xf>
    <xf numFmtId="0" fontId="84" fillId="0" borderId="0" xfId="92" applyFont="1" applyAlignment="1">
      <alignment horizontal="center" vertical="center" textRotation="255"/>
    </xf>
    <xf numFmtId="186" fontId="17" fillId="22" borderId="73" xfId="92" applyNumberFormat="1" applyFont="1" applyFill="1" applyBorder="1" applyAlignment="1">
      <alignment horizontal="center" vertical="center"/>
    </xf>
    <xf numFmtId="49" fontId="17" fillId="22" borderId="13" xfId="92" applyNumberFormat="1" applyFont="1" applyFill="1" applyBorder="1" applyAlignment="1">
      <alignment horizontal="center" vertical="center"/>
    </xf>
    <xf numFmtId="49" fontId="17" fillId="22" borderId="66" xfId="92" applyNumberFormat="1" applyFont="1" applyFill="1" applyBorder="1" applyAlignment="1">
      <alignment horizontal="center" vertical="center"/>
    </xf>
    <xf numFmtId="186" fontId="17" fillId="22" borderId="66" xfId="92" applyNumberFormat="1" applyFont="1" applyFill="1" applyBorder="1" applyAlignment="1">
      <alignment horizontal="center" vertical="center"/>
    </xf>
    <xf numFmtId="0" fontId="17" fillId="0" borderId="253" xfId="96" applyFont="1" applyBorder="1" applyAlignment="1">
      <alignment horizontal="left" vertical="center"/>
    </xf>
    <xf numFmtId="0" fontId="17" fillId="0" borderId="254" xfId="96" applyFont="1" applyBorder="1" applyAlignment="1">
      <alignment horizontal="left" vertical="center"/>
    </xf>
    <xf numFmtId="0" fontId="17" fillId="0" borderId="198" xfId="95" applyFont="1" applyBorder="1">
      <alignment vertical="center"/>
    </xf>
    <xf numFmtId="0" fontId="17" fillId="0" borderId="259" xfId="96" applyFont="1" applyBorder="1" applyAlignment="1">
      <alignment horizontal="left" vertical="center"/>
    </xf>
    <xf numFmtId="0" fontId="17" fillId="0" borderId="260" xfId="96" applyFont="1" applyBorder="1" applyAlignment="1">
      <alignment horizontal="left" vertical="center"/>
    </xf>
    <xf numFmtId="0" fontId="17" fillId="0" borderId="200" xfId="95" applyFont="1" applyBorder="1">
      <alignment vertical="center"/>
    </xf>
    <xf numFmtId="0" fontId="112" fillId="0" borderId="0" xfId="0" applyFont="1">
      <alignment vertical="center"/>
    </xf>
    <xf numFmtId="0" fontId="113" fillId="0" borderId="0" xfId="0" applyFont="1">
      <alignment vertical="center"/>
    </xf>
    <xf numFmtId="38" fontId="10" fillId="8" borderId="22" xfId="40" applyFont="1" applyFill="1" applyBorder="1" applyAlignment="1">
      <alignment horizontal="right" vertical="center"/>
    </xf>
    <xf numFmtId="38" fontId="10" fillId="0" borderId="22" xfId="40" applyFont="1" applyFill="1" applyBorder="1" applyAlignment="1">
      <alignment vertical="center"/>
    </xf>
    <xf numFmtId="177" fontId="7" fillId="0" borderId="92" xfId="44" applyNumberFormat="1" applyFont="1" applyBorder="1" applyAlignment="1">
      <alignment horizontal="center" vertical="center" textRotation="255"/>
    </xf>
    <xf numFmtId="177" fontId="25" fillId="23" borderId="16" xfId="44" applyNumberFormat="1" applyFont="1" applyFill="1" applyBorder="1"/>
    <xf numFmtId="0" fontId="10" fillId="0" borderId="0" xfId="44" applyFont="1" applyAlignment="1">
      <alignment vertical="center" wrapText="1"/>
    </xf>
    <xf numFmtId="0" fontId="50" fillId="0" borderId="0" xfId="0" applyFont="1" applyAlignment="1">
      <alignment horizontal="right" vertical="center"/>
    </xf>
    <xf numFmtId="0" fontId="49" fillId="0" borderId="21" xfId="0" applyFont="1" applyBorder="1" applyAlignment="1">
      <alignment horizontal="center" vertical="center"/>
    </xf>
    <xf numFmtId="0" fontId="45" fillId="0" borderId="21" xfId="0" applyFont="1" applyBorder="1" applyAlignment="1">
      <alignment horizontal="center" vertical="center" wrapText="1"/>
    </xf>
    <xf numFmtId="0" fontId="50" fillId="0" borderId="64" xfId="0" applyFont="1" applyBorder="1" applyAlignment="1">
      <alignment horizontal="center" vertical="center" wrapText="1"/>
    </xf>
    <xf numFmtId="0" fontId="115" fillId="0" borderId="197" xfId="0" applyFont="1" applyBorder="1" applyAlignment="1">
      <alignment horizontal="center" vertical="center"/>
    </xf>
    <xf numFmtId="0" fontId="45" fillId="0" borderId="254" xfId="0" applyFont="1" applyBorder="1" applyAlignment="1">
      <alignment horizontal="left" vertical="center" wrapText="1"/>
    </xf>
    <xf numFmtId="0" fontId="45" fillId="0" borderId="184" xfId="0" applyFont="1" applyBorder="1" applyAlignment="1">
      <alignment horizontal="left" vertical="center" wrapText="1"/>
    </xf>
    <xf numFmtId="0" fontId="115" fillId="0" borderId="199" xfId="0" applyFont="1" applyBorder="1" applyAlignment="1">
      <alignment horizontal="center" vertical="center"/>
    </xf>
    <xf numFmtId="0" fontId="115" fillId="0" borderId="201" xfId="0" applyFont="1" applyBorder="1" applyAlignment="1">
      <alignment horizontal="center" vertical="center"/>
    </xf>
    <xf numFmtId="0" fontId="115" fillId="0" borderId="266" xfId="0" applyFont="1" applyBorder="1" applyAlignment="1">
      <alignment horizontal="center" vertical="center"/>
    </xf>
    <xf numFmtId="0" fontId="45" fillId="0" borderId="28" xfId="0" applyFont="1" applyBorder="1" applyAlignment="1">
      <alignment horizontal="left" vertical="center" wrapText="1"/>
    </xf>
    <xf numFmtId="0" fontId="0" fillId="0" borderId="12" xfId="0" applyBorder="1">
      <alignment vertical="center"/>
    </xf>
    <xf numFmtId="0" fontId="115" fillId="0" borderId="252" xfId="0" applyFont="1" applyBorder="1" applyAlignment="1">
      <alignment horizontal="center" vertical="center"/>
    </xf>
    <xf numFmtId="0" fontId="115" fillId="0" borderId="271" xfId="0" applyFont="1" applyBorder="1" applyAlignment="1">
      <alignment horizontal="center" vertical="center"/>
    </xf>
    <xf numFmtId="0" fontId="45" fillId="0" borderId="12" xfId="0" applyFont="1" applyBorder="1" applyAlignment="1">
      <alignment horizontal="justify" vertical="center" wrapText="1"/>
    </xf>
    <xf numFmtId="0" fontId="45" fillId="0" borderId="30" xfId="0" applyFont="1" applyBorder="1" applyAlignment="1">
      <alignment horizontal="justify" vertical="center" wrapText="1"/>
    </xf>
    <xf numFmtId="0" fontId="115" fillId="0" borderId="272" xfId="0" applyFont="1" applyBorder="1" applyAlignment="1">
      <alignment horizontal="center" vertical="center"/>
    </xf>
    <xf numFmtId="0" fontId="45" fillId="0" borderId="63" xfId="0" applyFont="1" applyBorder="1" applyAlignment="1">
      <alignment horizontal="left" vertical="center" wrapText="1"/>
    </xf>
    <xf numFmtId="0" fontId="117" fillId="0" borderId="0" xfId="0" applyFont="1" applyAlignment="1">
      <alignment horizontal="left" vertical="center"/>
    </xf>
    <xf numFmtId="0" fontId="45" fillId="0" borderId="0" xfId="0" applyFont="1" applyAlignment="1">
      <alignment horizontal="justify" vertical="center"/>
    </xf>
    <xf numFmtId="0" fontId="45" fillId="0" borderId="0" xfId="0" applyFont="1" applyAlignment="1">
      <alignment horizontal="justify" vertical="center" wrapText="1"/>
    </xf>
    <xf numFmtId="0" fontId="45" fillId="0" borderId="68" xfId="0" applyFont="1" applyBorder="1" applyAlignment="1">
      <alignment horizontal="justify" vertical="center" wrapText="1"/>
    </xf>
    <xf numFmtId="0" fontId="115" fillId="0" borderId="6" xfId="0" applyFont="1" applyBorder="1" applyAlignment="1">
      <alignment horizontal="center" vertical="center"/>
    </xf>
    <xf numFmtId="0" fontId="45" fillId="0" borderId="22" xfId="0" applyFont="1" applyBorder="1" applyAlignment="1">
      <alignment horizontal="center" vertical="center" wrapText="1"/>
    </xf>
    <xf numFmtId="0" fontId="115" fillId="0" borderId="264" xfId="0" applyFont="1" applyBorder="1" applyAlignment="1">
      <alignment horizontal="center" vertical="center"/>
    </xf>
    <xf numFmtId="0" fontId="115" fillId="0" borderId="153" xfId="0" applyFont="1" applyBorder="1" applyAlignment="1">
      <alignment horizontal="center" vertical="center"/>
    </xf>
    <xf numFmtId="0" fontId="0" fillId="0" borderId="6" xfId="0" applyBorder="1" applyAlignment="1">
      <alignment horizontal="center" vertical="center"/>
    </xf>
    <xf numFmtId="0" fontId="115" fillId="0" borderId="273" xfId="0" applyFont="1" applyBorder="1" applyAlignment="1">
      <alignment horizontal="center" vertical="center"/>
    </xf>
    <xf numFmtId="0" fontId="45" fillId="0" borderId="28" xfId="0" applyFont="1" applyBorder="1" applyAlignment="1">
      <alignment horizontal="center" vertical="center" wrapText="1"/>
    </xf>
    <xf numFmtId="0" fontId="115" fillId="0" borderId="56" xfId="0" applyFont="1" applyBorder="1" applyAlignment="1">
      <alignment horizontal="center" vertical="center"/>
    </xf>
    <xf numFmtId="0" fontId="10" fillId="0" borderId="12" xfId="0" applyFont="1" applyBorder="1">
      <alignment vertical="center"/>
    </xf>
    <xf numFmtId="0" fontId="37" fillId="0" borderId="0" xfId="97" applyFont="1">
      <alignment vertical="center"/>
    </xf>
    <xf numFmtId="0" fontId="1" fillId="0" borderId="0" xfId="97">
      <alignment vertical="center"/>
    </xf>
    <xf numFmtId="0" fontId="49" fillId="0" borderId="21" xfId="97" applyFont="1" applyBorder="1" applyAlignment="1">
      <alignment vertical="top" wrapText="1"/>
    </xf>
    <xf numFmtId="0" fontId="49" fillId="0" borderId="277" xfId="97" applyFont="1" applyBorder="1" applyAlignment="1">
      <alignment vertical="center" wrapText="1"/>
    </xf>
    <xf numFmtId="0" fontId="120" fillId="0" borderId="0" xfId="97" applyFont="1" applyAlignment="1">
      <alignment vertical="center" textRotation="255"/>
    </xf>
    <xf numFmtId="0" fontId="1" fillId="0" borderId="0" xfId="97" applyAlignment="1">
      <alignment vertical="center" textRotation="255"/>
    </xf>
    <xf numFmtId="38" fontId="49" fillId="4" borderId="21" xfId="40" applyFont="1" applyFill="1" applyBorder="1" applyAlignment="1">
      <alignment vertical="center" wrapText="1"/>
    </xf>
    <xf numFmtId="38" fontId="0" fillId="4" borderId="21" xfId="40" applyFont="1" applyFill="1" applyBorder="1" applyAlignment="1" applyProtection="1">
      <alignment vertical="center" wrapText="1"/>
      <protection locked="0"/>
    </xf>
    <xf numFmtId="38" fontId="10" fillId="4" borderId="61" xfId="40" applyFont="1" applyFill="1" applyBorder="1" applyAlignment="1">
      <alignment horizontal="right" vertical="center"/>
    </xf>
    <xf numFmtId="38" fontId="10" fillId="4" borderId="13" xfId="40" applyFont="1" applyFill="1" applyBorder="1" applyAlignment="1" applyProtection="1">
      <alignment vertical="center" wrapText="1"/>
      <protection locked="0"/>
    </xf>
    <xf numFmtId="38" fontId="0" fillId="4" borderId="61" xfId="40" applyFont="1" applyFill="1" applyBorder="1" applyAlignment="1" applyProtection="1">
      <alignment vertical="center" wrapText="1"/>
      <protection locked="0"/>
    </xf>
    <xf numFmtId="38" fontId="10" fillId="4" borderId="62" xfId="40" applyFont="1" applyFill="1" applyBorder="1" applyAlignment="1" applyProtection="1">
      <alignment vertical="center" wrapText="1"/>
      <protection locked="0"/>
    </xf>
    <xf numFmtId="178" fontId="0" fillId="4" borderId="21" xfId="0" applyNumberFormat="1" applyFill="1" applyBorder="1">
      <alignment vertical="center"/>
    </xf>
    <xf numFmtId="194" fontId="10" fillId="4" borderId="28" xfId="0" applyNumberFormat="1" applyFont="1" applyFill="1" applyBorder="1" applyAlignment="1">
      <alignment horizontal="center" vertical="center"/>
    </xf>
    <xf numFmtId="0" fontId="0" fillId="4" borderId="13" xfId="0" applyFill="1" applyBorder="1" applyAlignment="1">
      <alignment horizontal="right" vertical="center"/>
    </xf>
    <xf numFmtId="189" fontId="10" fillId="4" borderId="28" xfId="0" applyNumberFormat="1" applyFont="1" applyFill="1" applyBorder="1" applyAlignment="1">
      <alignment horizontal="center" vertical="center"/>
    </xf>
    <xf numFmtId="189" fontId="10" fillId="4" borderId="63" xfId="0" applyNumberFormat="1" applyFont="1" applyFill="1" applyBorder="1" applyAlignment="1">
      <alignment horizontal="center" vertical="center"/>
    </xf>
    <xf numFmtId="0" fontId="0" fillId="4" borderId="65" xfId="0" applyFill="1" applyBorder="1">
      <alignment vertical="center"/>
    </xf>
    <xf numFmtId="38" fontId="49" fillId="4" borderId="65" xfId="40" applyFont="1" applyFill="1" applyBorder="1" applyAlignment="1">
      <alignment vertical="center" wrapText="1"/>
    </xf>
    <xf numFmtId="178" fontId="0" fillId="4" borderId="65" xfId="0" applyNumberFormat="1" applyFill="1" applyBorder="1">
      <alignment vertical="center"/>
    </xf>
    <xf numFmtId="0" fontId="0" fillId="4" borderId="66" xfId="0" applyFill="1" applyBorder="1" applyAlignment="1">
      <alignment horizontal="right" vertical="center"/>
    </xf>
    <xf numFmtId="14" fontId="0" fillId="4" borderId="21" xfId="0" applyNumberFormat="1" applyFill="1" applyBorder="1">
      <alignment vertical="center"/>
    </xf>
    <xf numFmtId="38" fontId="10" fillId="4" borderId="21" xfId="40" applyFont="1" applyFill="1" applyBorder="1" applyAlignment="1" applyProtection="1">
      <alignment horizontal="right" vertical="center"/>
      <protection locked="0"/>
    </xf>
    <xf numFmtId="38" fontId="49" fillId="4" borderId="21" xfId="40" applyFont="1" applyFill="1" applyBorder="1" applyAlignment="1">
      <alignment horizontal="center" vertical="center" wrapText="1"/>
    </xf>
    <xf numFmtId="38" fontId="49" fillId="4" borderId="65" xfId="40" applyFont="1" applyFill="1" applyBorder="1" applyAlignment="1">
      <alignment horizontal="center" vertical="center" wrapText="1"/>
    </xf>
    <xf numFmtId="0" fontId="0" fillId="0" borderId="170" xfId="0" applyBorder="1" applyAlignment="1">
      <alignment horizontal="center" vertical="center"/>
    </xf>
    <xf numFmtId="38" fontId="37" fillId="0" borderId="130" xfId="40" applyFont="1" applyBorder="1" applyAlignment="1">
      <alignment horizontal="center" vertical="center"/>
    </xf>
    <xf numFmtId="38" fontId="36" fillId="0" borderId="21" xfId="40" applyFont="1" applyFill="1" applyBorder="1">
      <alignment vertical="center"/>
    </xf>
    <xf numFmtId="194" fontId="10" fillId="4" borderId="25" xfId="0" applyNumberFormat="1" applyFont="1" applyFill="1" applyBorder="1" applyAlignment="1">
      <alignment horizontal="center" vertical="center"/>
    </xf>
    <xf numFmtId="0" fontId="0" fillId="4" borderId="61" xfId="0" applyFill="1" applyBorder="1">
      <alignment vertical="center"/>
    </xf>
    <xf numFmtId="38" fontId="0" fillId="4" borderId="61" xfId="40" applyFont="1" applyFill="1" applyBorder="1" applyProtection="1">
      <alignment vertical="center"/>
      <protection locked="0"/>
    </xf>
    <xf numFmtId="178" fontId="0" fillId="4" borderId="61" xfId="0" applyNumberFormat="1" applyFill="1" applyBorder="1">
      <alignment vertical="center"/>
    </xf>
    <xf numFmtId="38" fontId="10" fillId="4" borderId="61" xfId="40" applyFont="1" applyFill="1" applyBorder="1" applyAlignment="1" applyProtection="1">
      <alignment horizontal="right" vertical="center"/>
      <protection locked="0"/>
    </xf>
    <xf numFmtId="38" fontId="10" fillId="4" borderId="62" xfId="40" applyFont="1" applyFill="1" applyBorder="1" applyProtection="1">
      <alignment vertical="center"/>
      <protection locked="0"/>
    </xf>
    <xf numFmtId="38" fontId="49" fillId="0" borderId="278" xfId="40" applyFont="1" applyBorder="1" applyAlignment="1">
      <alignment horizontal="right" vertical="center" wrapText="1"/>
    </xf>
    <xf numFmtId="177" fontId="25" fillId="0" borderId="12" xfId="44" applyNumberFormat="1" applyFont="1" applyBorder="1"/>
    <xf numFmtId="0" fontId="10" fillId="0" borderId="31" xfId="44" applyFont="1" applyBorder="1" applyAlignment="1">
      <alignment vertical="center"/>
    </xf>
    <xf numFmtId="38" fontId="37" fillId="0" borderId="130" xfId="40" applyFont="1" applyBorder="1" applyAlignment="1">
      <alignment horizontal="center" vertical="center" wrapText="1"/>
    </xf>
    <xf numFmtId="0" fontId="57" fillId="26" borderId="75" xfId="97" applyFont="1" applyFill="1" applyBorder="1" applyAlignment="1">
      <alignment horizontal="center" vertical="center" wrapText="1"/>
    </xf>
    <xf numFmtId="0" fontId="57" fillId="26" borderId="73" xfId="97" applyFont="1" applyFill="1" applyBorder="1" applyAlignment="1">
      <alignment horizontal="center" vertical="center" wrapText="1"/>
    </xf>
    <xf numFmtId="0" fontId="121" fillId="0" borderId="13" xfId="97" applyFont="1" applyBorder="1" applyAlignment="1">
      <alignment vertical="center" wrapText="1"/>
    </xf>
    <xf numFmtId="0" fontId="49" fillId="0" borderId="81" xfId="97" applyFont="1" applyBorder="1" applyAlignment="1">
      <alignment vertical="center" wrapText="1"/>
    </xf>
    <xf numFmtId="0" fontId="49" fillId="0" borderId="281" xfId="97" applyFont="1" applyBorder="1" applyAlignment="1">
      <alignment vertical="center" wrapText="1"/>
    </xf>
    <xf numFmtId="0" fontId="49" fillId="0" borderId="65" xfId="97" applyFont="1" applyBorder="1" applyAlignment="1">
      <alignment vertical="center" wrapText="1"/>
    </xf>
    <xf numFmtId="0" fontId="49" fillId="0" borderId="90" xfId="97" applyFont="1" applyBorder="1" applyAlignment="1">
      <alignment vertical="center" wrapText="1"/>
    </xf>
    <xf numFmtId="0" fontId="101" fillId="0" borderId="20" xfId="97" applyFont="1" applyBorder="1" applyAlignment="1">
      <alignment vertical="center" wrapText="1"/>
    </xf>
    <xf numFmtId="0" fontId="49" fillId="4" borderId="32" xfId="0" applyFont="1" applyFill="1" applyBorder="1" applyAlignment="1">
      <alignment horizontal="left" vertical="center"/>
    </xf>
    <xf numFmtId="0" fontId="49" fillId="4" borderId="75" xfId="0" applyFont="1" applyFill="1" applyBorder="1" applyAlignment="1">
      <alignment horizontal="left" vertical="center"/>
    </xf>
    <xf numFmtId="0" fontId="49" fillId="4" borderId="75" xfId="0" applyFont="1" applyFill="1" applyBorder="1" applyAlignment="1">
      <alignment horizontal="left" vertical="center" wrapText="1"/>
    </xf>
    <xf numFmtId="0" fontId="49" fillId="4" borderId="120" xfId="0" applyFont="1" applyFill="1" applyBorder="1" applyAlignment="1">
      <alignment horizontal="left" vertical="center"/>
    </xf>
    <xf numFmtId="0" fontId="49" fillId="4" borderId="56" xfId="0" applyFont="1" applyFill="1" applyBorder="1" applyAlignment="1">
      <alignment horizontal="left" vertical="center"/>
    </xf>
    <xf numFmtId="0" fontId="49" fillId="4" borderId="29" xfId="0" applyFont="1" applyFill="1" applyBorder="1" applyAlignment="1">
      <alignment horizontal="left" vertical="center" wrapText="1"/>
    </xf>
    <xf numFmtId="0" fontId="49" fillId="4" borderId="91" xfId="0" applyFont="1" applyFill="1" applyBorder="1" applyAlignment="1">
      <alignment horizontal="left" vertical="center"/>
    </xf>
    <xf numFmtId="0" fontId="49" fillId="4" borderId="72" xfId="0" applyFont="1" applyFill="1" applyBorder="1" applyAlignment="1">
      <alignment horizontal="left" vertical="center"/>
    </xf>
    <xf numFmtId="0" fontId="49" fillId="4" borderId="64" xfId="0" applyFont="1" applyFill="1" applyBorder="1" applyAlignment="1">
      <alignment horizontal="left" vertical="center" wrapText="1"/>
    </xf>
    <xf numFmtId="177" fontId="25" fillId="0" borderId="9" xfId="44" applyNumberFormat="1" applyFont="1" applyBorder="1"/>
    <xf numFmtId="38" fontId="10" fillId="4" borderId="21" xfId="51" applyNumberFormat="1" applyFont="1" applyFill="1" applyBorder="1"/>
    <xf numFmtId="0" fontId="122" fillId="0" borderId="0" xfId="0" applyFont="1">
      <alignment vertical="center"/>
    </xf>
    <xf numFmtId="31" fontId="0" fillId="5" borderId="9" xfId="0" applyNumberFormat="1" applyFill="1" applyBorder="1">
      <alignment vertical="center"/>
    </xf>
    <xf numFmtId="31" fontId="0" fillId="0" borderId="0" xfId="0" applyNumberFormat="1" applyAlignment="1">
      <alignment horizontal="left" vertical="center"/>
    </xf>
    <xf numFmtId="0" fontId="0" fillId="0" borderId="9" xfId="0" applyBorder="1" applyAlignment="1">
      <alignment horizontal="left" vertical="center"/>
    </xf>
    <xf numFmtId="0" fontId="0" fillId="5" borderId="9" xfId="0" applyFill="1" applyBorder="1">
      <alignment vertical="center"/>
    </xf>
    <xf numFmtId="38" fontId="33" fillId="0" borderId="0" xfId="40" applyFont="1" applyFill="1" applyBorder="1" applyAlignment="1">
      <alignment horizontal="left" vertical="center"/>
    </xf>
    <xf numFmtId="38" fontId="37" fillId="0" borderId="0" xfId="40" applyFont="1" applyFill="1" applyBorder="1" applyAlignment="1">
      <alignment horizontal="right" vertical="center" wrapText="1"/>
    </xf>
    <xf numFmtId="38" fontId="49" fillId="0" borderId="21" xfId="40" applyFont="1" applyFill="1" applyBorder="1" applyAlignment="1">
      <alignment horizontal="right" vertical="center" wrapText="1"/>
    </xf>
    <xf numFmtId="38" fontId="17" fillId="0" borderId="0" xfId="40" applyFont="1" applyFill="1" applyBorder="1" applyAlignment="1">
      <alignment horizontal="left" vertical="center"/>
    </xf>
    <xf numFmtId="38" fontId="13" fillId="0" borderId="0" xfId="40" applyFont="1" applyFill="1" applyBorder="1" applyAlignment="1">
      <alignment horizontal="left" vertical="center"/>
    </xf>
    <xf numFmtId="0" fontId="123" fillId="0" borderId="0" xfId="91" quotePrefix="1" applyFont="1">
      <alignment vertical="center"/>
    </xf>
    <xf numFmtId="0" fontId="40" fillId="0" borderId="0" xfId="0" applyFont="1" applyAlignment="1">
      <alignment horizontal="left" vertical="center"/>
    </xf>
    <xf numFmtId="0" fontId="17" fillId="0" borderId="21" xfId="0" applyFont="1" applyBorder="1" applyAlignment="1">
      <alignment horizontal="center" vertical="center" wrapText="1"/>
    </xf>
    <xf numFmtId="0" fontId="124" fillId="0" borderId="0" xfId="0" applyFont="1">
      <alignment vertical="center"/>
    </xf>
    <xf numFmtId="0" fontId="40" fillId="5" borderId="9" xfId="0" applyFont="1" applyFill="1" applyBorder="1">
      <alignment vertical="center"/>
    </xf>
    <xf numFmtId="31" fontId="40" fillId="0" borderId="0" xfId="0" applyNumberFormat="1" applyFont="1" applyAlignment="1">
      <alignment horizontal="left" vertical="center"/>
    </xf>
    <xf numFmtId="0" fontId="17" fillId="0" borderId="0" xfId="0" applyFont="1" applyAlignment="1">
      <alignment horizontal="left" vertical="center"/>
    </xf>
    <xf numFmtId="31" fontId="60" fillId="0" borderId="0" xfId="0" applyNumberFormat="1" applyFont="1" applyAlignment="1">
      <alignment horizontal="left" vertical="center"/>
    </xf>
    <xf numFmtId="0" fontId="70" fillId="0" borderId="0" xfId="0" applyFont="1">
      <alignment vertical="center"/>
    </xf>
    <xf numFmtId="38" fontId="70" fillId="0" borderId="0" xfId="40" applyFont="1" applyFill="1" applyBorder="1" applyAlignment="1">
      <alignment horizontal="right" vertical="center"/>
    </xf>
    <xf numFmtId="38" fontId="40" fillId="0" borderId="0" xfId="40" applyFont="1" applyFill="1" applyBorder="1" applyAlignment="1">
      <alignment horizontal="left" vertical="center"/>
    </xf>
    <xf numFmtId="0" fontId="40" fillId="4" borderId="0" xfId="0" applyFont="1" applyFill="1">
      <alignment vertical="center"/>
    </xf>
    <xf numFmtId="0" fontId="40" fillId="0" borderId="0" xfId="0" applyFont="1" applyAlignment="1">
      <alignment horizontal="center" vertical="center"/>
    </xf>
    <xf numFmtId="0" fontId="17" fillId="0" borderId="0" xfId="0" applyFont="1" applyAlignment="1">
      <alignment horizontal="center" vertical="center" wrapText="1"/>
    </xf>
    <xf numFmtId="0" fontId="40" fillId="4" borderId="0" xfId="0" applyFont="1" applyFill="1" applyAlignment="1">
      <alignment horizontal="center" vertical="center"/>
    </xf>
    <xf numFmtId="0" fontId="40" fillId="5" borderId="0" xfId="0" applyFont="1" applyFill="1" applyAlignment="1">
      <alignment horizontal="right" vertical="center"/>
    </xf>
    <xf numFmtId="0" fontId="17" fillId="0" borderId="0" xfId="0" applyFont="1" applyAlignment="1">
      <alignment vertical="center" wrapText="1"/>
    </xf>
    <xf numFmtId="31" fontId="17" fillId="0" borderId="0" xfId="0" applyNumberFormat="1" applyFont="1" applyAlignment="1">
      <alignment horizontal="left" vertical="center"/>
    </xf>
    <xf numFmtId="9" fontId="17" fillId="0" borderId="0" xfId="0" applyNumberFormat="1" applyFont="1">
      <alignment vertical="center"/>
    </xf>
    <xf numFmtId="0" fontId="17" fillId="0" borderId="9" xfId="0" applyFont="1" applyBorder="1">
      <alignment vertical="center"/>
    </xf>
    <xf numFmtId="38" fontId="18" fillId="0" borderId="0" xfId="40" applyFont="1" applyFill="1" applyBorder="1" applyAlignment="1">
      <alignment horizontal="right" vertical="center"/>
    </xf>
    <xf numFmtId="0" fontId="17" fillId="5" borderId="0" xfId="0" applyFont="1" applyFill="1" applyAlignment="1">
      <alignment horizontal="right" vertical="center"/>
    </xf>
    <xf numFmtId="0" fontId="17" fillId="0" borderId="31" xfId="0" applyFont="1" applyBorder="1" applyAlignment="1">
      <alignment horizontal="center" vertical="center" wrapText="1"/>
    </xf>
    <xf numFmtId="0" fontId="40" fillId="0" borderId="31" xfId="0" applyFont="1" applyBorder="1">
      <alignment vertical="center"/>
    </xf>
    <xf numFmtId="0" fontId="40" fillId="0" borderId="31" xfId="0" applyFont="1" applyBorder="1" applyAlignment="1">
      <alignment horizontal="center" vertical="center"/>
    </xf>
    <xf numFmtId="31" fontId="17" fillId="0" borderId="0" xfId="0" applyNumberFormat="1" applyFont="1">
      <alignment vertical="center"/>
    </xf>
    <xf numFmtId="0" fontId="17" fillId="5" borderId="0" xfId="0" applyFont="1" applyFill="1">
      <alignment vertical="center"/>
    </xf>
    <xf numFmtId="38" fontId="17" fillId="0" borderId="0" xfId="0" applyNumberFormat="1" applyFont="1">
      <alignment vertical="center"/>
    </xf>
    <xf numFmtId="0" fontId="40" fillId="5" borderId="0" xfId="0" applyFont="1" applyFill="1">
      <alignment vertical="center"/>
    </xf>
    <xf numFmtId="0" fontId="126" fillId="28" borderId="29" xfId="0" applyFont="1" applyFill="1" applyBorder="1" applyAlignment="1">
      <alignment horizontal="center" vertical="center" wrapText="1"/>
    </xf>
    <xf numFmtId="0" fontId="126" fillId="28" borderId="12" xfId="0" applyFont="1" applyFill="1" applyBorder="1" applyAlignment="1">
      <alignment horizontal="center" vertical="center" wrapText="1"/>
    </xf>
    <xf numFmtId="0" fontId="126" fillId="28" borderId="283" xfId="0" applyFont="1" applyFill="1" applyBorder="1" applyAlignment="1">
      <alignment horizontal="center" vertical="center" wrapText="1"/>
    </xf>
    <xf numFmtId="0" fontId="0" fillId="0" borderId="56" xfId="0" applyBorder="1" applyAlignment="1">
      <alignment horizontal="center" vertical="center"/>
    </xf>
    <xf numFmtId="0" fontId="0" fillId="0" borderId="29" xfId="0" applyBorder="1">
      <alignment vertical="center"/>
    </xf>
    <xf numFmtId="0" fontId="10" fillId="0" borderId="56" xfId="0" applyFont="1" applyBorder="1" applyAlignment="1">
      <alignment horizontal="left" vertical="center" wrapText="1"/>
    </xf>
    <xf numFmtId="0" fontId="0" fillId="0" borderId="284" xfId="0" applyBorder="1" applyAlignment="1" applyProtection="1">
      <alignment horizontal="center" vertical="center" wrapText="1"/>
      <protection locked="0"/>
    </xf>
    <xf numFmtId="0" fontId="0" fillId="0" borderId="29" xfId="0" applyBorder="1" applyAlignment="1">
      <alignment vertical="center" wrapText="1"/>
    </xf>
    <xf numFmtId="31" fontId="0" fillId="0" borderId="284" xfId="0" applyNumberFormat="1" applyBorder="1" applyAlignment="1" applyProtection="1">
      <alignment horizontal="center" vertical="center" wrapText="1"/>
      <protection locked="0"/>
    </xf>
    <xf numFmtId="0" fontId="36" fillId="0" borderId="29" xfId="0" applyFont="1" applyBorder="1" applyAlignment="1">
      <alignment vertical="center" wrapText="1"/>
    </xf>
    <xf numFmtId="9" fontId="0" fillId="0" borderId="0" xfId="0" applyNumberFormat="1">
      <alignment vertical="center"/>
    </xf>
    <xf numFmtId="0" fontId="10" fillId="0" borderId="37" xfId="0" applyFont="1" applyBorder="1" applyAlignment="1">
      <alignment horizontal="left" vertical="center" wrapText="1"/>
    </xf>
    <xf numFmtId="31" fontId="0" fillId="4" borderId="285" xfId="0" applyNumberFormat="1" applyFill="1" applyBorder="1" applyAlignment="1" applyProtection="1">
      <alignment horizontal="center" vertical="center" wrapText="1"/>
      <protection locked="0"/>
    </xf>
    <xf numFmtId="0" fontId="10" fillId="0" borderId="67" xfId="0" applyFont="1" applyBorder="1" applyAlignment="1">
      <alignment vertical="center" wrapText="1"/>
    </xf>
    <xf numFmtId="178" fontId="122" fillId="4" borderId="284" xfId="0" applyNumberFormat="1" applyFont="1" applyFill="1" applyBorder="1" applyAlignment="1" applyProtection="1">
      <alignment horizontal="center" vertical="center" wrapText="1"/>
      <protection locked="0"/>
    </xf>
    <xf numFmtId="0" fontId="10" fillId="0" borderId="29" xfId="0" applyFont="1" applyBorder="1" applyAlignment="1">
      <alignment vertical="center" wrapText="1"/>
    </xf>
    <xf numFmtId="178" fontId="122" fillId="5" borderId="285" xfId="0" applyNumberFormat="1" applyFont="1" applyFill="1" applyBorder="1" applyAlignment="1">
      <alignment horizontal="center" vertical="center" wrapText="1"/>
    </xf>
    <xf numFmtId="178" fontId="122" fillId="5" borderId="284" xfId="0" applyNumberFormat="1" applyFont="1" applyFill="1" applyBorder="1" applyAlignment="1">
      <alignment horizontal="center" vertical="center" wrapText="1"/>
    </xf>
    <xf numFmtId="178" fontId="0" fillId="5" borderId="284" xfId="0" applyNumberFormat="1" applyFill="1" applyBorder="1" applyAlignment="1">
      <alignment horizontal="center" vertical="center" wrapText="1"/>
    </xf>
    <xf numFmtId="0" fontId="0" fillId="5" borderId="284" xfId="0" applyFill="1" applyBorder="1" applyAlignment="1">
      <alignment horizontal="center" vertical="center" wrapText="1"/>
    </xf>
    <xf numFmtId="0" fontId="10" fillId="0" borderId="47" xfId="0" applyFont="1" applyBorder="1" applyAlignment="1">
      <alignment horizontal="left" vertical="center" wrapText="1"/>
    </xf>
    <xf numFmtId="178" fontId="0" fillId="0" borderId="286" xfId="0" applyNumberFormat="1" applyBorder="1" applyAlignment="1" applyProtection="1">
      <alignment horizontal="center" vertical="center" wrapText="1"/>
      <protection locked="0"/>
    </xf>
    <xf numFmtId="0" fontId="10" fillId="0" borderId="26" xfId="0" applyFont="1" applyBorder="1" applyAlignment="1">
      <alignment vertical="center" wrapText="1"/>
    </xf>
    <xf numFmtId="178" fontId="0" fillId="5" borderId="285" xfId="0" applyNumberFormat="1" applyFill="1" applyBorder="1" applyAlignment="1">
      <alignment horizontal="center" vertical="center" wrapText="1"/>
    </xf>
    <xf numFmtId="195" fontId="122" fillId="5" borderId="284" xfId="0" applyNumberFormat="1" applyFont="1" applyFill="1" applyBorder="1" applyAlignment="1">
      <alignment horizontal="center" vertical="center" wrapText="1"/>
    </xf>
    <xf numFmtId="178" fontId="10" fillId="5" borderId="284" xfId="0" applyNumberFormat="1" applyFont="1" applyFill="1" applyBorder="1" applyAlignment="1">
      <alignment horizontal="center" vertical="center" wrapText="1"/>
    </xf>
    <xf numFmtId="31" fontId="0" fillId="0" borderId="286" xfId="0" applyNumberFormat="1" applyBorder="1" applyAlignment="1" applyProtection="1">
      <alignment horizontal="center" vertical="center" wrapText="1"/>
      <protection locked="0"/>
    </xf>
    <xf numFmtId="0" fontId="36" fillId="0" borderId="26" xfId="0" applyFont="1" applyBorder="1" applyAlignment="1">
      <alignment vertical="center" wrapText="1"/>
    </xf>
    <xf numFmtId="0" fontId="122" fillId="0" borderId="29" xfId="0" applyFont="1" applyBorder="1" applyAlignment="1">
      <alignment vertical="center" wrapText="1"/>
    </xf>
    <xf numFmtId="0" fontId="0" fillId="0" borderId="29" xfId="0" applyBorder="1" applyAlignment="1">
      <alignment horizontal="left" vertical="center" wrapText="1"/>
    </xf>
    <xf numFmtId="38" fontId="0" fillId="0" borderId="284" xfId="40" applyFont="1" applyFill="1" applyBorder="1" applyAlignment="1" applyProtection="1">
      <alignment horizontal="center" vertical="center" wrapText="1"/>
      <protection locked="0"/>
    </xf>
    <xf numFmtId="38" fontId="0" fillId="0" borderId="287" xfId="40" applyFont="1" applyFill="1" applyBorder="1" applyAlignment="1" applyProtection="1">
      <alignment horizontal="center" vertical="center" wrapText="1"/>
      <protection locked="0"/>
    </xf>
    <xf numFmtId="0" fontId="10" fillId="27" borderId="21" xfId="0" applyFont="1" applyFill="1" applyBorder="1" applyAlignment="1">
      <alignment horizontal="left" vertical="center" wrapText="1"/>
    </xf>
    <xf numFmtId="38" fontId="0" fillId="27" borderId="61" xfId="40" applyFont="1" applyFill="1" applyBorder="1" applyAlignment="1" applyProtection="1">
      <alignment horizontal="center" vertical="center" wrapText="1"/>
    </xf>
    <xf numFmtId="0" fontId="0" fillId="27" borderId="21" xfId="0" applyFill="1" applyBorder="1" applyAlignment="1">
      <alignment vertical="center" wrapText="1"/>
    </xf>
    <xf numFmtId="9" fontId="0" fillId="27" borderId="21" xfId="40" applyNumberFormat="1" applyFont="1" applyFill="1" applyBorder="1" applyAlignment="1" applyProtection="1">
      <alignment horizontal="center" vertical="center" wrapText="1"/>
    </xf>
    <xf numFmtId="9" fontId="10" fillId="0" borderId="0" xfId="0" applyNumberFormat="1" applyFont="1" applyAlignment="1">
      <alignment horizontal="right" vertical="center" wrapText="1"/>
    </xf>
    <xf numFmtId="0" fontId="108" fillId="0" borderId="0" xfId="0" applyFont="1" applyAlignment="1">
      <alignment horizontal="left" vertical="center" wrapText="1"/>
    </xf>
    <xf numFmtId="0" fontId="108" fillId="0" borderId="0" xfId="0" applyFont="1" applyAlignment="1">
      <alignment horizontal="center" vertical="center" wrapText="1"/>
    </xf>
    <xf numFmtId="0" fontId="0" fillId="7" borderId="284" xfId="0" applyFill="1" applyBorder="1" applyAlignment="1" applyProtection="1">
      <alignment horizontal="center" vertical="center" wrapText="1"/>
      <protection locked="0"/>
    </xf>
    <xf numFmtId="177" fontId="0" fillId="5" borderId="284" xfId="0" applyNumberFormat="1" applyFill="1" applyBorder="1" applyAlignment="1">
      <alignment horizontal="center" vertical="center" wrapText="1"/>
    </xf>
    <xf numFmtId="0" fontId="20" fillId="0" borderId="69" xfId="0" applyFont="1" applyBorder="1">
      <alignment vertical="center"/>
    </xf>
    <xf numFmtId="0" fontId="10" fillId="0" borderId="69" xfId="0" applyFont="1" applyBorder="1">
      <alignment vertical="center"/>
    </xf>
    <xf numFmtId="0" fontId="129" fillId="0" borderId="61" xfId="0" applyFont="1" applyBorder="1">
      <alignment vertical="center"/>
    </xf>
    <xf numFmtId="0" fontId="129" fillId="0" borderId="90" xfId="0" applyFont="1" applyBorder="1">
      <alignment vertical="center"/>
    </xf>
    <xf numFmtId="0" fontId="0" fillId="0" borderId="216" xfId="0" applyBorder="1">
      <alignment vertical="center"/>
    </xf>
    <xf numFmtId="38" fontId="0" fillId="5" borderId="92" xfId="0" applyNumberFormat="1" applyFill="1" applyBorder="1" applyAlignment="1">
      <alignment horizontal="center" vertical="center"/>
    </xf>
    <xf numFmtId="38" fontId="0" fillId="5" borderId="1" xfId="40" applyFont="1" applyFill="1" applyBorder="1">
      <alignment vertical="center"/>
    </xf>
    <xf numFmtId="38" fontId="0" fillId="0" borderId="65" xfId="40" applyFont="1" applyBorder="1">
      <alignment vertical="center"/>
    </xf>
    <xf numFmtId="0" fontId="0" fillId="7" borderId="0" xfId="0" applyFill="1">
      <alignment vertical="center"/>
    </xf>
    <xf numFmtId="0" fontId="132" fillId="0" borderId="0" xfId="0" applyFont="1">
      <alignment vertical="center"/>
    </xf>
    <xf numFmtId="0" fontId="133" fillId="0" borderId="0" xfId="0" applyFont="1">
      <alignment vertical="center"/>
    </xf>
    <xf numFmtId="0" fontId="121" fillId="0" borderId="0" xfId="0" applyFont="1">
      <alignment vertical="center"/>
    </xf>
    <xf numFmtId="0" fontId="133" fillId="0" borderId="0" xfId="0" applyFont="1" applyAlignment="1">
      <alignment horizontal="center" vertical="center"/>
    </xf>
    <xf numFmtId="14" fontId="133" fillId="0" borderId="0" xfId="0" applyNumberFormat="1" applyFont="1">
      <alignment vertical="center"/>
    </xf>
    <xf numFmtId="14" fontId="134" fillId="0" borderId="0" xfId="0" applyNumberFormat="1" applyFont="1">
      <alignment vertical="center"/>
    </xf>
    <xf numFmtId="14" fontId="134" fillId="0" borderId="0" xfId="0" applyNumberFormat="1" applyFont="1" applyAlignment="1">
      <alignment horizontal="center" vertical="center"/>
    </xf>
    <xf numFmtId="0" fontId="134" fillId="0" borderId="0" xfId="0" applyFont="1" applyAlignment="1">
      <alignment horizontal="center" vertical="center"/>
    </xf>
    <xf numFmtId="38" fontId="133" fillId="0" borderId="0" xfId="40" applyFont="1">
      <alignment vertical="center"/>
    </xf>
    <xf numFmtId="0" fontId="131" fillId="0" borderId="0" xfId="0" applyFont="1">
      <alignment vertical="center"/>
    </xf>
    <xf numFmtId="0" fontId="25" fillId="0" borderId="21" xfId="0" applyFont="1" applyBorder="1" applyAlignment="1">
      <alignment horizontal="center" vertical="center" wrapText="1"/>
    </xf>
    <xf numFmtId="0" fontId="49" fillId="0" borderId="120" xfId="0" applyFont="1" applyBorder="1" applyAlignment="1">
      <alignment horizontal="center" vertical="center" wrapText="1"/>
    </xf>
    <xf numFmtId="38" fontId="49" fillId="0" borderId="37" xfId="40" applyFont="1" applyBorder="1" applyAlignment="1">
      <alignment horizontal="center" vertical="center"/>
    </xf>
    <xf numFmtId="38" fontId="49" fillId="0" borderId="81" xfId="40" applyFont="1" applyBorder="1" applyAlignment="1">
      <alignment horizontal="center" vertical="center"/>
    </xf>
    <xf numFmtId="0" fontId="20" fillId="0" borderId="0" xfId="49" applyFont="1" applyAlignment="1">
      <alignment horizontal="center" vertical="center"/>
    </xf>
    <xf numFmtId="0" fontId="102" fillId="0" borderId="0" xfId="0" applyFont="1">
      <alignment vertical="center"/>
    </xf>
    <xf numFmtId="3" fontId="0" fillId="0" borderId="0" xfId="0" applyNumberFormat="1">
      <alignment vertical="center"/>
    </xf>
    <xf numFmtId="0" fontId="125" fillId="0" borderId="76" xfId="0" applyFont="1" applyBorder="1" applyAlignment="1">
      <alignment horizontal="center" vertical="center"/>
    </xf>
    <xf numFmtId="0" fontId="81" fillId="0" borderId="0" xfId="98" quotePrefix="1">
      <alignment vertical="center"/>
    </xf>
    <xf numFmtId="0" fontId="81" fillId="0" borderId="0" xfId="98" quotePrefix="1" applyAlignment="1">
      <alignment vertical="center" wrapText="1"/>
    </xf>
    <xf numFmtId="0" fontId="33" fillId="0" borderId="0" xfId="99">
      <alignment vertical="center"/>
    </xf>
    <xf numFmtId="0" fontId="33" fillId="0" borderId="0" xfId="99" applyAlignment="1">
      <alignment vertical="center" wrapText="1"/>
    </xf>
    <xf numFmtId="0" fontId="33" fillId="0" borderId="0" xfId="99" applyAlignment="1">
      <alignment horizontal="center" vertical="center"/>
    </xf>
    <xf numFmtId="38" fontId="37" fillId="0" borderId="0" xfId="99" applyNumberFormat="1" applyFont="1" applyAlignment="1">
      <alignment horizontal="right" vertical="center"/>
    </xf>
    <xf numFmtId="0" fontId="37" fillId="0" borderId="0" xfId="99" applyFont="1" applyAlignment="1">
      <alignment horizontal="right" vertical="center"/>
    </xf>
    <xf numFmtId="0" fontId="23" fillId="0" borderId="49" xfId="49" applyFont="1" applyBorder="1" applyAlignment="1">
      <alignment horizontal="left" vertical="center" wrapText="1"/>
    </xf>
    <xf numFmtId="0" fontId="7" fillId="0" borderId="49" xfId="49" applyFont="1" applyBorder="1"/>
    <xf numFmtId="0" fontId="17" fillId="0" borderId="0" xfId="49" applyFont="1" applyAlignment="1">
      <alignment vertical="center" wrapText="1"/>
    </xf>
    <xf numFmtId="0" fontId="49" fillId="0" borderId="0" xfId="99" applyFont="1">
      <alignment vertical="center"/>
    </xf>
    <xf numFmtId="14" fontId="49" fillId="0" borderId="0" xfId="99" applyNumberFormat="1" applyFont="1">
      <alignment vertical="center"/>
    </xf>
    <xf numFmtId="14" fontId="49" fillId="0" borderId="0" xfId="99" applyNumberFormat="1" applyFont="1" applyAlignment="1">
      <alignment vertical="center" wrapText="1"/>
    </xf>
    <xf numFmtId="0" fontId="33" fillId="0" borderId="0" xfId="99" applyAlignment="1">
      <alignment horizontal="right" vertical="center"/>
    </xf>
    <xf numFmtId="0" fontId="33" fillId="0" borderId="9" xfId="99" applyBorder="1" applyAlignment="1">
      <alignment horizontal="center" vertical="center"/>
    </xf>
    <xf numFmtId="0" fontId="40" fillId="0" borderId="73" xfId="99" applyFont="1" applyBorder="1">
      <alignment vertical="center"/>
    </xf>
    <xf numFmtId="38" fontId="40" fillId="0" borderId="74" xfId="41" applyFont="1" applyBorder="1">
      <alignment vertical="center"/>
    </xf>
    <xf numFmtId="0" fontId="40" fillId="0" borderId="75" xfId="99" applyFont="1" applyBorder="1">
      <alignment vertical="center"/>
    </xf>
    <xf numFmtId="38" fontId="40" fillId="0" borderId="61" xfId="41" applyFont="1" applyBorder="1">
      <alignment vertical="center"/>
    </xf>
    <xf numFmtId="0" fontId="40" fillId="0" borderId="13" xfId="99" applyFont="1" applyBorder="1">
      <alignment vertical="center"/>
    </xf>
    <xf numFmtId="38" fontId="40" fillId="0" borderId="29" xfId="41" applyFont="1" applyBorder="1">
      <alignment vertical="center"/>
    </xf>
    <xf numFmtId="0" fontId="40" fillId="0" borderId="21" xfId="99" applyFont="1" applyBorder="1">
      <alignment vertical="center"/>
    </xf>
    <xf numFmtId="38" fontId="40" fillId="0" borderId="21" xfId="41" applyFont="1" applyBorder="1">
      <alignment vertical="center"/>
    </xf>
    <xf numFmtId="0" fontId="40" fillId="0" borderId="81" xfId="99" applyFont="1" applyBorder="1">
      <alignment vertical="center"/>
    </xf>
    <xf numFmtId="38" fontId="40" fillId="0" borderId="67" xfId="41" applyFont="1" applyBorder="1">
      <alignment vertical="center"/>
    </xf>
    <xf numFmtId="0" fontId="40" fillId="0" borderId="22" xfId="99" applyFont="1" applyBorder="1">
      <alignment vertical="center"/>
    </xf>
    <xf numFmtId="0" fontId="40" fillId="0" borderId="5" xfId="99" applyFont="1" applyBorder="1">
      <alignment vertical="center"/>
    </xf>
    <xf numFmtId="0" fontId="40" fillId="0" borderId="66" xfId="99" applyFont="1" applyBorder="1">
      <alignment vertical="center"/>
    </xf>
    <xf numFmtId="38" fontId="40" fillId="0" borderId="64" xfId="41" applyFont="1" applyBorder="1">
      <alignment vertical="center"/>
    </xf>
    <xf numFmtId="0" fontId="40" fillId="0" borderId="65" xfId="99" applyFont="1" applyBorder="1">
      <alignment vertical="center"/>
    </xf>
    <xf numFmtId="38" fontId="40" fillId="0" borderId="65" xfId="41" applyFont="1" applyBorder="1">
      <alignment vertical="center"/>
    </xf>
    <xf numFmtId="0" fontId="40" fillId="0" borderId="62" xfId="99" applyFont="1" applyBorder="1">
      <alignment vertical="center"/>
    </xf>
    <xf numFmtId="38" fontId="40" fillId="0" borderId="26" xfId="41" applyFont="1" applyBorder="1">
      <alignment vertical="center"/>
    </xf>
    <xf numFmtId="0" fontId="40" fillId="0" borderId="61" xfId="99" applyFont="1" applyBorder="1">
      <alignment vertical="center"/>
    </xf>
    <xf numFmtId="38" fontId="40" fillId="0" borderId="80" xfId="41" applyFont="1" applyBorder="1">
      <alignment vertical="center"/>
    </xf>
    <xf numFmtId="0" fontId="40" fillId="0" borderId="37" xfId="99" applyFont="1" applyBorder="1">
      <alignment vertical="center"/>
    </xf>
    <xf numFmtId="38" fontId="40" fillId="0" borderId="28" xfId="41" applyFont="1" applyBorder="1">
      <alignment vertical="center"/>
    </xf>
    <xf numFmtId="0" fontId="40" fillId="0" borderId="72" xfId="99" applyFont="1" applyBorder="1">
      <alignment vertical="center"/>
    </xf>
    <xf numFmtId="38" fontId="40" fillId="0" borderId="63" xfId="41" applyFont="1" applyBorder="1">
      <alignment vertical="center"/>
    </xf>
    <xf numFmtId="0" fontId="33" fillId="0" borderId="48" xfId="99" applyBorder="1">
      <alignment vertical="center"/>
    </xf>
    <xf numFmtId="0" fontId="37" fillId="0" borderId="0" xfId="99" applyFont="1" applyAlignment="1">
      <alignment horizontal="center" vertical="center" wrapText="1"/>
    </xf>
    <xf numFmtId="0" fontId="37" fillId="0" borderId="0" xfId="99" applyFont="1" applyAlignment="1">
      <alignment horizontal="center" vertical="center"/>
    </xf>
    <xf numFmtId="0" fontId="37" fillId="0" borderId="0" xfId="99" applyFont="1">
      <alignment vertical="center"/>
    </xf>
    <xf numFmtId="0" fontId="41" fillId="0" borderId="0" xfId="99" applyFont="1">
      <alignment vertical="center"/>
    </xf>
    <xf numFmtId="0" fontId="122" fillId="0" borderId="69" xfId="0" applyFont="1" applyBorder="1">
      <alignment vertical="center"/>
    </xf>
    <xf numFmtId="0" fontId="125" fillId="0" borderId="76" xfId="0" applyFont="1" applyBorder="1" applyAlignment="1">
      <alignment horizontal="center" vertical="center" wrapText="1"/>
    </xf>
    <xf numFmtId="0" fontId="129" fillId="0" borderId="151" xfId="0" applyFont="1" applyBorder="1">
      <alignment vertical="center"/>
    </xf>
    <xf numFmtId="0" fontId="129" fillId="0" borderId="289" xfId="0" applyFont="1" applyBorder="1">
      <alignment vertical="center"/>
    </xf>
    <xf numFmtId="0" fontId="129" fillId="0" borderId="241" xfId="0" applyFont="1" applyBorder="1">
      <alignment vertical="center"/>
    </xf>
    <xf numFmtId="0" fontId="129" fillId="0" borderId="25" xfId="0" applyFont="1" applyBorder="1">
      <alignment vertical="center"/>
    </xf>
    <xf numFmtId="0" fontId="129" fillId="0" borderId="9" xfId="0" applyFont="1" applyBorder="1">
      <alignment vertical="center"/>
    </xf>
    <xf numFmtId="0" fontId="129" fillId="0" borderId="108" xfId="0" applyFont="1" applyBorder="1">
      <alignment vertical="center"/>
    </xf>
    <xf numFmtId="0" fontId="129" fillId="0" borderId="71" xfId="0" applyFont="1" applyBorder="1">
      <alignment vertical="center"/>
    </xf>
    <xf numFmtId="0" fontId="129" fillId="0" borderId="55" xfId="0" applyFont="1" applyBorder="1">
      <alignment vertical="center"/>
    </xf>
    <xf numFmtId="38" fontId="139" fillId="5" borderId="65" xfId="0" applyNumberFormat="1" applyFont="1" applyFill="1" applyBorder="1">
      <alignment vertical="center"/>
    </xf>
    <xf numFmtId="0" fontId="129" fillId="0" borderId="288" xfId="0" applyFont="1" applyBorder="1">
      <alignment vertical="center"/>
    </xf>
    <xf numFmtId="0" fontId="129" fillId="0" borderId="47" xfId="0" applyFont="1" applyBorder="1">
      <alignment vertical="center"/>
    </xf>
    <xf numFmtId="0" fontId="129" fillId="0" borderId="49" xfId="0" applyFont="1" applyBorder="1">
      <alignment vertical="center"/>
    </xf>
    <xf numFmtId="38" fontId="129" fillId="30" borderId="90" xfId="0" applyNumberFormat="1" applyFont="1" applyFill="1" applyBorder="1">
      <alignment vertical="center"/>
    </xf>
    <xf numFmtId="0" fontId="140" fillId="0" borderId="0" xfId="0" applyFont="1" applyAlignment="1">
      <alignment vertical="center" wrapText="1"/>
    </xf>
    <xf numFmtId="0" fontId="140" fillId="0" borderId="0" xfId="0" applyFont="1">
      <alignment vertical="center"/>
    </xf>
    <xf numFmtId="0" fontId="129" fillId="0" borderId="0" xfId="0" applyFont="1">
      <alignment vertical="center"/>
    </xf>
    <xf numFmtId="0" fontId="129" fillId="0" borderId="243" xfId="0" applyFont="1" applyBorder="1">
      <alignment vertical="center"/>
    </xf>
    <xf numFmtId="0" fontId="129" fillId="0" borderId="21" xfId="0" applyFont="1" applyBorder="1">
      <alignment vertical="center"/>
    </xf>
    <xf numFmtId="0" fontId="129" fillId="0" borderId="65" xfId="0" applyFont="1" applyBorder="1">
      <alignment vertical="center"/>
    </xf>
    <xf numFmtId="0" fontId="129" fillId="0" borderId="290" xfId="0" applyFont="1" applyBorder="1">
      <alignment vertical="center"/>
    </xf>
    <xf numFmtId="0" fontId="20" fillId="0" borderId="0" xfId="0" applyFont="1">
      <alignment vertical="center"/>
    </xf>
    <xf numFmtId="38" fontId="10" fillId="15" borderId="21" xfId="40" applyFont="1" applyFill="1" applyBorder="1" applyAlignment="1" applyProtection="1">
      <alignment horizontal="right" vertical="center"/>
    </xf>
    <xf numFmtId="0" fontId="125" fillId="0" borderId="32" xfId="0" applyFont="1" applyBorder="1" applyAlignment="1">
      <alignment horizontal="center" vertical="center"/>
    </xf>
    <xf numFmtId="38" fontId="10" fillId="5" borderId="21" xfId="0" applyNumberFormat="1" applyFont="1" applyFill="1" applyBorder="1">
      <alignment vertical="center"/>
    </xf>
    <xf numFmtId="0" fontId="36" fillId="0" borderId="21" xfId="0" applyFont="1" applyBorder="1" applyAlignment="1">
      <alignment horizontal="left" vertical="center" wrapText="1"/>
    </xf>
    <xf numFmtId="0" fontId="36" fillId="0" borderId="13" xfId="0" applyFont="1" applyBorder="1" applyAlignment="1">
      <alignment horizontal="left" vertical="center" wrapText="1"/>
    </xf>
    <xf numFmtId="0" fontId="36" fillId="0" borderId="0" xfId="44" applyFont="1" applyAlignment="1">
      <alignment vertical="center"/>
    </xf>
    <xf numFmtId="38" fontId="36" fillId="12" borderId="0" xfId="40" applyFont="1" applyFill="1" applyBorder="1" applyAlignment="1" applyProtection="1">
      <protection locked="0"/>
    </xf>
    <xf numFmtId="0" fontId="49" fillId="0" borderId="120" xfId="0" applyFont="1" applyBorder="1">
      <alignment vertical="center"/>
    </xf>
    <xf numFmtId="0" fontId="49" fillId="0" borderId="22" xfId="0" applyFont="1" applyBorder="1" applyAlignment="1">
      <alignment horizontal="left" vertical="center"/>
    </xf>
    <xf numFmtId="0" fontId="49" fillId="0" borderId="61" xfId="0" applyFont="1" applyBorder="1" applyAlignment="1">
      <alignment horizontal="left" vertical="center"/>
    </xf>
    <xf numFmtId="0" fontId="49" fillId="0" borderId="80" xfId="0" applyFont="1" applyBorder="1" applyAlignment="1">
      <alignment horizontal="left" vertical="center"/>
    </xf>
    <xf numFmtId="0" fontId="101" fillId="0" borderId="21" xfId="0" applyFont="1" applyBorder="1" applyAlignment="1">
      <alignment horizontal="left" vertical="center" wrapText="1"/>
    </xf>
    <xf numFmtId="0" fontId="101" fillId="0" borderId="0" xfId="0" applyFont="1" applyAlignment="1">
      <alignment horizontal="left" vertical="top"/>
    </xf>
    <xf numFmtId="0" fontId="37" fillId="0" borderId="292" xfId="0" applyFont="1" applyBorder="1" applyAlignment="1">
      <alignment horizontal="center" vertical="center"/>
    </xf>
    <xf numFmtId="0" fontId="46" fillId="0" borderId="293" xfId="0" applyFont="1" applyBorder="1" applyAlignment="1">
      <alignment horizontal="center" vertical="center"/>
    </xf>
    <xf numFmtId="38" fontId="0" fillId="0" borderId="47" xfId="40" applyFont="1" applyBorder="1" applyAlignment="1">
      <alignment horizontal="right" vertical="center"/>
    </xf>
    <xf numFmtId="38" fontId="0" fillId="0" borderId="61" xfId="40" applyFont="1" applyBorder="1" applyAlignment="1">
      <alignment horizontal="right" vertical="center"/>
    </xf>
    <xf numFmtId="38" fontId="0" fillId="5" borderId="153" xfId="40" applyFont="1" applyFill="1" applyBorder="1" applyAlignment="1">
      <alignment horizontal="right" vertical="center"/>
    </xf>
    <xf numFmtId="0" fontId="40" fillId="0" borderId="70" xfId="0" applyFont="1" applyBorder="1" applyAlignment="1">
      <alignment horizontal="left" vertical="center"/>
    </xf>
    <xf numFmtId="38" fontId="0" fillId="0" borderId="56" xfId="40" applyFont="1" applyBorder="1" applyAlignment="1">
      <alignment horizontal="right" vertical="center"/>
    </xf>
    <xf numFmtId="38" fontId="0" fillId="0" borderId="21" xfId="40" applyFont="1" applyBorder="1" applyAlignment="1">
      <alignment horizontal="right" vertical="center"/>
    </xf>
    <xf numFmtId="0" fontId="40" fillId="0" borderId="96" xfId="0" applyFont="1" applyBorder="1" applyAlignment="1">
      <alignment horizontal="left" vertical="center"/>
    </xf>
    <xf numFmtId="38" fontId="0" fillId="0" borderId="72" xfId="40" applyFont="1" applyBorder="1" applyAlignment="1">
      <alignment horizontal="right" vertical="center"/>
    </xf>
    <xf numFmtId="38" fontId="0" fillId="0" borderId="65" xfId="40" applyFont="1" applyBorder="1" applyAlignment="1">
      <alignment horizontal="right" vertical="center"/>
    </xf>
    <xf numFmtId="0" fontId="57" fillId="0" borderId="0" xfId="0" applyFont="1">
      <alignment vertical="center"/>
    </xf>
    <xf numFmtId="38" fontId="0" fillId="0" borderId="0" xfId="40" applyFont="1" applyBorder="1" applyAlignment="1">
      <alignment horizontal="right" vertical="center"/>
    </xf>
    <xf numFmtId="38" fontId="0" fillId="0" borderId="0" xfId="40" applyFont="1" applyFill="1" applyBorder="1" applyAlignment="1">
      <alignment horizontal="right" vertical="center"/>
    </xf>
    <xf numFmtId="0" fontId="56" fillId="0" borderId="0" xfId="0" applyFont="1">
      <alignment vertical="center"/>
    </xf>
    <xf numFmtId="197" fontId="37" fillId="0" borderId="24" xfId="0" applyNumberFormat="1" applyFont="1" applyBorder="1" applyAlignment="1">
      <alignment horizontal="center" vertical="center"/>
    </xf>
    <xf numFmtId="0" fontId="37" fillId="0" borderId="24" xfId="0" applyFont="1" applyBorder="1" applyAlignment="1">
      <alignment horizontal="center" vertical="center" wrapText="1"/>
    </xf>
    <xf numFmtId="38" fontId="101" fillId="5" borderId="61" xfId="40" applyFont="1" applyFill="1" applyBorder="1" applyAlignment="1">
      <alignment horizontal="right" vertical="center" wrapText="1"/>
    </xf>
    <xf numFmtId="38" fontId="101" fillId="5" borderId="21" xfId="40" applyFont="1" applyFill="1" applyBorder="1" applyAlignment="1">
      <alignment horizontal="right" vertical="center" wrapText="1"/>
    </xf>
    <xf numFmtId="0" fontId="7" fillId="0" borderId="55" xfId="92" applyFont="1" applyBorder="1" applyAlignment="1">
      <alignment horizontal="center" vertical="center"/>
    </xf>
    <xf numFmtId="0" fontId="7" fillId="0" borderId="0" xfId="92" applyFont="1" applyAlignment="1">
      <alignment vertical="center" wrapText="1"/>
    </xf>
    <xf numFmtId="0" fontId="7" fillId="0" borderId="20" xfId="92" applyFont="1" applyBorder="1" applyAlignment="1">
      <alignment horizontal="center" vertical="center"/>
    </xf>
    <xf numFmtId="0" fontId="13" fillId="0" borderId="95" xfId="92" applyFont="1" applyBorder="1">
      <alignment vertical="center"/>
    </xf>
    <xf numFmtId="0" fontId="13" fillId="0" borderId="28" xfId="92" applyFont="1" applyBorder="1" applyAlignment="1">
      <alignment vertical="center" wrapText="1"/>
    </xf>
    <xf numFmtId="0" fontId="13" fillId="0" borderId="63" xfId="92" applyFont="1" applyBorder="1">
      <alignment vertical="center"/>
    </xf>
    <xf numFmtId="186" fontId="17" fillId="22" borderId="52" xfId="92" applyNumberFormat="1" applyFont="1" applyFill="1" applyBorder="1" applyAlignment="1">
      <alignment horizontal="center" vertical="center"/>
    </xf>
    <xf numFmtId="186" fontId="17" fillId="22" borderId="56" xfId="92" applyNumberFormat="1" applyFont="1" applyFill="1" applyBorder="1" applyAlignment="1">
      <alignment horizontal="center" vertical="center"/>
    </xf>
    <xf numFmtId="186" fontId="17" fillId="22" borderId="55" xfId="92" applyNumberFormat="1" applyFont="1" applyFill="1" applyBorder="1" applyAlignment="1">
      <alignment horizontal="center" vertical="center"/>
    </xf>
    <xf numFmtId="186" fontId="17" fillId="22" borderId="3" xfId="92" applyNumberFormat="1" applyFont="1" applyFill="1" applyBorder="1" applyAlignment="1">
      <alignment horizontal="center" vertical="center"/>
    </xf>
    <xf numFmtId="186" fontId="17" fillId="32" borderId="297" xfId="92" applyNumberFormat="1" applyFont="1" applyFill="1" applyBorder="1" applyAlignment="1">
      <alignment horizontal="center" vertical="center"/>
    </xf>
    <xf numFmtId="49" fontId="17" fillId="32" borderId="298" xfId="92" applyNumberFormat="1" applyFont="1" applyFill="1" applyBorder="1" applyAlignment="1">
      <alignment horizontal="center" vertical="center"/>
    </xf>
    <xf numFmtId="186" fontId="17" fillId="22" borderId="62" xfId="92" applyNumberFormat="1" applyFont="1" applyFill="1" applyBorder="1" applyAlignment="1">
      <alignment horizontal="center" vertical="center"/>
    </xf>
    <xf numFmtId="49" fontId="17" fillId="32" borderId="302" xfId="92" applyNumberFormat="1" applyFont="1" applyFill="1" applyBorder="1" applyAlignment="1">
      <alignment horizontal="center" vertical="center"/>
    </xf>
    <xf numFmtId="0" fontId="107" fillId="0" borderId="0" xfId="92" applyFont="1" applyAlignment="1">
      <alignment vertical="center" wrapText="1"/>
    </xf>
    <xf numFmtId="184" fontId="18" fillId="5" borderId="21" xfId="92" applyNumberFormat="1" applyFont="1" applyFill="1" applyBorder="1" applyAlignment="1">
      <alignment horizontal="right" vertical="center"/>
    </xf>
    <xf numFmtId="186" fontId="17" fillId="0" borderId="0" xfId="92" applyNumberFormat="1" applyFont="1" applyAlignment="1">
      <alignment horizontal="center" vertical="center"/>
    </xf>
    <xf numFmtId="49" fontId="17" fillId="0" borderId="0" xfId="92" applyNumberFormat="1" applyFont="1" applyAlignment="1">
      <alignment horizontal="center" vertical="center"/>
    </xf>
    <xf numFmtId="184" fontId="18" fillId="5" borderId="65" xfId="92" applyNumberFormat="1" applyFont="1" applyFill="1" applyBorder="1" applyAlignment="1">
      <alignment horizontal="right" vertical="center"/>
    </xf>
    <xf numFmtId="0" fontId="13" fillId="32" borderId="158" xfId="92" applyFont="1" applyFill="1" applyBorder="1">
      <alignment vertical="center"/>
    </xf>
    <xf numFmtId="0" fontId="107" fillId="0" borderId="28" xfId="92" applyFont="1" applyBorder="1" applyAlignment="1">
      <alignment vertical="center" wrapText="1"/>
    </xf>
    <xf numFmtId="0" fontId="13" fillId="0" borderId="28" xfId="92" applyFont="1" applyBorder="1">
      <alignment vertical="center"/>
    </xf>
    <xf numFmtId="0" fontId="13" fillId="32" borderId="303" xfId="92" applyFont="1" applyFill="1" applyBorder="1">
      <alignment vertical="center"/>
    </xf>
    <xf numFmtId="186" fontId="17" fillId="5" borderId="21" xfId="92" applyNumberFormat="1" applyFont="1" applyFill="1" applyBorder="1">
      <alignment vertical="center"/>
    </xf>
    <xf numFmtId="186" fontId="17" fillId="5" borderId="65" xfId="92" applyNumberFormat="1" applyFont="1" applyFill="1" applyBorder="1">
      <alignment vertical="center"/>
    </xf>
    <xf numFmtId="186" fontId="17" fillId="5" borderId="66" xfId="92" applyNumberFormat="1" applyFont="1" applyFill="1" applyBorder="1">
      <alignment vertical="center"/>
    </xf>
    <xf numFmtId="0" fontId="40" fillId="0" borderId="10" xfId="0" applyFont="1" applyBorder="1" applyAlignment="1">
      <alignment horizontal="left" vertical="center" wrapText="1"/>
    </xf>
    <xf numFmtId="183" fontId="0" fillId="0" borderId="9" xfId="0" applyNumberFormat="1" applyBorder="1" applyAlignment="1">
      <alignment horizontal="right" vertical="center"/>
    </xf>
    <xf numFmtId="183" fontId="10" fillId="0" borderId="12" xfId="0" applyNumberFormat="1" applyFont="1" applyBorder="1" applyAlignment="1">
      <alignment horizontal="right" vertical="center"/>
    </xf>
    <xf numFmtId="38" fontId="129" fillId="30" borderId="3" xfId="40" applyFont="1" applyFill="1" applyBorder="1">
      <alignment vertical="center"/>
    </xf>
    <xf numFmtId="38" fontId="140" fillId="0" borderId="0" xfId="40" applyFont="1" applyAlignment="1">
      <alignment vertical="center" wrapText="1"/>
    </xf>
    <xf numFmtId="38" fontId="122" fillId="0" borderId="0" xfId="40" applyFont="1">
      <alignment vertical="center"/>
    </xf>
    <xf numFmtId="38" fontId="125" fillId="0" borderId="76" xfId="40" applyFont="1" applyBorder="1" applyAlignment="1">
      <alignment horizontal="center" vertical="center"/>
    </xf>
    <xf numFmtId="38" fontId="129" fillId="0" borderId="243" xfId="40" applyFont="1" applyBorder="1">
      <alignment vertical="center"/>
    </xf>
    <xf numFmtId="38" fontId="129" fillId="0" borderId="61" xfId="40" applyFont="1" applyBorder="1">
      <alignment vertical="center"/>
    </xf>
    <xf numFmtId="38" fontId="129" fillId="0" borderId="90" xfId="40" applyFont="1" applyBorder="1">
      <alignment vertical="center"/>
    </xf>
    <xf numFmtId="38" fontId="122" fillId="30" borderId="1" xfId="40" applyFont="1" applyFill="1" applyBorder="1">
      <alignment vertical="center"/>
    </xf>
    <xf numFmtId="38" fontId="25" fillId="30" borderId="69" xfId="40" applyFont="1" applyFill="1" applyBorder="1">
      <alignment vertical="center"/>
    </xf>
    <xf numFmtId="0" fontId="91" fillId="0" borderId="230" xfId="44" applyFont="1" applyBorder="1" applyAlignment="1">
      <alignment horizontal="center" vertical="center" wrapText="1"/>
    </xf>
    <xf numFmtId="0" fontId="13" fillId="0" borderId="95" xfId="92" applyFont="1" applyBorder="1" applyAlignment="1">
      <alignment horizontal="center" vertical="center"/>
    </xf>
    <xf numFmtId="0" fontId="13" fillId="0" borderId="28" xfId="92" applyFont="1" applyBorder="1" applyAlignment="1">
      <alignment horizontal="center" vertical="center" wrapText="1"/>
    </xf>
    <xf numFmtId="0" fontId="13" fillId="0" borderId="63" xfId="92" applyFont="1" applyBorder="1" applyAlignment="1">
      <alignment horizontal="center" vertical="center"/>
    </xf>
    <xf numFmtId="38" fontId="37" fillId="0" borderId="63" xfId="40" applyFont="1" applyBorder="1" applyAlignment="1">
      <alignment horizontal="center" vertical="center"/>
    </xf>
    <xf numFmtId="38" fontId="0" fillId="5" borderId="92" xfId="0" applyNumberFormat="1" applyFill="1" applyBorder="1" applyAlignment="1">
      <alignment horizontal="right" vertical="center"/>
    </xf>
    <xf numFmtId="38" fontId="10" fillId="0" borderId="21" xfId="40" applyFont="1" applyFill="1" applyBorder="1" applyAlignment="1" applyProtection="1">
      <alignment horizontal="right" vertical="center"/>
    </xf>
    <xf numFmtId="38" fontId="49" fillId="5" borderId="28" xfId="40" applyFont="1" applyFill="1" applyBorder="1" applyAlignment="1">
      <alignment vertical="center" wrapText="1"/>
    </xf>
    <xf numFmtId="38" fontId="49" fillId="5" borderId="56" xfId="40" applyFont="1" applyFill="1" applyBorder="1" applyAlignment="1">
      <alignment horizontal="left" vertical="center" wrapText="1"/>
    </xf>
    <xf numFmtId="38" fontId="49" fillId="5" borderId="80" xfId="40" applyFont="1" applyFill="1" applyBorder="1" applyAlignment="1">
      <alignment horizontal="left" vertical="center" wrapText="1"/>
    </xf>
    <xf numFmtId="38" fontId="49" fillId="5" borderId="21" xfId="40" applyFont="1" applyFill="1" applyBorder="1" applyAlignment="1">
      <alignment horizontal="center" vertical="center" wrapText="1"/>
    </xf>
    <xf numFmtId="38" fontId="49" fillId="5" borderId="13" xfId="40" applyFont="1" applyFill="1" applyBorder="1" applyAlignment="1">
      <alignment vertical="center" wrapText="1"/>
    </xf>
    <xf numFmtId="38" fontId="49" fillId="5" borderId="21" xfId="40" applyFont="1" applyFill="1" applyBorder="1" applyAlignment="1">
      <alignment horizontal="left" vertical="center" wrapText="1"/>
    </xf>
    <xf numFmtId="38" fontId="49" fillId="5" borderId="81" xfId="40" applyFont="1" applyFill="1" applyBorder="1" applyAlignment="1">
      <alignment horizontal="center" vertical="center" wrapText="1"/>
    </xf>
    <xf numFmtId="38" fontId="49" fillId="5" borderId="13" xfId="40" applyFont="1" applyFill="1" applyBorder="1" applyAlignment="1">
      <alignment horizontal="center" vertical="center" wrapText="1"/>
    </xf>
    <xf numFmtId="38" fontId="49" fillId="5" borderId="242" xfId="40" applyFont="1" applyFill="1" applyBorder="1" applyAlignment="1">
      <alignment horizontal="center" vertical="center" wrapText="1"/>
    </xf>
    <xf numFmtId="38" fontId="49" fillId="5" borderId="15" xfId="40" applyFont="1" applyFill="1" applyBorder="1" applyAlignment="1">
      <alignment horizontal="left" vertical="center" wrapText="1"/>
    </xf>
    <xf numFmtId="38" fontId="49" fillId="5" borderId="61" xfId="40" applyFont="1" applyFill="1" applyBorder="1" applyAlignment="1">
      <alignment horizontal="left" vertical="center" wrapText="1"/>
    </xf>
    <xf numFmtId="56" fontId="143" fillId="0" borderId="61" xfId="49" applyNumberFormat="1" applyFont="1" applyBorder="1" applyAlignment="1">
      <alignment horizontal="center" vertical="center" wrapText="1"/>
    </xf>
    <xf numFmtId="0" fontId="143" fillId="0" borderId="26" xfId="49" applyFont="1" applyBorder="1" applyAlignment="1">
      <alignment horizontal="left" vertical="center"/>
    </xf>
    <xf numFmtId="0" fontId="143" fillId="0" borderId="11" xfId="49" applyFont="1" applyBorder="1" applyAlignment="1">
      <alignment horizontal="center" vertical="center"/>
    </xf>
    <xf numFmtId="192" fontId="143" fillId="0" borderId="26" xfId="49" applyNumberFormat="1" applyFont="1" applyBorder="1" applyAlignment="1">
      <alignment horizontal="right" vertical="center"/>
    </xf>
    <xf numFmtId="38" fontId="143" fillId="0" borderId="61" xfId="40" applyFont="1" applyBorder="1" applyAlignment="1">
      <alignment horizontal="right" vertical="center"/>
    </xf>
    <xf numFmtId="198" fontId="143" fillId="0" borderId="47" xfId="41" applyNumberFormat="1" applyFont="1" applyBorder="1" applyAlignment="1">
      <alignment horizontal="right" vertical="center"/>
    </xf>
    <xf numFmtId="176" fontId="143" fillId="0" borderId="47" xfId="41" applyNumberFormat="1" applyFont="1" applyBorder="1" applyAlignment="1">
      <alignment horizontal="right" vertical="center"/>
    </xf>
    <xf numFmtId="38" fontId="143" fillId="0" borderId="62" xfId="41" applyFont="1" applyBorder="1" applyAlignment="1">
      <alignment horizontal="right" vertical="center"/>
    </xf>
    <xf numFmtId="0" fontId="143" fillId="0" borderId="153" xfId="49" applyFont="1" applyBorder="1" applyAlignment="1">
      <alignment horizontal="left" vertical="center"/>
    </xf>
    <xf numFmtId="0" fontId="143" fillId="0" borderId="62" xfId="49" applyFont="1" applyBorder="1" applyAlignment="1">
      <alignment horizontal="center" vertical="center"/>
    </xf>
    <xf numFmtId="0" fontId="143" fillId="0" borderId="14" xfId="49" applyFont="1" applyBorder="1" applyAlignment="1">
      <alignment horizontal="left" vertical="center"/>
    </xf>
    <xf numFmtId="38" fontId="143" fillId="0" borderId="21" xfId="40" applyFont="1" applyBorder="1" applyAlignment="1">
      <alignment horizontal="right" vertical="center"/>
    </xf>
    <xf numFmtId="176" fontId="143" fillId="0" borderId="56" xfId="41" applyNumberFormat="1" applyFont="1" applyBorder="1" applyAlignment="1">
      <alignment horizontal="right" vertical="center"/>
    </xf>
    <xf numFmtId="0" fontId="143" fillId="0" borderId="29" xfId="49" applyFont="1" applyBorder="1" applyAlignment="1">
      <alignment horizontal="left" vertical="center"/>
    </xf>
    <xf numFmtId="0" fontId="143" fillId="0" borderId="56" xfId="49" applyFont="1" applyBorder="1" applyAlignment="1">
      <alignment vertical="center"/>
    </xf>
    <xf numFmtId="192" fontId="143" fillId="0" borderId="28" xfId="49" applyNumberFormat="1" applyFont="1" applyBorder="1" applyAlignment="1">
      <alignment horizontal="right" vertical="center"/>
    </xf>
    <xf numFmtId="198" fontId="143" fillId="0" borderId="56" xfId="41" applyNumberFormat="1" applyFont="1" applyBorder="1" applyAlignment="1">
      <alignment horizontal="right" vertical="center"/>
    </xf>
    <xf numFmtId="0" fontId="143" fillId="0" borderId="13" xfId="49" applyFont="1" applyBorder="1" applyAlignment="1">
      <alignment horizontal="center" vertical="center"/>
    </xf>
    <xf numFmtId="0" fontId="143" fillId="0" borderId="67" xfId="49" applyFont="1" applyBorder="1" applyAlignment="1">
      <alignment horizontal="left" vertical="center"/>
    </xf>
    <xf numFmtId="0" fontId="143" fillId="0" borderId="37" xfId="49" applyFont="1" applyBorder="1" applyAlignment="1">
      <alignment vertical="center"/>
    </xf>
    <xf numFmtId="192" fontId="143" fillId="0" borderId="87" xfId="49" applyNumberFormat="1" applyFont="1" applyBorder="1" applyAlignment="1">
      <alignment horizontal="right" vertical="center"/>
    </xf>
    <xf numFmtId="38" fontId="143" fillId="0" borderId="22" xfId="40" applyFont="1" applyBorder="1" applyAlignment="1">
      <alignment horizontal="right" vertical="center"/>
    </xf>
    <xf numFmtId="198" fontId="143" fillId="0" borderId="37" xfId="41" applyNumberFormat="1" applyFont="1" applyBorder="1" applyAlignment="1">
      <alignment horizontal="right" vertical="center"/>
    </xf>
    <xf numFmtId="0" fontId="143" fillId="0" borderId="264" xfId="49" applyFont="1" applyBorder="1" applyAlignment="1">
      <alignment horizontal="left" vertical="center"/>
    </xf>
    <xf numFmtId="0" fontId="145" fillId="0" borderId="157" xfId="49" applyFont="1" applyBorder="1" applyAlignment="1">
      <alignment horizontal="left" vertical="center"/>
    </xf>
    <xf numFmtId="0" fontId="14" fillId="0" borderId="0" xfId="49" applyFont="1" applyAlignment="1">
      <alignment horizontal="center" vertical="center"/>
    </xf>
    <xf numFmtId="38" fontId="146" fillId="0" borderId="19" xfId="41" applyFont="1" applyFill="1" applyBorder="1" applyAlignment="1">
      <alignment horizontal="center" vertical="center"/>
    </xf>
    <xf numFmtId="38" fontId="147" fillId="5" borderId="26" xfId="41" applyFont="1" applyFill="1" applyBorder="1" applyAlignment="1">
      <alignment horizontal="right" vertical="center"/>
    </xf>
    <xf numFmtId="38" fontId="147" fillId="5" borderId="4" xfId="41" applyFont="1" applyFill="1" applyBorder="1" applyAlignment="1">
      <alignment horizontal="right" vertical="center"/>
    </xf>
    <xf numFmtId="182" fontId="143" fillId="0" borderId="10" xfId="49" applyNumberFormat="1" applyFont="1" applyBorder="1" applyAlignment="1">
      <alignment horizontal="left" vertical="center"/>
    </xf>
    <xf numFmtId="182" fontId="143" fillId="0" borderId="70" xfId="49" applyNumberFormat="1" applyFont="1" applyBorder="1" applyAlignment="1">
      <alignment horizontal="left" vertical="center"/>
    </xf>
    <xf numFmtId="38" fontId="143" fillId="0" borderId="14" xfId="49" applyNumberFormat="1" applyFont="1" applyBorder="1" applyAlignment="1">
      <alignment horizontal="center" vertical="center"/>
    </xf>
    <xf numFmtId="182" fontId="143" fillId="0" borderId="129" xfId="49" applyNumberFormat="1" applyFont="1" applyBorder="1" applyAlignment="1">
      <alignment horizontal="left" vertical="center"/>
    </xf>
    <xf numFmtId="38" fontId="143" fillId="0" borderId="264" xfId="49" applyNumberFormat="1" applyFont="1" applyBorder="1" applyAlignment="1">
      <alignment horizontal="center" vertical="center"/>
    </xf>
    <xf numFmtId="14" fontId="0" fillId="4" borderId="21" xfId="0" applyNumberFormat="1" applyFill="1" applyBorder="1" applyAlignment="1">
      <alignment horizontal="center" vertical="center"/>
    </xf>
    <xf numFmtId="14" fontId="0" fillId="4" borderId="61" xfId="0" applyNumberFormat="1" applyFill="1" applyBorder="1" applyAlignment="1">
      <alignment horizontal="center" vertical="center"/>
    </xf>
    <xf numFmtId="38" fontId="37" fillId="3" borderId="57" xfId="40" applyFont="1" applyFill="1" applyBorder="1" applyAlignment="1">
      <alignment horizontal="right" vertical="center" wrapText="1"/>
    </xf>
    <xf numFmtId="38" fontId="49" fillId="5" borderId="62" xfId="40" applyFont="1" applyFill="1" applyBorder="1" applyAlignment="1">
      <alignment horizontal="center" vertical="center" wrapText="1"/>
    </xf>
    <xf numFmtId="38" fontId="49" fillId="5" borderId="8" xfId="40" applyFont="1" applyFill="1" applyBorder="1" applyAlignment="1">
      <alignment horizontal="center" vertical="center" wrapText="1"/>
    </xf>
    <xf numFmtId="38" fontId="0" fillId="5" borderId="94" xfId="0" applyNumberFormat="1" applyFill="1" applyBorder="1" applyAlignment="1">
      <alignment horizontal="right" vertical="center"/>
    </xf>
    <xf numFmtId="38" fontId="143" fillId="5" borderId="1" xfId="41" applyFont="1" applyFill="1" applyBorder="1" applyAlignment="1">
      <alignment vertical="center"/>
    </xf>
    <xf numFmtId="38" fontId="37" fillId="5" borderId="69" xfId="0" applyNumberFormat="1" applyFont="1" applyFill="1" applyBorder="1">
      <alignment vertical="center"/>
    </xf>
    <xf numFmtId="38" fontId="37" fillId="5" borderId="3" xfId="40" applyFont="1" applyFill="1" applyBorder="1" applyAlignment="1">
      <alignment horizontal="right" vertical="center"/>
    </xf>
    <xf numFmtId="38" fontId="143" fillId="5" borderId="62" xfId="41" applyFont="1" applyFill="1" applyBorder="1" applyAlignment="1">
      <alignment horizontal="right" vertical="center"/>
    </xf>
    <xf numFmtId="0" fontId="143" fillId="0" borderId="84" xfId="49" applyFont="1" applyBorder="1" applyAlignment="1">
      <alignment horizontal="center" vertical="center"/>
    </xf>
    <xf numFmtId="0" fontId="143" fillId="0" borderId="15" xfId="49" applyFont="1" applyBorder="1" applyAlignment="1">
      <alignment horizontal="center" vertical="center"/>
    </xf>
    <xf numFmtId="0" fontId="143" fillId="0" borderId="86" xfId="49" applyFont="1" applyBorder="1" applyAlignment="1">
      <alignment horizontal="center" vertical="center"/>
    </xf>
    <xf numFmtId="0" fontId="143" fillId="0" borderId="86" xfId="49" applyFont="1" applyBorder="1" applyAlignment="1">
      <alignment horizontal="center" vertical="center" wrapText="1"/>
    </xf>
    <xf numFmtId="0" fontId="143" fillId="0" borderId="8" xfId="49" applyFont="1" applyBorder="1" applyAlignment="1">
      <alignment horizontal="center" vertical="center" wrapText="1"/>
    </xf>
    <xf numFmtId="178" fontId="0" fillId="5" borderId="1" xfId="0" applyNumberFormat="1" applyFill="1" applyBorder="1">
      <alignment vertical="center"/>
    </xf>
    <xf numFmtId="178" fontId="0" fillId="5" borderId="69" xfId="0" applyNumberFormat="1" applyFill="1" applyBorder="1" applyAlignment="1">
      <alignment horizontal="right" vertical="center"/>
    </xf>
    <xf numFmtId="38" fontId="37" fillId="0" borderId="0" xfId="40" applyFont="1" applyFill="1" applyBorder="1">
      <alignment vertical="center"/>
    </xf>
    <xf numFmtId="38" fontId="37" fillId="0" borderId="2" xfId="40" applyFont="1" applyFill="1" applyBorder="1" applyAlignment="1">
      <alignment horizontal="right" vertical="center"/>
    </xf>
    <xf numFmtId="0" fontId="142" fillId="0" borderId="0" xfId="99" applyFont="1">
      <alignment vertical="center"/>
    </xf>
    <xf numFmtId="0" fontId="142" fillId="0" borderId="0" xfId="99" applyFont="1" applyAlignment="1">
      <alignment vertical="center" wrapText="1"/>
    </xf>
    <xf numFmtId="0" fontId="142" fillId="0" borderId="0" xfId="99" applyFont="1" applyAlignment="1">
      <alignment horizontal="left" vertical="center"/>
    </xf>
    <xf numFmtId="38" fontId="50" fillId="0" borderId="0" xfId="40" applyFont="1" applyFill="1" applyAlignment="1">
      <alignment horizontal="right" vertical="center"/>
    </xf>
    <xf numFmtId="38" fontId="50" fillId="0" borderId="0" xfId="40" applyFont="1" applyFill="1">
      <alignment vertical="center"/>
    </xf>
    <xf numFmtId="0" fontId="10" fillId="0" borderId="0" xfId="0" applyFont="1" applyAlignment="1">
      <alignment horizontal="left" vertical="center"/>
    </xf>
    <xf numFmtId="0" fontId="10" fillId="0" borderId="0" xfId="0" applyFont="1" applyAlignment="1">
      <alignment horizontal="right" vertical="center"/>
    </xf>
    <xf numFmtId="0" fontId="151" fillId="0" borderId="0" xfId="100" applyFont="1">
      <alignment vertical="center"/>
    </xf>
    <xf numFmtId="0" fontId="151" fillId="0" borderId="0" xfId="100" applyFont="1" applyAlignment="1">
      <alignment horizontal="left" vertical="center"/>
    </xf>
    <xf numFmtId="0" fontId="151" fillId="0" borderId="0" xfId="100" applyFont="1" applyAlignment="1">
      <alignment horizontal="right" vertical="center"/>
    </xf>
    <xf numFmtId="0" fontId="151" fillId="0" borderId="0" xfId="100" applyFont="1" applyAlignment="1">
      <alignment horizontal="center" vertical="center"/>
    </xf>
    <xf numFmtId="0" fontId="152" fillId="0" borderId="0" xfId="100" applyFont="1">
      <alignment vertical="center"/>
    </xf>
    <xf numFmtId="0" fontId="152" fillId="0" borderId="0" xfId="100" applyFont="1" applyAlignment="1">
      <alignment horizontal="left" vertical="center" wrapText="1"/>
    </xf>
    <xf numFmtId="0" fontId="152" fillId="0" borderId="0" xfId="100" applyFont="1" applyAlignment="1">
      <alignment horizontal="left" vertical="top"/>
    </xf>
    <xf numFmtId="0" fontId="153" fillId="3" borderId="21" xfId="100" applyFont="1" applyFill="1" applyBorder="1" applyAlignment="1" applyProtection="1">
      <alignment horizontal="center" vertical="center" wrapText="1"/>
      <protection locked="0"/>
    </xf>
    <xf numFmtId="0" fontId="153" fillId="0" borderId="21" xfId="100" applyFont="1" applyBorder="1" applyAlignment="1" applyProtection="1">
      <alignment horizontal="center" vertical="center" wrapText="1"/>
      <protection locked="0"/>
    </xf>
    <xf numFmtId="0" fontId="153" fillId="0" borderId="21" xfId="100" applyFont="1" applyBorder="1" applyAlignment="1">
      <alignment horizontal="left" vertical="center" wrapText="1"/>
    </xf>
    <xf numFmtId="0" fontId="154" fillId="0" borderId="0" xfId="100" applyFont="1" applyAlignment="1">
      <alignment horizontal="center" vertical="center" wrapText="1"/>
    </xf>
    <xf numFmtId="0" fontId="153" fillId="0" borderId="0" xfId="100" applyFont="1" applyAlignment="1">
      <alignment horizontal="left" vertical="center"/>
    </xf>
    <xf numFmtId="0" fontId="153" fillId="0" borderId="21" xfId="100" applyFont="1" applyBorder="1" applyAlignment="1">
      <alignment horizontal="left" vertical="center"/>
    </xf>
    <xf numFmtId="0" fontId="153" fillId="0" borderId="0" xfId="100" applyFont="1">
      <alignment vertical="center"/>
    </xf>
    <xf numFmtId="0" fontId="155" fillId="3" borderId="21" xfId="100" applyFont="1" applyFill="1" applyBorder="1" applyAlignment="1" applyProtection="1">
      <alignment horizontal="center" vertical="center" wrapText="1"/>
      <protection locked="0"/>
    </xf>
    <xf numFmtId="0" fontId="155" fillId="0" borderId="21" xfId="100" applyFont="1" applyBorder="1" applyAlignment="1" applyProtection="1">
      <alignment horizontal="center" vertical="center" wrapText="1"/>
      <protection locked="0"/>
    </xf>
    <xf numFmtId="0" fontId="153" fillId="33" borderId="21" xfId="100" applyFont="1" applyFill="1" applyBorder="1" applyAlignment="1">
      <alignment horizontal="center" vertical="center"/>
    </xf>
    <xf numFmtId="0" fontId="153" fillId="33" borderId="21" xfId="100" applyFont="1" applyFill="1" applyBorder="1" applyAlignment="1">
      <alignment horizontal="left" vertical="center"/>
    </xf>
    <xf numFmtId="0" fontId="153" fillId="0" borderId="1" xfId="100" applyFont="1" applyBorder="1" applyAlignment="1" applyProtection="1">
      <alignment horizontal="left" vertical="center"/>
      <protection locked="0"/>
    </xf>
    <xf numFmtId="0" fontId="153" fillId="0" borderId="49" xfId="100" applyFont="1" applyBorder="1">
      <alignment vertical="center"/>
    </xf>
    <xf numFmtId="0" fontId="153" fillId="0" borderId="0" xfId="100" applyFont="1" applyAlignment="1">
      <alignment horizontal="right" vertical="center"/>
    </xf>
    <xf numFmtId="0" fontId="153" fillId="0" borderId="0" xfId="100" applyFont="1" applyAlignment="1">
      <alignment horizontal="center" vertical="center"/>
    </xf>
    <xf numFmtId="0" fontId="153" fillId="0" borderId="0" xfId="101" applyFont="1" applyAlignment="1">
      <alignment horizontal="left" vertical="center"/>
    </xf>
    <xf numFmtId="0" fontId="158" fillId="0" borderId="0" xfId="100" applyFont="1" applyAlignment="1">
      <alignment horizontal="left" vertical="center"/>
    </xf>
    <xf numFmtId="0" fontId="153" fillId="0" borderId="0" xfId="100" applyFont="1" applyProtection="1">
      <alignment vertical="center"/>
      <protection locked="0"/>
    </xf>
    <xf numFmtId="180" fontId="153" fillId="0" borderId="0" xfId="100" applyNumberFormat="1" applyFont="1" applyAlignment="1" applyProtection="1">
      <alignment horizontal="center" vertical="center"/>
      <protection locked="0"/>
    </xf>
    <xf numFmtId="0" fontId="158" fillId="0" borderId="0" xfId="100" applyFont="1" applyAlignment="1">
      <alignment horizontal="center" vertical="center"/>
    </xf>
    <xf numFmtId="0" fontId="159" fillId="0" borderId="0" xfId="100" applyFont="1" applyAlignment="1">
      <alignment horizontal="centerContinuous" vertical="center"/>
    </xf>
    <xf numFmtId="0" fontId="160" fillId="0" borderId="0" xfId="100" applyFont="1" applyAlignment="1">
      <alignment horizontal="centerContinuous" vertical="center"/>
    </xf>
    <xf numFmtId="0" fontId="0" fillId="0" borderId="31" xfId="0" applyBorder="1" applyAlignment="1">
      <alignment vertical="center" wrapText="1"/>
    </xf>
    <xf numFmtId="0" fontId="0" fillId="0" borderId="40" xfId="0" applyBorder="1" applyAlignment="1">
      <alignment vertical="center" wrapText="1"/>
    </xf>
    <xf numFmtId="0" fontId="78" fillId="0" borderId="0" xfId="0" applyFont="1">
      <alignment vertical="center"/>
    </xf>
    <xf numFmtId="0" fontId="0" fillId="0" borderId="47" xfId="0" applyBorder="1" applyAlignment="1">
      <alignment vertical="center" wrapText="1"/>
    </xf>
    <xf numFmtId="0" fontId="0" fillId="0" borderId="9" xfId="0" applyBorder="1" applyAlignment="1">
      <alignment vertical="center" wrapText="1"/>
    </xf>
    <xf numFmtId="0" fontId="0" fillId="0" borderId="26" xfId="0" applyBorder="1" applyAlignment="1">
      <alignment vertical="center" wrapText="1"/>
    </xf>
    <xf numFmtId="0" fontId="53" fillId="0" borderId="31" xfId="0" applyFont="1" applyBorder="1" applyAlignment="1">
      <alignment horizontal="left" vertical="center"/>
    </xf>
    <xf numFmtId="0" fontId="53" fillId="0" borderId="67" xfId="0" applyFont="1" applyBorder="1" applyAlignment="1">
      <alignment horizontal="left" vertical="center"/>
    </xf>
    <xf numFmtId="0" fontId="53" fillId="0" borderId="0" xfId="0" applyFont="1" applyAlignment="1">
      <alignment horizontal="left" vertical="center"/>
    </xf>
    <xf numFmtId="0" fontId="53" fillId="0" borderId="68" xfId="0" applyFont="1" applyBorder="1" applyAlignment="1">
      <alignment horizontal="left" vertical="center"/>
    </xf>
    <xf numFmtId="0" fontId="0" fillId="0" borderId="37" xfId="0" applyBorder="1">
      <alignment vertical="center"/>
    </xf>
    <xf numFmtId="0" fontId="0" fillId="0" borderId="47" xfId="0" applyBorder="1">
      <alignment vertical="center"/>
    </xf>
    <xf numFmtId="196" fontId="10" fillId="0" borderId="9" xfId="0" applyNumberFormat="1" applyFont="1" applyBorder="1" applyAlignment="1">
      <alignment horizontal="center" vertical="center"/>
    </xf>
    <xf numFmtId="0" fontId="10" fillId="0" borderId="19" xfId="44" applyFont="1" applyBorder="1" applyAlignment="1">
      <alignment horizontal="center" vertical="center"/>
    </xf>
    <xf numFmtId="181" fontId="0" fillId="5" borderId="13" xfId="40" applyNumberFormat="1" applyFont="1" applyFill="1" applyBorder="1" applyAlignment="1">
      <alignment horizontal="center" vertical="center" wrapText="1"/>
    </xf>
    <xf numFmtId="181" fontId="0" fillId="5" borderId="66" xfId="40" applyNumberFormat="1" applyFont="1" applyFill="1" applyBorder="1" applyAlignment="1">
      <alignment horizontal="center" vertical="center" wrapText="1"/>
    </xf>
    <xf numFmtId="200" fontId="0" fillId="5" borderId="29" xfId="0" applyNumberFormat="1" applyFill="1" applyBorder="1" applyAlignment="1">
      <alignment horizontal="center" vertical="center"/>
    </xf>
    <xf numFmtId="0" fontId="37" fillId="0" borderId="23" xfId="0" applyFont="1" applyBorder="1">
      <alignment vertical="center"/>
    </xf>
    <xf numFmtId="0" fontId="0" fillId="0" borderId="32" xfId="0" applyBorder="1">
      <alignment vertical="center"/>
    </xf>
    <xf numFmtId="0" fontId="0" fillId="0" borderId="108" xfId="0" applyBorder="1">
      <alignment vertical="center"/>
    </xf>
    <xf numFmtId="0" fontId="37" fillId="0" borderId="0" xfId="0" applyFont="1" applyAlignment="1">
      <alignment horizontal="center" vertical="center" textRotation="255"/>
    </xf>
    <xf numFmtId="0" fontId="37" fillId="0" borderId="63" xfId="0" applyFont="1" applyBorder="1" applyAlignment="1">
      <alignment horizontal="center" vertical="center" textRotation="255"/>
    </xf>
    <xf numFmtId="0" fontId="0" fillId="0" borderId="65" xfId="0" applyBorder="1" applyAlignment="1">
      <alignment horizontal="left" vertical="center" wrapText="1"/>
    </xf>
    <xf numFmtId="0" fontId="0" fillId="0" borderId="66" xfId="0" applyBorder="1" applyAlignment="1">
      <alignment horizontal="left" vertical="center" wrapText="1"/>
    </xf>
    <xf numFmtId="0" fontId="10" fillId="0" borderId="75" xfId="91" applyFont="1" applyBorder="1" applyAlignment="1">
      <alignment horizontal="left" vertical="center" wrapText="1"/>
    </xf>
    <xf numFmtId="0" fontId="10" fillId="0" borderId="73" xfId="0" applyFont="1" applyBorder="1" applyAlignment="1">
      <alignment horizontal="left" vertical="center" wrapText="1"/>
    </xf>
    <xf numFmtId="0" fontId="10" fillId="0" borderId="65" xfId="0" applyFont="1" applyBorder="1" applyAlignment="1">
      <alignment horizontal="left" vertical="center" wrapText="1"/>
    </xf>
    <xf numFmtId="0" fontId="10" fillId="0" borderId="66" xfId="0" applyFont="1" applyBorder="1" applyAlignment="1">
      <alignment horizontal="left" vertical="center" wrapText="1"/>
    </xf>
    <xf numFmtId="0" fontId="162" fillId="0" borderId="13" xfId="94" applyFont="1" applyBorder="1" applyAlignment="1">
      <alignment vertical="center" wrapText="1"/>
    </xf>
    <xf numFmtId="0" fontId="21" fillId="0" borderId="13" xfId="94" applyFont="1" applyBorder="1" applyAlignment="1">
      <alignment horizontal="left" vertical="center"/>
    </xf>
    <xf numFmtId="0" fontId="147" fillId="0" borderId="0" xfId="99" applyFont="1" applyAlignment="1">
      <alignment horizontal="right" vertical="center"/>
    </xf>
    <xf numFmtId="0" fontId="153" fillId="0" borderId="9" xfId="0" applyFont="1" applyBorder="1" applyAlignment="1">
      <alignment horizontal="right" vertical="center"/>
    </xf>
    <xf numFmtId="0" fontId="0" fillId="0" borderId="0" xfId="0" applyAlignment="1">
      <alignment horizontal="left" vertical="center" wrapText="1"/>
    </xf>
    <xf numFmtId="0" fontId="81" fillId="0" borderId="56" xfId="91" applyBorder="1" applyAlignment="1">
      <alignment horizontal="left" vertical="center" wrapText="1"/>
    </xf>
    <xf numFmtId="0" fontId="81" fillId="0" borderId="29" xfId="91" applyBorder="1" applyAlignment="1">
      <alignment horizontal="left" vertical="center" wrapText="1"/>
    </xf>
    <xf numFmtId="0" fontId="37" fillId="0" borderId="25" xfId="0" applyFont="1" applyBorder="1" applyAlignment="1">
      <alignment horizontal="center" vertical="center" textRotation="255"/>
    </xf>
    <xf numFmtId="0" fontId="37" fillId="0" borderId="93" xfId="0" applyFont="1" applyBorder="1" applyAlignment="1">
      <alignment horizontal="center" vertical="center"/>
    </xf>
    <xf numFmtId="0" fontId="49" fillId="0" borderId="13" xfId="97" applyFont="1" applyBorder="1" applyAlignment="1">
      <alignment vertical="center" wrapText="1"/>
    </xf>
    <xf numFmtId="0" fontId="49" fillId="0" borderId="21" xfId="97" applyFont="1" applyBorder="1" applyAlignment="1">
      <alignment vertical="center" wrapText="1"/>
    </xf>
    <xf numFmtId="0" fontId="49" fillId="0" borderId="22" xfId="97" applyFont="1" applyBorder="1" applyAlignment="1">
      <alignment vertical="center" wrapText="1"/>
    </xf>
    <xf numFmtId="0" fontId="49" fillId="0" borderId="32" xfId="0" applyFont="1" applyBorder="1" applyAlignment="1">
      <alignment horizontal="left" vertical="center"/>
    </xf>
    <xf numFmtId="0" fontId="49" fillId="0" borderId="75" xfId="0" applyFont="1" applyBorder="1" applyAlignment="1">
      <alignment horizontal="left" vertical="center"/>
    </xf>
    <xf numFmtId="0" fontId="25" fillId="0" borderId="0" xfId="44" applyFont="1" applyAlignment="1">
      <alignment horizontal="left" vertical="center" wrapText="1"/>
    </xf>
    <xf numFmtId="0" fontId="25" fillId="0" borderId="0" xfId="44" applyFont="1" applyAlignment="1">
      <alignment horizontal="left" vertical="center"/>
    </xf>
    <xf numFmtId="0" fontId="10" fillId="0" borderId="0" xfId="44" applyFont="1" applyAlignment="1">
      <alignment horizontal="left" vertical="center"/>
    </xf>
    <xf numFmtId="49" fontId="10" fillId="0" borderId="0" xfId="44" applyNumberFormat="1" applyFont="1" applyAlignment="1">
      <alignment horizontal="left" vertical="center"/>
    </xf>
    <xf numFmtId="0" fontId="46" fillId="0" borderId="0" xfId="0" applyFont="1" applyAlignment="1">
      <alignment horizontal="center" vertical="center"/>
    </xf>
    <xf numFmtId="0" fontId="13" fillId="0" borderId="0" xfId="44" applyFont="1" applyAlignment="1">
      <alignment horizontal="left" vertical="center"/>
    </xf>
    <xf numFmtId="0" fontId="13" fillId="0" borderId="0" xfId="92" applyFont="1" applyAlignment="1">
      <alignment horizontal="center" vertical="center"/>
    </xf>
    <xf numFmtId="0" fontId="7" fillId="0" borderId="0" xfId="92" applyFont="1" applyAlignment="1">
      <alignment horizontal="center" vertical="center" wrapText="1"/>
    </xf>
    <xf numFmtId="49" fontId="13" fillId="0" borderId="0" xfId="92" applyNumberFormat="1" applyFont="1" applyAlignment="1">
      <alignment horizontal="center" vertical="center"/>
    </xf>
    <xf numFmtId="0" fontId="7" fillId="0" borderId="21" xfId="92" applyFont="1" applyBorder="1" applyAlignment="1">
      <alignment horizontal="center" vertical="center"/>
    </xf>
    <xf numFmtId="0" fontId="7" fillId="0" borderId="13" xfId="92" applyFont="1" applyBorder="1" applyAlignment="1">
      <alignment horizontal="center" vertical="center"/>
    </xf>
    <xf numFmtId="0" fontId="14" fillId="0" borderId="0" xfId="92" applyFont="1" applyAlignment="1">
      <alignment horizontal="center" vertical="center" wrapText="1"/>
    </xf>
    <xf numFmtId="0" fontId="7" fillId="0" borderId="40" xfId="92" applyFont="1" applyBorder="1" applyAlignment="1">
      <alignment horizontal="center" vertical="center"/>
    </xf>
    <xf numFmtId="184" fontId="17" fillId="5" borderId="167" xfId="92" applyNumberFormat="1" applyFont="1" applyFill="1" applyBorder="1" applyAlignment="1">
      <alignment horizontal="right" vertical="center"/>
    </xf>
    <xf numFmtId="184" fontId="17" fillId="5" borderId="113" xfId="92" applyNumberFormat="1" applyFont="1" applyFill="1" applyBorder="1" applyAlignment="1">
      <alignment horizontal="right" vertical="center"/>
    </xf>
    <xf numFmtId="176" fontId="17" fillId="0" borderId="5" xfId="92" applyNumberFormat="1" applyFont="1" applyBorder="1" applyAlignment="1">
      <alignment horizontal="center" vertical="center"/>
    </xf>
    <xf numFmtId="176" fontId="17" fillId="0" borderId="106" xfId="92" applyNumberFormat="1" applyFont="1" applyBorder="1" applyAlignment="1">
      <alignment horizontal="center" vertical="center"/>
    </xf>
    <xf numFmtId="0" fontId="85" fillId="0" borderId="0" xfId="92" applyFont="1" applyAlignment="1">
      <alignment horizontal="center" vertical="center"/>
    </xf>
    <xf numFmtId="0" fontId="85" fillId="0" borderId="0" xfId="92" applyFont="1" applyAlignment="1">
      <alignment horizontal="center" vertical="center" wrapText="1"/>
    </xf>
    <xf numFmtId="176" fontId="17" fillId="0" borderId="0" xfId="92" applyNumberFormat="1" applyFont="1" applyAlignment="1">
      <alignment horizontal="center" vertical="center"/>
    </xf>
    <xf numFmtId="184" fontId="17" fillId="5" borderId="189" xfId="92" applyNumberFormat="1" applyFont="1" applyFill="1" applyBorder="1" applyAlignment="1">
      <alignment horizontal="right" vertical="center"/>
    </xf>
    <xf numFmtId="0" fontId="18" fillId="0" borderId="0" xfId="92" applyFont="1" applyAlignment="1">
      <alignment horizontal="center" vertical="center"/>
    </xf>
    <xf numFmtId="0" fontId="17" fillId="0" borderId="120" xfId="92" applyFont="1" applyBorder="1" applyAlignment="1">
      <alignment horizontal="left" vertical="center" indent="1"/>
    </xf>
    <xf numFmtId="0" fontId="0" fillId="0" borderId="0" xfId="0" applyAlignment="1">
      <alignment horizontal="left" vertical="center" indent="1"/>
    </xf>
    <xf numFmtId="0" fontId="107" fillId="0" borderId="0" xfId="92" applyFont="1" applyAlignment="1">
      <alignment horizontal="center" vertical="center" wrapText="1"/>
    </xf>
    <xf numFmtId="0" fontId="0" fillId="0" borderId="76" xfId="0" applyBorder="1" applyAlignment="1">
      <alignment horizontal="center" vertical="center"/>
    </xf>
    <xf numFmtId="0" fontId="20" fillId="0" borderId="0" xfId="0" applyFont="1" applyAlignment="1">
      <alignment horizontal="center" vertical="center"/>
    </xf>
    <xf numFmtId="0" fontId="10" fillId="0" borderId="21" xfId="0" applyFont="1" applyBorder="1" applyAlignment="1">
      <alignment horizontal="center" vertical="center"/>
    </xf>
    <xf numFmtId="0" fontId="10" fillId="0" borderId="0" xfId="0" applyFont="1" applyAlignment="1">
      <alignment horizontal="center" vertical="center"/>
    </xf>
    <xf numFmtId="193" fontId="0" fillId="0" borderId="0" xfId="0" applyNumberFormat="1" applyAlignment="1">
      <alignment horizontal="right" vertical="center"/>
    </xf>
    <xf numFmtId="0" fontId="0" fillId="0" borderId="0" xfId="0" applyAlignment="1">
      <alignment horizontal="right" vertical="center"/>
    </xf>
    <xf numFmtId="0" fontId="10" fillId="0" borderId="0" xfId="0" applyFont="1" applyAlignment="1">
      <alignment horizontal="center" vertical="center" wrapText="1"/>
    </xf>
    <xf numFmtId="3" fontId="0" fillId="0" borderId="0" xfId="0" applyNumberFormat="1" applyAlignment="1">
      <alignment horizontal="right" vertical="center"/>
    </xf>
    <xf numFmtId="0" fontId="10" fillId="0" borderId="22" xfId="0" applyFont="1" applyBorder="1" applyAlignment="1">
      <alignment horizontal="center" vertical="center" wrapText="1"/>
    </xf>
    <xf numFmtId="38" fontId="37" fillId="5" borderId="69" xfId="0" applyNumberFormat="1" applyFont="1" applyFill="1" applyBorder="1" applyAlignment="1">
      <alignment horizontal="right" vertical="center"/>
    </xf>
    <xf numFmtId="0" fontId="37" fillId="0" borderId="97" xfId="0" applyFont="1" applyBorder="1" applyAlignment="1">
      <alignment horizontal="center" vertical="center"/>
    </xf>
    <xf numFmtId="0" fontId="37" fillId="0" borderId="0" xfId="0" applyFont="1" applyAlignment="1">
      <alignment horizontal="center" vertical="center"/>
    </xf>
    <xf numFmtId="0" fontId="10" fillId="0" borderId="21" xfId="0" applyFont="1" applyBorder="1" applyAlignment="1">
      <alignment horizontal="center" vertical="center" wrapText="1"/>
    </xf>
    <xf numFmtId="0" fontId="0" fillId="0" borderId="21" xfId="0" applyBorder="1" applyAlignment="1">
      <alignment horizontal="center" vertical="center"/>
    </xf>
    <xf numFmtId="38" fontId="0" fillId="0" borderId="21" xfId="40" applyFont="1" applyBorder="1" applyAlignment="1">
      <alignment horizontal="center" vertical="center"/>
    </xf>
    <xf numFmtId="0" fontId="0" fillId="0" borderId="21" xfId="0" applyBorder="1" applyAlignment="1">
      <alignment horizontal="center" vertical="center" wrapText="1"/>
    </xf>
    <xf numFmtId="0" fontId="37" fillId="0" borderId="0" xfId="0" applyFont="1" applyAlignment="1">
      <alignment horizontal="right" vertical="center"/>
    </xf>
    <xf numFmtId="182" fontId="0" fillId="0" borderId="9" xfId="0" applyNumberFormat="1" applyBorder="1" applyAlignment="1">
      <alignment horizontal="left" vertical="center"/>
    </xf>
    <xf numFmtId="0" fontId="0" fillId="0" borderId="40" xfId="0" applyBorder="1" applyAlignment="1">
      <alignment horizontal="center" vertical="center"/>
    </xf>
    <xf numFmtId="0" fontId="46" fillId="0" borderId="0" xfId="99" applyFont="1" applyAlignment="1">
      <alignment horizontal="center" vertical="center"/>
    </xf>
    <xf numFmtId="0" fontId="0" fillId="0" borderId="92" xfId="0" applyBorder="1" applyAlignment="1">
      <alignment horizontal="center" vertical="center"/>
    </xf>
    <xf numFmtId="0" fontId="0" fillId="0" borderId="9" xfId="0" applyBorder="1" applyAlignment="1" applyProtection="1">
      <alignment horizontal="left" vertical="center"/>
      <protection locked="0"/>
    </xf>
    <xf numFmtId="0" fontId="0" fillId="5" borderId="0" xfId="0" applyFill="1" applyAlignment="1">
      <alignment horizontal="left" vertical="center"/>
    </xf>
    <xf numFmtId="0" fontId="17" fillId="5" borderId="0" xfId="0" applyFont="1" applyFill="1" applyAlignment="1">
      <alignment horizontal="left" vertical="center"/>
    </xf>
    <xf numFmtId="0" fontId="40" fillId="5" borderId="56" xfId="0" applyFont="1" applyFill="1" applyBorder="1" applyAlignment="1">
      <alignment horizontal="center" vertical="center"/>
    </xf>
    <xf numFmtId="0" fontId="17" fillId="0" borderId="0" xfId="0" applyFont="1" applyAlignment="1">
      <alignment horizontal="center" vertical="center"/>
    </xf>
    <xf numFmtId="0" fontId="40" fillId="0" borderId="0" xfId="0" applyFont="1" applyAlignment="1">
      <alignment horizontal="right" vertical="center"/>
    </xf>
    <xf numFmtId="0" fontId="0" fillId="5" borderId="0" xfId="0" applyFill="1" applyAlignment="1">
      <alignment horizontal="left" vertical="center" wrapText="1"/>
    </xf>
    <xf numFmtId="0" fontId="0" fillId="4" borderId="29" xfId="0" applyFill="1" applyBorder="1" applyAlignment="1">
      <alignment horizontal="center" vertical="center"/>
    </xf>
    <xf numFmtId="0" fontId="64" fillId="0" borderId="21" xfId="0" applyFont="1" applyBorder="1" applyAlignment="1">
      <alignment horizontal="center" vertical="center" wrapText="1"/>
    </xf>
    <xf numFmtId="0" fontId="41" fillId="0" borderId="0" xfId="0" applyFont="1" applyAlignment="1">
      <alignment vertical="center" wrapText="1"/>
    </xf>
    <xf numFmtId="0" fontId="0" fillId="0" borderId="0" xfId="0" applyAlignment="1">
      <alignment horizontal="left" vertical="center" wrapText="1"/>
    </xf>
    <xf numFmtId="0" fontId="54" fillId="0" borderId="0" xfId="0" applyFont="1" applyAlignment="1">
      <alignment horizontal="center" vertical="center" wrapText="1"/>
    </xf>
    <xf numFmtId="0" fontId="37" fillId="0" borderId="87" xfId="0" applyFont="1" applyBorder="1" applyAlignment="1">
      <alignment horizontal="center" vertical="center" textRotation="255"/>
    </xf>
    <xf numFmtId="0" fontId="37" fillId="0" borderId="33" xfId="0" applyFont="1" applyBorder="1" applyAlignment="1">
      <alignment horizontal="center" vertical="center" textRotation="255"/>
    </xf>
    <xf numFmtId="0" fontId="37" fillId="0" borderId="25" xfId="0" applyFont="1" applyBorder="1" applyAlignment="1">
      <alignment horizontal="center" vertical="center" textRotation="255"/>
    </xf>
    <xf numFmtId="0" fontId="37" fillId="0" borderId="25" xfId="0" applyFont="1" applyBorder="1" applyAlignment="1">
      <alignment horizontal="center" vertical="center" textRotation="255" wrapText="1"/>
    </xf>
    <xf numFmtId="0" fontId="37" fillId="0" borderId="28" xfId="0" applyFont="1" applyBorder="1" applyAlignment="1">
      <alignment horizontal="center" vertical="center" textRotation="255" wrapText="1"/>
    </xf>
    <xf numFmtId="0" fontId="81" fillId="0" borderId="77" xfId="91" applyBorder="1" applyAlignment="1">
      <alignment horizontal="left" vertical="center"/>
    </xf>
    <xf numFmtId="0" fontId="81" fillId="0" borderId="74" xfId="91" applyBorder="1" applyAlignment="1">
      <alignment horizontal="left" vertical="center"/>
    </xf>
    <xf numFmtId="0" fontId="37" fillId="0" borderId="93" xfId="0" applyFont="1" applyBorder="1" applyAlignment="1">
      <alignment horizontal="center" vertical="center"/>
    </xf>
    <xf numFmtId="0" fontId="37" fillId="0" borderId="99" xfId="0" applyFont="1" applyBorder="1" applyAlignment="1">
      <alignment horizontal="center" vertical="center"/>
    </xf>
    <xf numFmtId="0" fontId="81" fillId="0" borderId="56" xfId="91" applyBorder="1" applyAlignment="1">
      <alignment horizontal="left" vertical="center"/>
    </xf>
    <xf numFmtId="0" fontId="81" fillId="0" borderId="29" xfId="91" applyBorder="1" applyAlignment="1">
      <alignment horizontal="left" vertical="center"/>
    </xf>
    <xf numFmtId="0" fontId="81" fillId="0" borderId="56" xfId="91" applyBorder="1" applyAlignment="1">
      <alignment horizontal="left" vertical="center" wrapText="1"/>
    </xf>
    <xf numFmtId="0" fontId="81" fillId="0" borderId="29" xfId="91" applyBorder="1" applyAlignment="1">
      <alignment horizontal="left" vertical="center" wrapText="1"/>
    </xf>
    <xf numFmtId="0" fontId="149" fillId="0" borderId="56" xfId="91" quotePrefix="1" applyFont="1" applyBorder="1" applyAlignment="1">
      <alignment horizontal="left" vertical="center" wrapText="1"/>
    </xf>
    <xf numFmtId="0" fontId="149" fillId="0" borderId="29" xfId="91" applyFont="1" applyBorder="1" applyAlignment="1">
      <alignment horizontal="left" vertical="center" wrapText="1"/>
    </xf>
    <xf numFmtId="0" fontId="149" fillId="0" borderId="56" xfId="91" applyFont="1" applyBorder="1" applyAlignment="1">
      <alignment horizontal="left" vertical="center" wrapText="1"/>
    </xf>
    <xf numFmtId="0" fontId="81" fillId="0" borderId="77" xfId="91" applyBorder="1" applyAlignment="1">
      <alignment horizontal="left" vertical="center" wrapText="1"/>
    </xf>
    <xf numFmtId="0" fontId="81" fillId="0" borderId="74" xfId="91" applyBorder="1" applyAlignment="1">
      <alignment horizontal="left" vertical="center" wrapText="1"/>
    </xf>
    <xf numFmtId="0" fontId="81" fillId="0" borderId="72" xfId="91" applyBorder="1" applyAlignment="1">
      <alignment horizontal="left" vertical="center" wrapText="1"/>
    </xf>
    <xf numFmtId="0" fontId="81" fillId="0" borderId="64" xfId="91" applyBorder="1" applyAlignment="1">
      <alignment horizontal="left" vertical="center" wrapText="1"/>
    </xf>
    <xf numFmtId="0" fontId="81" fillId="0" borderId="65" xfId="91" applyBorder="1" applyAlignment="1">
      <alignment horizontal="left" vertical="center" wrapText="1"/>
    </xf>
    <xf numFmtId="0" fontId="57" fillId="26" borderId="133" xfId="97" applyFont="1" applyFill="1" applyBorder="1" applyAlignment="1">
      <alignment horizontal="center" vertical="center" wrapText="1"/>
    </xf>
    <xf numFmtId="0" fontId="57" fillId="26" borderId="74" xfId="97" applyFont="1" applyFill="1" applyBorder="1" applyAlignment="1">
      <alignment horizontal="center" vertical="center" wrapText="1"/>
    </xf>
    <xf numFmtId="0" fontId="49" fillId="0" borderId="87" xfId="97" applyFont="1" applyBorder="1" applyAlignment="1">
      <alignment vertical="center" textRotation="255" wrapText="1"/>
    </xf>
    <xf numFmtId="0" fontId="49" fillId="0" borderId="33" xfId="97" applyFont="1" applyBorder="1" applyAlignment="1">
      <alignment vertical="center" textRotation="255" wrapText="1"/>
    </xf>
    <xf numFmtId="0" fontId="49" fillId="0" borderId="22" xfId="97" applyFont="1" applyBorder="1" applyAlignment="1">
      <alignment vertical="center" wrapText="1"/>
    </xf>
    <xf numFmtId="0" fontId="49" fillId="0" borderId="80" xfId="97" applyFont="1" applyBorder="1" applyAlignment="1">
      <alignment vertical="center" wrapText="1"/>
    </xf>
    <xf numFmtId="0" fontId="49" fillId="0" borderId="61" xfId="97" applyFont="1" applyBorder="1" applyAlignment="1">
      <alignment vertical="center" wrapText="1"/>
    </xf>
    <xf numFmtId="0" fontId="49" fillId="0" borderId="21" xfId="97" applyFont="1" applyBorder="1" applyAlignment="1">
      <alignment vertical="center" wrapText="1"/>
    </xf>
    <xf numFmtId="0" fontId="49" fillId="0" borderId="13" xfId="97" applyFont="1" applyBorder="1" applyAlignment="1">
      <alignment vertical="center" wrapText="1"/>
    </xf>
    <xf numFmtId="0" fontId="49" fillId="0" borderId="129" xfId="97" applyFont="1" applyBorder="1" applyAlignment="1">
      <alignment horizontal="left" vertical="center" wrapText="1"/>
    </xf>
    <xf numFmtId="0" fontId="49" fillId="0" borderId="67" xfId="97" applyFont="1" applyBorder="1" applyAlignment="1">
      <alignment horizontal="left" vertical="center" wrapText="1"/>
    </xf>
    <xf numFmtId="0" fontId="49" fillId="0" borderId="120" xfId="97" applyFont="1" applyBorder="1" applyAlignment="1">
      <alignment horizontal="left" vertical="center" wrapText="1"/>
    </xf>
    <xf numFmtId="0" fontId="49" fillId="0" borderId="68" xfId="97" applyFont="1" applyBorder="1" applyAlignment="1">
      <alignment horizontal="left" vertical="center" wrapText="1"/>
    </xf>
    <xf numFmtId="0" fontId="49" fillId="0" borderId="10" xfId="97" applyFont="1" applyBorder="1" applyAlignment="1">
      <alignment horizontal="left" vertical="center" wrapText="1"/>
    </xf>
    <xf numFmtId="0" fontId="49" fillId="0" borderId="26" xfId="97" applyFont="1" applyBorder="1" applyAlignment="1">
      <alignment horizontal="left" vertical="center" wrapText="1"/>
    </xf>
    <xf numFmtId="0" fontId="49" fillId="0" borderId="22" xfId="97" applyFont="1" applyBorder="1" applyAlignment="1">
      <alignment horizontal="left" vertical="center" wrapText="1"/>
    </xf>
    <xf numFmtId="0" fontId="49" fillId="0" borderId="61" xfId="97" applyFont="1" applyBorder="1" applyAlignment="1">
      <alignment horizontal="left" vertical="center" wrapText="1"/>
    </xf>
    <xf numFmtId="0" fontId="101" fillId="0" borderId="81" xfId="97" applyFont="1" applyBorder="1" applyAlignment="1">
      <alignment horizontal="center" vertical="center" wrapText="1"/>
    </xf>
    <xf numFmtId="0" fontId="101" fillId="0" borderId="62" xfId="97" applyFont="1" applyBorder="1" applyAlignment="1">
      <alignment horizontal="center" vertical="center" wrapText="1"/>
    </xf>
    <xf numFmtId="0" fontId="49" fillId="0" borderId="279" xfId="97" applyFont="1" applyBorder="1" applyAlignment="1">
      <alignment horizontal="left" vertical="center" wrapText="1"/>
    </xf>
    <xf numFmtId="0" fontId="49" fillId="0" borderId="275" xfId="97" applyFont="1" applyBorder="1" applyAlignment="1">
      <alignment horizontal="left" vertical="center" wrapText="1"/>
    </xf>
    <xf numFmtId="0" fontId="49" fillId="0" borderId="276" xfId="97" applyFont="1" applyBorder="1" applyAlignment="1">
      <alignment horizontal="left" vertical="center" wrapText="1"/>
    </xf>
    <xf numFmtId="0" fontId="49" fillId="0" borderId="280" xfId="97" applyFont="1" applyBorder="1" applyAlignment="1">
      <alignment horizontal="left" vertical="center" wrapText="1"/>
    </xf>
    <xf numFmtId="0" fontId="49" fillId="0" borderId="277" xfId="97" applyFont="1" applyBorder="1" applyAlignment="1">
      <alignment horizontal="left" vertical="center" wrapText="1"/>
    </xf>
    <xf numFmtId="0" fontId="49" fillId="0" borderId="129" xfId="97" applyFont="1" applyBorder="1" applyAlignment="1">
      <alignment horizontal="center" vertical="top" wrapText="1"/>
    </xf>
    <xf numFmtId="0" fontId="49" fillId="0" borderId="67" xfId="97" applyFont="1" applyBorder="1" applyAlignment="1">
      <alignment horizontal="center" vertical="top" wrapText="1"/>
    </xf>
    <xf numFmtId="0" fontId="49" fillId="0" borderId="120" xfId="97" applyFont="1" applyBorder="1" applyAlignment="1">
      <alignment horizontal="center" vertical="top" wrapText="1"/>
    </xf>
    <xf numFmtId="0" fontId="49" fillId="0" borderId="68" xfId="97" applyFont="1" applyBorder="1" applyAlignment="1">
      <alignment horizontal="center" vertical="top" wrapText="1"/>
    </xf>
    <xf numFmtId="0" fontId="49" fillId="0" borderId="91" xfId="97" applyFont="1" applyBorder="1" applyAlignment="1">
      <alignment horizontal="center" vertical="top" wrapText="1"/>
    </xf>
    <xf numFmtId="0" fontId="49" fillId="0" borderId="134" xfId="97" applyFont="1" applyBorder="1" applyAlignment="1">
      <alignment horizontal="center" vertical="top" wrapText="1"/>
    </xf>
    <xf numFmtId="0" fontId="49" fillId="0" borderId="80" xfId="97" applyFont="1" applyBorder="1" applyAlignment="1">
      <alignment horizontal="left" vertical="center" wrapText="1"/>
    </xf>
    <xf numFmtId="0" fontId="127" fillId="0" borderId="0" xfId="0" applyFont="1" applyAlignment="1">
      <alignment horizontal="center" vertical="center"/>
    </xf>
    <xf numFmtId="0" fontId="128" fillId="28" borderId="56" xfId="0" applyFont="1" applyFill="1" applyBorder="1" applyAlignment="1">
      <alignment horizontal="center" vertical="center" wrapText="1"/>
    </xf>
    <xf numFmtId="0" fontId="128" fillId="28" borderId="29" xfId="0" applyFont="1" applyFill="1" applyBorder="1" applyAlignment="1">
      <alignment horizontal="center" vertical="center" wrapText="1"/>
    </xf>
    <xf numFmtId="0" fontId="25" fillId="0" borderId="47" xfId="0" applyFont="1" applyBorder="1" applyAlignment="1">
      <alignment horizontal="left" vertical="center" wrapText="1"/>
    </xf>
    <xf numFmtId="0" fontId="25" fillId="0" borderId="9" xfId="0" applyFont="1" applyBorder="1" applyAlignment="1">
      <alignment horizontal="left" vertical="center" wrapText="1"/>
    </xf>
    <xf numFmtId="0" fontId="25" fillId="0" borderId="26" xfId="0" applyFont="1" applyBorder="1" applyAlignment="1">
      <alignment horizontal="left" vertical="center" wrapText="1"/>
    </xf>
    <xf numFmtId="0" fontId="0" fillId="29" borderId="22" xfId="0" applyFill="1" applyBorder="1" applyAlignment="1">
      <alignment horizontal="center" vertical="center" textRotation="255"/>
    </xf>
    <xf numFmtId="0" fontId="0" fillId="29" borderId="80" xfId="0" applyFill="1" applyBorder="1" applyAlignment="1">
      <alignment horizontal="center" vertical="center" textRotation="255"/>
    </xf>
    <xf numFmtId="0" fontId="0" fillId="29" borderId="61" xfId="0" applyFill="1" applyBorder="1" applyAlignment="1">
      <alignment horizontal="center" vertical="center" textRotation="255"/>
    </xf>
    <xf numFmtId="0" fontId="50" fillId="0" borderId="0" xfId="0" applyFont="1" applyAlignment="1">
      <alignment horizontal="left" vertical="center" wrapText="1"/>
    </xf>
    <xf numFmtId="0" fontId="50" fillId="0" borderId="0" xfId="0" applyFont="1" applyAlignment="1">
      <alignment horizontal="justify" vertical="center"/>
    </xf>
    <xf numFmtId="0" fontId="49" fillId="0" borderId="97" xfId="0" applyFont="1" applyBorder="1" applyAlignment="1">
      <alignment horizontal="left" vertical="center"/>
    </xf>
    <xf numFmtId="0" fontId="49" fillId="0" borderId="98" xfId="0" applyFont="1" applyBorder="1" applyAlignment="1">
      <alignment horizontal="left" vertical="center"/>
    </xf>
    <xf numFmtId="0" fontId="49" fillId="0" borderId="99" xfId="0" applyFont="1" applyBorder="1" applyAlignment="1">
      <alignment horizontal="left" vertical="center"/>
    </xf>
    <xf numFmtId="0" fontId="49" fillId="0" borderId="97" xfId="0" applyFont="1" applyBorder="1" applyAlignment="1">
      <alignment horizontal="left" vertical="center" wrapText="1"/>
    </xf>
    <xf numFmtId="0" fontId="49" fillId="0" borderId="98" xfId="0" applyFont="1" applyBorder="1" applyAlignment="1">
      <alignment horizontal="left" vertical="center" wrapText="1"/>
    </xf>
    <xf numFmtId="0" fontId="49" fillId="0" borderId="99" xfId="0" applyFont="1" applyBorder="1" applyAlignment="1">
      <alignment horizontal="left" vertical="center" wrapText="1"/>
    </xf>
    <xf numFmtId="0" fontId="57" fillId="0" borderId="97" xfId="0" applyFont="1" applyBorder="1" applyAlignment="1">
      <alignment horizontal="left" vertical="center"/>
    </xf>
    <xf numFmtId="0" fontId="57" fillId="0" borderId="98" xfId="0" applyFont="1" applyBorder="1" applyAlignment="1">
      <alignment horizontal="left" vertical="center"/>
    </xf>
    <xf numFmtId="0" fontId="57" fillId="0" borderId="99" xfId="0" applyFont="1" applyBorder="1" applyAlignment="1">
      <alignment horizontal="left" vertical="center"/>
    </xf>
    <xf numFmtId="0" fontId="50" fillId="0" borderId="75"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0" xfId="0" applyFont="1" applyAlignment="1">
      <alignment horizontal="justify" vertical="center" wrapText="1"/>
    </xf>
    <xf numFmtId="38" fontId="50" fillId="0" borderId="77" xfId="40" applyFont="1" applyBorder="1" applyAlignment="1">
      <alignment horizontal="center" vertical="center" wrapText="1"/>
    </xf>
    <xf numFmtId="38" fontId="50" fillId="0" borderId="74" xfId="40" applyFont="1" applyBorder="1" applyAlignment="1">
      <alignment horizontal="center" vertical="center" wrapText="1"/>
    </xf>
    <xf numFmtId="0" fontId="50" fillId="0" borderId="73" xfId="0" applyFont="1" applyBorder="1" applyAlignment="1">
      <alignment horizontal="center" vertical="center" wrapText="1"/>
    </xf>
    <xf numFmtId="0" fontId="50" fillId="0" borderId="81" xfId="0" applyFont="1" applyBorder="1" applyAlignment="1">
      <alignment horizontal="center" vertical="center" wrapText="1"/>
    </xf>
    <xf numFmtId="0" fontId="49" fillId="0" borderId="32" xfId="0" applyFont="1" applyBorder="1" applyAlignment="1">
      <alignment horizontal="left" vertical="center"/>
    </xf>
    <xf numFmtId="0" fontId="49" fillId="0" borderId="75" xfId="0" applyFont="1" applyBorder="1" applyAlignment="1">
      <alignment horizontal="left" vertical="center"/>
    </xf>
    <xf numFmtId="0" fontId="50" fillId="0" borderId="119" xfId="0" applyFont="1" applyBorder="1" applyAlignment="1">
      <alignment horizontal="center" vertical="center" wrapText="1"/>
    </xf>
    <xf numFmtId="0" fontId="50" fillId="0" borderId="48" xfId="0" applyFont="1" applyBorder="1" applyAlignment="1">
      <alignment horizontal="center" vertical="center" wrapText="1"/>
    </xf>
    <xf numFmtId="0" fontId="50" fillId="0" borderId="152" xfId="0" applyFont="1" applyBorder="1" applyAlignment="1">
      <alignment horizontal="center" vertical="center" wrapText="1"/>
    </xf>
    <xf numFmtId="0" fontId="50" fillId="0" borderId="120" xfId="0" applyFont="1" applyBorder="1" applyAlignment="1">
      <alignment horizontal="center" vertical="center" wrapText="1"/>
    </xf>
    <xf numFmtId="0" fontId="50" fillId="0" borderId="0" xfId="0" applyFont="1" applyAlignment="1">
      <alignment horizontal="center" vertical="center" wrapText="1"/>
    </xf>
    <xf numFmtId="0" fontId="50" fillId="0" borderId="68" xfId="0" applyFont="1" applyBorder="1" applyAlignment="1">
      <alignment horizontal="center" vertical="center" wrapText="1"/>
    </xf>
    <xf numFmtId="0" fontId="7" fillId="0" borderId="0" xfId="0" applyFont="1" applyAlignment="1">
      <alignment horizontal="left" vertical="center" wrapText="1"/>
    </xf>
    <xf numFmtId="38" fontId="49" fillId="0" borderId="231" xfId="40" applyFont="1" applyBorder="1" applyAlignment="1">
      <alignment horizontal="center" vertical="center" wrapText="1"/>
    </xf>
    <xf numFmtId="38" fontId="49" fillId="0" borderId="232" xfId="40" applyFont="1" applyBorder="1" applyAlignment="1">
      <alignment horizontal="center" vertical="center" wrapText="1"/>
    </xf>
    <xf numFmtId="38" fontId="49" fillId="0" borderId="233" xfId="40" applyFont="1" applyBorder="1" applyAlignment="1">
      <alignment horizontal="center" vertical="center" wrapText="1"/>
    </xf>
    <xf numFmtId="38" fontId="49" fillId="0" borderId="234" xfId="40" applyFont="1" applyBorder="1" applyAlignment="1">
      <alignment horizontal="center" vertical="center" wrapText="1"/>
    </xf>
    <xf numFmtId="38" fontId="49" fillId="0" borderId="235" xfId="40" applyFont="1" applyBorder="1" applyAlignment="1">
      <alignment horizontal="center" vertical="center" wrapText="1"/>
    </xf>
    <xf numFmtId="38" fontId="49" fillId="0" borderId="236" xfId="40" applyFont="1" applyBorder="1" applyAlignment="1">
      <alignment horizontal="center" vertical="center" wrapText="1"/>
    </xf>
    <xf numFmtId="38" fontId="49" fillId="0" borderId="237" xfId="40" applyFont="1" applyBorder="1" applyAlignment="1">
      <alignment horizontal="center" vertical="center" wrapText="1"/>
    </xf>
    <xf numFmtId="38" fontId="49" fillId="0" borderId="238" xfId="40" applyFont="1" applyBorder="1" applyAlignment="1">
      <alignment horizontal="center" vertical="center" wrapText="1"/>
    </xf>
    <xf numFmtId="38" fontId="49" fillId="0" borderId="239" xfId="40" applyFont="1" applyBorder="1" applyAlignment="1">
      <alignment horizontal="center" vertical="center" wrapText="1"/>
    </xf>
    <xf numFmtId="0" fontId="25" fillId="0" borderId="0" xfId="44" applyFont="1" applyAlignment="1">
      <alignment horizontal="left" vertical="center" wrapText="1"/>
    </xf>
    <xf numFmtId="0" fontId="25" fillId="0" borderId="0" xfId="44" applyFont="1" applyAlignment="1">
      <alignment horizontal="left" vertical="center"/>
    </xf>
    <xf numFmtId="0" fontId="10" fillId="0" borderId="0" xfId="44" applyFont="1" applyAlignment="1">
      <alignment horizontal="left" vertical="center"/>
    </xf>
    <xf numFmtId="49" fontId="10" fillId="0" borderId="0" xfId="44" applyNumberFormat="1" applyFont="1" applyAlignment="1">
      <alignment horizontal="left" vertical="center"/>
    </xf>
    <xf numFmtId="0" fontId="0" fillId="5" borderId="0" xfId="0" applyFill="1" applyAlignment="1">
      <alignment horizontal="left" vertical="top" wrapText="1"/>
    </xf>
    <xf numFmtId="0" fontId="0" fillId="5" borderId="142" xfId="0" applyFill="1" applyBorder="1" applyAlignment="1">
      <alignment horizontal="left" vertical="top" wrapText="1"/>
    </xf>
    <xf numFmtId="31" fontId="0" fillId="5" borderId="0" xfId="0" applyNumberFormat="1" applyFill="1" applyAlignment="1">
      <alignment horizontal="center" vertical="center"/>
    </xf>
    <xf numFmtId="0" fontId="21" fillId="0" borderId="240" xfId="94" applyFont="1" applyBorder="1" applyAlignment="1">
      <alignment horizontal="center" vertical="center" wrapText="1"/>
    </xf>
    <xf numFmtId="0" fontId="21" fillId="0" borderId="33" xfId="94" applyFont="1" applyBorder="1" applyAlignment="1">
      <alignment horizontal="center" vertical="center" wrapText="1"/>
    </xf>
    <xf numFmtId="0" fontId="21" fillId="0" borderId="59" xfId="94" applyFont="1" applyBorder="1" applyAlignment="1">
      <alignment horizontal="center" vertical="center" wrapText="1"/>
    </xf>
    <xf numFmtId="0" fontId="99" fillId="0" borderId="0" xfId="94" applyFont="1" applyAlignment="1">
      <alignment horizontal="center" vertical="center"/>
    </xf>
    <xf numFmtId="0" fontId="21" fillId="0" borderId="87" xfId="94" applyFont="1" applyBorder="1" applyAlignment="1">
      <alignment horizontal="center" vertical="center" wrapText="1"/>
    </xf>
    <xf numFmtId="0" fontId="21" fillId="0" borderId="108" xfId="94" applyFont="1" applyBorder="1" applyAlignment="1">
      <alignment horizontal="center" vertical="center" wrapText="1"/>
    </xf>
    <xf numFmtId="0" fontId="50" fillId="0" borderId="65" xfId="0" applyFont="1" applyBorder="1" applyAlignment="1">
      <alignment horizontal="center" vertical="center" wrapText="1"/>
    </xf>
    <xf numFmtId="0" fontId="50" fillId="0" borderId="74" xfId="0" applyFont="1" applyBorder="1" applyAlignment="1">
      <alignment horizontal="center" vertical="center" wrapText="1"/>
    </xf>
    <xf numFmtId="0" fontId="50" fillId="0" borderId="67" xfId="0" applyFont="1" applyBorder="1" applyAlignment="1">
      <alignment horizontal="center" vertical="center" wrapText="1"/>
    </xf>
    <xf numFmtId="38" fontId="49" fillId="0" borderId="37" xfId="40" applyFont="1" applyBorder="1" applyAlignment="1">
      <alignment horizontal="center" vertical="center" wrapText="1"/>
    </xf>
    <xf numFmtId="38" fontId="49" fillId="0" borderId="31" xfId="40" applyFont="1" applyBorder="1" applyAlignment="1">
      <alignment horizontal="center" vertical="center" wrapText="1"/>
    </xf>
    <xf numFmtId="38" fontId="49" fillId="0" borderId="67" xfId="40" applyFont="1" applyBorder="1" applyAlignment="1">
      <alignment horizontal="center" vertical="center" wrapText="1"/>
    </xf>
    <xf numFmtId="38" fontId="49" fillId="0" borderId="40" xfId="40" applyFont="1" applyBorder="1" applyAlignment="1">
      <alignment horizontal="center" vertical="center" wrapText="1"/>
    </xf>
    <xf numFmtId="38" fontId="49" fillId="0" borderId="0" xfId="40" applyFont="1" applyBorder="1" applyAlignment="1">
      <alignment horizontal="center" vertical="center" wrapText="1"/>
    </xf>
    <xf numFmtId="38" fontId="49" fillId="0" borderId="68" xfId="40" applyFont="1" applyBorder="1" applyAlignment="1">
      <alignment horizontal="center" vertical="center" wrapText="1"/>
    </xf>
    <xf numFmtId="38" fontId="49" fillId="0" borderId="47" xfId="40" applyFont="1" applyBorder="1" applyAlignment="1">
      <alignment horizontal="center" vertical="center" wrapText="1"/>
    </xf>
    <xf numFmtId="38" fontId="49" fillId="0" borderId="9" xfId="40" applyFont="1" applyBorder="1" applyAlignment="1">
      <alignment horizontal="center" vertical="center" wrapText="1"/>
    </xf>
    <xf numFmtId="38" fontId="49" fillId="0" borderId="26" xfId="40" applyFont="1" applyBorder="1" applyAlignment="1">
      <alignment horizontal="center" vertical="center" wrapText="1"/>
    </xf>
    <xf numFmtId="0" fontId="50" fillId="4" borderId="0" xfId="0" applyFont="1" applyFill="1" applyAlignment="1">
      <alignment horizontal="justify" vertical="center" wrapText="1"/>
    </xf>
    <xf numFmtId="0" fontId="50" fillId="4" borderId="0" xfId="0" applyFont="1" applyFill="1" applyAlignment="1">
      <alignment horizontal="justify" vertical="center"/>
    </xf>
    <xf numFmtId="38" fontId="25" fillId="0" borderId="22" xfId="40" applyFont="1" applyBorder="1" applyAlignment="1">
      <alignment horizontal="center" vertical="center" wrapText="1"/>
    </xf>
    <xf numFmtId="38" fontId="25" fillId="0" borderId="61" xfId="40" applyFont="1" applyBorder="1" applyAlignment="1">
      <alignment horizontal="center" vertical="center" wrapText="1"/>
    </xf>
    <xf numFmtId="38" fontId="49" fillId="0" borderId="56" xfId="40" applyFont="1" applyBorder="1" applyAlignment="1">
      <alignment horizontal="left" vertical="center" wrapText="1"/>
    </xf>
    <xf numFmtId="38" fontId="49" fillId="0" borderId="29" xfId="40" applyFont="1" applyBorder="1" applyAlignment="1">
      <alignment horizontal="left" vertical="center" wrapText="1"/>
    </xf>
    <xf numFmtId="0" fontId="37" fillId="0" borderId="21" xfId="0" applyFont="1" applyBorder="1" applyAlignment="1">
      <alignment horizontal="center" vertical="center"/>
    </xf>
    <xf numFmtId="38" fontId="59" fillId="0" borderId="21" xfId="40" applyFont="1" applyBorder="1" applyAlignment="1">
      <alignment horizontal="center" vertical="center" wrapText="1"/>
    </xf>
    <xf numFmtId="0" fontId="46" fillId="0" borderId="0" xfId="0" applyFont="1" applyAlignment="1">
      <alignment horizontal="center" vertical="center" wrapText="1"/>
    </xf>
    <xf numFmtId="0" fontId="46" fillId="0" borderId="0" xfId="0" applyFont="1" applyAlignment="1">
      <alignment horizontal="center" vertical="center"/>
    </xf>
    <xf numFmtId="0" fontId="9" fillId="0" borderId="0" xfId="44" applyFont="1" applyAlignment="1">
      <alignment horizontal="center" vertical="center"/>
    </xf>
    <xf numFmtId="0" fontId="13" fillId="0" borderId="0" xfId="44" applyFont="1" applyAlignment="1">
      <alignment horizontal="left" vertical="center"/>
    </xf>
    <xf numFmtId="0" fontId="20" fillId="0" borderId="0" xfId="44" applyFont="1" applyAlignment="1">
      <alignment horizontal="center" vertical="center"/>
    </xf>
    <xf numFmtId="49" fontId="13" fillId="0" borderId="40" xfId="92" applyNumberFormat="1" applyFont="1" applyBorder="1" applyAlignment="1">
      <alignment horizontal="center" vertical="center"/>
    </xf>
    <xf numFmtId="49" fontId="13" fillId="0" borderId="44" xfId="92" applyNumberFormat="1" applyFont="1" applyBorder="1" applyAlignment="1">
      <alignment horizontal="center" vertical="center"/>
    </xf>
    <xf numFmtId="49" fontId="13" fillId="0" borderId="55" xfId="92" applyNumberFormat="1" applyFont="1" applyBorder="1" applyAlignment="1">
      <alignment horizontal="center" vertical="center"/>
    </xf>
    <xf numFmtId="0" fontId="7" fillId="0" borderId="21" xfId="92" applyFont="1" applyBorder="1" applyAlignment="1">
      <alignment horizontal="center" vertical="center"/>
    </xf>
    <xf numFmtId="0" fontId="7" fillId="0" borderId="21" xfId="92" applyFont="1" applyBorder="1" applyAlignment="1">
      <alignment horizontal="center" vertical="center" wrapText="1"/>
    </xf>
    <xf numFmtId="0" fontId="7" fillId="0" borderId="13" xfId="92" applyFont="1" applyBorder="1" applyAlignment="1">
      <alignment horizontal="center" vertical="center"/>
    </xf>
    <xf numFmtId="0" fontId="7" fillId="0" borderId="52" xfId="92" applyFont="1" applyBorder="1" applyAlignment="1">
      <alignment horizontal="center" vertical="center"/>
    </xf>
    <xf numFmtId="0" fontId="7" fillId="0" borderId="48" xfId="92" applyFont="1" applyBorder="1" applyAlignment="1">
      <alignment horizontal="center" vertical="center"/>
    </xf>
    <xf numFmtId="0" fontId="7" fillId="0" borderId="7" xfId="92" applyFont="1" applyBorder="1" applyAlignment="1">
      <alignment horizontal="center" vertical="center"/>
    </xf>
    <xf numFmtId="0" fontId="13" fillId="0" borderId="37" xfId="92" applyFont="1" applyBorder="1" applyAlignment="1">
      <alignment horizontal="center" vertical="center"/>
    </xf>
    <xf numFmtId="0" fontId="13" fillId="0" borderId="40" xfId="92" applyFont="1" applyBorder="1" applyAlignment="1">
      <alignment horizontal="center" vertical="center"/>
    </xf>
    <xf numFmtId="0" fontId="13" fillId="0" borderId="44" xfId="92" applyFont="1" applyBorder="1" applyAlignment="1">
      <alignment horizontal="center" vertical="center"/>
    </xf>
    <xf numFmtId="0" fontId="13" fillId="0" borderId="47" xfId="92" applyFont="1" applyBorder="1" applyAlignment="1">
      <alignment horizontal="center" vertical="center"/>
    </xf>
    <xf numFmtId="0" fontId="13" fillId="0" borderId="55" xfId="92" applyFont="1" applyBorder="1" applyAlignment="1">
      <alignment horizontal="center" vertical="center"/>
    </xf>
    <xf numFmtId="0" fontId="13" fillId="32" borderId="88" xfId="92" applyFont="1" applyFill="1" applyBorder="1" applyAlignment="1">
      <alignment horizontal="center" vertical="center"/>
    </xf>
    <xf numFmtId="0" fontId="13" fillId="32" borderId="222" xfId="92" applyFont="1" applyFill="1" applyBorder="1" applyAlignment="1">
      <alignment horizontal="center" vertical="center"/>
    </xf>
    <xf numFmtId="0" fontId="13" fillId="32" borderId="301" xfId="92" applyFont="1" applyFill="1" applyBorder="1" applyAlignment="1">
      <alignment horizontal="center" vertical="center"/>
    </xf>
    <xf numFmtId="0" fontId="13" fillId="0" borderId="242" xfId="92" applyFont="1" applyBorder="1" applyAlignment="1">
      <alignment horizontal="center" vertical="center"/>
    </xf>
    <xf numFmtId="0" fontId="13" fillId="0" borderId="62" xfId="92" applyFont="1" applyBorder="1" applyAlignment="1">
      <alignment horizontal="center" vertical="center"/>
    </xf>
    <xf numFmtId="0" fontId="84" fillId="0" borderId="0" xfId="92" applyFont="1" applyAlignment="1">
      <alignment horizontal="center" vertical="center" wrapText="1"/>
    </xf>
    <xf numFmtId="0" fontId="107" fillId="0" borderId="70" xfId="92" applyFont="1" applyBorder="1" applyAlignment="1">
      <alignment horizontal="center" vertical="center" wrapText="1"/>
    </xf>
    <xf numFmtId="0" fontId="107" fillId="0" borderId="12" xfId="92" applyFont="1" applyBorder="1" applyAlignment="1">
      <alignment horizontal="center" vertical="center" wrapText="1"/>
    </xf>
    <xf numFmtId="0" fontId="107" fillId="0" borderId="30" xfId="92" applyFont="1" applyBorder="1" applyAlignment="1">
      <alignment horizontal="center" vertical="center" wrapText="1"/>
    </xf>
    <xf numFmtId="0" fontId="107" fillId="0" borderId="21" xfId="92" applyFont="1" applyBorder="1" applyAlignment="1">
      <alignment horizontal="center" vertical="center" wrapText="1"/>
    </xf>
    <xf numFmtId="0" fontId="107" fillId="0" borderId="133" xfId="92" applyFont="1" applyBorder="1" applyAlignment="1">
      <alignment horizontal="center" vertical="center" wrapText="1"/>
    </xf>
    <xf numFmtId="0" fontId="107" fillId="0" borderId="78" xfId="92" applyFont="1" applyBorder="1" applyAlignment="1">
      <alignment horizontal="center" vertical="center" wrapText="1"/>
    </xf>
    <xf numFmtId="0" fontId="107" fillId="0" borderId="79" xfId="92" applyFont="1" applyBorder="1" applyAlignment="1">
      <alignment horizontal="center" vertical="center" wrapText="1"/>
    </xf>
    <xf numFmtId="0" fontId="95" fillId="0" borderId="22" xfId="95" applyFont="1" applyBorder="1" applyAlignment="1">
      <alignment horizontal="center" vertical="center" wrapText="1"/>
    </xf>
    <xf numFmtId="0" fontId="95" fillId="0" borderId="80" xfId="95" applyFont="1" applyBorder="1" applyAlignment="1">
      <alignment horizontal="center" vertical="center" wrapText="1"/>
    </xf>
    <xf numFmtId="0" fontId="95" fillId="0" borderId="61" xfId="95" applyFont="1" applyBorder="1" applyAlignment="1">
      <alignment horizontal="center" vertical="center" wrapText="1"/>
    </xf>
    <xf numFmtId="0" fontId="95" fillId="0" borderId="253" xfId="95" applyFont="1" applyBorder="1" applyAlignment="1">
      <alignment horizontal="left" vertical="center"/>
    </xf>
    <xf numFmtId="0" fontId="95" fillId="0" borderId="254" xfId="95" applyFont="1" applyBorder="1" applyAlignment="1">
      <alignment horizontal="left" vertical="center"/>
    </xf>
    <xf numFmtId="0" fontId="95" fillId="0" borderId="255" xfId="95" applyFont="1" applyBorder="1" applyAlignment="1">
      <alignment horizontal="left" vertical="center"/>
    </xf>
    <xf numFmtId="0" fontId="17" fillId="0" borderId="22" xfId="95" applyFont="1" applyBorder="1" applyAlignment="1">
      <alignment horizontal="center" vertical="center" wrapText="1"/>
    </xf>
    <xf numFmtId="0" fontId="17" fillId="0" borderId="80" xfId="95" applyFont="1" applyBorder="1" applyAlignment="1">
      <alignment horizontal="center" vertical="center" wrapText="1"/>
    </xf>
    <xf numFmtId="0" fontId="17" fillId="0" borderId="61" xfId="95" applyFont="1" applyBorder="1" applyAlignment="1">
      <alignment horizontal="center" vertical="center" wrapText="1"/>
    </xf>
    <xf numFmtId="0" fontId="95" fillId="0" borderId="249" xfId="95" applyFont="1" applyBorder="1" applyAlignment="1">
      <alignment horizontal="left" vertical="center" wrapText="1"/>
    </xf>
    <xf numFmtId="0" fontId="109" fillId="0" borderId="190" xfId="95" applyFont="1" applyBorder="1" applyAlignment="1">
      <alignment horizontal="left" vertical="center"/>
    </xf>
    <xf numFmtId="0" fontId="109" fillId="0" borderId="256" xfId="95" applyFont="1" applyBorder="1" applyAlignment="1">
      <alignment horizontal="left" vertical="center"/>
    </xf>
    <xf numFmtId="0" fontId="109" fillId="0" borderId="47" xfId="95" applyFont="1" applyBorder="1" applyAlignment="1">
      <alignment horizontal="left" vertical="center"/>
    </xf>
    <xf numFmtId="0" fontId="109" fillId="0" borderId="9" xfId="95" applyFont="1" applyBorder="1" applyAlignment="1">
      <alignment horizontal="left" vertical="center"/>
    </xf>
    <xf numFmtId="0" fontId="109" fillId="0" borderId="26" xfId="95" applyFont="1" applyBorder="1" applyAlignment="1">
      <alignment horizontal="left" vertical="center"/>
    </xf>
    <xf numFmtId="0" fontId="14" fillId="0" borderId="0" xfId="92" applyFont="1" applyAlignment="1">
      <alignment horizontal="center" vertical="center"/>
    </xf>
    <xf numFmtId="0" fontId="13" fillId="5" borderId="76" xfId="0" applyFont="1" applyFill="1" applyBorder="1" applyAlignment="1">
      <alignment horizontal="center" vertical="center" wrapText="1"/>
    </xf>
    <xf numFmtId="0" fontId="13" fillId="5" borderId="80" xfId="0" applyFont="1" applyFill="1" applyBorder="1" applyAlignment="1">
      <alignment horizontal="center" vertical="center" wrapText="1"/>
    </xf>
    <xf numFmtId="0" fontId="13" fillId="5" borderId="90" xfId="0" applyFont="1" applyFill="1" applyBorder="1" applyAlignment="1">
      <alignment horizontal="center" vertical="center" wrapText="1"/>
    </xf>
    <xf numFmtId="0" fontId="13" fillId="5" borderId="22" xfId="0" applyFont="1" applyFill="1" applyBorder="1" applyAlignment="1">
      <alignment horizontal="center" vertical="center" wrapText="1"/>
    </xf>
    <xf numFmtId="0" fontId="13" fillId="5" borderId="61" xfId="0" applyFont="1" applyFill="1" applyBorder="1" applyAlignment="1">
      <alignment horizontal="center" vertical="center" wrapText="1"/>
    </xf>
    <xf numFmtId="0" fontId="13" fillId="5" borderId="21" xfId="0" applyFont="1" applyFill="1" applyBorder="1" applyAlignment="1">
      <alignment horizontal="center" vertical="center" wrapText="1"/>
    </xf>
    <xf numFmtId="0" fontId="13" fillId="5" borderId="65" xfId="0" applyFont="1" applyFill="1" applyBorder="1" applyAlignment="1">
      <alignment horizontal="center" vertical="center" wrapText="1"/>
    </xf>
    <xf numFmtId="0" fontId="17" fillId="0" borderId="120" xfId="92" applyFont="1" applyBorder="1" applyAlignment="1">
      <alignment horizontal="center" vertical="center"/>
    </xf>
    <xf numFmtId="0" fontId="17" fillId="0" borderId="91" xfId="92" applyFont="1" applyBorder="1" applyAlignment="1">
      <alignment horizontal="center" vertical="center"/>
    </xf>
    <xf numFmtId="0" fontId="13" fillId="5" borderId="76" xfId="0" applyFont="1" applyFill="1" applyBorder="1" applyAlignment="1">
      <alignment horizontal="left" vertical="center" wrapText="1"/>
    </xf>
    <xf numFmtId="0" fontId="13" fillId="5" borderId="80" xfId="0" applyFont="1" applyFill="1" applyBorder="1" applyAlignment="1">
      <alignment horizontal="left" vertical="center" wrapText="1"/>
    </xf>
    <xf numFmtId="0" fontId="13" fillId="5" borderId="90" xfId="0" applyFont="1" applyFill="1" applyBorder="1" applyAlignment="1">
      <alignment horizontal="left" vertical="center" wrapText="1"/>
    </xf>
    <xf numFmtId="49" fontId="13" fillId="0" borderId="80" xfId="92" applyNumberFormat="1" applyFont="1" applyBorder="1" applyAlignment="1">
      <alignment horizontal="center" vertical="center"/>
    </xf>
    <xf numFmtId="49" fontId="13" fillId="0" borderId="109" xfId="92" applyNumberFormat="1" applyFont="1" applyBorder="1" applyAlignment="1">
      <alignment horizontal="center" vertical="center"/>
    </xf>
    <xf numFmtId="0" fontId="13" fillId="0" borderId="0" xfId="92" applyFont="1" applyAlignment="1">
      <alignment horizontal="center" vertical="center"/>
    </xf>
    <xf numFmtId="49" fontId="17" fillId="9" borderId="80" xfId="92" applyNumberFormat="1" applyFont="1" applyFill="1" applyBorder="1" applyAlignment="1">
      <alignment horizontal="center" vertical="center" wrapText="1"/>
    </xf>
    <xf numFmtId="49" fontId="17" fillId="9" borderId="109" xfId="92" applyNumberFormat="1" applyFont="1" applyFill="1" applyBorder="1" applyAlignment="1">
      <alignment horizontal="center" vertical="center" wrapText="1"/>
    </xf>
    <xf numFmtId="49" fontId="13" fillId="0" borderId="61" xfId="92" applyNumberFormat="1" applyFont="1" applyBorder="1" applyAlignment="1">
      <alignment horizontal="center" vertical="center"/>
    </xf>
    <xf numFmtId="0" fontId="13" fillId="32" borderId="234" xfId="92" applyFont="1" applyFill="1" applyBorder="1" applyAlignment="1">
      <alignment horizontal="center" vertical="center"/>
    </xf>
    <xf numFmtId="0" fontId="13" fillId="32" borderId="300" xfId="92" applyFont="1" applyFill="1" applyBorder="1" applyAlignment="1">
      <alignment horizontal="center" vertical="center"/>
    </xf>
    <xf numFmtId="0" fontId="13" fillId="32" borderId="299" xfId="92" applyFont="1" applyFill="1" applyBorder="1" applyAlignment="1">
      <alignment horizontal="center" vertical="center"/>
    </xf>
    <xf numFmtId="0" fontId="17" fillId="0" borderId="119" xfId="92" applyFont="1" applyBorder="1" applyAlignment="1">
      <alignment horizontal="center" vertical="center"/>
    </xf>
    <xf numFmtId="0" fontId="17" fillId="0" borderId="129" xfId="92" applyFont="1" applyBorder="1" applyAlignment="1">
      <alignment horizontal="center" vertical="center"/>
    </xf>
    <xf numFmtId="49" fontId="13" fillId="0" borderId="90" xfId="92" applyNumberFormat="1" applyFont="1" applyBorder="1" applyAlignment="1">
      <alignment horizontal="center" vertical="center"/>
    </xf>
    <xf numFmtId="0" fontId="17" fillId="0" borderId="10" xfId="92" applyFont="1" applyBorder="1" applyAlignment="1">
      <alignment horizontal="center" vertical="center"/>
    </xf>
    <xf numFmtId="0" fontId="13" fillId="5" borderId="22" xfId="0" applyFont="1" applyFill="1" applyBorder="1" applyAlignment="1">
      <alignment horizontal="left" vertical="center" wrapText="1"/>
    </xf>
    <xf numFmtId="0" fontId="13" fillId="5" borderId="61" xfId="0" applyFont="1" applyFill="1" applyBorder="1" applyAlignment="1">
      <alignment horizontal="left" vertical="center" wrapText="1"/>
    </xf>
    <xf numFmtId="0" fontId="13" fillId="0" borderId="20" xfId="92" applyFont="1" applyBorder="1" applyAlignment="1">
      <alignment horizontal="center" vertical="center"/>
    </xf>
    <xf numFmtId="0" fontId="17" fillId="0" borderId="87" xfId="92" applyFont="1" applyBorder="1" applyAlignment="1">
      <alignment horizontal="center" vertical="center"/>
    </xf>
    <xf numFmtId="0" fontId="17" fillId="0" borderId="33" xfId="92" applyFont="1" applyBorder="1" applyAlignment="1">
      <alignment horizontal="center" vertical="center"/>
    </xf>
    <xf numFmtId="0" fontId="17" fillId="0" borderId="25" xfId="92" applyFont="1" applyBorder="1" applyAlignment="1">
      <alignment horizontal="center" vertical="center"/>
    </xf>
    <xf numFmtId="0" fontId="72" fillId="0" borderId="119" xfId="92" applyFont="1" applyBorder="1" applyAlignment="1">
      <alignment horizontal="center" vertical="center" wrapText="1"/>
    </xf>
    <xf numFmtId="0" fontId="72" fillId="0" borderId="120" xfId="92" applyFont="1" applyBorder="1" applyAlignment="1">
      <alignment horizontal="center" vertical="center" wrapText="1"/>
    </xf>
    <xf numFmtId="0" fontId="72" fillId="0" borderId="10" xfId="92" applyFont="1" applyBorder="1" applyAlignment="1">
      <alignment horizontal="center" vertical="center" wrapText="1"/>
    </xf>
    <xf numFmtId="0" fontId="17" fillId="0" borderId="32" xfId="92" applyFont="1" applyBorder="1" applyAlignment="1">
      <alignment horizontal="center" vertical="center" wrapText="1"/>
    </xf>
    <xf numFmtId="0" fontId="17" fillId="0" borderId="33" xfId="92" applyFont="1" applyBorder="1" applyAlignment="1">
      <alignment horizontal="center" vertical="center" wrapText="1"/>
    </xf>
    <xf numFmtId="0" fontId="17" fillId="0" borderId="108" xfId="92" applyFont="1" applyBorder="1" applyAlignment="1">
      <alignment horizontal="center" vertical="center" wrapText="1"/>
    </xf>
    <xf numFmtId="0" fontId="17" fillId="0" borderId="76" xfId="92" applyFont="1" applyBorder="1" applyAlignment="1">
      <alignment horizontal="center" vertical="center" wrapText="1"/>
    </xf>
    <xf numFmtId="0" fontId="17" fillId="0" borderId="80" xfId="92" applyFont="1" applyBorder="1" applyAlignment="1">
      <alignment horizontal="center" vertical="center" wrapText="1"/>
    </xf>
    <xf numFmtId="0" fontId="17" fillId="0" borderId="90" xfId="92" applyFont="1" applyBorder="1" applyAlignment="1">
      <alignment horizontal="center" vertical="center" wrapText="1"/>
    </xf>
    <xf numFmtId="0" fontId="13" fillId="0" borderId="76" xfId="92" applyFont="1" applyBorder="1" applyAlignment="1">
      <alignment horizontal="center" vertical="center"/>
    </xf>
    <xf numFmtId="0" fontId="13" fillId="0" borderId="80" xfId="92" applyFont="1" applyBorder="1" applyAlignment="1">
      <alignment horizontal="center" vertical="center"/>
    </xf>
    <xf numFmtId="0" fontId="13" fillId="0" borderId="90" xfId="92" applyFont="1" applyBorder="1" applyAlignment="1">
      <alignment horizontal="center" vertical="center"/>
    </xf>
    <xf numFmtId="0" fontId="40" fillId="0" borderId="76" xfId="0" applyFont="1" applyBorder="1" applyAlignment="1">
      <alignment horizontal="center" vertical="center" wrapText="1"/>
    </xf>
    <xf numFmtId="0" fontId="40" fillId="0" borderId="80" xfId="0" applyFont="1" applyBorder="1" applyAlignment="1">
      <alignment horizontal="center" vertical="center" wrapText="1"/>
    </xf>
    <xf numFmtId="0" fontId="40" fillId="0" borderId="90" xfId="0" applyFont="1" applyBorder="1" applyAlignment="1">
      <alignment horizontal="center" vertical="center" wrapText="1"/>
    </xf>
    <xf numFmtId="0" fontId="13" fillId="0" borderId="76" xfId="92" applyFont="1" applyBorder="1" applyAlignment="1">
      <alignment horizontal="center" vertical="center" wrapText="1"/>
    </xf>
    <xf numFmtId="0" fontId="17" fillId="0" borderId="108" xfId="92" applyFont="1" applyBorder="1" applyAlignment="1">
      <alignment horizontal="center" vertical="center"/>
    </xf>
    <xf numFmtId="0" fontId="13" fillId="32" borderId="294" xfId="92" applyFont="1" applyFill="1" applyBorder="1" applyAlignment="1">
      <alignment horizontal="center" vertical="center"/>
    </xf>
    <xf numFmtId="0" fontId="13" fillId="32" borderId="295" xfId="92" applyFont="1" applyFill="1" applyBorder="1" applyAlignment="1">
      <alignment horizontal="center" vertical="center"/>
    </xf>
    <xf numFmtId="0" fontId="13" fillId="32" borderId="296" xfId="92" applyFont="1" applyFill="1" applyBorder="1" applyAlignment="1">
      <alignment horizontal="center" vertical="center"/>
    </xf>
    <xf numFmtId="49" fontId="13" fillId="0" borderId="114" xfId="92" applyNumberFormat="1" applyFont="1" applyBorder="1" applyAlignment="1">
      <alignment horizontal="center" vertical="center"/>
    </xf>
    <xf numFmtId="49" fontId="13" fillId="0" borderId="115" xfId="92" applyNumberFormat="1" applyFont="1" applyBorder="1" applyAlignment="1">
      <alignment horizontal="center" vertical="center"/>
    </xf>
    <xf numFmtId="49" fontId="13" fillId="0" borderId="100" xfId="92" applyNumberFormat="1" applyFont="1" applyBorder="1" applyAlignment="1">
      <alignment horizontal="center" vertical="center"/>
    </xf>
    <xf numFmtId="49" fontId="13" fillId="0" borderId="118" xfId="92" applyNumberFormat="1" applyFont="1" applyBorder="1" applyAlignment="1">
      <alignment horizontal="center" vertical="center"/>
    </xf>
    <xf numFmtId="49" fontId="13" fillId="0" borderId="110" xfId="92" applyNumberFormat="1" applyFont="1" applyBorder="1" applyAlignment="1">
      <alignment horizontal="center" vertical="center"/>
    </xf>
    <xf numFmtId="49" fontId="13" fillId="0" borderId="111" xfId="92" applyNumberFormat="1" applyFont="1" applyBorder="1" applyAlignment="1">
      <alignment horizontal="center" vertical="center"/>
    </xf>
    <xf numFmtId="49" fontId="13" fillId="0" borderId="47" xfId="92" applyNumberFormat="1" applyFont="1" applyBorder="1" applyAlignment="1">
      <alignment horizontal="center" vertical="center"/>
    </xf>
    <xf numFmtId="0" fontId="13" fillId="0" borderId="61" xfId="92" applyFont="1" applyBorder="1" applyAlignment="1">
      <alignment horizontal="center" vertical="center"/>
    </xf>
    <xf numFmtId="49" fontId="13" fillId="0" borderId="22" xfId="92" applyNumberFormat="1" applyFont="1" applyBorder="1" applyAlignment="1">
      <alignment horizontal="center" vertical="center" wrapText="1"/>
    </xf>
    <xf numFmtId="49" fontId="13" fillId="0" borderId="80" xfId="92" applyNumberFormat="1" applyFont="1" applyBorder="1" applyAlignment="1">
      <alignment horizontal="center" vertical="center" wrapText="1"/>
    </xf>
    <xf numFmtId="49" fontId="13" fillId="0" borderId="109" xfId="92" applyNumberFormat="1" applyFont="1" applyBorder="1" applyAlignment="1">
      <alignment horizontal="center" vertical="center" wrapText="1"/>
    </xf>
    <xf numFmtId="49" fontId="13" fillId="0" borderId="0" xfId="92" applyNumberFormat="1" applyFont="1" applyAlignment="1">
      <alignment horizontal="center" vertical="center"/>
    </xf>
    <xf numFmtId="0" fontId="72" fillId="0" borderId="91" xfId="92" applyFont="1" applyBorder="1" applyAlignment="1">
      <alignment horizontal="center" vertical="center" wrapText="1"/>
    </xf>
    <xf numFmtId="49" fontId="17" fillId="0" borderId="80" xfId="92" applyNumberFormat="1" applyFont="1" applyBorder="1" applyAlignment="1">
      <alignment horizontal="center" vertical="center"/>
    </xf>
    <xf numFmtId="49" fontId="17" fillId="0" borderId="109" xfId="92" applyNumberFormat="1" applyFont="1" applyBorder="1" applyAlignment="1">
      <alignment horizontal="center" vertical="center"/>
    </xf>
    <xf numFmtId="49" fontId="17" fillId="0" borderId="22" xfId="92" applyNumberFormat="1" applyFont="1" applyBorder="1" applyAlignment="1">
      <alignment horizontal="center" vertical="center"/>
    </xf>
    <xf numFmtId="49" fontId="13" fillId="0" borderId="37" xfId="92" applyNumberFormat="1" applyFont="1" applyBorder="1" applyAlignment="1">
      <alignment horizontal="center" vertical="center"/>
    </xf>
    <xf numFmtId="49" fontId="17" fillId="0" borderId="114" xfId="92" applyNumberFormat="1" applyFont="1" applyBorder="1" applyAlignment="1">
      <alignment horizontal="center" vertical="center"/>
    </xf>
    <xf numFmtId="49" fontId="17" fillId="0" borderId="61" xfId="92" applyNumberFormat="1" applyFont="1" applyBorder="1" applyAlignment="1">
      <alignment horizontal="center" vertical="center"/>
    </xf>
    <xf numFmtId="49" fontId="17" fillId="0" borderId="90" xfId="92" applyNumberFormat="1" applyFont="1" applyBorder="1" applyAlignment="1">
      <alignment horizontal="center" vertical="center"/>
    </xf>
    <xf numFmtId="0" fontId="7" fillId="0" borderId="52" xfId="92" applyFont="1" applyBorder="1" applyAlignment="1">
      <alignment horizontal="center" vertical="center" wrapText="1"/>
    </xf>
    <xf numFmtId="0" fontId="7" fillId="0" borderId="152" xfId="92" applyFont="1" applyBorder="1" applyAlignment="1">
      <alignment horizontal="center" vertical="center" wrapText="1"/>
    </xf>
    <xf numFmtId="0" fontId="7" fillId="0" borderId="47" xfId="92" applyFont="1" applyBorder="1" applyAlignment="1">
      <alignment horizontal="center" vertical="center" wrapText="1"/>
    </xf>
    <xf numFmtId="0" fontId="7" fillId="0" borderId="26" xfId="92" applyFont="1" applyBorder="1" applyAlignment="1">
      <alignment horizontal="center" vertical="center" wrapText="1"/>
    </xf>
    <xf numFmtId="0" fontId="7" fillId="0" borderId="7" xfId="92" applyFont="1" applyBorder="1" applyAlignment="1">
      <alignment horizontal="center" vertical="center" wrapText="1"/>
    </xf>
    <xf numFmtId="0" fontId="7" fillId="0" borderId="40" xfId="92" applyFont="1" applyBorder="1" applyAlignment="1">
      <alignment horizontal="center" vertical="center" wrapText="1"/>
    </xf>
    <xf numFmtId="0" fontId="7" fillId="0" borderId="5" xfId="92" applyFont="1" applyBorder="1" applyAlignment="1">
      <alignment horizontal="center" vertical="center" wrapText="1"/>
    </xf>
    <xf numFmtId="0" fontId="7" fillId="0" borderId="27" xfId="92" applyFont="1" applyBorder="1" applyAlignment="1">
      <alignment horizontal="center" vertical="center" wrapText="1"/>
    </xf>
    <xf numFmtId="0" fontId="7" fillId="0" borderId="0" xfId="92" applyFont="1" applyAlignment="1">
      <alignment horizontal="center" vertical="center" wrapText="1"/>
    </xf>
    <xf numFmtId="0" fontId="107" fillId="0" borderId="56" xfId="92" applyFont="1" applyBorder="1" applyAlignment="1">
      <alignment horizontal="center" vertical="center" wrapText="1"/>
    </xf>
    <xf numFmtId="0" fontId="107" fillId="0" borderId="13" xfId="92" applyFont="1" applyBorder="1" applyAlignment="1">
      <alignment horizontal="center" vertical="center" wrapText="1"/>
    </xf>
    <xf numFmtId="49" fontId="13" fillId="0" borderId="119" xfId="92" applyNumberFormat="1" applyFont="1" applyBorder="1" applyAlignment="1">
      <alignment horizontal="center" vertical="center"/>
    </xf>
    <xf numFmtId="49" fontId="13" fillId="0" borderId="48" xfId="92" applyNumberFormat="1" applyFont="1" applyBorder="1" applyAlignment="1">
      <alignment horizontal="center" vertical="center"/>
    </xf>
    <xf numFmtId="49" fontId="13" fillId="0" borderId="127" xfId="92" applyNumberFormat="1" applyFont="1" applyBorder="1" applyAlignment="1">
      <alignment horizontal="center" vertical="center"/>
    </xf>
    <xf numFmtId="49" fontId="13" fillId="0" borderId="91" xfId="92" applyNumberFormat="1" applyFont="1" applyBorder="1" applyAlignment="1">
      <alignment horizontal="center" vertical="center"/>
    </xf>
    <xf numFmtId="49" fontId="13" fillId="0" borderId="49" xfId="92" applyNumberFormat="1" applyFont="1" applyBorder="1" applyAlignment="1">
      <alignment horizontal="center" vertical="center"/>
    </xf>
    <xf numFmtId="49" fontId="13" fillId="0" borderId="128" xfId="92" applyNumberFormat="1" applyFont="1" applyBorder="1" applyAlignment="1">
      <alignment horizontal="center" vertical="center"/>
    </xf>
    <xf numFmtId="49" fontId="7" fillId="0" borderId="53" xfId="92" applyNumberFormat="1" applyFont="1" applyBorder="1" applyAlignment="1">
      <alignment horizontal="right" vertical="center"/>
    </xf>
    <xf numFmtId="49" fontId="7" fillId="0" borderId="49" xfId="92" applyNumberFormat="1" applyFont="1" applyBorder="1" applyAlignment="1">
      <alignment horizontal="right" vertical="center"/>
    </xf>
    <xf numFmtId="49" fontId="7" fillId="0" borderId="49" xfId="92" applyNumberFormat="1" applyFont="1" applyBorder="1" applyAlignment="1">
      <alignment horizontal="left" vertical="center"/>
    </xf>
    <xf numFmtId="185" fontId="7" fillId="0" borderId="54" xfId="92" applyNumberFormat="1" applyFont="1" applyBorder="1" applyAlignment="1">
      <alignment horizontal="center" vertical="center"/>
    </xf>
    <xf numFmtId="185" fontId="7" fillId="0" borderId="49" xfId="92" applyNumberFormat="1" applyFont="1" applyBorder="1" applyAlignment="1">
      <alignment horizontal="center" vertical="center"/>
    </xf>
    <xf numFmtId="185" fontId="7" fillId="0" borderId="183" xfId="92" applyNumberFormat="1" applyFont="1" applyBorder="1" applyAlignment="1">
      <alignment horizontal="center" vertical="center"/>
    </xf>
    <xf numFmtId="0" fontId="72" fillId="0" borderId="95" xfId="92" applyFont="1" applyBorder="1" applyAlignment="1">
      <alignment horizontal="center" vertical="center" wrapText="1"/>
    </xf>
    <xf numFmtId="0" fontId="72" fillId="0" borderId="75" xfId="92" applyFont="1" applyBorder="1" applyAlignment="1">
      <alignment horizontal="center" vertical="center" wrapText="1"/>
    </xf>
    <xf numFmtId="0" fontId="72" fillId="0" borderId="33" xfId="92" applyFont="1" applyBorder="1" applyAlignment="1">
      <alignment horizontal="center" vertical="center" wrapText="1"/>
    </xf>
    <xf numFmtId="0" fontId="72" fillId="0" borderId="80" xfId="92" applyFont="1" applyBorder="1" applyAlignment="1">
      <alignment horizontal="center" vertical="center" wrapText="1"/>
    </xf>
    <xf numFmtId="0" fontId="72" fillId="0" borderId="63" xfId="92" applyFont="1" applyBorder="1" applyAlignment="1">
      <alignment horizontal="center" vertical="center" wrapText="1"/>
    </xf>
    <xf numFmtId="0" fontId="72" fillId="0" borderId="65" xfId="92" applyFont="1" applyBorder="1" applyAlignment="1">
      <alignment horizontal="center" vertical="center" wrapText="1"/>
    </xf>
    <xf numFmtId="0" fontId="17" fillId="0" borderId="75" xfId="92" applyFont="1" applyBorder="1" applyAlignment="1">
      <alignment horizontal="center" vertical="center"/>
    </xf>
    <xf numFmtId="0" fontId="17" fillId="0" borderId="77" xfId="92" applyFont="1" applyBorder="1" applyAlignment="1">
      <alignment horizontal="center" vertical="center"/>
    </xf>
    <xf numFmtId="0" fontId="17" fillId="12" borderId="61" xfId="92" applyFont="1" applyFill="1" applyBorder="1" applyAlignment="1">
      <alignment horizontal="center" vertical="center"/>
    </xf>
    <xf numFmtId="0" fontId="17" fillId="12" borderId="47" xfId="92" applyFont="1" applyFill="1" applyBorder="1" applyAlignment="1">
      <alignment horizontal="center" vertical="center"/>
    </xf>
    <xf numFmtId="0" fontId="17" fillId="0" borderId="65" xfId="92" applyFont="1" applyBorder="1" applyAlignment="1">
      <alignment horizontal="center" vertical="center"/>
    </xf>
    <xf numFmtId="0" fontId="17" fillId="0" borderId="72" xfId="92" applyFont="1" applyBorder="1" applyAlignment="1">
      <alignment horizontal="center" vertical="center"/>
    </xf>
    <xf numFmtId="0" fontId="87" fillId="0" borderId="119" xfId="92" applyFont="1" applyBorder="1" applyAlignment="1">
      <alignment horizontal="center" vertical="center" wrapText="1"/>
    </xf>
    <xf numFmtId="0" fontId="0" fillId="0" borderId="48" xfId="0" applyBorder="1" applyAlignment="1">
      <alignment vertical="center" wrapText="1"/>
    </xf>
    <xf numFmtId="0" fontId="0" fillId="0" borderId="7" xfId="0" applyBorder="1" applyAlignment="1">
      <alignment vertical="center" wrapText="1"/>
    </xf>
    <xf numFmtId="0" fontId="0" fillId="0" borderId="120" xfId="0" applyBorder="1" applyAlignment="1">
      <alignment vertical="center" wrapText="1"/>
    </xf>
    <xf numFmtId="0" fontId="0" fillId="0" borderId="0" xfId="0" applyAlignment="1">
      <alignment vertical="center" wrapText="1"/>
    </xf>
    <xf numFmtId="0" fontId="0" fillId="0" borderId="5" xfId="0" applyBorder="1" applyAlignment="1">
      <alignment vertical="center" wrapText="1"/>
    </xf>
    <xf numFmtId="0" fontId="0" fillId="0" borderId="91" xfId="0" applyBorder="1" applyAlignment="1">
      <alignment vertical="center" wrapText="1"/>
    </xf>
    <xf numFmtId="0" fontId="0" fillId="0" borderId="49" xfId="0" applyBorder="1" applyAlignment="1">
      <alignment vertical="center" wrapText="1"/>
    </xf>
    <xf numFmtId="0" fontId="0" fillId="0" borderId="4" xfId="0" applyBorder="1" applyAlignment="1">
      <alignment vertical="center" wrapText="1"/>
    </xf>
    <xf numFmtId="0" fontId="18" fillId="0" borderId="74" xfId="92" applyFont="1" applyBorder="1" applyAlignment="1">
      <alignment horizontal="center" vertical="center"/>
    </xf>
    <xf numFmtId="0" fontId="18" fillId="0" borderId="75" xfId="92" applyFont="1" applyBorder="1" applyAlignment="1">
      <alignment horizontal="center" vertical="center"/>
    </xf>
    <xf numFmtId="0" fontId="18" fillId="12" borderId="29" xfId="92" applyFont="1" applyFill="1" applyBorder="1" applyAlignment="1">
      <alignment horizontal="center" vertical="center"/>
    </xf>
    <xf numFmtId="0" fontId="18" fillId="12" borderId="21" xfId="92" applyFont="1" applyFill="1" applyBorder="1" applyAlignment="1">
      <alignment horizontal="center" vertical="center"/>
    </xf>
    <xf numFmtId="0" fontId="18" fillId="0" borderId="64" xfId="92" applyFont="1" applyBorder="1" applyAlignment="1">
      <alignment horizontal="center" vertical="center"/>
    </xf>
    <xf numFmtId="0" fontId="18" fillId="0" borderId="65" xfId="92" applyFont="1" applyBorder="1" applyAlignment="1">
      <alignment horizontal="center" vertical="center"/>
    </xf>
    <xf numFmtId="185" fontId="7" fillId="0" borderId="46" xfId="92" applyNumberFormat="1" applyFont="1" applyBorder="1" applyAlignment="1">
      <alignment horizontal="center" vertical="center"/>
    </xf>
    <xf numFmtId="185" fontId="7" fillId="0" borderId="9" xfId="92" applyNumberFormat="1" applyFont="1" applyBorder="1" applyAlignment="1">
      <alignment horizontal="center" vertical="center"/>
    </xf>
    <xf numFmtId="185" fontId="7" fillId="0" borderId="159" xfId="92" applyNumberFormat="1" applyFont="1" applyBorder="1" applyAlignment="1">
      <alignment horizontal="center" vertical="center"/>
    </xf>
    <xf numFmtId="0" fontId="17" fillId="5" borderId="116" xfId="92" applyFont="1" applyFill="1" applyBorder="1" applyAlignment="1">
      <alignment horizontal="center" vertical="center"/>
    </xf>
    <xf numFmtId="0" fontId="17" fillId="5" borderId="103" xfId="92" applyFont="1" applyFill="1" applyBorder="1" applyAlignment="1">
      <alignment horizontal="center" vertical="center"/>
    </xf>
    <xf numFmtId="185" fontId="7" fillId="0" borderId="53" xfId="92" applyNumberFormat="1" applyFont="1" applyBorder="1" applyAlignment="1">
      <alignment horizontal="center" vertical="center"/>
    </xf>
    <xf numFmtId="187" fontId="7" fillId="0" borderId="54" xfId="92" applyNumberFormat="1" applyFont="1" applyBorder="1" applyAlignment="1">
      <alignment horizontal="center" vertical="center"/>
    </xf>
    <xf numFmtId="187" fontId="7" fillId="0" borderId="49" xfId="92" applyNumberFormat="1" applyFont="1" applyBorder="1" applyAlignment="1">
      <alignment horizontal="center" vertical="center"/>
    </xf>
    <xf numFmtId="187" fontId="7" fillId="0" borderId="183" xfId="92" applyNumberFormat="1" applyFont="1" applyBorder="1" applyAlignment="1">
      <alignment horizontal="center" vertical="center"/>
    </xf>
    <xf numFmtId="185" fontId="7" fillId="0" borderId="42" xfId="92" applyNumberFormat="1" applyFont="1" applyBorder="1" applyAlignment="1">
      <alignment horizontal="center" vertical="center"/>
    </xf>
    <xf numFmtId="185" fontId="7" fillId="0" borderId="43" xfId="92" applyNumberFormat="1" applyFont="1" applyBorder="1" applyAlignment="1">
      <alignment horizontal="center" vertical="center"/>
    </xf>
    <xf numFmtId="185" fontId="7" fillId="0" borderId="177" xfId="92" applyNumberFormat="1" applyFont="1" applyBorder="1" applyAlignment="1">
      <alignment horizontal="center" vertical="center"/>
    </xf>
    <xf numFmtId="185" fontId="7" fillId="0" borderId="179" xfId="92" applyNumberFormat="1" applyFont="1" applyBorder="1" applyAlignment="1">
      <alignment horizontal="center" vertical="center"/>
    </xf>
    <xf numFmtId="0" fontId="17" fillId="5" borderId="113" xfId="92" applyFont="1" applyFill="1" applyBorder="1" applyAlignment="1">
      <alignment horizontal="center" vertical="center"/>
    </xf>
    <xf numFmtId="49" fontId="13" fillId="0" borderId="122" xfId="92" applyNumberFormat="1" applyFont="1" applyBorder="1" applyAlignment="1">
      <alignment horizontal="center" vertical="center"/>
    </xf>
    <xf numFmtId="49" fontId="13" fillId="0" borderId="126" xfId="92" applyNumberFormat="1" applyFont="1" applyBorder="1" applyAlignment="1">
      <alignment horizontal="center" vertical="center"/>
    </xf>
    <xf numFmtId="185" fontId="7" fillId="0" borderId="41" xfId="92" applyNumberFormat="1" applyFont="1" applyBorder="1" applyAlignment="1">
      <alignment horizontal="center" vertical="center"/>
    </xf>
    <xf numFmtId="49" fontId="13" fillId="3" borderId="80" xfId="92" applyNumberFormat="1" applyFont="1" applyFill="1" applyBorder="1" applyAlignment="1">
      <alignment horizontal="center" vertical="center" wrapText="1"/>
    </xf>
    <xf numFmtId="49" fontId="13" fillId="3" borderId="109" xfId="92" applyNumberFormat="1" applyFont="1" applyFill="1" applyBorder="1" applyAlignment="1">
      <alignment horizontal="center" vertical="center" wrapText="1"/>
    </xf>
    <xf numFmtId="49" fontId="13" fillId="0" borderId="123" xfId="92" applyNumberFormat="1" applyFont="1" applyBorder="1" applyAlignment="1">
      <alignment horizontal="center" vertical="center"/>
    </xf>
    <xf numFmtId="185" fontId="7" fillId="0" borderId="178" xfId="92" applyNumberFormat="1" applyFont="1" applyBorder="1" applyAlignment="1">
      <alignment horizontal="center" vertical="center"/>
    </xf>
    <xf numFmtId="185" fontId="7" fillId="0" borderId="44" xfId="92" applyNumberFormat="1" applyFont="1" applyBorder="1" applyAlignment="1">
      <alignment horizontal="center" vertical="center"/>
    </xf>
    <xf numFmtId="0" fontId="17" fillId="5" borderId="102" xfId="92" applyFont="1" applyFill="1" applyBorder="1" applyAlignment="1">
      <alignment horizontal="center" vertical="center"/>
    </xf>
    <xf numFmtId="176" fontId="13" fillId="0" borderId="105" xfId="92" applyNumberFormat="1" applyFont="1" applyBorder="1" applyAlignment="1">
      <alignment horizontal="left" vertical="center" wrapText="1"/>
    </xf>
    <xf numFmtId="0" fontId="49" fillId="0" borderId="106" xfId="0" applyFont="1" applyBorder="1" applyAlignment="1">
      <alignment horizontal="left" vertical="center"/>
    </xf>
    <xf numFmtId="0" fontId="49" fillId="0" borderId="181" xfId="0" applyFont="1" applyBorder="1" applyAlignment="1">
      <alignment horizontal="left" vertical="center"/>
    </xf>
    <xf numFmtId="49" fontId="13" fillId="0" borderId="76" xfId="92" applyNumberFormat="1" applyFont="1" applyBorder="1" applyAlignment="1">
      <alignment horizontal="center" vertical="center"/>
    </xf>
    <xf numFmtId="49" fontId="13" fillId="0" borderId="121" xfId="92" applyNumberFormat="1" applyFont="1" applyBorder="1" applyAlignment="1">
      <alignment horizontal="center" vertical="center"/>
    </xf>
    <xf numFmtId="49" fontId="13" fillId="0" borderId="124" xfId="92" applyNumberFormat="1" applyFont="1" applyBorder="1" applyAlignment="1">
      <alignment horizontal="center" vertical="center"/>
    </xf>
    <xf numFmtId="176" fontId="13" fillId="0" borderId="174" xfId="92" applyNumberFormat="1" applyFont="1" applyBorder="1" applyAlignment="1">
      <alignment horizontal="left" vertical="center" wrapText="1"/>
    </xf>
    <xf numFmtId="49" fontId="13" fillId="0" borderId="22" xfId="92" applyNumberFormat="1" applyFont="1" applyBorder="1" applyAlignment="1">
      <alignment horizontal="center" vertical="center"/>
    </xf>
    <xf numFmtId="49" fontId="13" fillId="0" borderId="125" xfId="92" applyNumberFormat="1" applyFont="1" applyBorder="1" applyAlignment="1">
      <alignment horizontal="center" vertical="center"/>
    </xf>
    <xf numFmtId="187" fontId="7" fillId="0" borderId="46" xfId="92" applyNumberFormat="1" applyFont="1" applyBorder="1" applyAlignment="1">
      <alignment horizontal="center" vertical="center"/>
    </xf>
    <xf numFmtId="187" fontId="7" fillId="0" borderId="9" xfId="92" applyNumberFormat="1" applyFont="1" applyBorder="1" applyAlignment="1">
      <alignment horizontal="center" vertical="center"/>
    </xf>
    <xf numFmtId="187" fontId="7" fillId="0" borderId="159" xfId="92" applyNumberFormat="1" applyFont="1" applyBorder="1" applyAlignment="1">
      <alignment horizontal="center" vertical="center"/>
    </xf>
    <xf numFmtId="185" fontId="7" fillId="0" borderId="45" xfId="92" applyNumberFormat="1" applyFont="1" applyBorder="1" applyAlignment="1">
      <alignment horizontal="center" vertical="center"/>
    </xf>
    <xf numFmtId="0" fontId="49" fillId="0" borderId="107" xfId="0" applyFont="1" applyBorder="1" applyAlignment="1">
      <alignment horizontal="left" vertical="center"/>
    </xf>
    <xf numFmtId="185" fontId="7" fillId="0" borderId="46" xfId="92" applyNumberFormat="1" applyFont="1" applyBorder="1" applyAlignment="1">
      <alignment horizontal="right" vertical="center"/>
    </xf>
    <xf numFmtId="185" fontId="7" fillId="0" borderId="9" xfId="92" applyNumberFormat="1" applyFont="1" applyBorder="1" applyAlignment="1">
      <alignment horizontal="right" vertical="center"/>
    </xf>
    <xf numFmtId="185" fontId="7" fillId="0" borderId="159" xfId="92" applyNumberFormat="1" applyFont="1" applyBorder="1" applyAlignment="1">
      <alignment horizontal="right" vertical="center"/>
    </xf>
    <xf numFmtId="185" fontId="7" fillId="0" borderId="180" xfId="92" applyNumberFormat="1" applyFont="1" applyBorder="1" applyAlignment="1">
      <alignment horizontal="center" vertical="center"/>
    </xf>
    <xf numFmtId="0" fontId="0" fillId="0" borderId="9" xfId="0" applyBorder="1" applyAlignment="1">
      <alignment horizontal="center" vertical="center"/>
    </xf>
    <xf numFmtId="0" fontId="0" fillId="0" borderId="159" xfId="0" applyBorder="1" applyAlignment="1">
      <alignment horizontal="center" vertical="center"/>
    </xf>
    <xf numFmtId="185" fontId="7" fillId="0" borderId="26" xfId="92" applyNumberFormat="1" applyFont="1" applyBorder="1" applyAlignment="1">
      <alignment horizontal="center" vertical="center"/>
    </xf>
    <xf numFmtId="185" fontId="7" fillId="0" borderId="47" xfId="92" applyNumberFormat="1" applyFont="1" applyBorder="1" applyAlignment="1">
      <alignment horizontal="center" vertical="center"/>
    </xf>
    <xf numFmtId="185" fontId="7" fillId="0" borderId="46" xfId="92" applyNumberFormat="1" applyFont="1" applyBorder="1" applyAlignment="1">
      <alignment horizontal="left" vertical="center"/>
    </xf>
    <xf numFmtId="185" fontId="7" fillId="0" borderId="9" xfId="92" applyNumberFormat="1" applyFont="1" applyBorder="1" applyAlignment="1">
      <alignment horizontal="left" vertical="center"/>
    </xf>
    <xf numFmtId="185" fontId="7" fillId="0" borderId="159" xfId="92" applyNumberFormat="1" applyFont="1" applyBorder="1" applyAlignment="1">
      <alignment horizontal="left" vertical="center"/>
    </xf>
    <xf numFmtId="0" fontId="17" fillId="5" borderId="167" xfId="92" applyFont="1" applyFill="1" applyBorder="1" applyAlignment="1">
      <alignment horizontal="center" vertical="center"/>
    </xf>
    <xf numFmtId="176" fontId="72" fillId="0" borderId="174" xfId="92" applyNumberFormat="1" applyFont="1" applyBorder="1" applyAlignment="1">
      <alignment horizontal="left" vertical="center" wrapText="1"/>
    </xf>
    <xf numFmtId="0" fontId="0" fillId="0" borderId="106" xfId="0" applyBorder="1" applyAlignment="1">
      <alignment horizontal="left" vertical="center"/>
    </xf>
    <xf numFmtId="0" fontId="0" fillId="0" borderId="107" xfId="0" applyBorder="1" applyAlignment="1">
      <alignment horizontal="left" vertical="center"/>
    </xf>
    <xf numFmtId="0" fontId="17" fillId="0" borderId="167" xfId="92" applyFont="1" applyBorder="1" applyAlignment="1">
      <alignment horizontal="center" vertical="center"/>
    </xf>
    <xf numFmtId="0" fontId="17" fillId="0" borderId="116" xfId="92" applyFont="1" applyBorder="1" applyAlignment="1">
      <alignment horizontal="center" vertical="center"/>
    </xf>
    <xf numFmtId="0" fontId="17" fillId="0" borderId="103" xfId="92" applyFont="1" applyBorder="1" applyAlignment="1">
      <alignment horizontal="center" vertical="center"/>
    </xf>
    <xf numFmtId="0" fontId="17" fillId="0" borderId="113" xfId="92" applyFont="1" applyBorder="1" applyAlignment="1">
      <alignment horizontal="center" vertical="center"/>
    </xf>
    <xf numFmtId="187" fontId="7" fillId="0" borderId="26" xfId="92" applyNumberFormat="1" applyFont="1" applyBorder="1" applyAlignment="1">
      <alignment horizontal="center" vertical="center"/>
    </xf>
    <xf numFmtId="0" fontId="17" fillId="0" borderId="102" xfId="92" applyFont="1" applyBorder="1" applyAlignment="1">
      <alignment horizontal="center" vertical="center" wrapText="1"/>
    </xf>
    <xf numFmtId="0" fontId="17" fillId="0" borderId="103" xfId="92" applyFont="1" applyBorder="1" applyAlignment="1">
      <alignment horizontal="center" vertical="center" wrapText="1"/>
    </xf>
    <xf numFmtId="0" fontId="17" fillId="0" borderId="104" xfId="92" applyFont="1" applyBorder="1" applyAlignment="1">
      <alignment horizontal="center" vertical="center" wrapText="1"/>
    </xf>
    <xf numFmtId="0" fontId="17" fillId="0" borderId="7" xfId="92" applyFont="1" applyBorder="1" applyAlignment="1">
      <alignment horizontal="center" vertical="center" wrapText="1"/>
    </xf>
    <xf numFmtId="0" fontId="17" fillId="0" borderId="5" xfId="92" applyFont="1" applyBorder="1" applyAlignment="1">
      <alignment horizontal="center" vertical="center" wrapText="1"/>
    </xf>
    <xf numFmtId="0" fontId="17" fillId="0" borderId="27" xfId="92" applyFont="1" applyBorder="1" applyAlignment="1">
      <alignment horizontal="center" vertical="center" wrapText="1"/>
    </xf>
    <xf numFmtId="0" fontId="17" fillId="0" borderId="34" xfId="92" applyFont="1" applyBorder="1" applyAlignment="1">
      <alignment horizontal="center" vertical="center"/>
    </xf>
    <xf numFmtId="0" fontId="17" fillId="0" borderId="12" xfId="92" applyFont="1" applyBorder="1" applyAlignment="1">
      <alignment horizontal="center" vertical="center"/>
    </xf>
    <xf numFmtId="0" fontId="17" fillId="0" borderId="56" xfId="92" applyFont="1" applyBorder="1" applyAlignment="1">
      <alignment horizontal="center" vertical="center"/>
    </xf>
    <xf numFmtId="0" fontId="17" fillId="0" borderId="29" xfId="92" applyFont="1" applyBorder="1" applyAlignment="1">
      <alignment horizontal="center" vertical="center"/>
    </xf>
    <xf numFmtId="185" fontId="7" fillId="0" borderId="134" xfId="92" applyNumberFormat="1" applyFont="1" applyBorder="1" applyAlignment="1">
      <alignment horizontal="center" vertical="center"/>
    </xf>
    <xf numFmtId="0" fontId="17" fillId="0" borderId="165" xfId="92" applyFont="1" applyBorder="1" applyAlignment="1">
      <alignment horizontal="center" vertical="center"/>
    </xf>
    <xf numFmtId="0" fontId="17" fillId="5" borderId="189" xfId="92" applyFont="1" applyFill="1" applyBorder="1" applyAlignment="1">
      <alignment horizontal="center" vertical="center"/>
    </xf>
    <xf numFmtId="176" fontId="17" fillId="0" borderId="117" xfId="92" applyNumberFormat="1" applyFont="1" applyBorder="1" applyAlignment="1">
      <alignment horizontal="center" vertical="center"/>
    </xf>
    <xf numFmtId="176" fontId="17" fillId="0" borderId="106" xfId="92" applyNumberFormat="1" applyFont="1" applyBorder="1" applyAlignment="1">
      <alignment horizontal="center" vertical="center"/>
    </xf>
    <xf numFmtId="176" fontId="17" fillId="0" borderId="107" xfId="92" applyNumberFormat="1" applyFont="1" applyBorder="1" applyAlignment="1">
      <alignment horizontal="center" vertical="center"/>
    </xf>
    <xf numFmtId="0" fontId="17" fillId="0" borderId="0" xfId="92" applyFont="1" applyAlignment="1">
      <alignment horizontal="right" vertical="center"/>
    </xf>
    <xf numFmtId="0" fontId="17" fillId="0" borderId="61" xfId="92" applyFont="1" applyBorder="1" applyAlignment="1">
      <alignment horizontal="center" vertical="center" wrapText="1"/>
    </xf>
    <xf numFmtId="0" fontId="40" fillId="0" borderId="61" xfId="0" applyFont="1" applyBorder="1" applyAlignment="1">
      <alignment horizontal="center" vertical="center" wrapText="1"/>
    </xf>
    <xf numFmtId="0" fontId="7" fillId="0" borderId="40" xfId="92" applyFont="1" applyBorder="1" applyAlignment="1">
      <alignment horizontal="center" vertical="center"/>
    </xf>
    <xf numFmtId="0" fontId="7" fillId="0" borderId="47" xfId="92" applyFont="1" applyBorder="1" applyAlignment="1">
      <alignment horizontal="center" vertical="center"/>
    </xf>
    <xf numFmtId="0" fontId="17" fillId="0" borderId="101" xfId="92" applyFont="1" applyBorder="1" applyAlignment="1">
      <alignment horizontal="center" vertical="center"/>
    </xf>
    <xf numFmtId="0" fontId="17" fillId="0" borderId="78" xfId="92" applyFont="1" applyBorder="1" applyAlignment="1">
      <alignment horizontal="center" vertical="center"/>
    </xf>
    <xf numFmtId="0" fontId="17" fillId="0" borderId="171" xfId="92" applyFont="1" applyBorder="1" applyAlignment="1">
      <alignment horizontal="center" vertical="center"/>
    </xf>
    <xf numFmtId="185" fontId="7" fillId="0" borderId="128" xfId="92" applyNumberFormat="1" applyFont="1" applyBorder="1" applyAlignment="1">
      <alignment horizontal="center" vertical="center"/>
    </xf>
    <xf numFmtId="0" fontId="72" fillId="0" borderId="28" xfId="92" applyFont="1" applyBorder="1" applyAlignment="1">
      <alignment horizontal="center" vertical="center" wrapText="1"/>
    </xf>
    <xf numFmtId="0" fontId="72" fillId="0" borderId="21" xfId="92" applyFont="1" applyBorder="1" applyAlignment="1">
      <alignment horizontal="center" vertical="center" wrapText="1"/>
    </xf>
    <xf numFmtId="0" fontId="72" fillId="0" borderId="87" xfId="92" applyFont="1" applyBorder="1" applyAlignment="1">
      <alignment horizontal="center" vertical="center" wrapText="1"/>
    </xf>
    <xf numFmtId="0" fontId="72" fillId="0" borderId="22" xfId="92" applyFont="1" applyBorder="1" applyAlignment="1">
      <alignment horizontal="center" vertical="center" wrapText="1"/>
    </xf>
    <xf numFmtId="185" fontId="7" fillId="0" borderId="55" xfId="92" applyNumberFormat="1" applyFont="1" applyBorder="1" applyAlignment="1">
      <alignment horizontal="center" vertical="center"/>
    </xf>
    <xf numFmtId="185" fontId="17" fillId="5" borderId="116" xfId="92" applyNumberFormat="1" applyFont="1" applyFill="1" applyBorder="1" applyAlignment="1">
      <alignment horizontal="center" vertical="center"/>
    </xf>
    <xf numFmtId="185" fontId="17" fillId="5" borderId="103" xfId="92" applyNumberFormat="1" applyFont="1" applyFill="1" applyBorder="1" applyAlignment="1">
      <alignment horizontal="center" vertical="center"/>
    </xf>
    <xf numFmtId="185" fontId="17" fillId="5" borderId="113" xfId="92" applyNumberFormat="1" applyFont="1" applyFill="1" applyBorder="1" applyAlignment="1">
      <alignment horizontal="center" vertical="center"/>
    </xf>
    <xf numFmtId="185" fontId="7" fillId="0" borderId="41" xfId="92" applyNumberFormat="1" applyFont="1" applyBorder="1" applyAlignment="1">
      <alignment horizontal="center" vertical="center" wrapText="1"/>
    </xf>
    <xf numFmtId="185" fontId="7" fillId="0" borderId="43" xfId="92" applyNumberFormat="1" applyFont="1" applyBorder="1" applyAlignment="1">
      <alignment horizontal="center" vertical="center" wrapText="1"/>
    </xf>
    <xf numFmtId="185" fontId="7" fillId="0" borderId="177" xfId="92" applyNumberFormat="1" applyFont="1" applyBorder="1" applyAlignment="1">
      <alignment horizontal="center" vertical="center" wrapText="1"/>
    </xf>
    <xf numFmtId="0" fontId="17" fillId="5" borderId="112" xfId="92" applyFont="1" applyFill="1" applyBorder="1" applyAlignment="1">
      <alignment horizontal="center" vertical="center"/>
    </xf>
    <xf numFmtId="176" fontId="17" fillId="0" borderId="174" xfId="92" applyNumberFormat="1" applyFont="1" applyBorder="1" applyAlignment="1">
      <alignment horizontal="center" vertical="center"/>
    </xf>
    <xf numFmtId="176" fontId="17" fillId="0" borderId="188" xfId="92" applyNumberFormat="1" applyFont="1" applyBorder="1" applyAlignment="1">
      <alignment horizontal="center" vertical="center"/>
    </xf>
    <xf numFmtId="185" fontId="84" fillId="0" borderId="46" xfId="92" applyNumberFormat="1" applyFont="1" applyBorder="1" applyAlignment="1">
      <alignment horizontal="center" vertical="center"/>
    </xf>
    <xf numFmtId="185" fontId="84" fillId="0" borderId="9" xfId="92" applyNumberFormat="1" applyFont="1" applyBorder="1" applyAlignment="1">
      <alignment horizontal="center" vertical="center"/>
    </xf>
    <xf numFmtId="185" fontId="84" fillId="0" borderId="159" xfId="92" applyNumberFormat="1" applyFont="1" applyBorder="1" applyAlignment="1">
      <alignment horizontal="center" vertical="center"/>
    </xf>
    <xf numFmtId="49" fontId="13" fillId="3" borderId="114" xfId="92" applyNumberFormat="1" applyFont="1" applyFill="1" applyBorder="1" applyAlignment="1">
      <alignment horizontal="center" vertical="center" wrapText="1"/>
    </xf>
    <xf numFmtId="0" fontId="17" fillId="5" borderId="104" xfId="92" applyFont="1" applyFill="1" applyBorder="1" applyAlignment="1">
      <alignment horizontal="center" vertical="center"/>
    </xf>
    <xf numFmtId="176" fontId="13" fillId="0" borderId="106" xfId="92" applyNumberFormat="1" applyFont="1" applyBorder="1" applyAlignment="1">
      <alignment horizontal="left" vertical="center" wrapText="1"/>
    </xf>
    <xf numFmtId="185" fontId="7" fillId="0" borderId="42" xfId="92" applyNumberFormat="1" applyFont="1" applyBorder="1" applyAlignment="1">
      <alignment horizontal="center" vertical="center" wrapText="1"/>
    </xf>
    <xf numFmtId="184" fontId="17" fillId="5" borderId="116" xfId="92" applyNumberFormat="1" applyFont="1" applyFill="1" applyBorder="1" applyAlignment="1">
      <alignment horizontal="right" vertical="center"/>
    </xf>
    <xf numFmtId="184" fontId="17" fillId="5" borderId="103" xfId="92" applyNumberFormat="1" applyFont="1" applyFill="1" applyBorder="1" applyAlignment="1">
      <alignment horizontal="right" vertical="center"/>
    </xf>
    <xf numFmtId="184" fontId="17" fillId="5" borderId="189" xfId="92" applyNumberFormat="1" applyFont="1" applyFill="1" applyBorder="1" applyAlignment="1">
      <alignment horizontal="right" vertical="center"/>
    </xf>
    <xf numFmtId="184" fontId="17" fillId="5" borderId="113" xfId="92" applyNumberFormat="1" applyFont="1" applyFill="1" applyBorder="1" applyAlignment="1">
      <alignment horizontal="right" vertical="center"/>
    </xf>
    <xf numFmtId="184" fontId="17" fillId="5" borderId="166" xfId="92" applyNumberFormat="1" applyFont="1" applyFill="1" applyBorder="1" applyAlignment="1">
      <alignment horizontal="right" vertical="center"/>
    </xf>
    <xf numFmtId="184" fontId="17" fillId="5" borderId="167" xfId="92" applyNumberFormat="1" applyFont="1" applyFill="1" applyBorder="1" applyAlignment="1">
      <alignment horizontal="right" vertical="center"/>
    </xf>
    <xf numFmtId="49" fontId="7" fillId="0" borderId="46" xfId="92" applyNumberFormat="1" applyFont="1" applyBorder="1" applyAlignment="1">
      <alignment horizontal="center" vertical="center"/>
    </xf>
    <xf numFmtId="49" fontId="7" fillId="0" borderId="9" xfId="92" applyNumberFormat="1" applyFont="1" applyBorder="1" applyAlignment="1">
      <alignment horizontal="center" vertical="center"/>
    </xf>
    <xf numFmtId="49" fontId="7" fillId="0" borderId="159" xfId="92" applyNumberFormat="1" applyFont="1" applyBorder="1" applyAlignment="1">
      <alignment horizontal="center" vertical="center"/>
    </xf>
    <xf numFmtId="176" fontId="17" fillId="0" borderId="0" xfId="92" applyNumberFormat="1" applyFont="1" applyAlignment="1">
      <alignment horizontal="center" vertical="center"/>
    </xf>
    <xf numFmtId="0" fontId="17" fillId="0" borderId="61" xfId="92" applyFont="1" applyBorder="1" applyAlignment="1">
      <alignment horizontal="center" vertical="center"/>
    </xf>
    <xf numFmtId="0" fontId="17" fillId="0" borderId="47" xfId="92" applyFont="1" applyBorder="1" applyAlignment="1">
      <alignment horizontal="center" vertical="center"/>
    </xf>
    <xf numFmtId="185" fontId="7" fillId="0" borderId="39" xfId="92" applyNumberFormat="1" applyFont="1" applyBorder="1" applyAlignment="1">
      <alignment horizontal="center" vertical="center"/>
    </xf>
    <xf numFmtId="185" fontId="7" fillId="0" borderId="0" xfId="92" applyNumberFormat="1" applyFont="1" applyAlignment="1">
      <alignment horizontal="center" vertical="center"/>
    </xf>
    <xf numFmtId="185" fontId="7" fillId="0" borderId="175" xfId="92" applyNumberFormat="1" applyFont="1" applyBorder="1" applyAlignment="1">
      <alignment horizontal="center" vertical="center"/>
    </xf>
    <xf numFmtId="0" fontId="85" fillId="0" borderId="0" xfId="92" applyFont="1" applyAlignment="1">
      <alignment horizontal="center" vertical="center"/>
    </xf>
    <xf numFmtId="0" fontId="85" fillId="0" borderId="0" xfId="92" applyFont="1" applyAlignment="1">
      <alignment horizontal="center" vertical="center" wrapText="1"/>
    </xf>
    <xf numFmtId="184" fontId="17" fillId="5" borderId="104" xfId="92" applyNumberFormat="1" applyFont="1" applyFill="1" applyBorder="1" applyAlignment="1">
      <alignment horizontal="right" vertical="center"/>
    </xf>
    <xf numFmtId="176" fontId="17" fillId="0" borderId="181" xfId="92" applyNumberFormat="1" applyFont="1" applyBorder="1" applyAlignment="1">
      <alignment horizontal="center" vertical="center"/>
    </xf>
    <xf numFmtId="0" fontId="0" fillId="0" borderId="49" xfId="0" applyBorder="1" applyAlignment="1">
      <alignment horizontal="center" vertical="center"/>
    </xf>
    <xf numFmtId="0" fontId="0" fillId="0" borderId="183" xfId="0" applyBorder="1" applyAlignment="1">
      <alignment horizontal="center" vertical="center"/>
    </xf>
    <xf numFmtId="185" fontId="7" fillId="0" borderId="54" xfId="92" applyNumberFormat="1" applyFont="1" applyBorder="1" applyAlignment="1">
      <alignment horizontal="left" vertical="center"/>
    </xf>
    <xf numFmtId="185" fontId="7" fillId="0" borderId="49" xfId="92" applyNumberFormat="1" applyFont="1" applyBorder="1" applyAlignment="1">
      <alignment horizontal="left" vertical="center"/>
    </xf>
    <xf numFmtId="185" fontId="7" fillId="0" borderId="183" xfId="92" applyNumberFormat="1" applyFont="1" applyBorder="1" applyAlignment="1">
      <alignment horizontal="left" vertical="center"/>
    </xf>
    <xf numFmtId="185" fontId="7" fillId="0" borderId="54" xfId="92" applyNumberFormat="1" applyFont="1" applyBorder="1" applyAlignment="1">
      <alignment horizontal="right" vertical="center"/>
    </xf>
    <xf numFmtId="185" fontId="7" fillId="0" borderId="49" xfId="92" applyNumberFormat="1" applyFont="1" applyBorder="1" applyAlignment="1">
      <alignment horizontal="right" vertical="center"/>
    </xf>
    <xf numFmtId="185" fontId="7" fillId="0" borderId="183" xfId="92" applyNumberFormat="1" applyFont="1" applyBorder="1" applyAlignment="1">
      <alignment horizontal="right" vertical="center"/>
    </xf>
    <xf numFmtId="0" fontId="0" fillId="0" borderId="181" xfId="0" applyBorder="1" applyAlignment="1">
      <alignment horizontal="left" vertical="center"/>
    </xf>
    <xf numFmtId="0" fontId="17" fillId="0" borderId="160" xfId="92" applyFont="1" applyBorder="1" applyAlignment="1">
      <alignment horizontal="center" vertical="center"/>
    </xf>
    <xf numFmtId="0" fontId="17" fillId="0" borderId="105" xfId="92" applyFont="1" applyBorder="1" applyAlignment="1">
      <alignment horizontal="center" vertical="center" wrapText="1"/>
    </xf>
    <xf numFmtId="0" fontId="17" fillId="0" borderId="106" xfId="92" applyFont="1" applyBorder="1" applyAlignment="1">
      <alignment horizontal="center" vertical="center" wrapText="1"/>
    </xf>
    <xf numFmtId="0" fontId="17" fillId="0" borderId="181" xfId="92" applyFont="1" applyBorder="1" applyAlignment="1">
      <alignment horizontal="center" vertical="center" wrapText="1"/>
    </xf>
    <xf numFmtId="0" fontId="17" fillId="0" borderId="0" xfId="92" applyFont="1" applyAlignment="1">
      <alignment horizontal="center" vertical="center"/>
    </xf>
    <xf numFmtId="184" fontId="17" fillId="5" borderId="116" xfId="92" applyNumberFormat="1" applyFont="1" applyFill="1" applyBorder="1" applyAlignment="1">
      <alignment horizontal="center" vertical="center"/>
    </xf>
    <xf numFmtId="184" fontId="17" fillId="5" borderId="103" xfId="92" applyNumberFormat="1" applyFont="1" applyFill="1" applyBorder="1" applyAlignment="1">
      <alignment horizontal="center" vertical="center"/>
    </xf>
    <xf numFmtId="184" fontId="17" fillId="5" borderId="104" xfId="92" applyNumberFormat="1" applyFont="1" applyFill="1" applyBorder="1" applyAlignment="1">
      <alignment horizontal="center" vertical="center"/>
    </xf>
    <xf numFmtId="185" fontId="7" fillId="0" borderId="176" xfId="92" applyNumberFormat="1" applyFont="1" applyBorder="1" applyAlignment="1">
      <alignment horizontal="center" vertical="center"/>
    </xf>
    <xf numFmtId="176" fontId="17" fillId="0" borderId="82" xfId="92" applyNumberFormat="1" applyFont="1" applyBorder="1" applyAlignment="1">
      <alignment horizontal="center" vertical="center"/>
    </xf>
    <xf numFmtId="176" fontId="17" fillId="0" borderId="5" xfId="92" applyNumberFormat="1" applyFont="1" applyBorder="1" applyAlignment="1">
      <alignment horizontal="center" vertical="center"/>
    </xf>
    <xf numFmtId="176" fontId="17" fillId="0" borderId="182" xfId="92" applyNumberFormat="1" applyFont="1" applyBorder="1" applyAlignment="1">
      <alignment horizontal="center" vertical="center"/>
    </xf>
    <xf numFmtId="1" fontId="17" fillId="5" borderId="166" xfId="92" applyNumberFormat="1" applyFont="1" applyFill="1" applyBorder="1" applyAlignment="1">
      <alignment horizontal="center" vertical="center"/>
    </xf>
    <xf numFmtId="1" fontId="17" fillId="5" borderId="167" xfId="92" applyNumberFormat="1" applyFont="1" applyFill="1" applyBorder="1" applyAlignment="1">
      <alignment horizontal="center" vertical="center"/>
    </xf>
    <xf numFmtId="185" fontId="84" fillId="0" borderId="42" xfId="92" applyNumberFormat="1" applyFont="1" applyBorder="1" applyAlignment="1">
      <alignment horizontal="center" vertical="center"/>
    </xf>
    <xf numFmtId="185" fontId="84" fillId="0" borderId="43" xfId="92" applyNumberFormat="1" applyFont="1" applyBorder="1" applyAlignment="1">
      <alignment horizontal="center" vertical="center"/>
    </xf>
    <xf numFmtId="185" fontId="84" fillId="0" borderId="177" xfId="92" applyNumberFormat="1" applyFont="1" applyBorder="1" applyAlignment="1">
      <alignment horizontal="center" vertical="center"/>
    </xf>
    <xf numFmtId="185" fontId="84" fillId="0" borderId="178" xfId="92" applyNumberFormat="1" applyFont="1" applyBorder="1" applyAlignment="1">
      <alignment horizontal="center" vertical="center"/>
    </xf>
    <xf numFmtId="185" fontId="84" fillId="0" borderId="44" xfId="92" applyNumberFormat="1" applyFont="1" applyBorder="1" applyAlignment="1">
      <alignment horizontal="center" vertical="center"/>
    </xf>
    <xf numFmtId="185" fontId="84" fillId="0" borderId="45" xfId="92" applyNumberFormat="1" applyFont="1" applyBorder="1" applyAlignment="1">
      <alignment horizontal="center" vertical="center"/>
    </xf>
    <xf numFmtId="185" fontId="84" fillId="0" borderId="180" xfId="92" applyNumberFormat="1" applyFont="1" applyBorder="1" applyAlignment="1">
      <alignment horizontal="center" vertical="center"/>
    </xf>
    <xf numFmtId="185" fontId="84" fillId="0" borderId="41" xfId="92" applyNumberFormat="1" applyFont="1" applyBorder="1" applyAlignment="1">
      <alignment horizontal="center" vertical="center" wrapText="1"/>
    </xf>
    <xf numFmtId="185" fontId="84" fillId="0" borderId="43" xfId="92" applyNumberFormat="1" applyFont="1" applyBorder="1" applyAlignment="1">
      <alignment horizontal="center" vertical="center" wrapText="1"/>
    </xf>
    <xf numFmtId="185" fontId="84" fillId="0" borderId="177" xfId="92" applyNumberFormat="1" applyFont="1" applyBorder="1" applyAlignment="1">
      <alignment horizontal="center" vertical="center" wrapText="1"/>
    </xf>
    <xf numFmtId="176" fontId="72" fillId="0" borderId="106" xfId="92" applyNumberFormat="1" applyFont="1" applyBorder="1" applyAlignment="1">
      <alignment horizontal="left" vertical="center" wrapText="1"/>
    </xf>
    <xf numFmtId="185" fontId="84" fillId="0" borderId="41" xfId="92" applyNumberFormat="1" applyFont="1" applyBorder="1" applyAlignment="1">
      <alignment horizontal="center" vertical="center"/>
    </xf>
    <xf numFmtId="185" fontId="84" fillId="0" borderId="179" xfId="92" applyNumberFormat="1" applyFont="1" applyBorder="1" applyAlignment="1">
      <alignment horizontal="center" vertical="center"/>
    </xf>
    <xf numFmtId="185" fontId="84" fillId="0" borderId="26" xfId="92" applyNumberFormat="1" applyFont="1" applyBorder="1" applyAlignment="1">
      <alignment horizontal="center" vertical="center"/>
    </xf>
    <xf numFmtId="185" fontId="84" fillId="0" borderId="47" xfId="92" applyNumberFormat="1" applyFont="1" applyBorder="1" applyAlignment="1">
      <alignment horizontal="center" vertical="center"/>
    </xf>
    <xf numFmtId="0" fontId="0" fillId="5" borderId="80" xfId="0" applyFill="1" applyBorder="1" applyAlignment="1">
      <alignment horizontal="center" vertical="center" wrapText="1"/>
    </xf>
    <xf numFmtId="0" fontId="14" fillId="0" borderId="0" xfId="92" applyFont="1" applyAlignment="1">
      <alignment horizontal="center" vertical="center" wrapText="1"/>
    </xf>
    <xf numFmtId="0" fontId="17" fillId="0" borderId="74" xfId="92" applyFont="1" applyBorder="1" applyAlignment="1">
      <alignment horizontal="center" vertical="center"/>
    </xf>
    <xf numFmtId="0" fontId="17" fillId="0" borderId="207" xfId="92" applyFont="1" applyBorder="1" applyAlignment="1">
      <alignment horizontal="center" vertical="center"/>
    </xf>
    <xf numFmtId="0" fontId="17" fillId="0" borderId="212" xfId="92" applyFont="1" applyBorder="1" applyAlignment="1">
      <alignment horizontal="center" vertical="center"/>
    </xf>
    <xf numFmtId="0" fontId="17" fillId="0" borderId="213" xfId="92" applyFont="1" applyBorder="1" applyAlignment="1">
      <alignment horizontal="center" vertical="center"/>
    </xf>
    <xf numFmtId="178" fontId="7" fillId="0" borderId="207" xfId="92" applyNumberFormat="1" applyFont="1" applyBorder="1" applyAlignment="1">
      <alignment horizontal="center" vertical="center"/>
    </xf>
    <xf numFmtId="178" fontId="7" fillId="0" borderId="225" xfId="92" applyNumberFormat="1" applyFont="1" applyBorder="1" applyAlignment="1">
      <alignment horizontal="center" vertical="center"/>
    </xf>
    <xf numFmtId="178" fontId="7" fillId="0" borderId="205" xfId="92" applyNumberFormat="1" applyFont="1" applyBorder="1" applyAlignment="1">
      <alignment horizontal="center" vertical="center"/>
    </xf>
    <xf numFmtId="0" fontId="93" fillId="0" borderId="28" xfId="44" applyFont="1" applyBorder="1" applyAlignment="1">
      <alignment horizontal="center" vertical="center"/>
    </xf>
    <xf numFmtId="0" fontId="93" fillId="0" borderId="21" xfId="44" applyFont="1" applyBorder="1" applyAlignment="1">
      <alignment horizontal="center" vertical="center"/>
    </xf>
    <xf numFmtId="0" fontId="93" fillId="0" borderId="161" xfId="44" applyFont="1" applyBorder="1" applyAlignment="1">
      <alignment horizontal="center" vertical="center"/>
    </xf>
    <xf numFmtId="0" fontId="93" fillId="0" borderId="63" xfId="44" applyFont="1" applyBorder="1" applyAlignment="1">
      <alignment horizontal="center" vertical="center"/>
    </xf>
    <xf numFmtId="0" fontId="93" fillId="0" borderId="65" xfId="44" applyFont="1" applyBorder="1" applyAlignment="1">
      <alignment horizontal="center" vertical="center"/>
    </xf>
    <xf numFmtId="0" fontId="93" fillId="0" borderId="220" xfId="44" applyFont="1" applyBorder="1" applyAlignment="1">
      <alignment horizontal="center" vertical="center"/>
    </xf>
    <xf numFmtId="0" fontId="17" fillId="0" borderId="88" xfId="92" applyFont="1" applyBorder="1" applyAlignment="1">
      <alignment horizontal="center" vertical="center"/>
    </xf>
    <xf numFmtId="0" fontId="17" fillId="0" borderId="222" xfId="92" applyFont="1" applyBorder="1" applyAlignment="1">
      <alignment horizontal="center" vertical="center"/>
    </xf>
    <xf numFmtId="0" fontId="17" fillId="0" borderId="223" xfId="92" applyFont="1" applyBorder="1" applyAlignment="1">
      <alignment horizontal="center" vertical="center"/>
    </xf>
    <xf numFmtId="178" fontId="7" fillId="0" borderId="224" xfId="92" applyNumberFormat="1" applyFont="1" applyBorder="1" applyAlignment="1">
      <alignment horizontal="center" vertical="center"/>
    </xf>
    <xf numFmtId="178" fontId="7" fillId="0" borderId="227" xfId="92" applyNumberFormat="1" applyFont="1" applyBorder="1" applyAlignment="1">
      <alignment horizontal="center" vertical="center"/>
    </xf>
    <xf numFmtId="178" fontId="7" fillId="0" borderId="229" xfId="92" applyNumberFormat="1" applyFont="1" applyBorder="1" applyAlignment="1">
      <alignment horizontal="center" vertical="center"/>
    </xf>
    <xf numFmtId="178" fontId="7" fillId="0" borderId="226" xfId="92" applyNumberFormat="1" applyFont="1" applyBorder="1" applyAlignment="1">
      <alignment horizontal="center" vertical="center"/>
    </xf>
    <xf numFmtId="178" fontId="7" fillId="0" borderId="212" xfId="92" applyNumberFormat="1" applyFont="1" applyBorder="1" applyAlignment="1">
      <alignment horizontal="center" vertical="center"/>
    </xf>
    <xf numFmtId="178" fontId="7" fillId="0" borderId="228" xfId="92" applyNumberFormat="1" applyFont="1" applyBorder="1" applyAlignment="1">
      <alignment horizontal="center" vertical="center"/>
    </xf>
    <xf numFmtId="0" fontId="17" fillId="0" borderId="119" xfId="92" applyFont="1" applyBorder="1" applyAlignment="1">
      <alignment horizontal="center" vertical="center" wrapText="1"/>
    </xf>
    <xf numFmtId="0" fontId="0" fillId="0" borderId="7" xfId="0" applyBorder="1" applyAlignment="1">
      <alignment horizontal="center" vertical="center" wrapText="1"/>
    </xf>
    <xf numFmtId="0" fontId="0" fillId="0" borderId="120" xfId="0" applyBorder="1" applyAlignment="1">
      <alignment horizontal="center" vertical="center" wrapText="1"/>
    </xf>
    <xf numFmtId="0" fontId="0" fillId="0" borderId="5" xfId="0" applyBorder="1" applyAlignment="1">
      <alignment horizontal="center" vertical="center" wrapText="1"/>
    </xf>
    <xf numFmtId="0" fontId="0" fillId="0" borderId="91" xfId="0" applyBorder="1" applyAlignment="1">
      <alignment horizontal="center" vertical="center" wrapText="1"/>
    </xf>
    <xf numFmtId="0" fontId="0" fillId="0" borderId="4" xfId="0" applyBorder="1" applyAlignment="1">
      <alignment horizontal="center" vertical="center" wrapText="1"/>
    </xf>
    <xf numFmtId="0" fontId="17" fillId="0" borderId="50" xfId="92" applyFont="1" applyBorder="1" applyAlignment="1">
      <alignment horizontal="center" vertical="center" wrapText="1"/>
    </xf>
    <xf numFmtId="0" fontId="0" fillId="0" borderId="38" xfId="0" applyBorder="1" applyAlignment="1">
      <alignment horizontal="center" vertical="center" wrapText="1"/>
    </xf>
    <xf numFmtId="0" fontId="0" fillId="0" borderId="53" xfId="0" applyBorder="1" applyAlignment="1">
      <alignment horizontal="center" vertical="center" wrapText="1"/>
    </xf>
    <xf numFmtId="184" fontId="18" fillId="5" borderId="75" xfId="92" applyNumberFormat="1" applyFont="1" applyFill="1" applyBorder="1" applyAlignment="1">
      <alignment horizontal="center" vertical="center"/>
    </xf>
    <xf numFmtId="184" fontId="18" fillId="5" borderId="21" xfId="92" applyNumberFormat="1" applyFont="1" applyFill="1" applyBorder="1" applyAlignment="1">
      <alignment horizontal="center" vertical="center"/>
    </xf>
    <xf numFmtId="184" fontId="18" fillId="5" borderId="65" xfId="92" applyNumberFormat="1" applyFont="1" applyFill="1" applyBorder="1" applyAlignment="1">
      <alignment horizontal="center" vertical="center"/>
    </xf>
    <xf numFmtId="0" fontId="17" fillId="0" borderId="189" xfId="92" applyFont="1" applyBorder="1" applyAlignment="1">
      <alignment horizontal="center" vertical="center" wrapText="1"/>
    </xf>
    <xf numFmtId="176" fontId="13" fillId="0" borderId="5" xfId="92" applyNumberFormat="1" applyFont="1" applyBorder="1" applyAlignment="1">
      <alignment horizontal="left" vertical="center" wrapText="1"/>
    </xf>
    <xf numFmtId="0" fontId="49" fillId="0" borderId="5" xfId="0" applyFont="1" applyBorder="1" applyAlignment="1">
      <alignment horizontal="left" vertical="center"/>
    </xf>
    <xf numFmtId="0" fontId="49" fillId="0" borderId="4" xfId="0" applyFont="1" applyBorder="1" applyAlignment="1">
      <alignment horizontal="left" vertical="center"/>
    </xf>
    <xf numFmtId="0" fontId="17" fillId="0" borderId="120" xfId="92" applyFont="1" applyBorder="1" applyAlignment="1">
      <alignment horizontal="left" vertical="center" indent="1"/>
    </xf>
    <xf numFmtId="0" fontId="0" fillId="0" borderId="0" xfId="0" applyAlignment="1">
      <alignment horizontal="left" vertical="center" indent="1"/>
    </xf>
    <xf numFmtId="0" fontId="0" fillId="0" borderId="120" xfId="0" applyBorder="1" applyAlignment="1">
      <alignment horizontal="left" vertical="center" indent="1"/>
    </xf>
    <xf numFmtId="0" fontId="107" fillId="0" borderId="0" xfId="92" applyFont="1" applyAlignment="1">
      <alignment horizontal="center" vertical="center" wrapText="1"/>
    </xf>
    <xf numFmtId="0" fontId="107" fillId="0" borderId="0" xfId="92" applyFont="1" applyAlignment="1">
      <alignment horizontal="center" vertical="center"/>
    </xf>
    <xf numFmtId="0" fontId="107" fillId="0" borderId="49" xfId="92" applyFont="1" applyBorder="1" applyAlignment="1">
      <alignment horizontal="center" vertical="center"/>
    </xf>
    <xf numFmtId="0" fontId="107" fillId="0" borderId="95" xfId="92" applyFont="1" applyBorder="1" applyAlignment="1">
      <alignment horizontal="center" vertical="center" textRotation="255" wrapText="1"/>
    </xf>
    <xf numFmtId="0" fontId="107" fillId="0" borderId="28" xfId="92" applyFont="1" applyBorder="1" applyAlignment="1">
      <alignment horizontal="center" vertical="center" textRotation="255" wrapText="1"/>
    </xf>
    <xf numFmtId="0" fontId="107" fillId="0" borderId="63" xfId="92" applyFont="1" applyBorder="1" applyAlignment="1">
      <alignment horizontal="center" vertical="center" textRotation="255" wrapText="1"/>
    </xf>
    <xf numFmtId="0" fontId="13" fillId="0" borderId="75" xfId="92" applyFont="1" applyBorder="1" applyAlignment="1">
      <alignment horizontal="center" vertical="center"/>
    </xf>
    <xf numFmtId="0" fontId="13" fillId="0" borderId="21" xfId="92" applyFont="1" applyBorder="1" applyAlignment="1">
      <alignment horizontal="center" vertical="center"/>
    </xf>
    <xf numFmtId="186" fontId="17" fillId="22" borderId="73" xfId="92" applyNumberFormat="1" applyFont="1" applyFill="1" applyBorder="1" applyAlignment="1">
      <alignment horizontal="right" vertical="center"/>
    </xf>
    <xf numFmtId="0" fontId="17" fillId="22" borderId="13" xfId="92" applyFont="1" applyFill="1" applyBorder="1" applyAlignment="1">
      <alignment horizontal="right" vertical="center"/>
    </xf>
    <xf numFmtId="0" fontId="13" fillId="0" borderId="65" xfId="92" applyFont="1" applyBorder="1" applyAlignment="1">
      <alignment horizontal="center" vertical="center"/>
    </xf>
    <xf numFmtId="0" fontId="72" fillId="0" borderId="25" xfId="92" applyFont="1" applyBorder="1" applyAlignment="1">
      <alignment horizontal="center" vertical="center" wrapText="1"/>
    </xf>
    <xf numFmtId="0" fontId="72" fillId="0" borderId="61" xfId="92" applyFont="1" applyBorder="1" applyAlignment="1">
      <alignment horizontal="center" vertical="center" wrapText="1"/>
    </xf>
    <xf numFmtId="176" fontId="18" fillId="5" borderId="13" xfId="92" applyNumberFormat="1" applyFont="1" applyFill="1" applyBorder="1" applyAlignment="1">
      <alignment horizontal="center" vertical="center"/>
    </xf>
    <xf numFmtId="176" fontId="18" fillId="5" borderId="66" xfId="92" applyNumberFormat="1" applyFont="1" applyFill="1" applyBorder="1" applyAlignment="1">
      <alignment horizontal="center" vertical="center"/>
    </xf>
    <xf numFmtId="0" fontId="18" fillId="0" borderId="0" xfId="92" applyFont="1" applyAlignment="1">
      <alignment horizontal="center" vertical="center"/>
    </xf>
    <xf numFmtId="0" fontId="18" fillId="0" borderId="95" xfId="92" applyFont="1" applyBorder="1" applyAlignment="1">
      <alignment horizontal="center" vertical="center" wrapText="1"/>
    </xf>
    <xf numFmtId="0" fontId="18" fillId="0" borderId="75" xfId="92" applyFont="1" applyBorder="1" applyAlignment="1">
      <alignment horizontal="center" vertical="center" wrapText="1"/>
    </xf>
    <xf numFmtId="0" fontId="18" fillId="0" borderId="28" xfId="92" applyFont="1" applyBorder="1" applyAlignment="1">
      <alignment horizontal="center" vertical="center" wrapText="1"/>
    </xf>
    <xf numFmtId="0" fontId="18" fillId="0" borderId="21" xfId="92" applyFont="1" applyBorder="1" applyAlignment="1">
      <alignment horizontal="center" vertical="center" wrapText="1"/>
    </xf>
    <xf numFmtId="0" fontId="18" fillId="0" borderId="63" xfId="92" applyFont="1" applyBorder="1" applyAlignment="1">
      <alignment horizontal="center" vertical="center" wrapText="1"/>
    </xf>
    <xf numFmtId="0" fontId="18" fillId="0" borderId="65" xfId="92" applyFont="1" applyBorder="1" applyAlignment="1">
      <alignment horizontal="center" vertical="center" wrapText="1"/>
    </xf>
    <xf numFmtId="0" fontId="18" fillId="0" borderId="21" xfId="92" applyFont="1" applyBorder="1" applyAlignment="1">
      <alignment horizontal="center" vertical="center"/>
    </xf>
    <xf numFmtId="176" fontId="18" fillId="5" borderId="73" xfId="92" applyNumberFormat="1" applyFont="1" applyFill="1" applyBorder="1" applyAlignment="1">
      <alignment horizontal="center" vertical="center"/>
    </xf>
    <xf numFmtId="49" fontId="13" fillId="9" borderId="80" xfId="92" applyNumberFormat="1" applyFont="1" applyFill="1" applyBorder="1" applyAlignment="1">
      <alignment horizontal="center" vertical="center" wrapText="1"/>
    </xf>
    <xf numFmtId="49" fontId="13" fillId="9" borderId="109" xfId="92" applyNumberFormat="1" applyFont="1" applyFill="1" applyBorder="1" applyAlignment="1">
      <alignment horizontal="center" vertical="center" wrapText="1"/>
    </xf>
    <xf numFmtId="176" fontId="13" fillId="0" borderId="7" xfId="92" applyNumberFormat="1" applyFont="1" applyBorder="1" applyAlignment="1">
      <alignment horizontal="left" vertical="center" wrapText="1"/>
    </xf>
    <xf numFmtId="49" fontId="17" fillId="0" borderId="37" xfId="92" applyNumberFormat="1" applyFont="1" applyBorder="1" applyAlignment="1">
      <alignment horizontal="center" vertical="center" wrapText="1"/>
    </xf>
    <xf numFmtId="0" fontId="40" fillId="0" borderId="173" xfId="0" applyFont="1" applyBorder="1" applyAlignment="1">
      <alignment horizontal="center" vertical="center"/>
    </xf>
    <xf numFmtId="49" fontId="17" fillId="0" borderId="40" xfId="92" applyNumberFormat="1" applyFont="1" applyBorder="1" applyAlignment="1">
      <alignment horizontal="center" vertical="center"/>
    </xf>
    <xf numFmtId="0" fontId="40" fillId="0" borderId="176" xfId="0" applyFont="1" applyBorder="1" applyAlignment="1">
      <alignment horizontal="center" vertical="center"/>
    </xf>
    <xf numFmtId="49" fontId="17" fillId="0" borderId="44" xfId="92" applyNumberFormat="1" applyFont="1" applyBorder="1" applyAlignment="1">
      <alignment horizontal="center" vertical="center"/>
    </xf>
    <xf numFmtId="0" fontId="40" fillId="0" borderId="179" xfId="0" applyFont="1" applyBorder="1" applyAlignment="1">
      <alignment horizontal="center" vertical="center"/>
    </xf>
    <xf numFmtId="49" fontId="17" fillId="9" borderId="249" xfId="92" applyNumberFormat="1" applyFont="1" applyFill="1" applyBorder="1" applyAlignment="1">
      <alignment horizontal="center" vertical="center" wrapText="1"/>
    </xf>
    <xf numFmtId="0" fontId="0" fillId="0" borderId="192" xfId="0" applyBorder="1" applyAlignment="1">
      <alignment horizontal="center" vertical="center"/>
    </xf>
    <xf numFmtId="49" fontId="17" fillId="9" borderId="40" xfId="92" applyNumberFormat="1" applyFont="1" applyFill="1" applyBorder="1" applyAlignment="1">
      <alignment horizontal="center" vertical="center" wrapText="1"/>
    </xf>
    <xf numFmtId="0" fontId="0" fillId="0" borderId="176" xfId="0" applyBorder="1" applyAlignment="1">
      <alignment horizontal="center" vertical="center"/>
    </xf>
    <xf numFmtId="49" fontId="17" fillId="9" borderId="44" xfId="92" applyNumberFormat="1" applyFont="1" applyFill="1" applyBorder="1" applyAlignment="1">
      <alignment horizontal="center" vertical="center" wrapText="1"/>
    </xf>
    <xf numFmtId="0" fontId="0" fillId="0" borderId="179" xfId="0" applyBorder="1" applyAlignment="1">
      <alignment horizontal="center" vertical="center"/>
    </xf>
    <xf numFmtId="0" fontId="17" fillId="0" borderId="180" xfId="92" applyFont="1" applyBorder="1" applyAlignment="1">
      <alignment horizontal="center" vertical="center" wrapText="1"/>
    </xf>
    <xf numFmtId="0" fontId="17" fillId="0" borderId="48" xfId="92" applyFont="1" applyBorder="1" applyAlignment="1">
      <alignment horizontal="center" vertical="center" wrapText="1"/>
    </xf>
    <xf numFmtId="0" fontId="17" fillId="0" borderId="0" xfId="92" applyFont="1" applyAlignment="1">
      <alignment horizontal="center" vertical="center" wrapText="1"/>
    </xf>
    <xf numFmtId="0" fontId="17" fillId="0" borderId="9" xfId="92" applyFont="1" applyBorder="1" applyAlignment="1">
      <alignment horizontal="center" vertical="center" wrapText="1"/>
    </xf>
    <xf numFmtId="185" fontId="17" fillId="5" borderId="102" xfId="92" applyNumberFormat="1" applyFont="1" applyFill="1" applyBorder="1" applyAlignment="1">
      <alignment horizontal="center" vertical="center"/>
    </xf>
    <xf numFmtId="0" fontId="13" fillId="5" borderId="75" xfId="0" applyFont="1" applyFill="1" applyBorder="1" applyAlignment="1">
      <alignment horizontal="center" vertical="center" wrapText="1"/>
    </xf>
    <xf numFmtId="0" fontId="17" fillId="0" borderId="52" xfId="92" applyFont="1" applyBorder="1" applyAlignment="1">
      <alignment horizontal="center" vertical="center"/>
    </xf>
    <xf numFmtId="0" fontId="0" fillId="0" borderId="127" xfId="0" applyBorder="1" applyAlignment="1">
      <alignment horizontal="center" vertical="center"/>
    </xf>
    <xf numFmtId="0" fontId="17" fillId="0" borderId="40" xfId="92" applyFont="1" applyBorder="1" applyAlignment="1">
      <alignment horizontal="center" vertical="center"/>
    </xf>
    <xf numFmtId="0" fontId="17" fillId="0" borderId="55" xfId="92" applyFont="1" applyBorder="1" applyAlignment="1">
      <alignment horizontal="center" vertical="center"/>
    </xf>
    <xf numFmtId="0" fontId="0" fillId="0" borderId="128" xfId="0" applyBorder="1" applyAlignment="1">
      <alignment horizontal="center" vertical="center"/>
    </xf>
    <xf numFmtId="49" fontId="17" fillId="9" borderId="114" xfId="92" applyNumberFormat="1" applyFont="1" applyFill="1" applyBorder="1" applyAlignment="1">
      <alignment horizontal="center" vertical="center" wrapText="1"/>
    </xf>
    <xf numFmtId="0" fontId="17" fillId="0" borderId="71" xfId="92" applyFont="1" applyBorder="1" applyAlignment="1">
      <alignment horizontal="center" vertical="center"/>
    </xf>
    <xf numFmtId="0" fontId="17" fillId="0" borderId="251" xfId="92" applyFont="1" applyBorder="1" applyAlignment="1">
      <alignment horizontal="center" vertical="center"/>
    </xf>
    <xf numFmtId="0" fontId="17" fillId="0" borderId="208" xfId="92" applyFont="1" applyBorder="1" applyAlignment="1">
      <alignment horizontal="center" vertical="center"/>
    </xf>
    <xf numFmtId="0" fontId="17" fillId="0" borderId="209" xfId="92" applyFont="1" applyBorder="1" applyAlignment="1">
      <alignment horizontal="center" vertical="center"/>
    </xf>
    <xf numFmtId="0" fontId="17" fillId="0" borderId="4" xfId="92" applyFont="1" applyBorder="1" applyAlignment="1">
      <alignment horizontal="center" vertical="center" wrapText="1"/>
    </xf>
    <xf numFmtId="0" fontId="17" fillId="0" borderId="250" xfId="92" applyFont="1" applyBorder="1" applyAlignment="1">
      <alignment horizontal="center" vertical="center"/>
    </xf>
    <xf numFmtId="0" fontId="17" fillId="0" borderId="128" xfId="92" applyFont="1" applyBorder="1" applyAlignment="1">
      <alignment horizontal="center" vertical="center" wrapText="1"/>
    </xf>
    <xf numFmtId="176" fontId="17" fillId="0" borderId="7" xfId="92" applyNumberFormat="1" applyFont="1" applyBorder="1" applyAlignment="1">
      <alignment horizontal="center" vertical="center"/>
    </xf>
    <xf numFmtId="176" fontId="17" fillId="0" borderId="4" xfId="92" applyNumberFormat="1" applyFont="1" applyBorder="1" applyAlignment="1">
      <alignment horizontal="center" vertical="center"/>
    </xf>
    <xf numFmtId="176" fontId="72" fillId="0" borderId="82" xfId="92" applyNumberFormat="1" applyFont="1" applyBorder="1" applyAlignment="1">
      <alignment horizontal="left" vertical="center" wrapText="1"/>
    </xf>
    <xf numFmtId="0" fontId="0" fillId="0" borderId="5" xfId="0" applyBorder="1" applyAlignment="1">
      <alignment horizontal="left" vertical="center"/>
    </xf>
    <xf numFmtId="0" fontId="0" fillId="0" borderId="4" xfId="0" applyBorder="1" applyAlignment="1">
      <alignment horizontal="left" vertical="center"/>
    </xf>
    <xf numFmtId="185" fontId="50" fillId="0" borderId="46" xfId="0" applyNumberFormat="1" applyFont="1" applyBorder="1" applyAlignment="1">
      <alignment horizontal="center" vertical="center"/>
    </xf>
    <xf numFmtId="185" fontId="50" fillId="0" borderId="9" xfId="0" applyNumberFormat="1" applyFont="1" applyBorder="1" applyAlignment="1">
      <alignment horizontal="center" vertical="center"/>
    </xf>
    <xf numFmtId="185" fontId="50" fillId="0" borderId="159" xfId="0" applyNumberFormat="1" applyFont="1" applyBorder="1" applyAlignment="1">
      <alignment horizontal="center" vertical="center"/>
    </xf>
    <xf numFmtId="0" fontId="17" fillId="0" borderId="127" xfId="92" applyFont="1" applyBorder="1" applyAlignment="1">
      <alignment horizontal="center" vertical="center" wrapText="1"/>
    </xf>
    <xf numFmtId="0" fontId="17" fillId="0" borderId="176" xfId="92" applyFont="1" applyBorder="1" applyAlignment="1">
      <alignment horizontal="center" vertical="center" wrapText="1"/>
    </xf>
    <xf numFmtId="0" fontId="17" fillId="0" borderId="64" xfId="92" applyFont="1" applyBorder="1" applyAlignment="1">
      <alignment horizontal="center" vertical="center"/>
    </xf>
    <xf numFmtId="0" fontId="17" fillId="0" borderId="49" xfId="92" applyFont="1" applyBorder="1" applyAlignment="1">
      <alignment horizontal="center" vertical="center" wrapText="1"/>
    </xf>
    <xf numFmtId="0" fontId="93" fillId="0" borderId="25" xfId="44" applyFont="1" applyBorder="1" applyAlignment="1">
      <alignment horizontal="center" vertical="center"/>
    </xf>
    <xf numFmtId="0" fontId="93" fillId="0" borderId="61" xfId="44" applyFont="1" applyBorder="1" applyAlignment="1">
      <alignment horizontal="center" vertical="center"/>
    </xf>
    <xf numFmtId="0" fontId="93" fillId="0" borderId="221" xfId="44" applyFont="1" applyBorder="1" applyAlignment="1">
      <alignment horizontal="center" vertical="center"/>
    </xf>
    <xf numFmtId="178" fontId="7" fillId="0" borderId="218" xfId="92" applyNumberFormat="1" applyFont="1" applyBorder="1" applyAlignment="1">
      <alignment horizontal="center" vertical="center"/>
    </xf>
    <xf numFmtId="178" fontId="7" fillId="0" borderId="219" xfId="92" applyNumberFormat="1" applyFont="1" applyBorder="1" applyAlignment="1">
      <alignment horizontal="center" vertical="center"/>
    </xf>
    <xf numFmtId="178" fontId="7" fillId="0" borderId="213" xfId="92" applyNumberFormat="1" applyFont="1" applyBorder="1" applyAlignment="1">
      <alignment horizontal="center" vertical="center"/>
    </xf>
    <xf numFmtId="49" fontId="17" fillId="0" borderId="40" xfId="92" applyNumberFormat="1" applyFont="1" applyBorder="1" applyAlignment="1">
      <alignment horizontal="center" vertical="center" wrapText="1"/>
    </xf>
    <xf numFmtId="49" fontId="17" fillId="0" borderId="249" xfId="92" applyNumberFormat="1" applyFont="1" applyBorder="1" applyAlignment="1">
      <alignment horizontal="center" vertical="center"/>
    </xf>
    <xf numFmtId="49" fontId="17" fillId="0" borderId="47" xfId="92" applyNumberFormat="1" applyFont="1" applyBorder="1" applyAlignment="1">
      <alignment horizontal="center" vertical="center"/>
    </xf>
    <xf numFmtId="0" fontId="0" fillId="0" borderId="180" xfId="0" applyBorder="1" applyAlignment="1">
      <alignment horizontal="center" vertical="center"/>
    </xf>
    <xf numFmtId="49" fontId="17" fillId="0" borderId="55" xfId="92" applyNumberFormat="1" applyFont="1" applyBorder="1" applyAlignment="1">
      <alignment horizontal="center" vertical="center"/>
    </xf>
    <xf numFmtId="0" fontId="0" fillId="0" borderId="56" xfId="0" applyBorder="1" applyAlignment="1">
      <alignment horizontal="left" vertical="top" wrapText="1"/>
    </xf>
    <xf numFmtId="0" fontId="0" fillId="0" borderId="12" xfId="0" applyBorder="1" applyAlignment="1">
      <alignment horizontal="left" vertical="top" wrapText="1"/>
    </xf>
    <xf numFmtId="0" fontId="0" fillId="0" borderId="29" xfId="0" applyBorder="1" applyAlignment="1">
      <alignment horizontal="left" vertical="top" wrapText="1"/>
    </xf>
    <xf numFmtId="187" fontId="50" fillId="0" borderId="46" xfId="0" applyNumberFormat="1" applyFont="1" applyBorder="1" applyAlignment="1">
      <alignment horizontal="center" vertical="center"/>
    </xf>
    <xf numFmtId="187" fontId="50" fillId="0" borderId="9" xfId="0" applyNumberFormat="1" applyFont="1" applyBorder="1" applyAlignment="1">
      <alignment horizontal="center" vertical="center"/>
    </xf>
    <xf numFmtId="187" fontId="50" fillId="0" borderId="159" xfId="0" applyNumberFormat="1" applyFont="1" applyBorder="1" applyAlignment="1">
      <alignment horizontal="center" vertical="center"/>
    </xf>
    <xf numFmtId="0" fontId="54" fillId="0" borderId="0" xfId="0" applyFont="1" applyAlignment="1">
      <alignment vertical="center" wrapText="1"/>
    </xf>
    <xf numFmtId="193" fontId="0" fillId="0" borderId="0" xfId="0" applyNumberFormat="1" applyAlignment="1">
      <alignment horizontal="right" vertical="center"/>
    </xf>
    <xf numFmtId="0" fontId="10" fillId="0" borderId="0" xfId="0" applyFont="1" applyAlignment="1">
      <alignment horizontal="center" vertical="center"/>
    </xf>
    <xf numFmtId="0" fontId="0" fillId="0" borderId="0" xfId="0" applyAlignment="1">
      <alignment horizontal="center" vertical="center"/>
    </xf>
    <xf numFmtId="3" fontId="0" fillId="0" borderId="0" xfId="0" applyNumberFormat="1" applyAlignment="1">
      <alignment horizontal="right" vertical="center"/>
    </xf>
    <xf numFmtId="0" fontId="10" fillId="0" borderId="22" xfId="0" applyFont="1" applyBorder="1" applyAlignment="1">
      <alignment horizontal="center" vertical="center" wrapText="1"/>
    </xf>
    <xf numFmtId="0" fontId="0" fillId="0" borderId="61" xfId="0" applyBorder="1" applyAlignment="1">
      <alignment horizontal="center" vertical="center" wrapText="1"/>
    </xf>
    <xf numFmtId="0" fontId="37" fillId="0" borderId="17" xfId="0" applyFont="1" applyBorder="1" applyAlignment="1">
      <alignment horizontal="center" vertical="center"/>
    </xf>
    <xf numFmtId="0" fontId="37" fillId="0" borderId="139" xfId="0" applyFont="1" applyBorder="1" applyAlignment="1">
      <alignment horizontal="center" vertical="center"/>
    </xf>
    <xf numFmtId="0" fontId="37" fillId="0" borderId="49" xfId="0" applyFont="1" applyBorder="1" applyAlignment="1">
      <alignment horizontal="center" vertical="center"/>
    </xf>
    <xf numFmtId="0" fontId="37" fillId="0" borderId="140" xfId="0" applyFont="1" applyBorder="1" applyAlignment="1">
      <alignment horizontal="center" vertical="center"/>
    </xf>
    <xf numFmtId="0" fontId="47" fillId="0" borderId="48" xfId="0" applyFont="1" applyBorder="1" applyAlignment="1">
      <alignment horizontal="right" vertical="center"/>
    </xf>
    <xf numFmtId="0" fontId="0" fillId="0" borderId="48" xfId="0" applyBorder="1" applyAlignment="1">
      <alignment horizontal="right" vertical="center"/>
    </xf>
    <xf numFmtId="0" fontId="0" fillId="0" borderId="0" xfId="0" applyAlignment="1">
      <alignment horizontal="right" vertical="center"/>
    </xf>
    <xf numFmtId="0" fontId="10" fillId="0" borderId="0" xfId="0" applyFont="1" applyAlignment="1">
      <alignment horizontal="center" vertical="center" wrapText="1"/>
    </xf>
    <xf numFmtId="38" fontId="33" fillId="5" borderId="56" xfId="40" applyFont="1" applyFill="1" applyBorder="1" applyAlignment="1">
      <alignment horizontal="right" vertical="center" wrapText="1"/>
    </xf>
    <xf numFmtId="38" fontId="33" fillId="5" borderId="29" xfId="40" applyFont="1" applyFill="1" applyBorder="1" applyAlignment="1">
      <alignment horizontal="right" vertical="center" wrapText="1"/>
    </xf>
    <xf numFmtId="0" fontId="10" fillId="0" borderId="56" xfId="0" applyFont="1" applyBorder="1" applyAlignment="1">
      <alignment horizontal="center" vertical="center"/>
    </xf>
    <xf numFmtId="0" fontId="10" fillId="0" borderId="29" xfId="0" applyFont="1" applyBorder="1" applyAlignment="1">
      <alignment horizontal="center" vertical="center"/>
    </xf>
    <xf numFmtId="0" fontId="10" fillId="0" borderId="21" xfId="0" applyFont="1" applyBorder="1" applyAlignment="1">
      <alignment horizontal="center" vertical="center"/>
    </xf>
    <xf numFmtId="0" fontId="10" fillId="0" borderId="170" xfId="44" applyFont="1" applyBorder="1" applyAlignment="1">
      <alignment horizontal="center" vertical="center" wrapText="1"/>
    </xf>
    <xf numFmtId="0" fontId="10" fillId="0" borderId="62" xfId="44" applyFont="1" applyBorder="1" applyAlignment="1">
      <alignment horizontal="center" vertical="center" wrapText="1"/>
    </xf>
    <xf numFmtId="0" fontId="5" fillId="0" borderId="0" xfId="0" applyFont="1" applyAlignment="1">
      <alignment horizontal="center" vertical="center" wrapText="1"/>
    </xf>
    <xf numFmtId="0" fontId="0" fillId="0" borderId="22" xfId="0" applyBorder="1" applyAlignment="1">
      <alignment horizontal="center" vertical="center"/>
    </xf>
    <xf numFmtId="0" fontId="0" fillId="0" borderId="61" xfId="0" applyBorder="1" applyAlignment="1">
      <alignment horizontal="center" vertical="center"/>
    </xf>
    <xf numFmtId="0" fontId="20" fillId="0" borderId="0" xfId="0" applyFont="1" applyAlignment="1">
      <alignment horizontal="center" vertical="center"/>
    </xf>
    <xf numFmtId="0" fontId="37" fillId="0" borderId="133" xfId="0" applyFont="1" applyBorder="1" applyAlignment="1">
      <alignment horizontal="center" vertical="center"/>
    </xf>
    <xf numFmtId="0" fontId="0" fillId="0" borderId="78" xfId="0" applyBorder="1" applyAlignment="1">
      <alignment horizontal="center" vertical="center"/>
    </xf>
    <xf numFmtId="0" fontId="0" fillId="0" borderId="74" xfId="0" applyBorder="1" applyAlignment="1">
      <alignment horizontal="center" vertical="center"/>
    </xf>
    <xf numFmtId="0" fontId="10" fillId="0" borderId="56" xfId="0" applyFont="1" applyBorder="1" applyAlignment="1">
      <alignment horizontal="center" vertical="center" wrapText="1"/>
    </xf>
    <xf numFmtId="0" fontId="10" fillId="0" borderId="29" xfId="0" applyFont="1" applyBorder="1" applyAlignment="1">
      <alignment horizontal="center" vertical="center" wrapText="1"/>
    </xf>
    <xf numFmtId="0" fontId="72" fillId="0" borderId="56" xfId="44" applyFont="1" applyBorder="1" applyAlignment="1">
      <alignment horizontal="center" vertical="center" wrapText="1"/>
    </xf>
    <xf numFmtId="0" fontId="0" fillId="0" borderId="95" xfId="0" applyBorder="1" applyAlignment="1">
      <alignment horizontal="center" vertical="center"/>
    </xf>
    <xf numFmtId="0" fontId="0" fillId="0" borderId="87" xfId="0" applyBorder="1" applyAlignment="1">
      <alignment horizontal="center" vertical="center"/>
    </xf>
    <xf numFmtId="0" fontId="0" fillId="0" borderId="77" xfId="0" applyBorder="1" applyAlignment="1">
      <alignment horizontal="center" vertical="center"/>
    </xf>
    <xf numFmtId="0" fontId="0" fillId="0" borderId="37" xfId="0" applyBorder="1" applyAlignment="1">
      <alignment horizontal="center" vertical="center"/>
    </xf>
    <xf numFmtId="0" fontId="0" fillId="0" borderId="76" xfId="0" applyBorder="1" applyAlignment="1">
      <alignment horizontal="center" vertical="center"/>
    </xf>
    <xf numFmtId="0" fontId="0" fillId="0" borderId="75" xfId="0" applyBorder="1" applyAlignment="1">
      <alignment horizontal="center" vertical="center"/>
    </xf>
    <xf numFmtId="38" fontId="0" fillId="0" borderId="79" xfId="40" applyFont="1" applyBorder="1" applyAlignment="1">
      <alignment horizontal="center" vertical="center"/>
    </xf>
    <xf numFmtId="38" fontId="0" fillId="0" borderId="82" xfId="40" applyFont="1" applyBorder="1" applyAlignment="1">
      <alignment horizontal="center" vertical="center"/>
    </xf>
    <xf numFmtId="0" fontId="0" fillId="0" borderId="133" xfId="0" applyBorder="1" applyAlignment="1">
      <alignment horizontal="center" vertical="center" wrapText="1"/>
    </xf>
    <xf numFmtId="0" fontId="0" fillId="0" borderId="78" xfId="0" applyBorder="1" applyAlignment="1">
      <alignment horizontal="center" vertical="center" wrapText="1"/>
    </xf>
    <xf numFmtId="0" fontId="0" fillId="0" borderId="79" xfId="0" applyBorder="1" applyAlignment="1">
      <alignment horizontal="center" vertical="center" wrapText="1"/>
    </xf>
    <xf numFmtId="38" fontId="46" fillId="0" borderId="119" xfId="40" applyFont="1" applyBorder="1" applyAlignment="1">
      <alignment horizontal="center" vertical="center"/>
    </xf>
    <xf numFmtId="38" fontId="46" fillId="0" borderId="120" xfId="40" applyFont="1" applyBorder="1" applyAlignment="1">
      <alignment horizontal="center" vertical="center"/>
    </xf>
    <xf numFmtId="0" fontId="122" fillId="0" borderId="0" xfId="0" applyFont="1" applyAlignment="1">
      <alignment horizontal="right" vertical="center"/>
    </xf>
    <xf numFmtId="0" fontId="125" fillId="0" borderId="52" xfId="0" applyFont="1" applyBorder="1" applyAlignment="1">
      <alignment horizontal="center" vertical="center"/>
    </xf>
    <xf numFmtId="0" fontId="125" fillId="0" borderId="7" xfId="0" applyFont="1" applyBorder="1" applyAlignment="1">
      <alignment horizontal="center" vertical="center"/>
    </xf>
    <xf numFmtId="0" fontId="122" fillId="31" borderId="133" xfId="0" applyFont="1" applyFill="1" applyBorder="1" applyAlignment="1">
      <alignment horizontal="right" vertical="center"/>
    </xf>
    <xf numFmtId="0" fontId="122" fillId="31" borderId="78" xfId="0" applyFont="1" applyFill="1" applyBorder="1" applyAlignment="1">
      <alignment horizontal="right" vertical="center"/>
    </xf>
    <xf numFmtId="0" fontId="122" fillId="31" borderId="78" xfId="0" applyFont="1" applyFill="1" applyBorder="1" applyAlignment="1">
      <alignment horizontal="center" vertical="center"/>
    </xf>
    <xf numFmtId="0" fontId="125" fillId="0" borderId="24" xfId="0" applyFont="1" applyBorder="1" applyAlignment="1">
      <alignment horizontal="center" vertical="center" wrapText="1"/>
    </xf>
    <xf numFmtId="0" fontId="125" fillId="0" borderId="169" xfId="0" applyFont="1" applyBorder="1" applyAlignment="1">
      <alignment horizontal="center" vertical="center" wrapText="1"/>
    </xf>
    <xf numFmtId="0" fontId="129" fillId="0" borderId="241" xfId="0" applyFont="1" applyBorder="1" applyAlignment="1">
      <alignment horizontal="center" vertical="center"/>
    </xf>
    <xf numFmtId="0" fontId="129" fillId="0" borderId="21" xfId="0" applyFont="1" applyBorder="1" applyAlignment="1">
      <alignment horizontal="center" vertical="center"/>
    </xf>
    <xf numFmtId="0" fontId="129" fillId="0" borderId="0" xfId="0" applyFont="1" applyAlignment="1">
      <alignment vertical="center" wrapText="1"/>
    </xf>
    <xf numFmtId="0" fontId="129" fillId="0" borderId="61" xfId="0" applyFont="1" applyBorder="1" applyAlignment="1">
      <alignment horizontal="center" vertical="center"/>
    </xf>
    <xf numFmtId="0" fontId="140" fillId="0" borderId="97" xfId="0" applyFont="1" applyBorder="1" applyAlignment="1">
      <alignment vertical="center" wrapText="1"/>
    </xf>
    <xf numFmtId="0" fontId="140" fillId="0" borderId="98" xfId="0" applyFont="1" applyBorder="1" applyAlignment="1">
      <alignment vertical="center" wrapText="1"/>
    </xf>
    <xf numFmtId="0" fontId="140" fillId="0" borderId="2" xfId="0" applyFont="1" applyBorder="1" applyAlignment="1">
      <alignment vertical="center" wrapText="1"/>
    </xf>
    <xf numFmtId="0" fontId="20" fillId="0" borderId="0" xfId="45" applyFont="1" applyAlignment="1">
      <alignment horizontal="center" vertical="center"/>
    </xf>
    <xf numFmtId="0" fontId="10" fillId="0" borderId="0" xfId="45" applyFont="1" applyAlignment="1">
      <alignment horizontal="left" vertical="center" wrapText="1"/>
    </xf>
    <xf numFmtId="0" fontId="25" fillId="0" borderId="17" xfId="45" applyFont="1" applyBorder="1" applyAlignment="1">
      <alignment horizontal="right" vertical="center"/>
    </xf>
    <xf numFmtId="0" fontId="25" fillId="0" borderId="139" xfId="45" applyFont="1" applyBorder="1" applyAlignment="1">
      <alignment horizontal="right" vertical="center"/>
    </xf>
    <xf numFmtId="0" fontId="25" fillId="0" borderId="196" xfId="45" applyFont="1" applyBorder="1" applyAlignment="1">
      <alignment horizontal="right" vertical="center"/>
    </xf>
    <xf numFmtId="0" fontId="37" fillId="0" borderId="0" xfId="0" applyFont="1" applyAlignment="1">
      <alignment horizontal="center" vertical="center"/>
    </xf>
    <xf numFmtId="38" fontId="37" fillId="0" borderId="0" xfId="0" applyNumberFormat="1" applyFont="1" applyAlignment="1">
      <alignment horizontal="right" vertical="center"/>
    </xf>
    <xf numFmtId="0" fontId="37" fillId="0" borderId="0" xfId="0" applyFont="1" applyAlignment="1">
      <alignment horizontal="right" vertical="center"/>
    </xf>
    <xf numFmtId="0" fontId="0" fillId="0" borderId="21" xfId="0" applyBorder="1" applyAlignment="1">
      <alignment horizontal="center" vertical="center"/>
    </xf>
    <xf numFmtId="38" fontId="37" fillId="5" borderId="69" xfId="0" applyNumberFormat="1" applyFont="1" applyFill="1" applyBorder="1" applyAlignment="1">
      <alignment horizontal="right" vertical="center"/>
    </xf>
    <xf numFmtId="0" fontId="37" fillId="5" borderId="69" xfId="0" applyFont="1" applyFill="1" applyBorder="1" applyAlignment="1">
      <alignment horizontal="right" vertical="center"/>
    </xf>
    <xf numFmtId="0" fontId="37" fillId="0" borderId="97" xfId="0" applyFont="1" applyBorder="1" applyAlignment="1">
      <alignment horizontal="center" vertical="center"/>
    </xf>
    <xf numFmtId="0" fontId="0" fillId="0" borderId="2" xfId="0" applyBorder="1" applyAlignment="1">
      <alignment horizontal="center" vertical="center"/>
    </xf>
    <xf numFmtId="0" fontId="10" fillId="0" borderId="21" xfId="0" applyFont="1" applyBorder="1" applyAlignment="1">
      <alignment horizontal="center" vertical="center" wrapText="1"/>
    </xf>
    <xf numFmtId="38" fontId="0" fillId="0" borderId="22" xfId="40" applyFont="1" applyFill="1" applyBorder="1" applyAlignment="1">
      <alignment horizontal="center" vertical="center"/>
    </xf>
    <xf numFmtId="38" fontId="0" fillId="0" borderId="61" xfId="40" applyFont="1" applyFill="1" applyBorder="1" applyAlignment="1">
      <alignment horizontal="center" vertical="center"/>
    </xf>
    <xf numFmtId="0" fontId="7" fillId="0" borderId="21" xfId="44" applyFont="1" applyBorder="1" applyAlignment="1">
      <alignment horizontal="center" vertical="center" wrapText="1"/>
    </xf>
    <xf numFmtId="0" fontId="50" fillId="0" borderId="21" xfId="0" applyFont="1" applyBorder="1" applyAlignment="1">
      <alignment horizontal="center" vertical="center" wrapText="1"/>
    </xf>
    <xf numFmtId="0" fontId="50" fillId="0" borderId="21" xfId="0" applyFont="1" applyBorder="1" applyAlignment="1">
      <alignment horizontal="center" vertical="center"/>
    </xf>
    <xf numFmtId="38" fontId="0" fillId="0" borderId="21" xfId="40" applyFont="1" applyBorder="1" applyAlignment="1">
      <alignment horizontal="center" vertical="center"/>
    </xf>
    <xf numFmtId="0" fontId="122" fillId="0" borderId="21" xfId="0" applyFont="1" applyBorder="1" applyAlignment="1">
      <alignment horizontal="center" vertical="center" wrapText="1"/>
    </xf>
    <xf numFmtId="0" fontId="0" fillId="0" borderId="21" xfId="0" applyBorder="1" applyAlignment="1">
      <alignment horizontal="center" vertical="center" wrapText="1"/>
    </xf>
    <xf numFmtId="38" fontId="25" fillId="0" borderId="23" xfId="41" applyFont="1" applyBorder="1" applyAlignment="1" applyProtection="1">
      <alignment horizontal="center" vertical="center"/>
    </xf>
    <xf numFmtId="0" fontId="37" fillId="0" borderId="92" xfId="0" applyFont="1" applyBorder="1" applyAlignment="1">
      <alignment horizontal="center" vertical="center"/>
    </xf>
    <xf numFmtId="0" fontId="0" fillId="0" borderId="37" xfId="0" applyBorder="1" applyAlignment="1">
      <alignment horizontal="center" vertical="center" wrapText="1"/>
    </xf>
    <xf numFmtId="0" fontId="0" fillId="0" borderId="67" xfId="0" applyBorder="1" applyAlignment="1">
      <alignment horizontal="center" vertical="center" wrapText="1"/>
    </xf>
    <xf numFmtId="0" fontId="0" fillId="0" borderId="40" xfId="0" applyBorder="1" applyAlignment="1">
      <alignment horizontal="center" vertical="center" wrapText="1"/>
    </xf>
    <xf numFmtId="0" fontId="0" fillId="0" borderId="0" xfId="0" applyAlignment="1">
      <alignment horizontal="center" vertical="center" wrapText="1"/>
    </xf>
    <xf numFmtId="0" fontId="0" fillId="0" borderId="68" xfId="0" applyBorder="1" applyAlignment="1">
      <alignment horizontal="center" vertical="center" wrapText="1"/>
    </xf>
    <xf numFmtId="0" fontId="0" fillId="0" borderId="47" xfId="0" applyBorder="1" applyAlignment="1">
      <alignment horizontal="center" vertical="center" wrapText="1"/>
    </xf>
    <xf numFmtId="0" fontId="0" fillId="0" borderId="26" xfId="0" applyBorder="1" applyAlignment="1">
      <alignment horizontal="center" vertical="center" wrapText="1"/>
    </xf>
    <xf numFmtId="182" fontId="0" fillId="0" borderId="9" xfId="0" applyNumberFormat="1" applyBorder="1" applyAlignment="1">
      <alignment horizontal="left" vertical="center"/>
    </xf>
    <xf numFmtId="0" fontId="0" fillId="0" borderId="67" xfId="0" applyBorder="1" applyAlignment="1">
      <alignment horizontal="center" vertical="center"/>
    </xf>
    <xf numFmtId="0" fontId="0" fillId="0" borderId="40" xfId="0" applyBorder="1" applyAlignment="1">
      <alignment horizontal="center" vertical="center"/>
    </xf>
    <xf numFmtId="0" fontId="0" fillId="0" borderId="68" xfId="0" applyBorder="1" applyAlignment="1">
      <alignment horizontal="center" vertical="center"/>
    </xf>
    <xf numFmtId="0" fontId="0" fillId="0" borderId="47" xfId="0" applyBorder="1" applyAlignment="1">
      <alignment horizontal="center" vertical="center"/>
    </xf>
    <xf numFmtId="0" fontId="0" fillId="0" borderId="26" xfId="0" applyBorder="1" applyAlignment="1">
      <alignment horizontal="center" vertical="center"/>
    </xf>
    <xf numFmtId="188" fontId="0" fillId="0" borderId="12" xfId="0" applyNumberFormat="1" applyBorder="1" applyAlignment="1">
      <alignment horizontal="left" vertical="center"/>
    </xf>
    <xf numFmtId="14" fontId="142" fillId="0" borderId="0" xfId="99" applyNumberFormat="1" applyFont="1" applyAlignment="1">
      <alignment horizontal="left" vertical="top" wrapText="1"/>
    </xf>
    <xf numFmtId="0" fontId="143" fillId="0" borderId="133" xfId="49" applyFont="1" applyBorder="1" applyAlignment="1">
      <alignment horizontal="center" vertical="center"/>
    </xf>
    <xf numFmtId="0" fontId="143" fillId="0" borderId="78" xfId="49" applyFont="1" applyBorder="1" applyAlignment="1">
      <alignment horizontal="center" vertical="center"/>
    </xf>
    <xf numFmtId="0" fontId="143" fillId="0" borderId="79" xfId="49" applyFont="1" applyBorder="1" applyAlignment="1">
      <alignment horizontal="center" vertical="center"/>
    </xf>
    <xf numFmtId="0" fontId="143" fillId="0" borderId="89" xfId="49" applyFont="1" applyBorder="1" applyAlignment="1">
      <alignment horizontal="center" vertical="center"/>
    </xf>
    <xf numFmtId="0" fontId="143" fillId="0" borderId="132" xfId="49" applyFont="1" applyBorder="1" applyAlignment="1">
      <alignment horizontal="center" vertical="center"/>
    </xf>
    <xf numFmtId="0" fontId="14" fillId="0" borderId="97" xfId="49" applyFont="1" applyBorder="1" applyAlignment="1">
      <alignment horizontal="center" vertical="center" wrapText="1"/>
    </xf>
    <xf numFmtId="0" fontId="14" fillId="0" borderId="98" xfId="49" applyFont="1" applyBorder="1" applyAlignment="1">
      <alignment horizontal="center" vertical="center" wrapText="1"/>
    </xf>
    <xf numFmtId="0" fontId="14" fillId="0" borderId="2" xfId="49" applyFont="1" applyBorder="1" applyAlignment="1">
      <alignment horizontal="center" vertical="center" wrapText="1"/>
    </xf>
    <xf numFmtId="178" fontId="145" fillId="0" borderId="17" xfId="49" applyNumberFormat="1" applyFont="1" applyBorder="1" applyAlignment="1">
      <alignment horizontal="center" vertical="center"/>
    </xf>
    <xf numFmtId="178" fontId="145" fillId="0" borderId="139" xfId="49" applyNumberFormat="1" applyFont="1" applyBorder="1" applyAlignment="1">
      <alignment horizontal="center" vertical="center"/>
    </xf>
    <xf numFmtId="0" fontId="142" fillId="0" borderId="0" xfId="99" applyFont="1" applyAlignment="1">
      <alignment horizontal="left" vertical="top"/>
    </xf>
    <xf numFmtId="0" fontId="142" fillId="0" borderId="0" xfId="99" applyFont="1" applyAlignment="1">
      <alignment horizontal="left" vertical="top" wrapText="1"/>
    </xf>
    <xf numFmtId="0" fontId="143" fillId="0" borderId="32" xfId="49" applyFont="1" applyBorder="1" applyAlignment="1">
      <alignment horizontal="center" vertical="center"/>
    </xf>
    <xf numFmtId="0" fontId="143" fillId="0" borderId="59" xfId="49" applyFont="1" applyBorder="1" applyAlignment="1">
      <alignment horizontal="center" vertical="center"/>
    </xf>
    <xf numFmtId="0" fontId="143" fillId="0" borderId="76" xfId="49" applyFont="1" applyBorder="1" applyAlignment="1">
      <alignment horizontal="center" vertical="center" wrapText="1"/>
    </xf>
    <xf numFmtId="0" fontId="143" fillId="0" borderId="130" xfId="49" applyFont="1" applyBorder="1" applyAlignment="1">
      <alignment horizontal="center" vertical="center" wrapText="1"/>
    </xf>
    <xf numFmtId="0" fontId="143" fillId="0" borderId="152" xfId="49" applyFont="1" applyBorder="1" applyAlignment="1">
      <alignment horizontal="center" vertical="center"/>
    </xf>
    <xf numFmtId="0" fontId="143" fillId="0" borderId="155" xfId="49" applyFont="1" applyBorder="1" applyAlignment="1">
      <alignment horizontal="center" vertical="center"/>
    </xf>
    <xf numFmtId="0" fontId="143" fillId="0" borderId="52" xfId="49" applyFont="1" applyBorder="1" applyAlignment="1">
      <alignment horizontal="left" vertical="center" wrapText="1"/>
    </xf>
    <xf numFmtId="0" fontId="143" fillId="0" borderId="131" xfId="49" applyFont="1" applyBorder="1" applyAlignment="1">
      <alignment horizontal="left" vertical="center"/>
    </xf>
    <xf numFmtId="0" fontId="147" fillId="0" borderId="28" xfId="99" applyFont="1" applyBorder="1" applyAlignment="1">
      <alignment horizontal="right" vertical="center"/>
    </xf>
    <xf numFmtId="0" fontId="147" fillId="0" borderId="21" xfId="99" applyFont="1" applyBorder="1" applyAlignment="1">
      <alignment horizontal="right" vertical="center"/>
    </xf>
    <xf numFmtId="0" fontId="147" fillId="0" borderId="13" xfId="99" applyFont="1" applyBorder="1" applyAlignment="1">
      <alignment horizontal="right" vertical="center"/>
    </xf>
    <xf numFmtId="0" fontId="147" fillId="0" borderId="63" xfId="99" applyFont="1" applyBorder="1" applyAlignment="1">
      <alignment horizontal="right" vertical="center"/>
    </xf>
    <xf numFmtId="0" fontId="147" fillId="0" borderId="65" xfId="99" applyFont="1" applyBorder="1" applyAlignment="1">
      <alignment horizontal="right" vertical="center"/>
    </xf>
    <xf numFmtId="0" fontId="147" fillId="0" borderId="66" xfId="99" applyFont="1" applyBorder="1" applyAlignment="1">
      <alignment horizontal="right" vertical="center"/>
    </xf>
    <xf numFmtId="38" fontId="146" fillId="0" borderId="91" xfId="41" applyFont="1" applyBorder="1" applyAlignment="1">
      <alignment horizontal="right" vertical="center"/>
    </xf>
    <xf numFmtId="38" fontId="146" fillId="0" borderId="49" xfId="41" applyFont="1" applyBorder="1" applyAlignment="1">
      <alignment horizontal="right" vertical="center"/>
    </xf>
    <xf numFmtId="38" fontId="146" fillId="0" borderId="4" xfId="41" applyFont="1" applyBorder="1" applyAlignment="1">
      <alignment horizontal="right" vertical="center"/>
    </xf>
    <xf numFmtId="0" fontId="148" fillId="0" borderId="151" xfId="99" applyFont="1" applyBorder="1" applyAlignment="1">
      <alignment horizontal="right" vertical="center"/>
    </xf>
    <xf numFmtId="0" fontId="148" fillId="0" borderId="243" xfId="99" applyFont="1" applyBorder="1" applyAlignment="1">
      <alignment horizontal="right" vertical="center"/>
    </xf>
    <xf numFmtId="0" fontId="148" fillId="0" borderId="11" xfId="99" applyFont="1" applyBorder="1" applyAlignment="1">
      <alignment horizontal="right" vertical="center"/>
    </xf>
    <xf numFmtId="0" fontId="141" fillId="0" borderId="0" xfId="49" applyFont="1" applyAlignment="1">
      <alignment horizontal="center" vertical="center"/>
    </xf>
    <xf numFmtId="0" fontId="141" fillId="0" borderId="9" xfId="49" applyFont="1" applyBorder="1" applyAlignment="1">
      <alignment horizontal="left" vertical="top" wrapText="1"/>
    </xf>
    <xf numFmtId="0" fontId="147" fillId="0" borderId="0" xfId="99" applyFont="1" applyAlignment="1">
      <alignment horizontal="center" vertical="center"/>
    </xf>
    <xf numFmtId="38" fontId="146" fillId="5" borderId="69" xfId="99" applyNumberFormat="1" applyFont="1" applyFill="1" applyBorder="1" applyAlignment="1">
      <alignment horizontal="right" vertical="center"/>
    </xf>
    <xf numFmtId="0" fontId="146" fillId="5" borderId="69" xfId="99" applyFont="1" applyFill="1" applyBorder="1" applyAlignment="1">
      <alignment horizontal="right" vertical="center"/>
    </xf>
    <xf numFmtId="38" fontId="146" fillId="0" borderId="230" xfId="41" applyFont="1" applyBorder="1" applyAlignment="1">
      <alignment horizontal="center" vertical="center"/>
    </xf>
    <xf numFmtId="38" fontId="146" fillId="0" borderId="245" xfId="41" applyFont="1" applyBorder="1" applyAlignment="1">
      <alignment horizontal="center" vertical="center"/>
    </xf>
    <xf numFmtId="38" fontId="37" fillId="5" borderId="91" xfId="40" applyFont="1" applyFill="1" applyBorder="1" applyAlignment="1">
      <alignment horizontal="center" vertical="center"/>
    </xf>
    <xf numFmtId="38" fontId="37" fillId="5" borderId="49" xfId="40" applyFont="1" applyFill="1" applyBorder="1" applyAlignment="1">
      <alignment horizontal="center" vertical="center"/>
    </xf>
    <xf numFmtId="0" fontId="33" fillId="0" borderId="0" xfId="99" applyAlignment="1">
      <alignment vertical="center" textRotation="255" wrapText="1"/>
    </xf>
    <xf numFmtId="0" fontId="49" fillId="0" borderId="0" xfId="99" applyFont="1" applyAlignment="1">
      <alignment vertical="center" wrapText="1"/>
    </xf>
    <xf numFmtId="0" fontId="33" fillId="0" borderId="0" xfId="99" applyAlignment="1">
      <alignment horizontal="center" vertical="center" textRotation="255"/>
    </xf>
    <xf numFmtId="0" fontId="40" fillId="0" borderId="0" xfId="99" applyFont="1" applyAlignment="1">
      <alignment vertical="center" textRotation="255" wrapText="1"/>
    </xf>
    <xf numFmtId="0" fontId="49" fillId="0" borderId="0" xfId="99" applyFont="1" applyAlignment="1">
      <alignment horizontal="center" vertical="center" textRotation="255"/>
    </xf>
    <xf numFmtId="0" fontId="49" fillId="0" borderId="0" xfId="99" applyFont="1" applyAlignment="1">
      <alignment horizontal="left" vertical="center" wrapText="1"/>
    </xf>
    <xf numFmtId="0" fontId="46" fillId="0" borderId="0" xfId="99" applyFont="1" applyAlignment="1">
      <alignment horizontal="center" vertical="center"/>
    </xf>
    <xf numFmtId="0" fontId="37" fillId="0" borderId="119" xfId="99" applyFont="1" applyBorder="1" applyAlignment="1">
      <alignment horizontal="center" vertical="center" wrapText="1"/>
    </xf>
    <xf numFmtId="0" fontId="37" fillId="0" borderId="7" xfId="99" applyFont="1" applyBorder="1" applyAlignment="1">
      <alignment horizontal="center" vertical="center" wrapText="1"/>
    </xf>
    <xf numFmtId="0" fontId="37" fillId="0" borderId="120" xfId="99" applyFont="1" applyBorder="1" applyAlignment="1">
      <alignment horizontal="center" vertical="center" wrapText="1"/>
    </xf>
    <xf numFmtId="0" fontId="37" fillId="0" borderId="5" xfId="99" applyFont="1" applyBorder="1" applyAlignment="1">
      <alignment horizontal="center" vertical="center" wrapText="1"/>
    </xf>
    <xf numFmtId="0" fontId="37" fillId="0" borderId="91" xfId="99" applyFont="1" applyBorder="1" applyAlignment="1">
      <alignment horizontal="center" vertical="center" wrapText="1"/>
    </xf>
    <xf numFmtId="0" fontId="37" fillId="0" borderId="4" xfId="99" applyFont="1" applyBorder="1" applyAlignment="1">
      <alignment horizontal="center" vertical="center" wrapText="1"/>
    </xf>
    <xf numFmtId="0" fontId="37" fillId="0" borderId="133" xfId="99" applyFont="1" applyBorder="1" applyAlignment="1">
      <alignment horizontal="center" vertical="center"/>
    </xf>
    <xf numFmtId="0" fontId="37" fillId="0" borderId="74" xfId="99" applyFont="1" applyBorder="1" applyAlignment="1">
      <alignment horizontal="center" vertical="center"/>
    </xf>
    <xf numFmtId="0" fontId="37" fillId="0" borderId="77" xfId="99" applyFont="1" applyBorder="1" applyAlignment="1">
      <alignment horizontal="center" vertical="center"/>
    </xf>
    <xf numFmtId="0" fontId="37" fillId="0" borderId="79" xfId="99" applyFont="1" applyBorder="1" applyAlignment="1">
      <alignment horizontal="center" vertical="center"/>
    </xf>
    <xf numFmtId="0" fontId="37" fillId="0" borderId="87" xfId="99" applyFont="1" applyBorder="1" applyAlignment="1">
      <alignment horizontal="center" vertical="center"/>
    </xf>
    <xf numFmtId="0" fontId="37" fillId="0" borderId="108" xfId="99" applyFont="1" applyBorder="1" applyAlignment="1">
      <alignment horizontal="center" vertical="center"/>
    </xf>
    <xf numFmtId="0" fontId="37" fillId="0" borderId="22" xfId="99" applyFont="1" applyBorder="1" applyAlignment="1">
      <alignment horizontal="center" vertical="center"/>
    </xf>
    <xf numFmtId="0" fontId="37" fillId="0" borderId="90" xfId="99" applyFont="1" applyBorder="1" applyAlignment="1">
      <alignment horizontal="center" vertical="center"/>
    </xf>
    <xf numFmtId="0" fontId="37" fillId="0" borderId="22" xfId="99" applyFont="1" applyBorder="1" applyAlignment="1">
      <alignment horizontal="center" vertical="center" wrapText="1"/>
    </xf>
    <xf numFmtId="0" fontId="37" fillId="0" borderId="90" xfId="99" applyFont="1" applyBorder="1" applyAlignment="1">
      <alignment horizontal="center" vertical="center" wrapText="1"/>
    </xf>
    <xf numFmtId="0" fontId="37" fillId="0" borderId="81" xfId="99" applyFont="1" applyBorder="1" applyAlignment="1">
      <alignment horizontal="center" vertical="center"/>
    </xf>
    <xf numFmtId="0" fontId="37" fillId="0" borderId="20" xfId="99" applyFont="1" applyBorder="1" applyAlignment="1">
      <alignment horizontal="center" vertical="center"/>
    </xf>
    <xf numFmtId="0" fontId="40" fillId="0" borderId="32" xfId="99" applyFont="1" applyBorder="1" applyAlignment="1">
      <alignment vertical="top" textRotation="255" wrapText="1"/>
    </xf>
    <xf numFmtId="0" fontId="40" fillId="0" borderId="33" xfId="99" applyFont="1" applyBorder="1" applyAlignment="1">
      <alignment vertical="top" textRotation="255" wrapText="1"/>
    </xf>
    <xf numFmtId="0" fontId="40" fillId="0" borderId="108" xfId="99" applyFont="1" applyBorder="1" applyAlignment="1">
      <alignment vertical="top" textRotation="255" wrapText="1"/>
    </xf>
    <xf numFmtId="0" fontId="0" fillId="0" borderId="70" xfId="0" applyBorder="1" applyAlignment="1" applyProtection="1">
      <alignment horizontal="left" vertical="center"/>
      <protection locked="0"/>
    </xf>
    <xf numFmtId="0" fontId="0" fillId="0" borderId="12" xfId="0" applyBorder="1" applyAlignment="1" applyProtection="1">
      <alignment horizontal="left" vertical="center"/>
      <protection locked="0"/>
    </xf>
    <xf numFmtId="0" fontId="0" fillId="0" borderId="29" xfId="0" applyBorder="1" applyAlignment="1" applyProtection="1">
      <alignment horizontal="left" vertical="center"/>
      <protection locked="0"/>
    </xf>
    <xf numFmtId="0" fontId="0" fillId="0" borderId="23" xfId="0" applyBorder="1" applyAlignment="1">
      <alignment horizontal="center" vertical="center"/>
    </xf>
    <xf numFmtId="0" fontId="0" fillId="0" borderId="99" xfId="0" applyBorder="1" applyAlignment="1">
      <alignment horizontal="center" vertical="center"/>
    </xf>
    <xf numFmtId="0" fontId="0" fillId="0" borderId="92" xfId="0" applyBorder="1" applyAlignment="1">
      <alignment horizontal="center" vertical="center"/>
    </xf>
    <xf numFmtId="0" fontId="0" fillId="0" borderId="10" xfId="0"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93" xfId="0" applyBorder="1" applyAlignment="1">
      <alignment horizontal="center" vertical="center"/>
    </xf>
    <xf numFmtId="177" fontId="0" fillId="0" borderId="47"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8" fontId="37" fillId="5" borderId="69" xfId="0" applyNumberFormat="1" applyFont="1" applyFill="1" applyBorder="1" applyAlignment="1">
      <alignment horizontal="right" vertical="center"/>
    </xf>
    <xf numFmtId="0" fontId="0" fillId="0" borderId="22" xfId="0" applyBorder="1" applyAlignment="1" applyProtection="1">
      <alignment horizontal="center" vertical="center" wrapText="1"/>
      <protection locked="0"/>
    </xf>
    <xf numFmtId="0" fontId="0" fillId="0" borderId="80" xfId="0" applyBorder="1" applyAlignment="1" applyProtection="1">
      <alignment horizontal="center" vertical="center"/>
      <protection locked="0"/>
    </xf>
    <xf numFmtId="0" fontId="0" fillId="0" borderId="6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96" xfId="0" applyBorder="1" applyAlignment="1" applyProtection="1">
      <alignment horizontal="left" vertical="center"/>
      <protection locked="0"/>
    </xf>
    <xf numFmtId="0" fontId="0" fillId="0" borderId="71" xfId="0" applyBorder="1" applyAlignment="1" applyProtection="1">
      <alignment horizontal="left" vertical="center"/>
      <protection locked="0"/>
    </xf>
    <xf numFmtId="0" fontId="0" fillId="0" borderId="64" xfId="0" applyBorder="1" applyAlignment="1" applyProtection="1">
      <alignment horizontal="left" vertical="center"/>
      <protection locked="0"/>
    </xf>
    <xf numFmtId="0" fontId="0" fillId="0" borderId="97" xfId="0" applyBorder="1" applyAlignment="1" applyProtection="1">
      <alignment horizontal="center" vertical="center"/>
      <protection locked="0"/>
    </xf>
    <xf numFmtId="0" fontId="0" fillId="0" borderId="98"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45" fillId="0" borderId="0" xfId="0" applyFont="1" applyAlignment="1">
      <alignment horizontal="left" vertical="center"/>
    </xf>
    <xf numFmtId="0" fontId="37" fillId="0" borderId="0" xfId="0" applyFont="1" applyAlignment="1">
      <alignment horizontal="left" vertical="center"/>
    </xf>
    <xf numFmtId="0" fontId="0" fillId="0" borderId="97" xfId="0" applyBorder="1" applyAlignment="1">
      <alignment horizontal="center" vertical="center" wrapText="1"/>
    </xf>
    <xf numFmtId="0" fontId="0" fillId="0" borderId="2" xfId="0" applyBorder="1" applyAlignment="1">
      <alignment horizontal="center" vertical="center" wrapText="1"/>
    </xf>
    <xf numFmtId="0" fontId="0" fillId="0" borderId="135" xfId="0" applyBorder="1" applyAlignment="1">
      <alignment horizontal="center" vertical="center" wrapText="1"/>
    </xf>
    <xf numFmtId="0" fontId="0" fillId="0" borderId="136" xfId="0" applyBorder="1" applyAlignment="1">
      <alignment horizontal="center" vertical="center" wrapText="1"/>
    </xf>
    <xf numFmtId="0" fontId="37" fillId="0" borderId="137" xfId="0" applyFont="1" applyBorder="1" applyAlignment="1">
      <alignment horizontal="center" vertical="center" wrapText="1"/>
    </xf>
    <xf numFmtId="0" fontId="37" fillId="0" borderId="138" xfId="0" applyFont="1" applyBorder="1" applyAlignment="1">
      <alignment horizontal="center" vertical="center" wrapText="1"/>
    </xf>
    <xf numFmtId="0" fontId="0" fillId="5" borderId="9" xfId="0" applyFill="1" applyBorder="1" applyAlignment="1">
      <alignment horizontal="left" vertical="center"/>
    </xf>
    <xf numFmtId="31" fontId="0" fillId="5" borderId="9" xfId="0" applyNumberFormat="1" applyFill="1" applyBorder="1" applyAlignment="1">
      <alignment horizontal="left" vertical="center"/>
    </xf>
    <xf numFmtId="38" fontId="0" fillId="5" borderId="0" xfId="0" applyNumberFormat="1" applyFill="1" applyAlignment="1">
      <alignment horizontal="left" vertical="center" wrapText="1"/>
    </xf>
    <xf numFmtId="0" fontId="0" fillId="5" borderId="0" xfId="0" applyFill="1" applyAlignment="1">
      <alignment horizontal="left" vertical="center"/>
    </xf>
    <xf numFmtId="38" fontId="17" fillId="5" borderId="12" xfId="0" applyNumberFormat="1" applyFont="1" applyFill="1" applyBorder="1" applyAlignment="1">
      <alignment horizontal="center" vertical="center"/>
    </xf>
    <xf numFmtId="38" fontId="17" fillId="5" borderId="9" xfId="40" applyFont="1" applyFill="1" applyBorder="1" applyAlignment="1">
      <alignment horizontal="center" vertical="center"/>
    </xf>
    <xf numFmtId="0" fontId="40" fillId="5" borderId="0" xfId="0" applyFont="1" applyFill="1" applyAlignment="1">
      <alignment horizontal="center" vertical="center" wrapText="1"/>
    </xf>
    <xf numFmtId="31" fontId="40" fillId="5" borderId="0" xfId="0" applyNumberFormat="1" applyFont="1" applyFill="1" applyAlignment="1">
      <alignment horizontal="center" vertical="center"/>
    </xf>
    <xf numFmtId="0" fontId="40" fillId="5" borderId="0" xfId="0" applyFont="1" applyFill="1" applyAlignment="1">
      <alignment horizontal="center" vertical="center"/>
    </xf>
    <xf numFmtId="0" fontId="17" fillId="0" borderId="0" xfId="0" applyFont="1" applyAlignment="1">
      <alignment horizontal="left" vertical="center" wrapText="1"/>
    </xf>
    <xf numFmtId="38" fontId="17" fillId="5" borderId="0" xfId="0" applyNumberFormat="1" applyFont="1" applyFill="1" applyAlignment="1">
      <alignment horizontal="center" vertical="center"/>
    </xf>
    <xf numFmtId="31" fontId="17" fillId="5" borderId="9" xfId="0" applyNumberFormat="1" applyFont="1" applyFill="1" applyBorder="1" applyAlignment="1">
      <alignment horizontal="center" vertical="center"/>
    </xf>
    <xf numFmtId="0" fontId="17" fillId="0" borderId="0" xfId="0" applyFont="1" applyAlignment="1">
      <alignment horizontal="center" vertical="center"/>
    </xf>
    <xf numFmtId="38" fontId="17" fillId="5" borderId="9" xfId="0" applyNumberFormat="1" applyFont="1" applyFill="1" applyBorder="1" applyAlignment="1">
      <alignment horizontal="center" vertical="center"/>
    </xf>
    <xf numFmtId="0" fontId="40" fillId="0" borderId="9" xfId="0" applyFont="1" applyBorder="1" applyAlignment="1">
      <alignment horizontal="center" vertical="center"/>
    </xf>
    <xf numFmtId="0" fontId="17" fillId="5" borderId="0" xfId="0" applyFont="1" applyFill="1" applyAlignment="1">
      <alignment horizontal="left" vertical="center"/>
    </xf>
    <xf numFmtId="0" fontId="40" fillId="5" borderId="0" xfId="0" applyFont="1" applyFill="1" applyAlignment="1">
      <alignment horizontal="left" vertical="center"/>
    </xf>
    <xf numFmtId="0" fontId="18" fillId="0" borderId="282" xfId="0" applyFont="1" applyBorder="1" applyAlignment="1">
      <alignment horizontal="center" vertical="center"/>
    </xf>
    <xf numFmtId="38" fontId="18" fillId="5" borderId="9" xfId="40" applyFont="1" applyFill="1" applyBorder="1" applyAlignment="1">
      <alignment horizontal="center" vertical="center"/>
    </xf>
    <xf numFmtId="0" fontId="17" fillId="5" borderId="12" xfId="0" applyFont="1" applyFill="1" applyBorder="1" applyAlignment="1">
      <alignment horizontal="center" vertical="center"/>
    </xf>
    <xf numFmtId="0" fontId="40" fillId="5" borderId="56" xfId="0" applyFont="1" applyFill="1" applyBorder="1" applyAlignment="1">
      <alignment horizontal="center" vertical="center"/>
    </xf>
    <xf numFmtId="199" fontId="70" fillId="5" borderId="9" xfId="40" applyNumberFormat="1" applyFont="1" applyFill="1" applyBorder="1" applyAlignment="1">
      <alignment horizontal="center" vertical="center"/>
    </xf>
    <xf numFmtId="38" fontId="17" fillId="5" borderId="31" xfId="0" applyNumberFormat="1" applyFont="1" applyFill="1" applyBorder="1" applyAlignment="1">
      <alignment horizontal="center" vertical="center"/>
    </xf>
    <xf numFmtId="0" fontId="17" fillId="5" borderId="31" xfId="0" applyFont="1" applyFill="1" applyBorder="1" applyAlignment="1">
      <alignment horizontal="center" vertical="center"/>
    </xf>
    <xf numFmtId="9" fontId="17" fillId="5" borderId="9" xfId="0" applyNumberFormat="1" applyFont="1" applyFill="1" applyBorder="1" applyAlignment="1">
      <alignment horizontal="center" vertical="center"/>
    </xf>
    <xf numFmtId="0" fontId="40" fillId="0" borderId="0" xfId="0" applyFont="1" applyAlignment="1">
      <alignment horizontal="right" vertical="center"/>
    </xf>
    <xf numFmtId="0" fontId="40" fillId="5" borderId="9" xfId="0" applyFont="1" applyFill="1" applyBorder="1" applyAlignment="1">
      <alignment horizontal="center" vertical="center"/>
    </xf>
    <xf numFmtId="38" fontId="40" fillId="5" borderId="9" xfId="0" applyNumberFormat="1" applyFont="1" applyFill="1" applyBorder="1" applyAlignment="1">
      <alignment horizontal="center" vertical="center"/>
    </xf>
    <xf numFmtId="31" fontId="40" fillId="5" borderId="9" xfId="0" applyNumberFormat="1" applyFont="1" applyFill="1" applyBorder="1" applyAlignment="1">
      <alignment horizontal="center" vertical="center"/>
    </xf>
    <xf numFmtId="0" fontId="125" fillId="0" borderId="0" xfId="0" applyFont="1" applyAlignment="1">
      <alignment horizontal="left" vertical="center" wrapText="1"/>
    </xf>
    <xf numFmtId="38" fontId="0" fillId="5" borderId="12" xfId="0" applyNumberFormat="1" applyFill="1" applyBorder="1" applyAlignment="1">
      <alignment horizontal="center" vertical="center"/>
    </xf>
    <xf numFmtId="0" fontId="0" fillId="5" borderId="12" xfId="0" applyFill="1" applyBorder="1" applyAlignment="1">
      <alignment horizontal="center" vertical="center"/>
    </xf>
    <xf numFmtId="0" fontId="0" fillId="5" borderId="56" xfId="0" applyFill="1" applyBorder="1" applyAlignment="1">
      <alignment horizontal="center" vertical="center"/>
    </xf>
    <xf numFmtId="0" fontId="0" fillId="5" borderId="0" xfId="0" applyFill="1" applyAlignment="1">
      <alignment horizontal="left" vertical="center" wrapText="1"/>
    </xf>
    <xf numFmtId="38" fontId="0" fillId="5" borderId="9" xfId="0" applyNumberFormat="1" applyFill="1" applyBorder="1" applyAlignment="1">
      <alignment horizontal="left" vertical="center"/>
    </xf>
    <xf numFmtId="38" fontId="0" fillId="5" borderId="9" xfId="0" applyNumberFormat="1" applyFill="1" applyBorder="1" applyAlignment="1">
      <alignment horizontal="center" vertical="center"/>
    </xf>
    <xf numFmtId="0" fontId="0" fillId="5" borderId="9" xfId="0" applyFill="1" applyBorder="1" applyAlignment="1">
      <alignment horizontal="center" vertical="center"/>
    </xf>
    <xf numFmtId="9" fontId="0" fillId="5" borderId="9" xfId="0" applyNumberFormat="1" applyFill="1" applyBorder="1" applyAlignment="1">
      <alignment horizontal="center" vertical="center"/>
    </xf>
    <xf numFmtId="0" fontId="37" fillId="0" borderId="282" xfId="0" applyFont="1" applyBorder="1" applyAlignment="1">
      <alignment horizontal="center" vertical="center"/>
    </xf>
    <xf numFmtId="38" fontId="37" fillId="5" borderId="9" xfId="40" applyFont="1" applyFill="1" applyBorder="1" applyAlignment="1">
      <alignment horizontal="center" vertical="center"/>
    </xf>
    <xf numFmtId="0" fontId="119" fillId="0" borderId="0" xfId="0" applyFont="1" applyAlignment="1">
      <alignment horizontal="center" vertical="center"/>
    </xf>
    <xf numFmtId="0" fontId="0" fillId="0" borderId="75" xfId="0" applyBorder="1" applyAlignment="1">
      <alignment horizontal="center" vertical="center" wrapText="1"/>
    </xf>
    <xf numFmtId="0" fontId="0" fillId="0" borderId="15" xfId="0" applyBorder="1" applyAlignment="1">
      <alignment horizontal="center" vertical="center" wrapText="1"/>
    </xf>
    <xf numFmtId="0" fontId="10" fillId="0" borderId="95" xfId="0" applyFont="1" applyBorder="1" applyAlignment="1">
      <alignment horizontal="center" vertical="center" wrapText="1"/>
    </xf>
    <xf numFmtId="0" fontId="10" fillId="0" borderId="84" xfId="0" applyFont="1" applyBorder="1" applyAlignment="1">
      <alignment horizontal="center" vertical="center"/>
    </xf>
    <xf numFmtId="0" fontId="7" fillId="0" borderId="75" xfId="44" applyFont="1" applyBorder="1" applyAlignment="1">
      <alignment horizontal="center" vertical="center" wrapText="1"/>
    </xf>
    <xf numFmtId="0" fontId="7" fillId="0" borderId="15" xfId="44" applyFont="1" applyBorder="1" applyAlignment="1">
      <alignment horizontal="center" vertical="center" wrapText="1"/>
    </xf>
    <xf numFmtId="0" fontId="0" fillId="0" borderId="15" xfId="0" applyBorder="1" applyAlignment="1">
      <alignment horizontal="center" vertical="center"/>
    </xf>
    <xf numFmtId="0" fontId="0" fillId="4" borderId="0" xfId="0" applyFill="1" applyAlignment="1">
      <alignment horizontal="left" vertical="center"/>
    </xf>
    <xf numFmtId="0" fontId="0" fillId="4" borderId="56" xfId="0" applyFill="1" applyBorder="1" applyAlignment="1">
      <alignment horizontal="center" vertical="center"/>
    </xf>
    <xf numFmtId="0" fontId="0" fillId="4" borderId="12" xfId="0" applyFill="1" applyBorder="1" applyAlignment="1">
      <alignment horizontal="center" vertical="center"/>
    </xf>
    <xf numFmtId="0" fontId="0" fillId="4" borderId="29" xfId="0" applyFill="1" applyBorder="1" applyAlignment="1">
      <alignment horizontal="center" vertical="center"/>
    </xf>
    <xf numFmtId="0" fontId="47" fillId="4" borderId="0" xfId="0" applyFont="1" applyFill="1" applyAlignment="1">
      <alignment horizontal="center" vertical="center"/>
    </xf>
    <xf numFmtId="190" fontId="0" fillId="4" borderId="56" xfId="0" applyNumberFormat="1" applyFill="1" applyBorder="1" applyAlignment="1">
      <alignment horizontal="left" vertical="center"/>
    </xf>
    <xf numFmtId="190" fontId="0" fillId="4" borderId="12" xfId="0" applyNumberFormat="1" applyFill="1" applyBorder="1" applyAlignment="1">
      <alignment horizontal="left" vertical="center"/>
    </xf>
    <xf numFmtId="190" fontId="0" fillId="4" borderId="29" xfId="0" applyNumberFormat="1" applyFill="1" applyBorder="1" applyAlignment="1">
      <alignment horizontal="left" vertical="center"/>
    </xf>
    <xf numFmtId="0" fontId="10" fillId="4" borderId="22" xfId="0" applyFont="1" applyFill="1" applyBorder="1" applyAlignment="1">
      <alignment horizontal="left" vertical="center" wrapText="1"/>
    </xf>
    <xf numFmtId="0" fontId="10" fillId="4" borderId="80" xfId="0" applyFont="1" applyFill="1" applyBorder="1" applyAlignment="1">
      <alignment horizontal="left" vertical="center" wrapText="1"/>
    </xf>
    <xf numFmtId="0" fontId="10" fillId="4" borderId="61" xfId="0" applyFont="1" applyFill="1" applyBorder="1" applyAlignment="1">
      <alignment horizontal="left" vertical="center" wrapText="1"/>
    </xf>
    <xf numFmtId="191" fontId="0" fillId="4" borderId="56" xfId="0" applyNumberFormat="1" applyFill="1" applyBorder="1" applyAlignment="1">
      <alignment horizontal="left" vertical="center"/>
    </xf>
    <xf numFmtId="191" fontId="0" fillId="4" borderId="12" xfId="0" applyNumberFormat="1" applyFill="1" applyBorder="1" applyAlignment="1">
      <alignment horizontal="left" vertical="center"/>
    </xf>
    <xf numFmtId="191" fontId="0" fillId="4" borderId="29" xfId="0" applyNumberFormat="1" applyFill="1" applyBorder="1" applyAlignment="1">
      <alignment horizontal="left" vertical="center"/>
    </xf>
    <xf numFmtId="31" fontId="0" fillId="4" borderId="22" xfId="0" applyNumberFormat="1" applyFill="1" applyBorder="1" applyAlignment="1">
      <alignment horizontal="left" vertical="center" wrapText="1"/>
    </xf>
    <xf numFmtId="31" fontId="0" fillId="4" borderId="61" xfId="0" applyNumberFormat="1" applyFill="1" applyBorder="1" applyAlignment="1">
      <alignment horizontal="left" vertical="center" wrapText="1"/>
    </xf>
    <xf numFmtId="0" fontId="10" fillId="4" borderId="21" xfId="0" applyFont="1" applyFill="1" applyBorder="1" applyAlignment="1">
      <alignment horizontal="left" vertical="center" wrapText="1"/>
    </xf>
    <xf numFmtId="0" fontId="10" fillId="4" borderId="21" xfId="0" applyFont="1" applyFill="1" applyBorder="1" applyAlignment="1">
      <alignment horizontal="left" vertical="center"/>
    </xf>
    <xf numFmtId="0" fontId="0" fillId="4" borderId="22" xfId="0" applyFill="1" applyBorder="1" applyAlignment="1">
      <alignment horizontal="left" vertical="center" wrapText="1"/>
    </xf>
    <xf numFmtId="0" fontId="0" fillId="4" borderId="80" xfId="0" applyFill="1" applyBorder="1" applyAlignment="1">
      <alignment horizontal="left" vertical="center" wrapText="1"/>
    </xf>
    <xf numFmtId="0" fontId="0" fillId="4" borderId="61" xfId="0" applyFill="1" applyBorder="1" applyAlignment="1">
      <alignment horizontal="left" vertical="center" wrapText="1"/>
    </xf>
    <xf numFmtId="0" fontId="0" fillId="4" borderId="56"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37" xfId="0" applyFill="1" applyBorder="1" applyAlignment="1">
      <alignment horizontal="left" vertical="center" wrapText="1"/>
    </xf>
    <xf numFmtId="0" fontId="0" fillId="4" borderId="67" xfId="0" applyFill="1" applyBorder="1" applyAlignment="1">
      <alignment horizontal="left" vertical="center" wrapText="1"/>
    </xf>
    <xf numFmtId="0" fontId="0" fillId="4" borderId="47" xfId="0" applyFill="1" applyBorder="1" applyAlignment="1">
      <alignment horizontal="left" vertical="center" wrapText="1"/>
    </xf>
    <xf numFmtId="0" fontId="0" fillId="4" borderId="26" xfId="0" applyFill="1" applyBorder="1" applyAlignment="1">
      <alignment horizontal="left" vertical="center" wrapText="1"/>
    </xf>
    <xf numFmtId="182" fontId="10" fillId="4" borderId="0" xfId="0" applyNumberFormat="1" applyFont="1" applyFill="1" applyAlignment="1">
      <alignment horizontal="left" vertical="center"/>
    </xf>
    <xf numFmtId="0" fontId="0" fillId="0" borderId="56" xfId="0" applyBorder="1" applyAlignment="1">
      <alignment horizontal="left" vertical="center"/>
    </xf>
    <xf numFmtId="0" fontId="0" fillId="0" borderId="12" xfId="0" applyBorder="1" applyAlignment="1">
      <alignment horizontal="left" vertical="center"/>
    </xf>
    <xf numFmtId="0" fontId="0" fillId="0" borderId="29" xfId="0" applyBorder="1" applyAlignment="1">
      <alignment horizontal="left" vertical="center"/>
    </xf>
    <xf numFmtId="0" fontId="10" fillId="4" borderId="56" xfId="0" applyFont="1" applyFill="1" applyBorder="1" applyAlignment="1">
      <alignment horizontal="left" vertical="center" wrapText="1"/>
    </xf>
    <xf numFmtId="0" fontId="10" fillId="4" borderId="12" xfId="0" applyFont="1" applyFill="1" applyBorder="1" applyAlignment="1">
      <alignment horizontal="left" vertical="center"/>
    </xf>
    <xf numFmtId="0" fontId="10" fillId="4" borderId="29" xfId="0" applyFont="1" applyFill="1" applyBorder="1" applyAlignment="1">
      <alignment horizontal="left" vertical="center"/>
    </xf>
    <xf numFmtId="0" fontId="64" fillId="0" borderId="0" xfId="0" applyFont="1" applyAlignment="1">
      <alignment horizontal="left" vertical="center" wrapText="1"/>
    </xf>
    <xf numFmtId="0" fontId="64" fillId="0" borderId="21" xfId="0" applyFont="1" applyBorder="1" applyAlignment="1">
      <alignment horizontal="center" vertical="center" wrapText="1"/>
    </xf>
    <xf numFmtId="0" fontId="68" fillId="0" borderId="0" xfId="0" applyFont="1" applyAlignment="1">
      <alignment horizontal="center" vertical="center"/>
    </xf>
    <xf numFmtId="0" fontId="64" fillId="5" borderId="56" xfId="0" applyFont="1" applyFill="1" applyBorder="1" applyAlignment="1">
      <alignment horizontal="center" vertical="center" wrapText="1"/>
    </xf>
    <xf numFmtId="0" fontId="64" fillId="5" borderId="12" xfId="0" applyFont="1" applyFill="1" applyBorder="1" applyAlignment="1">
      <alignment horizontal="center" vertical="center" wrapText="1"/>
    </xf>
    <xf numFmtId="0" fontId="64" fillId="5" borderId="12" xfId="0" applyFont="1" applyFill="1" applyBorder="1" applyAlignment="1">
      <alignment horizontal="left" vertical="center" wrapText="1"/>
    </xf>
    <xf numFmtId="0" fontId="64" fillId="5" borderId="29" xfId="0" applyFont="1" applyFill="1" applyBorder="1" applyAlignment="1">
      <alignment horizontal="left" vertical="center" wrapText="1"/>
    </xf>
    <xf numFmtId="0" fontId="49" fillId="0" borderId="56" xfId="0" applyFont="1" applyBorder="1" applyAlignment="1">
      <alignment horizontal="center" vertical="center" wrapText="1"/>
    </xf>
    <xf numFmtId="0" fontId="49" fillId="0" borderId="47" xfId="0" applyFont="1" applyBorder="1" applyAlignment="1">
      <alignment horizontal="center" vertical="center" wrapText="1"/>
    </xf>
    <xf numFmtId="0" fontId="72" fillId="0" borderId="0" xfId="0" applyFont="1" applyAlignment="1">
      <alignment horizontal="left" vertical="center" wrapText="1"/>
    </xf>
    <xf numFmtId="0" fontId="49" fillId="0" borderId="0" xfId="0" applyFont="1" applyAlignment="1">
      <alignment horizontal="justify" vertical="center" wrapText="1"/>
    </xf>
    <xf numFmtId="0" fontId="45" fillId="0" borderId="129" xfId="0" applyFont="1" applyBorder="1" applyAlignment="1">
      <alignment horizontal="left" vertical="center" wrapText="1"/>
    </xf>
    <xf numFmtId="0" fontId="0" fillId="0" borderId="120" xfId="0" applyBorder="1" applyAlignment="1">
      <alignment horizontal="left" vertical="center" wrapText="1"/>
    </xf>
    <xf numFmtId="0" fontId="0" fillId="0" borderId="10" xfId="0" applyBorder="1" applyAlignment="1">
      <alignment horizontal="left" vertical="center" wrapText="1"/>
    </xf>
    <xf numFmtId="0" fontId="45" fillId="12" borderId="61" xfId="0" applyFont="1" applyFill="1" applyBorder="1" applyAlignment="1">
      <alignment horizontal="center" vertical="center" wrapText="1"/>
    </xf>
    <xf numFmtId="0" fontId="45" fillId="12" borderId="62" xfId="0" applyFont="1" applyFill="1" applyBorder="1" applyAlignment="1">
      <alignment horizontal="center" vertical="center" wrapText="1"/>
    </xf>
    <xf numFmtId="0" fontId="115" fillId="0" borderId="22" xfId="0" applyFont="1" applyBorder="1" applyAlignment="1">
      <alignment horizontal="center" vertical="center"/>
    </xf>
    <xf numFmtId="0" fontId="45" fillId="0" borderId="37" xfId="0" applyFont="1" applyBorder="1" applyAlignment="1">
      <alignment horizontal="justify" vertical="center" wrapText="1"/>
    </xf>
    <xf numFmtId="0" fontId="0" fillId="0" borderId="40" xfId="0" applyBorder="1" applyAlignment="1">
      <alignment horizontal="justify" vertical="center" wrapText="1"/>
    </xf>
    <xf numFmtId="0" fontId="0" fillId="0" borderId="47" xfId="0" applyBorder="1" applyAlignment="1">
      <alignment horizontal="justify" vertical="center" wrapText="1"/>
    </xf>
    <xf numFmtId="0" fontId="45" fillId="0" borderId="205" xfId="0" applyFont="1" applyBorder="1" applyAlignment="1">
      <alignment horizontal="justify" vertical="center" wrapText="1"/>
    </xf>
    <xf numFmtId="0" fontId="0" fillId="0" borderId="205" xfId="0" applyBorder="1" applyAlignment="1">
      <alignment horizontal="justify" vertical="center" wrapText="1"/>
    </xf>
    <xf numFmtId="0" fontId="0" fillId="0" borderId="267" xfId="0" applyBorder="1" applyAlignment="1">
      <alignment horizontal="justify" vertical="center" wrapText="1"/>
    </xf>
    <xf numFmtId="0" fontId="45" fillId="0" borderId="258" xfId="0" applyFont="1" applyBorder="1" applyAlignment="1">
      <alignment horizontal="justify" vertical="center"/>
    </xf>
    <xf numFmtId="0" fontId="0" fillId="0" borderId="258" xfId="0" applyBorder="1" applyAlignment="1">
      <alignment horizontal="justify" vertical="center"/>
    </xf>
    <xf numFmtId="0" fontId="0" fillId="0" borderId="268" xfId="0" applyBorder="1" applyAlignment="1">
      <alignment horizontal="justify" vertical="center"/>
    </xf>
    <xf numFmtId="0" fontId="45" fillId="0" borderId="261" xfId="0" applyFont="1" applyBorder="1" applyAlignment="1">
      <alignment horizontal="justify" vertical="center" wrapText="1"/>
    </xf>
    <xf numFmtId="0" fontId="0" fillId="0" borderId="261" xfId="0" applyBorder="1" applyAlignment="1">
      <alignment horizontal="justify" vertical="center" wrapText="1"/>
    </xf>
    <xf numFmtId="0" fontId="0" fillId="0" borderId="269" xfId="0" applyBorder="1" applyAlignment="1">
      <alignment horizontal="justify" vertical="center" wrapText="1"/>
    </xf>
    <xf numFmtId="0" fontId="45" fillId="0" borderId="265" xfId="0" applyFont="1" applyBorder="1" applyAlignment="1">
      <alignment horizontal="justify" vertical="center" wrapText="1"/>
    </xf>
    <xf numFmtId="0" fontId="0" fillId="0" borderId="265" xfId="0" applyBorder="1" applyAlignment="1">
      <alignment horizontal="justify" vertical="center" wrapText="1"/>
    </xf>
    <xf numFmtId="0" fontId="0" fillId="0" borderId="270" xfId="0" applyBorder="1" applyAlignment="1">
      <alignment horizontal="justify" vertical="center" wrapText="1"/>
    </xf>
    <xf numFmtId="0" fontId="45" fillId="0" borderId="56" xfId="0" applyFont="1" applyBorder="1" applyAlignment="1">
      <alignment horizontal="justify" vertical="center" wrapText="1"/>
    </xf>
    <xf numFmtId="0" fontId="0" fillId="0" borderId="12" xfId="0" applyBorder="1" applyAlignment="1">
      <alignment horizontal="justify" vertical="center" wrapText="1"/>
    </xf>
    <xf numFmtId="0" fontId="0" fillId="0" borderId="30" xfId="0" applyBorder="1" applyAlignment="1">
      <alignment horizontal="justify" vertical="center" wrapText="1"/>
    </xf>
    <xf numFmtId="0" fontId="45" fillId="0" borderId="72" xfId="0" applyFont="1" applyBorder="1" applyAlignment="1">
      <alignment horizontal="justify" vertical="center" wrapText="1"/>
    </xf>
    <xf numFmtId="0" fontId="0" fillId="0" borderId="71" xfId="0" applyBorder="1" applyAlignment="1">
      <alignment horizontal="justify" vertical="center" wrapText="1"/>
    </xf>
    <xf numFmtId="0" fontId="45" fillId="0" borderId="71" xfId="0" applyFont="1" applyBorder="1" applyAlignment="1">
      <alignment horizontal="justify" vertical="center" wrapText="1"/>
    </xf>
    <xf numFmtId="0" fontId="45" fillId="0" borderId="83" xfId="0" applyFont="1" applyBorder="1" applyAlignment="1">
      <alignment horizontal="justify" vertical="center" wrapText="1"/>
    </xf>
    <xf numFmtId="0" fontId="41" fillId="0" borderId="0" xfId="0" applyFont="1" applyAlignment="1">
      <alignment vertical="center" wrapText="1"/>
    </xf>
    <xf numFmtId="0" fontId="0" fillId="25" borderId="133" xfId="0" applyFill="1" applyBorder="1" applyAlignment="1">
      <alignment horizontal="center" vertical="center" wrapText="1"/>
    </xf>
    <xf numFmtId="0" fontId="40" fillId="0" borderId="33" xfId="0" applyFont="1" applyBorder="1" applyAlignment="1">
      <alignment horizontal="center" vertical="center"/>
    </xf>
    <xf numFmtId="0" fontId="45" fillId="0" borderId="258" xfId="0" applyFont="1" applyBorder="1" applyAlignment="1">
      <alignment horizontal="left" vertical="center" wrapText="1"/>
    </xf>
    <xf numFmtId="0" fontId="0" fillId="0" borderId="257" xfId="0" applyBorder="1" applyAlignment="1">
      <alignment horizontal="left" vertical="center" wrapText="1"/>
    </xf>
    <xf numFmtId="0" fontId="45" fillId="0" borderId="257" xfId="0" applyFont="1" applyBorder="1" applyAlignment="1">
      <alignment horizontal="left" vertical="center" wrapText="1"/>
    </xf>
    <xf numFmtId="0" fontId="0" fillId="0" borderId="254" xfId="0" applyBorder="1" applyAlignment="1">
      <alignment horizontal="left" vertical="center" wrapText="1"/>
    </xf>
    <xf numFmtId="0" fontId="0" fillId="0" borderId="184" xfId="0" applyBorder="1" applyAlignment="1">
      <alignment horizontal="left" vertical="center" wrapText="1"/>
    </xf>
    <xf numFmtId="0" fontId="45" fillId="0" borderId="191" xfId="0" applyFont="1" applyBorder="1" applyAlignment="1">
      <alignment horizontal="left" vertical="center" wrapText="1"/>
    </xf>
    <xf numFmtId="0" fontId="0" fillId="0" borderId="190" xfId="0" applyBorder="1" applyAlignment="1">
      <alignment horizontal="left" vertical="center" wrapText="1"/>
    </xf>
    <xf numFmtId="0" fontId="0" fillId="0" borderId="274" xfId="0" applyBorder="1" applyAlignment="1">
      <alignment horizontal="left" vertical="center" wrapText="1"/>
    </xf>
    <xf numFmtId="20" fontId="40" fillId="0" borderId="70" xfId="0" applyNumberFormat="1" applyFont="1" applyBorder="1" applyAlignment="1">
      <alignment horizontal="center" vertical="center" wrapText="1"/>
    </xf>
    <xf numFmtId="20" fontId="40" fillId="0" borderId="29" xfId="0" applyNumberFormat="1" applyFont="1" applyBorder="1" applyAlignment="1">
      <alignment horizontal="center" vertical="center" wrapText="1"/>
    </xf>
    <xf numFmtId="0" fontId="45" fillId="5" borderId="21" xfId="0" applyFont="1" applyFill="1" applyBorder="1" applyAlignment="1">
      <alignment horizontal="left" vertical="center" wrapText="1"/>
    </xf>
    <xf numFmtId="0" fontId="45" fillId="5" borderId="13" xfId="0" applyFont="1" applyFill="1" applyBorder="1" applyAlignment="1">
      <alignment horizontal="left" vertical="center" wrapText="1"/>
    </xf>
    <xf numFmtId="0" fontId="40" fillId="0" borderId="70" xfId="0" applyFont="1" applyBorder="1" applyAlignment="1">
      <alignment horizontal="center" vertical="center" wrapText="1"/>
    </xf>
    <xf numFmtId="0" fontId="40" fillId="0" borderId="29" xfId="0" applyFont="1" applyBorder="1" applyAlignment="1">
      <alignment horizontal="center" vertical="center" wrapText="1"/>
    </xf>
    <xf numFmtId="0" fontId="49" fillId="5" borderId="21" xfId="0" applyFont="1" applyFill="1" applyBorder="1" applyAlignment="1">
      <alignment horizontal="left" vertical="center" wrapText="1"/>
    </xf>
    <xf numFmtId="0" fontId="49" fillId="5" borderId="13" xfId="0" applyFont="1" applyFill="1" applyBorder="1" applyAlignment="1">
      <alignment horizontal="left" vertical="center" wrapText="1"/>
    </xf>
    <xf numFmtId="0" fontId="49" fillId="0" borderId="96" xfId="0" applyFont="1" applyBorder="1" applyAlignment="1">
      <alignment horizontal="center" vertical="center" wrapText="1"/>
    </xf>
    <xf numFmtId="0" fontId="49" fillId="0" borderId="64" xfId="0" applyFont="1" applyBorder="1" applyAlignment="1">
      <alignment horizontal="center" vertical="center" wrapText="1"/>
    </xf>
    <xf numFmtId="0" fontId="45" fillId="24" borderId="72" xfId="0" applyFont="1" applyFill="1" applyBorder="1" applyAlignment="1">
      <alignment horizontal="left" vertical="center" wrapText="1"/>
    </xf>
    <xf numFmtId="0" fontId="45" fillId="24" borderId="71" xfId="0" applyFont="1" applyFill="1" applyBorder="1" applyAlignment="1">
      <alignment horizontal="left" vertical="center" wrapText="1"/>
    </xf>
    <xf numFmtId="0" fontId="45" fillId="24" borderId="64" xfId="0" applyFont="1" applyFill="1" applyBorder="1" applyAlignment="1">
      <alignment horizontal="left" vertical="center" wrapText="1"/>
    </xf>
    <xf numFmtId="0" fontId="45" fillId="24" borderId="83" xfId="0" applyFont="1" applyFill="1" applyBorder="1" applyAlignment="1">
      <alignment horizontal="left" vertical="center" wrapText="1"/>
    </xf>
    <xf numFmtId="0" fontId="114" fillId="0" borderId="0" xfId="0" applyFont="1" applyAlignment="1">
      <alignment horizontal="center" vertical="center"/>
    </xf>
    <xf numFmtId="0" fontId="41" fillId="0" borderId="0" xfId="0" applyFont="1" applyAlignment="1">
      <alignment horizontal="justify" vertical="center" wrapText="1"/>
    </xf>
    <xf numFmtId="0" fontId="40" fillId="0" borderId="133" xfId="0" applyFont="1" applyBorder="1" applyAlignment="1">
      <alignment horizontal="center" vertical="center" wrapText="1"/>
    </xf>
    <xf numFmtId="0" fontId="40" fillId="0" borderId="74" xfId="0" applyFont="1" applyBorder="1" applyAlignment="1">
      <alignment vertical="center" wrapText="1"/>
    </xf>
    <xf numFmtId="0" fontId="45" fillId="5" borderId="75" xfId="0" applyFont="1" applyFill="1" applyBorder="1" applyAlignment="1">
      <alignment horizontal="left" vertical="center"/>
    </xf>
    <xf numFmtId="0" fontId="45" fillId="5" borderId="73" xfId="0" applyFont="1" applyFill="1" applyBorder="1" applyAlignment="1">
      <alignment horizontal="left" vertical="center"/>
    </xf>
    <xf numFmtId="0" fontId="40" fillId="4" borderId="129" xfId="0" applyFont="1" applyFill="1" applyBorder="1" applyAlignment="1">
      <alignment horizontal="center" vertical="center" wrapText="1"/>
    </xf>
    <xf numFmtId="49" fontId="45" fillId="24" borderId="21" xfId="0" applyNumberFormat="1" applyFont="1" applyFill="1" applyBorder="1" applyAlignment="1">
      <alignment horizontal="center" vertical="center" wrapText="1"/>
    </xf>
    <xf numFmtId="49" fontId="45" fillId="24" borderId="21" xfId="0" applyNumberFormat="1" applyFont="1" applyFill="1" applyBorder="1" applyAlignment="1">
      <alignment horizontal="center" vertical="center"/>
    </xf>
    <xf numFmtId="49" fontId="45" fillId="24" borderId="13" xfId="0" applyNumberFormat="1" applyFont="1" applyFill="1" applyBorder="1" applyAlignment="1">
      <alignment horizontal="center" vertical="center"/>
    </xf>
    <xf numFmtId="49" fontId="45" fillId="24" borderId="13" xfId="0" applyNumberFormat="1" applyFont="1" applyFill="1" applyBorder="1" applyAlignment="1">
      <alignment horizontal="center" vertical="center" wrapText="1"/>
    </xf>
    <xf numFmtId="0" fontId="153" fillId="0" borderId="49" xfId="100" applyFont="1" applyBorder="1" applyAlignment="1">
      <alignment horizontal="left" vertical="center"/>
    </xf>
    <xf numFmtId="0" fontId="153" fillId="0" borderId="0" xfId="100" applyFont="1" applyAlignment="1" applyProtection="1">
      <alignment horizontal="left" vertical="center"/>
      <protection locked="0"/>
    </xf>
    <xf numFmtId="0" fontId="94" fillId="0" borderId="0" xfId="0" applyFont="1" applyAlignment="1">
      <alignment horizontal="center" vertical="center"/>
    </xf>
    <xf numFmtId="0" fontId="94" fillId="0" borderId="0" xfId="0" applyFont="1" applyAlignment="1">
      <alignment horizontal="center" vertical="center" wrapText="1"/>
    </xf>
    <xf numFmtId="0" fontId="43" fillId="0" borderId="0" xfId="0" applyFont="1" applyAlignment="1">
      <alignment horizontal="center" vertical="center"/>
    </xf>
    <xf numFmtId="0" fontId="7" fillId="0" borderId="0" xfId="0" applyFont="1" applyAlignment="1">
      <alignment vertical="center"/>
    </xf>
    <xf numFmtId="176" fontId="17" fillId="5" borderId="112" xfId="92" applyNumberFormat="1" applyFont="1" applyFill="1" applyBorder="1" applyAlignment="1">
      <alignment vertical="center"/>
    </xf>
    <xf numFmtId="176" fontId="17" fillId="5" borderId="103" xfId="92" applyNumberFormat="1" applyFont="1" applyFill="1" applyBorder="1" applyAlignment="1">
      <alignment vertical="center"/>
    </xf>
    <xf numFmtId="176" fontId="17" fillId="5" borderId="113" xfId="92" applyNumberFormat="1" applyFont="1" applyFill="1" applyBorder="1" applyAlignment="1">
      <alignment vertical="center"/>
    </xf>
    <xf numFmtId="176" fontId="17" fillId="5" borderId="104" xfId="92" applyNumberFormat="1" applyFont="1" applyFill="1" applyBorder="1" applyAlignment="1">
      <alignment vertical="center"/>
    </xf>
    <xf numFmtId="176" fontId="17" fillId="5" borderId="116" xfId="92" applyNumberFormat="1" applyFont="1" applyFill="1" applyBorder="1" applyAlignment="1">
      <alignment vertical="center"/>
    </xf>
    <xf numFmtId="176" fontId="17" fillId="5" borderId="189" xfId="92" applyNumberFormat="1" applyFont="1" applyFill="1" applyBorder="1" applyAlignment="1">
      <alignment vertical="center"/>
    </xf>
    <xf numFmtId="176" fontId="17" fillId="5" borderId="105" xfId="92" applyNumberFormat="1" applyFont="1" applyFill="1" applyBorder="1" applyAlignment="1">
      <alignment vertical="center"/>
    </xf>
    <xf numFmtId="176" fontId="17" fillId="5" borderId="106" xfId="92" applyNumberFormat="1" applyFont="1" applyFill="1" applyBorder="1" applyAlignment="1">
      <alignment vertical="center"/>
    </xf>
    <xf numFmtId="176" fontId="17" fillId="5" borderId="188" xfId="92" applyNumberFormat="1" applyFont="1" applyFill="1" applyBorder="1" applyAlignment="1">
      <alignment vertical="center"/>
    </xf>
    <xf numFmtId="176" fontId="17" fillId="0" borderId="106" xfId="92" applyNumberFormat="1" applyFont="1" applyBorder="1" applyAlignment="1">
      <alignment vertical="center"/>
    </xf>
    <xf numFmtId="176" fontId="17" fillId="0" borderId="107" xfId="92" applyNumberFormat="1" applyFont="1" applyBorder="1" applyAlignment="1">
      <alignment vertical="center"/>
    </xf>
    <xf numFmtId="0" fontId="0" fillId="0" borderId="49" xfId="0" applyBorder="1" applyAlignment="1">
      <alignment vertical="center"/>
    </xf>
    <xf numFmtId="0" fontId="0" fillId="0" borderId="134" xfId="0" applyBorder="1" applyAlignment="1">
      <alignment vertical="center"/>
    </xf>
    <xf numFmtId="0" fontId="0" fillId="0" borderId="4" xfId="0" applyBorder="1" applyAlignment="1">
      <alignment vertical="center"/>
    </xf>
    <xf numFmtId="176" fontId="17" fillId="0" borderId="38" xfId="92" applyNumberFormat="1" applyFont="1" applyBorder="1" applyAlignment="1">
      <alignment vertical="center"/>
    </xf>
    <xf numFmtId="0" fontId="0" fillId="0" borderId="5" xfId="0" applyBorder="1" applyAlignment="1">
      <alignment vertical="center"/>
    </xf>
    <xf numFmtId="0" fontId="0" fillId="0" borderId="38" xfId="0" applyBorder="1" applyAlignment="1">
      <alignment vertical="center"/>
    </xf>
    <xf numFmtId="0" fontId="0" fillId="0" borderId="45" xfId="0" applyBorder="1" applyAlignment="1">
      <alignment vertical="center"/>
    </xf>
    <xf numFmtId="0" fontId="0" fillId="0" borderId="27" xfId="0" applyBorder="1" applyAlignment="1">
      <alignment vertical="center"/>
    </xf>
    <xf numFmtId="176" fontId="17" fillId="0" borderId="50" xfId="92" applyNumberFormat="1" applyFont="1" applyBorder="1" applyAlignment="1">
      <alignment vertical="center"/>
    </xf>
    <xf numFmtId="0" fontId="0" fillId="0" borderId="7" xfId="0" applyBorder="1" applyAlignment="1">
      <alignment vertical="center"/>
    </xf>
    <xf numFmtId="176" fontId="17" fillId="5" borderId="174" xfId="92" applyNumberFormat="1" applyFont="1" applyFill="1" applyBorder="1" applyAlignment="1">
      <alignment vertical="center"/>
    </xf>
    <xf numFmtId="0" fontId="0" fillId="0" borderId="0" xfId="0" applyAlignment="1">
      <alignment vertical="center"/>
    </xf>
    <xf numFmtId="0" fontId="20" fillId="0" borderId="0" xfId="0" applyFont="1" applyAlignment="1">
      <alignment vertical="center"/>
    </xf>
    <xf numFmtId="0" fontId="129" fillId="0" borderId="290" xfId="0" applyFont="1" applyBorder="1" applyAlignment="1">
      <alignment vertical="center"/>
    </xf>
    <xf numFmtId="0" fontId="129" fillId="0" borderId="291" xfId="0" applyFont="1" applyBorder="1" applyAlignment="1">
      <alignment vertical="center"/>
    </xf>
    <xf numFmtId="0" fontId="129" fillId="0" borderId="56" xfId="0" applyFont="1" applyBorder="1" applyAlignment="1">
      <alignment vertical="center"/>
    </xf>
    <xf numFmtId="0" fontId="129" fillId="0" borderId="30" xfId="0" applyFont="1" applyBorder="1" applyAlignment="1">
      <alignment vertical="center"/>
    </xf>
    <xf numFmtId="0" fontId="129" fillId="0" borderId="72" xfId="0" applyFont="1" applyBorder="1" applyAlignment="1">
      <alignment vertical="center"/>
    </xf>
    <xf numFmtId="0" fontId="129" fillId="0" borderId="83" xfId="0" applyFont="1" applyBorder="1" applyAlignment="1">
      <alignment vertical="center"/>
    </xf>
    <xf numFmtId="0" fontId="140" fillId="0" borderId="133" xfId="0" applyFont="1" applyBorder="1" applyAlignment="1">
      <alignment vertical="center"/>
    </xf>
    <xf numFmtId="0" fontId="0" fillId="0" borderId="78" xfId="0" applyBorder="1" applyAlignment="1">
      <alignment vertical="center"/>
    </xf>
    <xf numFmtId="0" fontId="0" fillId="0" borderId="79" xfId="0" applyBorder="1" applyAlignment="1">
      <alignment vertical="center"/>
    </xf>
    <xf numFmtId="0" fontId="140" fillId="0" borderId="96" xfId="0" applyFont="1" applyBorder="1" applyAlignment="1">
      <alignment vertical="center"/>
    </xf>
    <xf numFmtId="0" fontId="140" fillId="0" borderId="71" xfId="0" applyFont="1" applyBorder="1" applyAlignment="1">
      <alignment vertical="center"/>
    </xf>
    <xf numFmtId="0" fontId="140" fillId="0" borderId="83" xfId="0" applyFont="1" applyBorder="1" applyAlignment="1">
      <alignment vertical="center"/>
    </xf>
    <xf numFmtId="0" fontId="129" fillId="0" borderId="243" xfId="0" applyFont="1" applyBorder="1" applyAlignment="1">
      <alignment vertical="center"/>
    </xf>
    <xf numFmtId="0" fontId="129" fillId="0" borderId="11" xfId="0" applyFont="1" applyBorder="1" applyAlignment="1">
      <alignment vertical="center"/>
    </xf>
    <xf numFmtId="0" fontId="129" fillId="0" borderId="21" xfId="0" applyFont="1" applyBorder="1" applyAlignment="1">
      <alignment vertical="center"/>
    </xf>
    <xf numFmtId="0" fontId="129" fillId="0" borderId="13" xfId="0" applyFont="1" applyBorder="1" applyAlignment="1">
      <alignment vertical="center"/>
    </xf>
    <xf numFmtId="0" fontId="129" fillId="0" borderId="65" xfId="0" applyFont="1" applyBorder="1" applyAlignment="1">
      <alignment vertical="center"/>
    </xf>
    <xf numFmtId="0" fontId="129" fillId="0" borderId="66" xfId="0" applyFont="1" applyBorder="1" applyAlignment="1">
      <alignment vertical="center"/>
    </xf>
    <xf numFmtId="0" fontId="129" fillId="0" borderId="0" xfId="0" applyFont="1" applyAlignment="1">
      <alignment vertical="center"/>
    </xf>
    <xf numFmtId="0" fontId="49" fillId="0" borderId="0" xfId="99" applyFont="1" applyAlignment="1">
      <alignment vertical="center"/>
    </xf>
    <xf numFmtId="177" fontId="0" fillId="0" borderId="56" xfId="0" applyNumberFormat="1" applyBorder="1" applyAlignment="1" applyProtection="1">
      <alignment vertical="center"/>
      <protection locked="0"/>
    </xf>
    <xf numFmtId="177" fontId="0" fillId="0" borderId="29" xfId="0" applyNumberFormat="1" applyBorder="1" applyAlignment="1" applyProtection="1">
      <alignment vertical="center"/>
      <protection locked="0"/>
    </xf>
    <xf numFmtId="177" fontId="0" fillId="0" borderId="72" xfId="0" applyNumberFormat="1" applyBorder="1" applyAlignment="1" applyProtection="1">
      <alignment vertical="center"/>
      <protection locked="0"/>
    </xf>
    <xf numFmtId="177" fontId="0" fillId="0" borderId="64" xfId="0" applyNumberFormat="1" applyBorder="1" applyAlignment="1" applyProtection="1">
      <alignment vertical="center"/>
      <protection locked="0"/>
    </xf>
    <xf numFmtId="0" fontId="40" fillId="0" borderId="29" xfId="0" applyFont="1" applyBorder="1" applyAlignment="1">
      <alignment vertical="center"/>
    </xf>
    <xf numFmtId="0" fontId="0" fillId="0" borderId="29" xfId="0" applyBorder="1" applyAlignment="1">
      <alignment vertical="center"/>
    </xf>
    <xf numFmtId="0" fontId="40" fillId="4" borderId="67" xfId="0" applyFont="1" applyFill="1" applyBorder="1" applyAlignment="1">
      <alignment vertical="center"/>
    </xf>
    <xf numFmtId="0" fontId="40" fillId="4" borderId="120" xfId="0" applyFont="1" applyFill="1" applyBorder="1" applyAlignment="1">
      <alignment vertical="center"/>
    </xf>
    <xf numFmtId="0" fontId="40" fillId="4" borderId="68" xfId="0" applyFont="1" applyFill="1" applyBorder="1" applyAlignment="1">
      <alignment vertical="center"/>
    </xf>
    <xf numFmtId="0" fontId="0" fillId="25" borderId="78" xfId="0" applyFill="1" applyBorder="1" applyAlignment="1">
      <alignment vertical="center"/>
    </xf>
    <xf numFmtId="0" fontId="0" fillId="25" borderId="79" xfId="0" applyFill="1" applyBorder="1" applyAlignment="1">
      <alignment vertical="center"/>
    </xf>
    <xf numFmtId="0" fontId="115" fillId="0" borderId="80" xfId="0" applyFont="1" applyBorder="1" applyAlignment="1">
      <alignment vertical="center"/>
    </xf>
    <xf numFmtId="0" fontId="115" fillId="0" borderId="61" xfId="0" applyFont="1" applyBorder="1" applyAlignment="1">
      <alignment vertical="center"/>
    </xf>
    <xf numFmtId="0" fontId="49" fillId="0" borderId="0" xfId="0" applyFont="1" applyAlignment="1">
      <alignment vertical="center"/>
    </xf>
    <xf numFmtId="0" fontId="49" fillId="0" borderId="12" xfId="0" applyFont="1" applyBorder="1" applyAlignment="1">
      <alignment vertical="center"/>
    </xf>
    <xf numFmtId="0" fontId="49" fillId="0" borderId="29" xfId="0" applyFont="1" applyBorder="1" applyAlignment="1">
      <alignment vertical="center"/>
    </xf>
    <xf numFmtId="0" fontId="49" fillId="0" borderId="9" xfId="0" applyFont="1" applyBorder="1" applyAlignment="1">
      <alignment vertical="center"/>
    </xf>
    <xf numFmtId="0" fontId="49" fillId="0" borderId="26" xfId="0" applyFont="1" applyBorder="1" applyAlignment="1">
      <alignment vertical="center"/>
    </xf>
    <xf numFmtId="0" fontId="10" fillId="0" borderId="0" xfId="0" applyFont="1" applyAlignment="1">
      <alignment vertical="center"/>
    </xf>
    <xf numFmtId="0" fontId="72" fillId="0" borderId="0" xfId="0" applyFont="1" applyAlignment="1">
      <alignment vertical="center"/>
    </xf>
  </cellXfs>
  <cellStyles count="102">
    <cellStyle name="スタイル 1" xfId="1" xr:uid="{00000000-0005-0000-0000-000000000000}"/>
    <cellStyle name="ハイパーリンク" xfId="91" builtinId="8"/>
    <cellStyle name="ハイパーリンク 10" xfId="2" xr:uid="{00000000-0005-0000-0000-000002000000}"/>
    <cellStyle name="ハイパーリンク 11" xfId="3" xr:uid="{00000000-0005-0000-0000-000003000000}"/>
    <cellStyle name="ハイパーリンク 12" xfId="4" xr:uid="{00000000-0005-0000-0000-000004000000}"/>
    <cellStyle name="ハイパーリンク 13" xfId="5" xr:uid="{00000000-0005-0000-0000-000005000000}"/>
    <cellStyle name="ハイパーリンク 14" xfId="6" xr:uid="{00000000-0005-0000-0000-000006000000}"/>
    <cellStyle name="ハイパーリンク 15" xfId="7" xr:uid="{00000000-0005-0000-0000-000007000000}"/>
    <cellStyle name="ハイパーリンク 16" xfId="8" xr:uid="{00000000-0005-0000-0000-000008000000}"/>
    <cellStyle name="ハイパーリンク 17" xfId="9" xr:uid="{00000000-0005-0000-0000-000009000000}"/>
    <cellStyle name="ハイパーリンク 18" xfId="10" xr:uid="{00000000-0005-0000-0000-00000A000000}"/>
    <cellStyle name="ハイパーリンク 19" xfId="11" xr:uid="{00000000-0005-0000-0000-00000B000000}"/>
    <cellStyle name="ハイパーリンク 2" xfId="12" xr:uid="{00000000-0005-0000-0000-00000C000000}"/>
    <cellStyle name="ハイパーリンク 2 2" xfId="98" xr:uid="{E4B9EFE0-E815-4FC4-8E29-865FF744E7A8}"/>
    <cellStyle name="ハイパーリンク 20" xfId="13" xr:uid="{00000000-0005-0000-0000-00000D000000}"/>
    <cellStyle name="ハイパーリンク 21" xfId="14" xr:uid="{00000000-0005-0000-0000-00000E000000}"/>
    <cellStyle name="ハイパーリンク 22" xfId="15" xr:uid="{00000000-0005-0000-0000-00000F000000}"/>
    <cellStyle name="ハイパーリンク 23" xfId="16" xr:uid="{00000000-0005-0000-0000-000010000000}"/>
    <cellStyle name="ハイパーリンク 24" xfId="17" xr:uid="{00000000-0005-0000-0000-000011000000}"/>
    <cellStyle name="ハイパーリンク 25" xfId="18" xr:uid="{00000000-0005-0000-0000-000012000000}"/>
    <cellStyle name="ハイパーリンク 26" xfId="19" xr:uid="{00000000-0005-0000-0000-000013000000}"/>
    <cellStyle name="ハイパーリンク 27" xfId="20" xr:uid="{00000000-0005-0000-0000-000014000000}"/>
    <cellStyle name="ハイパーリンク 28" xfId="21" xr:uid="{00000000-0005-0000-0000-000015000000}"/>
    <cellStyle name="ハイパーリンク 29" xfId="22" xr:uid="{00000000-0005-0000-0000-000016000000}"/>
    <cellStyle name="ハイパーリンク 3" xfId="23" xr:uid="{00000000-0005-0000-0000-000017000000}"/>
    <cellStyle name="ハイパーリンク 30" xfId="24" xr:uid="{00000000-0005-0000-0000-000018000000}"/>
    <cellStyle name="ハイパーリンク 31" xfId="25" xr:uid="{00000000-0005-0000-0000-000019000000}"/>
    <cellStyle name="ハイパーリンク 32" xfId="26" xr:uid="{00000000-0005-0000-0000-00001A000000}"/>
    <cellStyle name="ハイパーリンク 33" xfId="27" xr:uid="{00000000-0005-0000-0000-00001B000000}"/>
    <cellStyle name="ハイパーリンク 34" xfId="28" xr:uid="{00000000-0005-0000-0000-00001C000000}"/>
    <cellStyle name="ハイパーリンク 35" xfId="29" xr:uid="{00000000-0005-0000-0000-00001D000000}"/>
    <cellStyle name="ハイパーリンク 36" xfId="30" xr:uid="{00000000-0005-0000-0000-00001E000000}"/>
    <cellStyle name="ハイパーリンク 37" xfId="31" xr:uid="{00000000-0005-0000-0000-00001F000000}"/>
    <cellStyle name="ハイパーリンク 38" xfId="32" xr:uid="{00000000-0005-0000-0000-000020000000}"/>
    <cellStyle name="ハイパーリンク 39" xfId="33" xr:uid="{00000000-0005-0000-0000-000021000000}"/>
    <cellStyle name="ハイパーリンク 4" xfId="34" xr:uid="{00000000-0005-0000-0000-000022000000}"/>
    <cellStyle name="ハイパーリンク 5" xfId="35" xr:uid="{00000000-0005-0000-0000-000023000000}"/>
    <cellStyle name="ハイパーリンク 6" xfId="36" xr:uid="{00000000-0005-0000-0000-000024000000}"/>
    <cellStyle name="ハイパーリンク 7" xfId="37" xr:uid="{00000000-0005-0000-0000-000025000000}"/>
    <cellStyle name="ハイパーリンク 8" xfId="38" xr:uid="{00000000-0005-0000-0000-000026000000}"/>
    <cellStyle name="ハイパーリンク 9" xfId="39" xr:uid="{00000000-0005-0000-0000-000027000000}"/>
    <cellStyle name="桁区切り" xfId="40" builtinId="6"/>
    <cellStyle name="桁区切り 2" xfId="41" xr:uid="{00000000-0005-0000-0000-000029000000}"/>
    <cellStyle name="桁区切り 2 2" xfId="42" xr:uid="{00000000-0005-0000-0000-00002A000000}"/>
    <cellStyle name="桁区切り 3" xfId="43" xr:uid="{00000000-0005-0000-0000-00002B000000}"/>
    <cellStyle name="桁区切り 4" xfId="93" xr:uid="{00000000-0005-0000-0000-00002C000000}"/>
    <cellStyle name="標準" xfId="0" builtinId="0"/>
    <cellStyle name="標準 2" xfId="44" xr:uid="{00000000-0005-0000-0000-00002E000000}"/>
    <cellStyle name="標準 2 2" xfId="99" xr:uid="{C8C45555-0A40-4631-92DE-387A6202DA18}"/>
    <cellStyle name="標準 2 2 2" xfId="96" xr:uid="{00000000-0005-0000-0000-00002F000000}"/>
    <cellStyle name="標準 2 2 3" xfId="101" xr:uid="{E28BB06A-DBE4-4417-B680-B26D92B33B85}"/>
    <cellStyle name="標準 2 3" xfId="100" xr:uid="{685D64FE-26C6-470C-8315-6D77559EB138}"/>
    <cellStyle name="標準 3" xfId="45" xr:uid="{00000000-0005-0000-0000-000030000000}"/>
    <cellStyle name="標準 4" xfId="46" xr:uid="{00000000-0005-0000-0000-000031000000}"/>
    <cellStyle name="標準 4 2" xfId="47" xr:uid="{00000000-0005-0000-0000-000032000000}"/>
    <cellStyle name="標準 5" xfId="48" xr:uid="{00000000-0005-0000-0000-000033000000}"/>
    <cellStyle name="標準 6" xfId="90" xr:uid="{00000000-0005-0000-0000-000034000000}"/>
    <cellStyle name="標準 7" xfId="92" xr:uid="{00000000-0005-0000-0000-000035000000}"/>
    <cellStyle name="標準 7 2" xfId="95" xr:uid="{00000000-0005-0000-0000-000036000000}"/>
    <cellStyle name="標準 8" xfId="94" xr:uid="{00000000-0005-0000-0000-000037000000}"/>
    <cellStyle name="標準 9" xfId="97" xr:uid="{00000000-0005-0000-0000-000038000000}"/>
    <cellStyle name="標準_Sheet1" xfId="49" xr:uid="{00000000-0005-0000-0000-000039000000}"/>
    <cellStyle name="標準_ﾀﾝｻﾞﾆｱ3年次概算040412旧.xls" xfId="50" xr:uid="{00000000-0005-0000-0000-00003A000000}"/>
    <cellStyle name="標準_最終見積書-備考欄なし(提出版).xls" xfId="51" xr:uid="{00000000-0005-0000-0000-00003B000000}"/>
    <cellStyle name="表示済みのハイパーリンク 10" xfId="52" xr:uid="{00000000-0005-0000-0000-00003C000000}"/>
    <cellStyle name="表示済みのハイパーリンク 11" xfId="53" xr:uid="{00000000-0005-0000-0000-00003D000000}"/>
    <cellStyle name="表示済みのハイパーリンク 12" xfId="54" xr:uid="{00000000-0005-0000-0000-00003E000000}"/>
    <cellStyle name="表示済みのハイパーリンク 13" xfId="55" xr:uid="{00000000-0005-0000-0000-00003F000000}"/>
    <cellStyle name="表示済みのハイパーリンク 14" xfId="56" xr:uid="{00000000-0005-0000-0000-000040000000}"/>
    <cellStyle name="表示済みのハイパーリンク 15" xfId="57" xr:uid="{00000000-0005-0000-0000-000041000000}"/>
    <cellStyle name="表示済みのハイパーリンク 16" xfId="58" xr:uid="{00000000-0005-0000-0000-000042000000}"/>
    <cellStyle name="表示済みのハイパーリンク 17" xfId="59" xr:uid="{00000000-0005-0000-0000-000043000000}"/>
    <cellStyle name="表示済みのハイパーリンク 18" xfId="60" xr:uid="{00000000-0005-0000-0000-000044000000}"/>
    <cellStyle name="表示済みのハイパーリンク 19" xfId="61" xr:uid="{00000000-0005-0000-0000-000045000000}"/>
    <cellStyle name="表示済みのハイパーリンク 2" xfId="62" xr:uid="{00000000-0005-0000-0000-000046000000}"/>
    <cellStyle name="表示済みのハイパーリンク 20" xfId="63" xr:uid="{00000000-0005-0000-0000-000047000000}"/>
    <cellStyle name="表示済みのハイパーリンク 21" xfId="64" xr:uid="{00000000-0005-0000-0000-000048000000}"/>
    <cellStyle name="表示済みのハイパーリンク 22" xfId="65" xr:uid="{00000000-0005-0000-0000-000049000000}"/>
    <cellStyle name="表示済みのハイパーリンク 23" xfId="66" xr:uid="{00000000-0005-0000-0000-00004A000000}"/>
    <cellStyle name="表示済みのハイパーリンク 24" xfId="67" xr:uid="{00000000-0005-0000-0000-00004B000000}"/>
    <cellStyle name="表示済みのハイパーリンク 25" xfId="68" xr:uid="{00000000-0005-0000-0000-00004C000000}"/>
    <cellStyle name="表示済みのハイパーリンク 26" xfId="69" xr:uid="{00000000-0005-0000-0000-00004D000000}"/>
    <cellStyle name="表示済みのハイパーリンク 27" xfId="70" xr:uid="{00000000-0005-0000-0000-00004E000000}"/>
    <cellStyle name="表示済みのハイパーリンク 28" xfId="71" xr:uid="{00000000-0005-0000-0000-00004F000000}"/>
    <cellStyle name="表示済みのハイパーリンク 29" xfId="72" xr:uid="{00000000-0005-0000-0000-000050000000}"/>
    <cellStyle name="表示済みのハイパーリンク 3" xfId="73" xr:uid="{00000000-0005-0000-0000-000051000000}"/>
    <cellStyle name="表示済みのハイパーリンク 30" xfId="74" xr:uid="{00000000-0005-0000-0000-000052000000}"/>
    <cellStyle name="表示済みのハイパーリンク 31" xfId="75" xr:uid="{00000000-0005-0000-0000-000053000000}"/>
    <cellStyle name="表示済みのハイパーリンク 32" xfId="76" xr:uid="{00000000-0005-0000-0000-000054000000}"/>
    <cellStyle name="表示済みのハイパーリンク 33" xfId="77" xr:uid="{00000000-0005-0000-0000-000055000000}"/>
    <cellStyle name="表示済みのハイパーリンク 34" xfId="78" xr:uid="{00000000-0005-0000-0000-000056000000}"/>
    <cellStyle name="表示済みのハイパーリンク 35" xfId="79" xr:uid="{00000000-0005-0000-0000-000057000000}"/>
    <cellStyle name="表示済みのハイパーリンク 36" xfId="80" xr:uid="{00000000-0005-0000-0000-000058000000}"/>
    <cellStyle name="表示済みのハイパーリンク 37" xfId="81" xr:uid="{00000000-0005-0000-0000-000059000000}"/>
    <cellStyle name="表示済みのハイパーリンク 38" xfId="82" xr:uid="{00000000-0005-0000-0000-00005A000000}"/>
    <cellStyle name="表示済みのハイパーリンク 39" xfId="83" xr:uid="{00000000-0005-0000-0000-00005B000000}"/>
    <cellStyle name="表示済みのハイパーリンク 4" xfId="84" xr:uid="{00000000-0005-0000-0000-00005C000000}"/>
    <cellStyle name="表示済みのハイパーリンク 5" xfId="85" xr:uid="{00000000-0005-0000-0000-00005D000000}"/>
    <cellStyle name="表示済みのハイパーリンク 6" xfId="86" xr:uid="{00000000-0005-0000-0000-00005E000000}"/>
    <cellStyle name="表示済みのハイパーリンク 7" xfId="87" xr:uid="{00000000-0005-0000-0000-00005F000000}"/>
    <cellStyle name="表示済みのハイパーリンク 8" xfId="88" xr:uid="{00000000-0005-0000-0000-000060000000}"/>
    <cellStyle name="表示済みのハイパーリンク 9" xfId="89" xr:uid="{00000000-0005-0000-0000-000061000000}"/>
  </cellStyles>
  <dxfs count="2">
    <dxf>
      <font>
        <color rgb="FF9C6500"/>
      </font>
      <fill>
        <patternFill>
          <bgColor rgb="FFFFEB9C"/>
        </patternFill>
      </fill>
    </dxf>
    <dxf>
      <font>
        <color rgb="FF9C6500"/>
      </font>
      <fill>
        <patternFill>
          <bgColor rgb="FFFFEB9C"/>
        </patternFill>
      </fill>
    </dxf>
  </dxfs>
  <tableStyles count="0" defaultTableStyle="TableStyleMedium2" defaultPivotStyle="PivotStyleLight16"/>
  <colors>
    <mruColors>
      <color rgb="FF66FF99"/>
      <color rgb="FF99FFCC"/>
      <color rgb="FF3333CC"/>
      <color rgb="FFFF00FF"/>
      <color rgb="FFFFFF99"/>
      <color rgb="FFFF5050"/>
      <color rgb="FFFF99FF"/>
      <color rgb="FF0000FF"/>
      <color rgb="FFFF3399"/>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externalLink" Target="externalLinks/externalLink4.xml"/><Relationship Id="rId63" Type="http://schemas.openxmlformats.org/officeDocument/2006/relationships/externalLink" Target="externalLinks/externalLink20.xml"/><Relationship Id="rId68" Type="http://schemas.openxmlformats.org/officeDocument/2006/relationships/externalLink" Target="externalLinks/externalLink25.xml"/><Relationship Id="rId84" Type="http://schemas.openxmlformats.org/officeDocument/2006/relationships/customXml" Target="../customXml/item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externalLink" Target="externalLinks/externalLink10.xml"/><Relationship Id="rId58" Type="http://schemas.openxmlformats.org/officeDocument/2006/relationships/externalLink" Target="externalLinks/externalLink15.xml"/><Relationship Id="rId74" Type="http://schemas.openxmlformats.org/officeDocument/2006/relationships/externalLink" Target="externalLinks/externalLink31.xml"/><Relationship Id="rId79" Type="http://schemas.openxmlformats.org/officeDocument/2006/relationships/theme" Target="theme/theme1.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5.xml"/><Relationship Id="rId56" Type="http://schemas.openxmlformats.org/officeDocument/2006/relationships/externalLink" Target="externalLinks/externalLink13.xml"/><Relationship Id="rId64" Type="http://schemas.openxmlformats.org/officeDocument/2006/relationships/externalLink" Target="externalLinks/externalLink21.xml"/><Relationship Id="rId69" Type="http://schemas.openxmlformats.org/officeDocument/2006/relationships/externalLink" Target="externalLinks/externalLink26.xml"/><Relationship Id="rId77" Type="http://schemas.openxmlformats.org/officeDocument/2006/relationships/externalLink" Target="externalLinks/externalLink34.xml"/><Relationship Id="rId8" Type="http://schemas.openxmlformats.org/officeDocument/2006/relationships/worksheet" Target="worksheets/sheet8.xml"/><Relationship Id="rId51" Type="http://schemas.openxmlformats.org/officeDocument/2006/relationships/externalLink" Target="externalLinks/externalLink8.xml"/><Relationship Id="rId72" Type="http://schemas.openxmlformats.org/officeDocument/2006/relationships/externalLink" Target="externalLinks/externalLink29.xml"/><Relationship Id="rId80" Type="http://schemas.openxmlformats.org/officeDocument/2006/relationships/styles" Target="styles.xml"/><Relationship Id="rId85"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3.xml"/><Relationship Id="rId59" Type="http://schemas.openxmlformats.org/officeDocument/2006/relationships/externalLink" Target="externalLinks/externalLink16.xml"/><Relationship Id="rId67" Type="http://schemas.openxmlformats.org/officeDocument/2006/relationships/externalLink" Target="externalLinks/externalLink24.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11.xml"/><Relationship Id="rId62" Type="http://schemas.openxmlformats.org/officeDocument/2006/relationships/externalLink" Target="externalLinks/externalLink19.xml"/><Relationship Id="rId70" Type="http://schemas.openxmlformats.org/officeDocument/2006/relationships/externalLink" Target="externalLinks/externalLink27.xml"/><Relationship Id="rId75" Type="http://schemas.openxmlformats.org/officeDocument/2006/relationships/externalLink" Target="externalLinks/externalLink32.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6.xml"/><Relationship Id="rId57" Type="http://schemas.openxmlformats.org/officeDocument/2006/relationships/externalLink" Target="externalLinks/externalLink14.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xml"/><Relationship Id="rId52" Type="http://schemas.openxmlformats.org/officeDocument/2006/relationships/externalLink" Target="externalLinks/externalLink9.xml"/><Relationship Id="rId60" Type="http://schemas.openxmlformats.org/officeDocument/2006/relationships/externalLink" Target="externalLinks/externalLink17.xml"/><Relationship Id="rId65" Type="http://schemas.openxmlformats.org/officeDocument/2006/relationships/externalLink" Target="externalLinks/externalLink22.xml"/><Relationship Id="rId73" Type="http://schemas.openxmlformats.org/officeDocument/2006/relationships/externalLink" Target="externalLinks/externalLink30.xml"/><Relationship Id="rId78" Type="http://schemas.openxmlformats.org/officeDocument/2006/relationships/externalLink" Target="externalLinks/externalLink35.xml"/><Relationship Id="rId81" Type="http://schemas.openxmlformats.org/officeDocument/2006/relationships/sharedStrings" Target="sharedStrings.xml"/><Relationship Id="rId86"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externalLink" Target="externalLinks/externalLink7.xml"/><Relationship Id="rId55" Type="http://schemas.openxmlformats.org/officeDocument/2006/relationships/externalLink" Target="externalLinks/externalLink12.xml"/><Relationship Id="rId76" Type="http://schemas.openxmlformats.org/officeDocument/2006/relationships/externalLink" Target="externalLinks/externalLink33.xml"/><Relationship Id="rId7" Type="http://schemas.openxmlformats.org/officeDocument/2006/relationships/worksheet" Target="worksheets/sheet7.xml"/><Relationship Id="rId71" Type="http://schemas.openxmlformats.org/officeDocument/2006/relationships/externalLink" Target="externalLinks/externalLink28.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externalLink" Target="externalLinks/externalLink2.xml"/><Relationship Id="rId66" Type="http://schemas.openxmlformats.org/officeDocument/2006/relationships/externalLink" Target="externalLinks/externalLink23.xml"/><Relationship Id="rId61" Type="http://schemas.openxmlformats.org/officeDocument/2006/relationships/externalLink" Target="externalLinks/externalLink18.xml"/><Relationship Id="rId8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14</xdr:col>
      <xdr:colOff>21167</xdr:colOff>
      <xdr:row>9</xdr:row>
      <xdr:rowOff>381000</xdr:rowOff>
    </xdr:from>
    <xdr:to>
      <xdr:col>16</xdr:col>
      <xdr:colOff>74084</xdr:colOff>
      <xdr:row>12</xdr:row>
      <xdr:rowOff>21168</xdr:rowOff>
    </xdr:to>
    <xdr:sp macro="" textlink="">
      <xdr:nvSpPr>
        <xdr:cNvPr id="3" name="角丸四角形吹き出し 2">
          <a:extLst>
            <a:ext uri="{FF2B5EF4-FFF2-40B4-BE49-F238E27FC236}">
              <a16:creationId xmlns:a16="http://schemas.microsoft.com/office/drawing/2014/main" id="{00000000-0008-0000-0700-000003000000}"/>
            </a:ext>
          </a:extLst>
        </xdr:cNvPr>
        <xdr:cNvSpPr/>
      </xdr:nvSpPr>
      <xdr:spPr>
        <a:xfrm>
          <a:off x="14192250" y="3354917"/>
          <a:ext cx="1545167" cy="899584"/>
        </a:xfrm>
        <a:prstGeom prst="wedgeRoundRectCallout">
          <a:avLst>
            <a:gd name="adj1" fmla="val -29051"/>
            <a:gd name="adj2" fmla="val -125220"/>
            <a:gd name="adj3" fmla="val 16667"/>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契約時の月額単価を入力ください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68</xdr:col>
      <xdr:colOff>0</xdr:colOff>
      <xdr:row>132</xdr:row>
      <xdr:rowOff>0</xdr:rowOff>
    </xdr:from>
    <xdr:to>
      <xdr:col>68</xdr:col>
      <xdr:colOff>0</xdr:colOff>
      <xdr:row>132</xdr:row>
      <xdr:rowOff>0</xdr:rowOff>
    </xdr:to>
    <xdr:sp macro="" textlink="">
      <xdr:nvSpPr>
        <xdr:cNvPr id="2" name="Line 12">
          <a:extLst>
            <a:ext uri="{FF2B5EF4-FFF2-40B4-BE49-F238E27FC236}">
              <a16:creationId xmlns:a16="http://schemas.microsoft.com/office/drawing/2014/main" id="{00000000-0008-0000-1400-000002000000}"/>
            </a:ext>
          </a:extLst>
        </xdr:cNvPr>
        <xdr:cNvSpPr>
          <a:spLocks noChangeShapeType="1"/>
        </xdr:cNvSpPr>
      </xdr:nvSpPr>
      <xdr:spPr bwMode="auto">
        <a:xfrm flipH="1">
          <a:off x="12201525" y="131445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oneCellAnchor>
    <xdr:from>
      <xdr:col>12</xdr:col>
      <xdr:colOff>76200</xdr:colOff>
      <xdr:row>87</xdr:row>
      <xdr:rowOff>28575</xdr:rowOff>
    </xdr:from>
    <xdr:ext cx="86177" cy="118494"/>
    <xdr:sp macro="" textlink="">
      <xdr:nvSpPr>
        <xdr:cNvPr id="3" name="Text Box 362">
          <a:extLst>
            <a:ext uri="{FF2B5EF4-FFF2-40B4-BE49-F238E27FC236}">
              <a16:creationId xmlns:a16="http://schemas.microsoft.com/office/drawing/2014/main" id="{00000000-0008-0000-1400-000003000000}"/>
            </a:ext>
          </a:extLst>
        </xdr:cNvPr>
        <xdr:cNvSpPr txBox="1">
          <a:spLocks noChangeArrowheads="1"/>
        </xdr:cNvSpPr>
      </xdr:nvSpPr>
      <xdr:spPr bwMode="auto">
        <a:xfrm>
          <a:off x="5876925" y="94583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90</xdr:row>
      <xdr:rowOff>28575</xdr:rowOff>
    </xdr:from>
    <xdr:ext cx="86177" cy="118494"/>
    <xdr:sp macro="" textlink="">
      <xdr:nvSpPr>
        <xdr:cNvPr id="4" name="Text Box 372">
          <a:extLst>
            <a:ext uri="{FF2B5EF4-FFF2-40B4-BE49-F238E27FC236}">
              <a16:creationId xmlns:a16="http://schemas.microsoft.com/office/drawing/2014/main" id="{00000000-0008-0000-1400-000004000000}"/>
            </a:ext>
          </a:extLst>
        </xdr:cNvPr>
        <xdr:cNvSpPr txBox="1">
          <a:spLocks noChangeArrowheads="1"/>
        </xdr:cNvSpPr>
      </xdr:nvSpPr>
      <xdr:spPr bwMode="auto">
        <a:xfrm>
          <a:off x="5876925" y="98298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4</xdr:col>
      <xdr:colOff>0</xdr:colOff>
      <xdr:row>142</xdr:row>
      <xdr:rowOff>0</xdr:rowOff>
    </xdr:from>
    <xdr:ext cx="76200" cy="205740"/>
    <xdr:sp macro="" textlink="">
      <xdr:nvSpPr>
        <xdr:cNvPr id="5" name="Text Box 409">
          <a:extLst>
            <a:ext uri="{FF2B5EF4-FFF2-40B4-BE49-F238E27FC236}">
              <a16:creationId xmlns:a16="http://schemas.microsoft.com/office/drawing/2014/main" id="{00000000-0008-0000-1400-000005000000}"/>
            </a:ext>
          </a:extLst>
        </xdr:cNvPr>
        <xdr:cNvSpPr txBox="1">
          <a:spLocks noChangeArrowheads="1"/>
        </xdr:cNvSpPr>
      </xdr:nvSpPr>
      <xdr:spPr bwMode="auto">
        <a:xfrm>
          <a:off x="2914650" y="14763750"/>
          <a:ext cx="76200" cy="205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68</xdr:col>
      <xdr:colOff>0</xdr:colOff>
      <xdr:row>68</xdr:row>
      <xdr:rowOff>0</xdr:rowOff>
    </xdr:from>
    <xdr:to>
      <xdr:col>68</xdr:col>
      <xdr:colOff>0</xdr:colOff>
      <xdr:row>68</xdr:row>
      <xdr:rowOff>0</xdr:rowOff>
    </xdr:to>
    <xdr:sp macro="" textlink="">
      <xdr:nvSpPr>
        <xdr:cNvPr id="6" name="Rectangle 436">
          <a:extLst>
            <a:ext uri="{FF2B5EF4-FFF2-40B4-BE49-F238E27FC236}">
              <a16:creationId xmlns:a16="http://schemas.microsoft.com/office/drawing/2014/main" id="{00000000-0008-0000-1400-000006000000}"/>
            </a:ext>
          </a:extLst>
        </xdr:cNvPr>
        <xdr:cNvSpPr>
          <a:spLocks noChangeArrowheads="1"/>
        </xdr:cNvSpPr>
      </xdr:nvSpPr>
      <xdr:spPr bwMode="auto">
        <a:xfrm>
          <a:off x="12201525" y="6600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68</xdr:row>
      <xdr:rowOff>0</xdr:rowOff>
    </xdr:from>
    <xdr:to>
      <xdr:col>68</xdr:col>
      <xdr:colOff>0</xdr:colOff>
      <xdr:row>68</xdr:row>
      <xdr:rowOff>0</xdr:rowOff>
    </xdr:to>
    <xdr:sp macro="" textlink="">
      <xdr:nvSpPr>
        <xdr:cNvPr id="7" name="Rectangle 441">
          <a:extLst>
            <a:ext uri="{FF2B5EF4-FFF2-40B4-BE49-F238E27FC236}">
              <a16:creationId xmlns:a16="http://schemas.microsoft.com/office/drawing/2014/main" id="{00000000-0008-0000-1400-000007000000}"/>
            </a:ext>
          </a:extLst>
        </xdr:cNvPr>
        <xdr:cNvSpPr>
          <a:spLocks noChangeArrowheads="1"/>
        </xdr:cNvSpPr>
      </xdr:nvSpPr>
      <xdr:spPr bwMode="auto">
        <a:xfrm>
          <a:off x="12201525" y="6600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68</xdr:row>
      <xdr:rowOff>0</xdr:rowOff>
    </xdr:from>
    <xdr:to>
      <xdr:col>68</xdr:col>
      <xdr:colOff>0</xdr:colOff>
      <xdr:row>68</xdr:row>
      <xdr:rowOff>0</xdr:rowOff>
    </xdr:to>
    <xdr:sp macro="" textlink="">
      <xdr:nvSpPr>
        <xdr:cNvPr id="8" name="Rectangle 452">
          <a:extLst>
            <a:ext uri="{FF2B5EF4-FFF2-40B4-BE49-F238E27FC236}">
              <a16:creationId xmlns:a16="http://schemas.microsoft.com/office/drawing/2014/main" id="{00000000-0008-0000-1400-000008000000}"/>
            </a:ext>
          </a:extLst>
        </xdr:cNvPr>
        <xdr:cNvSpPr>
          <a:spLocks noChangeArrowheads="1"/>
        </xdr:cNvSpPr>
      </xdr:nvSpPr>
      <xdr:spPr bwMode="auto">
        <a:xfrm>
          <a:off x="12201525" y="6600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68</xdr:row>
      <xdr:rowOff>0</xdr:rowOff>
    </xdr:from>
    <xdr:to>
      <xdr:col>68</xdr:col>
      <xdr:colOff>0</xdr:colOff>
      <xdr:row>68</xdr:row>
      <xdr:rowOff>0</xdr:rowOff>
    </xdr:to>
    <xdr:sp macro="" textlink="">
      <xdr:nvSpPr>
        <xdr:cNvPr id="9" name="Rectangle 457">
          <a:extLst>
            <a:ext uri="{FF2B5EF4-FFF2-40B4-BE49-F238E27FC236}">
              <a16:creationId xmlns:a16="http://schemas.microsoft.com/office/drawing/2014/main" id="{00000000-0008-0000-1400-000009000000}"/>
            </a:ext>
          </a:extLst>
        </xdr:cNvPr>
        <xdr:cNvSpPr>
          <a:spLocks noChangeArrowheads="1"/>
        </xdr:cNvSpPr>
      </xdr:nvSpPr>
      <xdr:spPr bwMode="auto">
        <a:xfrm>
          <a:off x="12201525" y="6600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68</xdr:row>
      <xdr:rowOff>0</xdr:rowOff>
    </xdr:from>
    <xdr:to>
      <xdr:col>68</xdr:col>
      <xdr:colOff>0</xdr:colOff>
      <xdr:row>68</xdr:row>
      <xdr:rowOff>0</xdr:rowOff>
    </xdr:to>
    <xdr:sp macro="" textlink="">
      <xdr:nvSpPr>
        <xdr:cNvPr id="10" name="Rectangle 459">
          <a:extLst>
            <a:ext uri="{FF2B5EF4-FFF2-40B4-BE49-F238E27FC236}">
              <a16:creationId xmlns:a16="http://schemas.microsoft.com/office/drawing/2014/main" id="{00000000-0008-0000-1400-00000A000000}"/>
            </a:ext>
          </a:extLst>
        </xdr:cNvPr>
        <xdr:cNvSpPr>
          <a:spLocks noChangeArrowheads="1"/>
        </xdr:cNvSpPr>
      </xdr:nvSpPr>
      <xdr:spPr bwMode="auto">
        <a:xfrm>
          <a:off x="12201525" y="6600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68</xdr:row>
      <xdr:rowOff>0</xdr:rowOff>
    </xdr:from>
    <xdr:to>
      <xdr:col>68</xdr:col>
      <xdr:colOff>0</xdr:colOff>
      <xdr:row>68</xdr:row>
      <xdr:rowOff>0</xdr:rowOff>
    </xdr:to>
    <xdr:sp macro="" textlink="">
      <xdr:nvSpPr>
        <xdr:cNvPr id="11" name="Rectangle 461">
          <a:extLst>
            <a:ext uri="{FF2B5EF4-FFF2-40B4-BE49-F238E27FC236}">
              <a16:creationId xmlns:a16="http://schemas.microsoft.com/office/drawing/2014/main" id="{00000000-0008-0000-1400-00000B000000}"/>
            </a:ext>
          </a:extLst>
        </xdr:cNvPr>
        <xdr:cNvSpPr>
          <a:spLocks noChangeArrowheads="1"/>
        </xdr:cNvSpPr>
      </xdr:nvSpPr>
      <xdr:spPr bwMode="auto">
        <a:xfrm>
          <a:off x="12201525" y="6600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12" name="Rectangle 436">
          <a:extLst>
            <a:ext uri="{FF2B5EF4-FFF2-40B4-BE49-F238E27FC236}">
              <a16:creationId xmlns:a16="http://schemas.microsoft.com/office/drawing/2014/main" id="{00000000-0008-0000-1400-00000C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13" name="Rectangle 441">
          <a:extLst>
            <a:ext uri="{FF2B5EF4-FFF2-40B4-BE49-F238E27FC236}">
              <a16:creationId xmlns:a16="http://schemas.microsoft.com/office/drawing/2014/main" id="{00000000-0008-0000-1400-00000D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14" name="Rectangle 452">
          <a:extLst>
            <a:ext uri="{FF2B5EF4-FFF2-40B4-BE49-F238E27FC236}">
              <a16:creationId xmlns:a16="http://schemas.microsoft.com/office/drawing/2014/main" id="{00000000-0008-0000-1400-00000E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15" name="Rectangle 457">
          <a:extLst>
            <a:ext uri="{FF2B5EF4-FFF2-40B4-BE49-F238E27FC236}">
              <a16:creationId xmlns:a16="http://schemas.microsoft.com/office/drawing/2014/main" id="{00000000-0008-0000-1400-00000F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16" name="Rectangle 459">
          <a:extLst>
            <a:ext uri="{FF2B5EF4-FFF2-40B4-BE49-F238E27FC236}">
              <a16:creationId xmlns:a16="http://schemas.microsoft.com/office/drawing/2014/main" id="{00000000-0008-0000-1400-000010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17" name="Rectangle 461">
          <a:extLst>
            <a:ext uri="{FF2B5EF4-FFF2-40B4-BE49-F238E27FC236}">
              <a16:creationId xmlns:a16="http://schemas.microsoft.com/office/drawing/2014/main" id="{00000000-0008-0000-1400-000011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96</xdr:row>
      <xdr:rowOff>28575</xdr:rowOff>
    </xdr:from>
    <xdr:ext cx="86177" cy="118494"/>
    <xdr:sp macro="" textlink="">
      <xdr:nvSpPr>
        <xdr:cNvPr id="18" name="Text Box 362">
          <a:extLst>
            <a:ext uri="{FF2B5EF4-FFF2-40B4-BE49-F238E27FC236}">
              <a16:creationId xmlns:a16="http://schemas.microsoft.com/office/drawing/2014/main" id="{00000000-0008-0000-1400-000012000000}"/>
            </a:ext>
          </a:extLst>
        </xdr:cNvPr>
        <xdr:cNvSpPr txBox="1">
          <a:spLocks noChangeArrowheads="1"/>
        </xdr:cNvSpPr>
      </xdr:nvSpPr>
      <xdr:spPr bwMode="auto">
        <a:xfrm>
          <a:off x="5876925" y="105727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145</xdr:row>
      <xdr:rowOff>0</xdr:rowOff>
    </xdr:from>
    <xdr:to>
      <xdr:col>68</xdr:col>
      <xdr:colOff>0</xdr:colOff>
      <xdr:row>145</xdr:row>
      <xdr:rowOff>0</xdr:rowOff>
    </xdr:to>
    <xdr:sp macro="" textlink="">
      <xdr:nvSpPr>
        <xdr:cNvPr id="19" name="Line 12">
          <a:extLst>
            <a:ext uri="{FF2B5EF4-FFF2-40B4-BE49-F238E27FC236}">
              <a16:creationId xmlns:a16="http://schemas.microsoft.com/office/drawing/2014/main" id="{00000000-0008-0000-1400-000013000000}"/>
            </a:ext>
          </a:extLst>
        </xdr:cNvPr>
        <xdr:cNvSpPr>
          <a:spLocks noChangeShapeType="1"/>
        </xdr:cNvSpPr>
      </xdr:nvSpPr>
      <xdr:spPr bwMode="auto">
        <a:xfrm flipH="1">
          <a:off x="12201525" y="15411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68</xdr:col>
      <xdr:colOff>0</xdr:colOff>
      <xdr:row>145</xdr:row>
      <xdr:rowOff>0</xdr:rowOff>
    </xdr:from>
    <xdr:to>
      <xdr:col>68</xdr:col>
      <xdr:colOff>0</xdr:colOff>
      <xdr:row>145</xdr:row>
      <xdr:rowOff>0</xdr:rowOff>
    </xdr:to>
    <xdr:sp macro="" textlink="">
      <xdr:nvSpPr>
        <xdr:cNvPr id="20" name="Rectangle 436">
          <a:extLst>
            <a:ext uri="{FF2B5EF4-FFF2-40B4-BE49-F238E27FC236}">
              <a16:creationId xmlns:a16="http://schemas.microsoft.com/office/drawing/2014/main" id="{00000000-0008-0000-1400-000014000000}"/>
            </a:ext>
          </a:extLst>
        </xdr:cNvPr>
        <xdr:cNvSpPr>
          <a:spLocks noChangeArrowheads="1"/>
        </xdr:cNvSpPr>
      </xdr:nvSpPr>
      <xdr:spPr bwMode="auto">
        <a:xfrm>
          <a:off x="12201525" y="15411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145</xdr:row>
      <xdr:rowOff>0</xdr:rowOff>
    </xdr:from>
    <xdr:to>
      <xdr:col>68</xdr:col>
      <xdr:colOff>0</xdr:colOff>
      <xdr:row>145</xdr:row>
      <xdr:rowOff>0</xdr:rowOff>
    </xdr:to>
    <xdr:sp macro="" textlink="">
      <xdr:nvSpPr>
        <xdr:cNvPr id="21" name="Rectangle 441">
          <a:extLst>
            <a:ext uri="{FF2B5EF4-FFF2-40B4-BE49-F238E27FC236}">
              <a16:creationId xmlns:a16="http://schemas.microsoft.com/office/drawing/2014/main" id="{00000000-0008-0000-1400-000015000000}"/>
            </a:ext>
          </a:extLst>
        </xdr:cNvPr>
        <xdr:cNvSpPr>
          <a:spLocks noChangeArrowheads="1"/>
        </xdr:cNvSpPr>
      </xdr:nvSpPr>
      <xdr:spPr bwMode="auto">
        <a:xfrm>
          <a:off x="12201525" y="15411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145</xdr:row>
      <xdr:rowOff>0</xdr:rowOff>
    </xdr:from>
    <xdr:to>
      <xdr:col>68</xdr:col>
      <xdr:colOff>0</xdr:colOff>
      <xdr:row>145</xdr:row>
      <xdr:rowOff>0</xdr:rowOff>
    </xdr:to>
    <xdr:sp macro="" textlink="">
      <xdr:nvSpPr>
        <xdr:cNvPr id="22" name="Rectangle 452">
          <a:extLst>
            <a:ext uri="{FF2B5EF4-FFF2-40B4-BE49-F238E27FC236}">
              <a16:creationId xmlns:a16="http://schemas.microsoft.com/office/drawing/2014/main" id="{00000000-0008-0000-1400-000016000000}"/>
            </a:ext>
          </a:extLst>
        </xdr:cNvPr>
        <xdr:cNvSpPr>
          <a:spLocks noChangeArrowheads="1"/>
        </xdr:cNvSpPr>
      </xdr:nvSpPr>
      <xdr:spPr bwMode="auto">
        <a:xfrm>
          <a:off x="12201525" y="15411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145</xdr:row>
      <xdr:rowOff>0</xdr:rowOff>
    </xdr:from>
    <xdr:to>
      <xdr:col>68</xdr:col>
      <xdr:colOff>0</xdr:colOff>
      <xdr:row>145</xdr:row>
      <xdr:rowOff>0</xdr:rowOff>
    </xdr:to>
    <xdr:sp macro="" textlink="">
      <xdr:nvSpPr>
        <xdr:cNvPr id="23" name="Rectangle 457">
          <a:extLst>
            <a:ext uri="{FF2B5EF4-FFF2-40B4-BE49-F238E27FC236}">
              <a16:creationId xmlns:a16="http://schemas.microsoft.com/office/drawing/2014/main" id="{00000000-0008-0000-1400-000017000000}"/>
            </a:ext>
          </a:extLst>
        </xdr:cNvPr>
        <xdr:cNvSpPr>
          <a:spLocks noChangeArrowheads="1"/>
        </xdr:cNvSpPr>
      </xdr:nvSpPr>
      <xdr:spPr bwMode="auto">
        <a:xfrm>
          <a:off x="12201525" y="15411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145</xdr:row>
      <xdr:rowOff>0</xdr:rowOff>
    </xdr:from>
    <xdr:to>
      <xdr:col>68</xdr:col>
      <xdr:colOff>0</xdr:colOff>
      <xdr:row>145</xdr:row>
      <xdr:rowOff>0</xdr:rowOff>
    </xdr:to>
    <xdr:sp macro="" textlink="">
      <xdr:nvSpPr>
        <xdr:cNvPr id="24" name="Rectangle 459">
          <a:extLst>
            <a:ext uri="{FF2B5EF4-FFF2-40B4-BE49-F238E27FC236}">
              <a16:creationId xmlns:a16="http://schemas.microsoft.com/office/drawing/2014/main" id="{00000000-0008-0000-1400-000018000000}"/>
            </a:ext>
          </a:extLst>
        </xdr:cNvPr>
        <xdr:cNvSpPr>
          <a:spLocks noChangeArrowheads="1"/>
        </xdr:cNvSpPr>
      </xdr:nvSpPr>
      <xdr:spPr bwMode="auto">
        <a:xfrm>
          <a:off x="12201525" y="15411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145</xdr:row>
      <xdr:rowOff>0</xdr:rowOff>
    </xdr:from>
    <xdr:to>
      <xdr:col>68</xdr:col>
      <xdr:colOff>0</xdr:colOff>
      <xdr:row>145</xdr:row>
      <xdr:rowOff>0</xdr:rowOff>
    </xdr:to>
    <xdr:sp macro="" textlink="">
      <xdr:nvSpPr>
        <xdr:cNvPr id="25" name="Rectangle 461">
          <a:extLst>
            <a:ext uri="{FF2B5EF4-FFF2-40B4-BE49-F238E27FC236}">
              <a16:creationId xmlns:a16="http://schemas.microsoft.com/office/drawing/2014/main" id="{00000000-0008-0000-1400-000019000000}"/>
            </a:ext>
          </a:extLst>
        </xdr:cNvPr>
        <xdr:cNvSpPr>
          <a:spLocks noChangeArrowheads="1"/>
        </xdr:cNvSpPr>
      </xdr:nvSpPr>
      <xdr:spPr bwMode="auto">
        <a:xfrm>
          <a:off x="12201525" y="15411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99</xdr:row>
      <xdr:rowOff>28575</xdr:rowOff>
    </xdr:from>
    <xdr:ext cx="86177" cy="118494"/>
    <xdr:sp macro="" textlink="">
      <xdr:nvSpPr>
        <xdr:cNvPr id="26" name="Text Box 372">
          <a:extLst>
            <a:ext uri="{FF2B5EF4-FFF2-40B4-BE49-F238E27FC236}">
              <a16:creationId xmlns:a16="http://schemas.microsoft.com/office/drawing/2014/main" id="{00000000-0008-0000-1400-00001A000000}"/>
            </a:ext>
          </a:extLst>
        </xdr:cNvPr>
        <xdr:cNvSpPr txBox="1">
          <a:spLocks noChangeArrowheads="1"/>
        </xdr:cNvSpPr>
      </xdr:nvSpPr>
      <xdr:spPr bwMode="auto">
        <a:xfrm>
          <a:off x="5876925" y="109442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105</xdr:row>
      <xdr:rowOff>28575</xdr:rowOff>
    </xdr:from>
    <xdr:ext cx="86177" cy="118494"/>
    <xdr:sp macro="" textlink="">
      <xdr:nvSpPr>
        <xdr:cNvPr id="27" name="Text Box 362">
          <a:extLst>
            <a:ext uri="{FF2B5EF4-FFF2-40B4-BE49-F238E27FC236}">
              <a16:creationId xmlns:a16="http://schemas.microsoft.com/office/drawing/2014/main" id="{00000000-0008-0000-1400-00001B000000}"/>
            </a:ext>
          </a:extLst>
        </xdr:cNvPr>
        <xdr:cNvSpPr txBox="1">
          <a:spLocks noChangeArrowheads="1"/>
        </xdr:cNvSpPr>
      </xdr:nvSpPr>
      <xdr:spPr bwMode="auto">
        <a:xfrm>
          <a:off x="5876925" y="116871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254</xdr:row>
      <xdr:rowOff>28575</xdr:rowOff>
    </xdr:from>
    <xdr:ext cx="86177" cy="118494"/>
    <xdr:sp macro="" textlink="">
      <xdr:nvSpPr>
        <xdr:cNvPr id="28" name="Text Box 372">
          <a:extLst>
            <a:ext uri="{FF2B5EF4-FFF2-40B4-BE49-F238E27FC236}">
              <a16:creationId xmlns:a16="http://schemas.microsoft.com/office/drawing/2014/main" id="{00000000-0008-0000-1400-00001C000000}"/>
            </a:ext>
          </a:extLst>
        </xdr:cNvPr>
        <xdr:cNvSpPr txBox="1">
          <a:spLocks noChangeArrowheads="1"/>
        </xdr:cNvSpPr>
      </xdr:nvSpPr>
      <xdr:spPr bwMode="auto">
        <a:xfrm>
          <a:off x="5876925" y="242887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260</xdr:row>
      <xdr:rowOff>28575</xdr:rowOff>
    </xdr:from>
    <xdr:ext cx="86177" cy="118494"/>
    <xdr:sp macro="" textlink="">
      <xdr:nvSpPr>
        <xdr:cNvPr id="29" name="Text Box 362">
          <a:extLst>
            <a:ext uri="{FF2B5EF4-FFF2-40B4-BE49-F238E27FC236}">
              <a16:creationId xmlns:a16="http://schemas.microsoft.com/office/drawing/2014/main" id="{00000000-0008-0000-1400-00001D000000}"/>
            </a:ext>
          </a:extLst>
        </xdr:cNvPr>
        <xdr:cNvSpPr txBox="1">
          <a:spLocks noChangeArrowheads="1"/>
        </xdr:cNvSpPr>
      </xdr:nvSpPr>
      <xdr:spPr bwMode="auto">
        <a:xfrm>
          <a:off x="5876925" y="250317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263</xdr:row>
      <xdr:rowOff>28575</xdr:rowOff>
    </xdr:from>
    <xdr:ext cx="86177" cy="118494"/>
    <xdr:sp macro="" textlink="">
      <xdr:nvSpPr>
        <xdr:cNvPr id="30" name="Text Box 372">
          <a:extLst>
            <a:ext uri="{FF2B5EF4-FFF2-40B4-BE49-F238E27FC236}">
              <a16:creationId xmlns:a16="http://schemas.microsoft.com/office/drawing/2014/main" id="{00000000-0008-0000-1400-00001E000000}"/>
            </a:ext>
          </a:extLst>
        </xdr:cNvPr>
        <xdr:cNvSpPr txBox="1">
          <a:spLocks noChangeArrowheads="1"/>
        </xdr:cNvSpPr>
      </xdr:nvSpPr>
      <xdr:spPr bwMode="auto">
        <a:xfrm>
          <a:off x="5876925" y="254031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269</xdr:row>
      <xdr:rowOff>28575</xdr:rowOff>
    </xdr:from>
    <xdr:ext cx="86177" cy="118494"/>
    <xdr:sp macro="" textlink="">
      <xdr:nvSpPr>
        <xdr:cNvPr id="31" name="Text Box 362">
          <a:extLst>
            <a:ext uri="{FF2B5EF4-FFF2-40B4-BE49-F238E27FC236}">
              <a16:creationId xmlns:a16="http://schemas.microsoft.com/office/drawing/2014/main" id="{00000000-0008-0000-1400-00001F000000}"/>
            </a:ext>
          </a:extLst>
        </xdr:cNvPr>
        <xdr:cNvSpPr txBox="1">
          <a:spLocks noChangeArrowheads="1"/>
        </xdr:cNvSpPr>
      </xdr:nvSpPr>
      <xdr:spPr bwMode="auto">
        <a:xfrm>
          <a:off x="5876925" y="261461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354</xdr:row>
      <xdr:rowOff>0</xdr:rowOff>
    </xdr:from>
    <xdr:to>
      <xdr:col>68</xdr:col>
      <xdr:colOff>0</xdr:colOff>
      <xdr:row>354</xdr:row>
      <xdr:rowOff>0</xdr:rowOff>
    </xdr:to>
    <xdr:sp macro="" textlink="">
      <xdr:nvSpPr>
        <xdr:cNvPr id="32" name="Line 12">
          <a:extLst>
            <a:ext uri="{FF2B5EF4-FFF2-40B4-BE49-F238E27FC236}">
              <a16:creationId xmlns:a16="http://schemas.microsoft.com/office/drawing/2014/main" id="{00000000-0008-0000-1400-000020000000}"/>
            </a:ext>
          </a:extLst>
        </xdr:cNvPr>
        <xdr:cNvSpPr>
          <a:spLocks noChangeShapeType="1"/>
        </xdr:cNvSpPr>
      </xdr:nvSpPr>
      <xdr:spPr bwMode="auto">
        <a:xfrm flipH="1">
          <a:off x="12201525" y="31603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68</xdr:col>
      <xdr:colOff>0</xdr:colOff>
      <xdr:row>354</xdr:row>
      <xdr:rowOff>0</xdr:rowOff>
    </xdr:from>
    <xdr:to>
      <xdr:col>68</xdr:col>
      <xdr:colOff>0</xdr:colOff>
      <xdr:row>354</xdr:row>
      <xdr:rowOff>0</xdr:rowOff>
    </xdr:to>
    <xdr:sp macro="" textlink="">
      <xdr:nvSpPr>
        <xdr:cNvPr id="33" name="Rectangle 436">
          <a:extLst>
            <a:ext uri="{FF2B5EF4-FFF2-40B4-BE49-F238E27FC236}">
              <a16:creationId xmlns:a16="http://schemas.microsoft.com/office/drawing/2014/main" id="{00000000-0008-0000-1400-000021000000}"/>
            </a:ext>
          </a:extLst>
        </xdr:cNvPr>
        <xdr:cNvSpPr>
          <a:spLocks noChangeArrowheads="1"/>
        </xdr:cNvSpPr>
      </xdr:nvSpPr>
      <xdr:spPr bwMode="auto">
        <a:xfrm>
          <a:off x="12201525" y="316039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354</xdr:row>
      <xdr:rowOff>0</xdr:rowOff>
    </xdr:from>
    <xdr:to>
      <xdr:col>68</xdr:col>
      <xdr:colOff>0</xdr:colOff>
      <xdr:row>354</xdr:row>
      <xdr:rowOff>0</xdr:rowOff>
    </xdr:to>
    <xdr:sp macro="" textlink="">
      <xdr:nvSpPr>
        <xdr:cNvPr id="34" name="Rectangle 441">
          <a:extLst>
            <a:ext uri="{FF2B5EF4-FFF2-40B4-BE49-F238E27FC236}">
              <a16:creationId xmlns:a16="http://schemas.microsoft.com/office/drawing/2014/main" id="{00000000-0008-0000-1400-000022000000}"/>
            </a:ext>
          </a:extLst>
        </xdr:cNvPr>
        <xdr:cNvSpPr>
          <a:spLocks noChangeArrowheads="1"/>
        </xdr:cNvSpPr>
      </xdr:nvSpPr>
      <xdr:spPr bwMode="auto">
        <a:xfrm>
          <a:off x="12201525" y="316039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354</xdr:row>
      <xdr:rowOff>0</xdr:rowOff>
    </xdr:from>
    <xdr:to>
      <xdr:col>68</xdr:col>
      <xdr:colOff>0</xdr:colOff>
      <xdr:row>354</xdr:row>
      <xdr:rowOff>0</xdr:rowOff>
    </xdr:to>
    <xdr:sp macro="" textlink="">
      <xdr:nvSpPr>
        <xdr:cNvPr id="35" name="Rectangle 452">
          <a:extLst>
            <a:ext uri="{FF2B5EF4-FFF2-40B4-BE49-F238E27FC236}">
              <a16:creationId xmlns:a16="http://schemas.microsoft.com/office/drawing/2014/main" id="{00000000-0008-0000-1400-000023000000}"/>
            </a:ext>
          </a:extLst>
        </xdr:cNvPr>
        <xdr:cNvSpPr>
          <a:spLocks noChangeArrowheads="1"/>
        </xdr:cNvSpPr>
      </xdr:nvSpPr>
      <xdr:spPr bwMode="auto">
        <a:xfrm>
          <a:off x="12201525" y="316039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354</xdr:row>
      <xdr:rowOff>0</xdr:rowOff>
    </xdr:from>
    <xdr:to>
      <xdr:col>68</xdr:col>
      <xdr:colOff>0</xdr:colOff>
      <xdr:row>354</xdr:row>
      <xdr:rowOff>0</xdr:rowOff>
    </xdr:to>
    <xdr:sp macro="" textlink="">
      <xdr:nvSpPr>
        <xdr:cNvPr id="36" name="Rectangle 457">
          <a:extLst>
            <a:ext uri="{FF2B5EF4-FFF2-40B4-BE49-F238E27FC236}">
              <a16:creationId xmlns:a16="http://schemas.microsoft.com/office/drawing/2014/main" id="{00000000-0008-0000-1400-000024000000}"/>
            </a:ext>
          </a:extLst>
        </xdr:cNvPr>
        <xdr:cNvSpPr>
          <a:spLocks noChangeArrowheads="1"/>
        </xdr:cNvSpPr>
      </xdr:nvSpPr>
      <xdr:spPr bwMode="auto">
        <a:xfrm>
          <a:off x="12201525" y="316039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354</xdr:row>
      <xdr:rowOff>0</xdr:rowOff>
    </xdr:from>
    <xdr:to>
      <xdr:col>68</xdr:col>
      <xdr:colOff>0</xdr:colOff>
      <xdr:row>354</xdr:row>
      <xdr:rowOff>0</xdr:rowOff>
    </xdr:to>
    <xdr:sp macro="" textlink="">
      <xdr:nvSpPr>
        <xdr:cNvPr id="37" name="Rectangle 459">
          <a:extLst>
            <a:ext uri="{FF2B5EF4-FFF2-40B4-BE49-F238E27FC236}">
              <a16:creationId xmlns:a16="http://schemas.microsoft.com/office/drawing/2014/main" id="{00000000-0008-0000-1400-000025000000}"/>
            </a:ext>
          </a:extLst>
        </xdr:cNvPr>
        <xdr:cNvSpPr>
          <a:spLocks noChangeArrowheads="1"/>
        </xdr:cNvSpPr>
      </xdr:nvSpPr>
      <xdr:spPr bwMode="auto">
        <a:xfrm>
          <a:off x="12201525" y="316039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354</xdr:row>
      <xdr:rowOff>0</xdr:rowOff>
    </xdr:from>
    <xdr:to>
      <xdr:col>68</xdr:col>
      <xdr:colOff>0</xdr:colOff>
      <xdr:row>354</xdr:row>
      <xdr:rowOff>0</xdr:rowOff>
    </xdr:to>
    <xdr:sp macro="" textlink="">
      <xdr:nvSpPr>
        <xdr:cNvPr id="38" name="Rectangle 461">
          <a:extLst>
            <a:ext uri="{FF2B5EF4-FFF2-40B4-BE49-F238E27FC236}">
              <a16:creationId xmlns:a16="http://schemas.microsoft.com/office/drawing/2014/main" id="{00000000-0008-0000-1400-000026000000}"/>
            </a:ext>
          </a:extLst>
        </xdr:cNvPr>
        <xdr:cNvSpPr>
          <a:spLocks noChangeArrowheads="1"/>
        </xdr:cNvSpPr>
      </xdr:nvSpPr>
      <xdr:spPr bwMode="auto">
        <a:xfrm>
          <a:off x="12201525" y="316039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272</xdr:row>
      <xdr:rowOff>28575</xdr:rowOff>
    </xdr:from>
    <xdr:ext cx="86177" cy="118494"/>
    <xdr:sp macro="" textlink="">
      <xdr:nvSpPr>
        <xdr:cNvPr id="39" name="Text Box 372">
          <a:extLst>
            <a:ext uri="{FF2B5EF4-FFF2-40B4-BE49-F238E27FC236}">
              <a16:creationId xmlns:a16="http://schemas.microsoft.com/office/drawing/2014/main" id="{00000000-0008-0000-1400-000027000000}"/>
            </a:ext>
          </a:extLst>
        </xdr:cNvPr>
        <xdr:cNvSpPr txBox="1">
          <a:spLocks noChangeArrowheads="1"/>
        </xdr:cNvSpPr>
      </xdr:nvSpPr>
      <xdr:spPr bwMode="auto">
        <a:xfrm>
          <a:off x="5876925" y="265176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278</xdr:row>
      <xdr:rowOff>28575</xdr:rowOff>
    </xdr:from>
    <xdr:ext cx="86177" cy="118494"/>
    <xdr:sp macro="" textlink="">
      <xdr:nvSpPr>
        <xdr:cNvPr id="40" name="Text Box 362">
          <a:extLst>
            <a:ext uri="{FF2B5EF4-FFF2-40B4-BE49-F238E27FC236}">
              <a16:creationId xmlns:a16="http://schemas.microsoft.com/office/drawing/2014/main" id="{00000000-0008-0000-1400-000028000000}"/>
            </a:ext>
          </a:extLst>
        </xdr:cNvPr>
        <xdr:cNvSpPr txBox="1">
          <a:spLocks noChangeArrowheads="1"/>
        </xdr:cNvSpPr>
      </xdr:nvSpPr>
      <xdr:spPr bwMode="auto">
        <a:xfrm>
          <a:off x="5876925" y="272605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272</xdr:row>
      <xdr:rowOff>28575</xdr:rowOff>
    </xdr:from>
    <xdr:ext cx="86177" cy="118494"/>
    <xdr:sp macro="" textlink="">
      <xdr:nvSpPr>
        <xdr:cNvPr id="41" name="Text Box 372">
          <a:extLst>
            <a:ext uri="{FF2B5EF4-FFF2-40B4-BE49-F238E27FC236}">
              <a16:creationId xmlns:a16="http://schemas.microsoft.com/office/drawing/2014/main" id="{00000000-0008-0000-1400-000029000000}"/>
            </a:ext>
          </a:extLst>
        </xdr:cNvPr>
        <xdr:cNvSpPr txBox="1">
          <a:spLocks noChangeArrowheads="1"/>
        </xdr:cNvSpPr>
      </xdr:nvSpPr>
      <xdr:spPr bwMode="auto">
        <a:xfrm>
          <a:off x="5876925" y="265176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278</xdr:row>
      <xdr:rowOff>28575</xdr:rowOff>
    </xdr:from>
    <xdr:ext cx="86177" cy="118494"/>
    <xdr:sp macro="" textlink="">
      <xdr:nvSpPr>
        <xdr:cNvPr id="42" name="Text Box 362">
          <a:extLst>
            <a:ext uri="{FF2B5EF4-FFF2-40B4-BE49-F238E27FC236}">
              <a16:creationId xmlns:a16="http://schemas.microsoft.com/office/drawing/2014/main" id="{00000000-0008-0000-1400-00002A000000}"/>
            </a:ext>
          </a:extLst>
        </xdr:cNvPr>
        <xdr:cNvSpPr txBox="1">
          <a:spLocks noChangeArrowheads="1"/>
        </xdr:cNvSpPr>
      </xdr:nvSpPr>
      <xdr:spPr bwMode="auto">
        <a:xfrm>
          <a:off x="5876925" y="272605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281</xdr:row>
      <xdr:rowOff>28575</xdr:rowOff>
    </xdr:from>
    <xdr:ext cx="86177" cy="118494"/>
    <xdr:sp macro="" textlink="">
      <xdr:nvSpPr>
        <xdr:cNvPr id="43" name="Text Box 372">
          <a:extLst>
            <a:ext uri="{FF2B5EF4-FFF2-40B4-BE49-F238E27FC236}">
              <a16:creationId xmlns:a16="http://schemas.microsoft.com/office/drawing/2014/main" id="{00000000-0008-0000-1400-00002B000000}"/>
            </a:ext>
          </a:extLst>
        </xdr:cNvPr>
        <xdr:cNvSpPr txBox="1">
          <a:spLocks noChangeArrowheads="1"/>
        </xdr:cNvSpPr>
      </xdr:nvSpPr>
      <xdr:spPr bwMode="auto">
        <a:xfrm>
          <a:off x="5876925" y="276320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287</xdr:row>
      <xdr:rowOff>28575</xdr:rowOff>
    </xdr:from>
    <xdr:ext cx="86177" cy="118494"/>
    <xdr:sp macro="" textlink="">
      <xdr:nvSpPr>
        <xdr:cNvPr id="44" name="Text Box 362">
          <a:extLst>
            <a:ext uri="{FF2B5EF4-FFF2-40B4-BE49-F238E27FC236}">
              <a16:creationId xmlns:a16="http://schemas.microsoft.com/office/drawing/2014/main" id="{00000000-0008-0000-1400-00002C000000}"/>
            </a:ext>
          </a:extLst>
        </xdr:cNvPr>
        <xdr:cNvSpPr txBox="1">
          <a:spLocks noChangeArrowheads="1"/>
        </xdr:cNvSpPr>
      </xdr:nvSpPr>
      <xdr:spPr bwMode="auto">
        <a:xfrm>
          <a:off x="5876925" y="283749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272</xdr:row>
      <xdr:rowOff>28575</xdr:rowOff>
    </xdr:from>
    <xdr:ext cx="86177" cy="118494"/>
    <xdr:sp macro="" textlink="">
      <xdr:nvSpPr>
        <xdr:cNvPr id="45" name="Text Box 372">
          <a:extLst>
            <a:ext uri="{FF2B5EF4-FFF2-40B4-BE49-F238E27FC236}">
              <a16:creationId xmlns:a16="http://schemas.microsoft.com/office/drawing/2014/main" id="{00000000-0008-0000-1400-00002D000000}"/>
            </a:ext>
          </a:extLst>
        </xdr:cNvPr>
        <xdr:cNvSpPr txBox="1">
          <a:spLocks noChangeArrowheads="1"/>
        </xdr:cNvSpPr>
      </xdr:nvSpPr>
      <xdr:spPr bwMode="auto">
        <a:xfrm>
          <a:off x="5876925" y="265176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278</xdr:row>
      <xdr:rowOff>28575</xdr:rowOff>
    </xdr:from>
    <xdr:ext cx="86177" cy="118494"/>
    <xdr:sp macro="" textlink="">
      <xdr:nvSpPr>
        <xdr:cNvPr id="46" name="Text Box 362">
          <a:extLst>
            <a:ext uri="{FF2B5EF4-FFF2-40B4-BE49-F238E27FC236}">
              <a16:creationId xmlns:a16="http://schemas.microsoft.com/office/drawing/2014/main" id="{00000000-0008-0000-1400-00002E000000}"/>
            </a:ext>
          </a:extLst>
        </xdr:cNvPr>
        <xdr:cNvSpPr txBox="1">
          <a:spLocks noChangeArrowheads="1"/>
        </xdr:cNvSpPr>
      </xdr:nvSpPr>
      <xdr:spPr bwMode="auto">
        <a:xfrm>
          <a:off x="5876925" y="272605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108</xdr:row>
      <xdr:rowOff>28575</xdr:rowOff>
    </xdr:from>
    <xdr:ext cx="86177" cy="118494"/>
    <xdr:sp macro="" textlink="">
      <xdr:nvSpPr>
        <xdr:cNvPr id="47" name="Text Box 372">
          <a:extLst>
            <a:ext uri="{FF2B5EF4-FFF2-40B4-BE49-F238E27FC236}">
              <a16:creationId xmlns:a16="http://schemas.microsoft.com/office/drawing/2014/main" id="{00000000-0008-0000-1400-00002F000000}"/>
            </a:ext>
          </a:extLst>
        </xdr:cNvPr>
        <xdr:cNvSpPr txBox="1">
          <a:spLocks noChangeArrowheads="1"/>
        </xdr:cNvSpPr>
      </xdr:nvSpPr>
      <xdr:spPr bwMode="auto">
        <a:xfrm>
          <a:off x="5876925" y="120586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114</xdr:row>
      <xdr:rowOff>0</xdr:rowOff>
    </xdr:from>
    <xdr:to>
      <xdr:col>68</xdr:col>
      <xdr:colOff>0</xdr:colOff>
      <xdr:row>114</xdr:row>
      <xdr:rowOff>0</xdr:rowOff>
    </xdr:to>
    <xdr:sp macro="" textlink="">
      <xdr:nvSpPr>
        <xdr:cNvPr id="48" name="Rectangle 436">
          <a:extLst>
            <a:ext uri="{FF2B5EF4-FFF2-40B4-BE49-F238E27FC236}">
              <a16:creationId xmlns:a16="http://schemas.microsoft.com/office/drawing/2014/main" id="{00000000-0008-0000-1400-000030000000}"/>
            </a:ext>
          </a:extLst>
        </xdr:cNvPr>
        <xdr:cNvSpPr>
          <a:spLocks noChangeArrowheads="1"/>
        </xdr:cNvSpPr>
      </xdr:nvSpPr>
      <xdr:spPr bwMode="auto">
        <a:xfrm>
          <a:off x="12201525" y="12773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114</xdr:row>
      <xdr:rowOff>0</xdr:rowOff>
    </xdr:from>
    <xdr:to>
      <xdr:col>68</xdr:col>
      <xdr:colOff>0</xdr:colOff>
      <xdr:row>114</xdr:row>
      <xdr:rowOff>0</xdr:rowOff>
    </xdr:to>
    <xdr:sp macro="" textlink="">
      <xdr:nvSpPr>
        <xdr:cNvPr id="49" name="Rectangle 441">
          <a:extLst>
            <a:ext uri="{FF2B5EF4-FFF2-40B4-BE49-F238E27FC236}">
              <a16:creationId xmlns:a16="http://schemas.microsoft.com/office/drawing/2014/main" id="{00000000-0008-0000-1400-000031000000}"/>
            </a:ext>
          </a:extLst>
        </xdr:cNvPr>
        <xdr:cNvSpPr>
          <a:spLocks noChangeArrowheads="1"/>
        </xdr:cNvSpPr>
      </xdr:nvSpPr>
      <xdr:spPr bwMode="auto">
        <a:xfrm>
          <a:off x="12201525" y="12773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114</xdr:row>
      <xdr:rowOff>0</xdr:rowOff>
    </xdr:from>
    <xdr:to>
      <xdr:col>68</xdr:col>
      <xdr:colOff>0</xdr:colOff>
      <xdr:row>114</xdr:row>
      <xdr:rowOff>0</xdr:rowOff>
    </xdr:to>
    <xdr:sp macro="" textlink="">
      <xdr:nvSpPr>
        <xdr:cNvPr id="50" name="Rectangle 452">
          <a:extLst>
            <a:ext uri="{FF2B5EF4-FFF2-40B4-BE49-F238E27FC236}">
              <a16:creationId xmlns:a16="http://schemas.microsoft.com/office/drawing/2014/main" id="{00000000-0008-0000-1400-000032000000}"/>
            </a:ext>
          </a:extLst>
        </xdr:cNvPr>
        <xdr:cNvSpPr>
          <a:spLocks noChangeArrowheads="1"/>
        </xdr:cNvSpPr>
      </xdr:nvSpPr>
      <xdr:spPr bwMode="auto">
        <a:xfrm>
          <a:off x="12201525" y="12773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114</xdr:row>
      <xdr:rowOff>0</xdr:rowOff>
    </xdr:from>
    <xdr:to>
      <xdr:col>68</xdr:col>
      <xdr:colOff>0</xdr:colOff>
      <xdr:row>114</xdr:row>
      <xdr:rowOff>0</xdr:rowOff>
    </xdr:to>
    <xdr:sp macro="" textlink="">
      <xdr:nvSpPr>
        <xdr:cNvPr id="51" name="Rectangle 457">
          <a:extLst>
            <a:ext uri="{FF2B5EF4-FFF2-40B4-BE49-F238E27FC236}">
              <a16:creationId xmlns:a16="http://schemas.microsoft.com/office/drawing/2014/main" id="{00000000-0008-0000-1400-000033000000}"/>
            </a:ext>
          </a:extLst>
        </xdr:cNvPr>
        <xdr:cNvSpPr>
          <a:spLocks noChangeArrowheads="1"/>
        </xdr:cNvSpPr>
      </xdr:nvSpPr>
      <xdr:spPr bwMode="auto">
        <a:xfrm>
          <a:off x="12201525" y="12773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114</xdr:row>
      <xdr:rowOff>0</xdr:rowOff>
    </xdr:from>
    <xdr:to>
      <xdr:col>68</xdr:col>
      <xdr:colOff>0</xdr:colOff>
      <xdr:row>114</xdr:row>
      <xdr:rowOff>0</xdr:rowOff>
    </xdr:to>
    <xdr:sp macro="" textlink="">
      <xdr:nvSpPr>
        <xdr:cNvPr id="52" name="Rectangle 459">
          <a:extLst>
            <a:ext uri="{FF2B5EF4-FFF2-40B4-BE49-F238E27FC236}">
              <a16:creationId xmlns:a16="http://schemas.microsoft.com/office/drawing/2014/main" id="{00000000-0008-0000-1400-000034000000}"/>
            </a:ext>
          </a:extLst>
        </xdr:cNvPr>
        <xdr:cNvSpPr>
          <a:spLocks noChangeArrowheads="1"/>
        </xdr:cNvSpPr>
      </xdr:nvSpPr>
      <xdr:spPr bwMode="auto">
        <a:xfrm>
          <a:off x="12201525" y="12773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114</xdr:row>
      <xdr:rowOff>0</xdr:rowOff>
    </xdr:from>
    <xdr:to>
      <xdr:col>68</xdr:col>
      <xdr:colOff>0</xdr:colOff>
      <xdr:row>114</xdr:row>
      <xdr:rowOff>0</xdr:rowOff>
    </xdr:to>
    <xdr:sp macro="" textlink="">
      <xdr:nvSpPr>
        <xdr:cNvPr id="53" name="Rectangle 461">
          <a:extLst>
            <a:ext uri="{FF2B5EF4-FFF2-40B4-BE49-F238E27FC236}">
              <a16:creationId xmlns:a16="http://schemas.microsoft.com/office/drawing/2014/main" id="{00000000-0008-0000-1400-000035000000}"/>
            </a:ext>
          </a:extLst>
        </xdr:cNvPr>
        <xdr:cNvSpPr>
          <a:spLocks noChangeArrowheads="1"/>
        </xdr:cNvSpPr>
      </xdr:nvSpPr>
      <xdr:spPr bwMode="auto">
        <a:xfrm>
          <a:off x="12201525" y="12773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114</xdr:row>
      <xdr:rowOff>28575</xdr:rowOff>
    </xdr:from>
    <xdr:ext cx="86177" cy="118494"/>
    <xdr:sp macro="" textlink="">
      <xdr:nvSpPr>
        <xdr:cNvPr id="54" name="Text Box 362">
          <a:extLst>
            <a:ext uri="{FF2B5EF4-FFF2-40B4-BE49-F238E27FC236}">
              <a16:creationId xmlns:a16="http://schemas.microsoft.com/office/drawing/2014/main" id="{00000000-0008-0000-1400-000036000000}"/>
            </a:ext>
          </a:extLst>
        </xdr:cNvPr>
        <xdr:cNvSpPr txBox="1">
          <a:spLocks noChangeArrowheads="1"/>
        </xdr:cNvSpPr>
      </xdr:nvSpPr>
      <xdr:spPr bwMode="auto">
        <a:xfrm>
          <a:off x="5876925" y="128016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117</xdr:row>
      <xdr:rowOff>28575</xdr:rowOff>
    </xdr:from>
    <xdr:ext cx="86177" cy="118494"/>
    <xdr:sp macro="" textlink="">
      <xdr:nvSpPr>
        <xdr:cNvPr id="55" name="Text Box 372">
          <a:extLst>
            <a:ext uri="{FF2B5EF4-FFF2-40B4-BE49-F238E27FC236}">
              <a16:creationId xmlns:a16="http://schemas.microsoft.com/office/drawing/2014/main" id="{00000000-0008-0000-1400-000037000000}"/>
            </a:ext>
          </a:extLst>
        </xdr:cNvPr>
        <xdr:cNvSpPr txBox="1">
          <a:spLocks noChangeArrowheads="1"/>
        </xdr:cNvSpPr>
      </xdr:nvSpPr>
      <xdr:spPr bwMode="auto">
        <a:xfrm>
          <a:off x="5876925" y="131445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123</xdr:row>
      <xdr:rowOff>0</xdr:rowOff>
    </xdr:from>
    <xdr:to>
      <xdr:col>68</xdr:col>
      <xdr:colOff>0</xdr:colOff>
      <xdr:row>123</xdr:row>
      <xdr:rowOff>0</xdr:rowOff>
    </xdr:to>
    <xdr:sp macro="" textlink="">
      <xdr:nvSpPr>
        <xdr:cNvPr id="56" name="Rectangle 436">
          <a:extLst>
            <a:ext uri="{FF2B5EF4-FFF2-40B4-BE49-F238E27FC236}">
              <a16:creationId xmlns:a16="http://schemas.microsoft.com/office/drawing/2014/main" id="{00000000-0008-0000-1400-000038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123</xdr:row>
      <xdr:rowOff>0</xdr:rowOff>
    </xdr:from>
    <xdr:to>
      <xdr:col>68</xdr:col>
      <xdr:colOff>0</xdr:colOff>
      <xdr:row>123</xdr:row>
      <xdr:rowOff>0</xdr:rowOff>
    </xdr:to>
    <xdr:sp macro="" textlink="">
      <xdr:nvSpPr>
        <xdr:cNvPr id="57" name="Rectangle 441">
          <a:extLst>
            <a:ext uri="{FF2B5EF4-FFF2-40B4-BE49-F238E27FC236}">
              <a16:creationId xmlns:a16="http://schemas.microsoft.com/office/drawing/2014/main" id="{00000000-0008-0000-1400-000039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123</xdr:row>
      <xdr:rowOff>0</xdr:rowOff>
    </xdr:from>
    <xdr:to>
      <xdr:col>68</xdr:col>
      <xdr:colOff>0</xdr:colOff>
      <xdr:row>123</xdr:row>
      <xdr:rowOff>0</xdr:rowOff>
    </xdr:to>
    <xdr:sp macro="" textlink="">
      <xdr:nvSpPr>
        <xdr:cNvPr id="58" name="Rectangle 452">
          <a:extLst>
            <a:ext uri="{FF2B5EF4-FFF2-40B4-BE49-F238E27FC236}">
              <a16:creationId xmlns:a16="http://schemas.microsoft.com/office/drawing/2014/main" id="{00000000-0008-0000-1400-00003A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123</xdr:row>
      <xdr:rowOff>0</xdr:rowOff>
    </xdr:from>
    <xdr:to>
      <xdr:col>68</xdr:col>
      <xdr:colOff>0</xdr:colOff>
      <xdr:row>123</xdr:row>
      <xdr:rowOff>0</xdr:rowOff>
    </xdr:to>
    <xdr:sp macro="" textlink="">
      <xdr:nvSpPr>
        <xdr:cNvPr id="59" name="Rectangle 457">
          <a:extLst>
            <a:ext uri="{FF2B5EF4-FFF2-40B4-BE49-F238E27FC236}">
              <a16:creationId xmlns:a16="http://schemas.microsoft.com/office/drawing/2014/main" id="{00000000-0008-0000-1400-00003B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123</xdr:row>
      <xdr:rowOff>0</xdr:rowOff>
    </xdr:from>
    <xdr:to>
      <xdr:col>68</xdr:col>
      <xdr:colOff>0</xdr:colOff>
      <xdr:row>123</xdr:row>
      <xdr:rowOff>0</xdr:rowOff>
    </xdr:to>
    <xdr:sp macro="" textlink="">
      <xdr:nvSpPr>
        <xdr:cNvPr id="60" name="Rectangle 459">
          <a:extLst>
            <a:ext uri="{FF2B5EF4-FFF2-40B4-BE49-F238E27FC236}">
              <a16:creationId xmlns:a16="http://schemas.microsoft.com/office/drawing/2014/main" id="{00000000-0008-0000-1400-00003C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123</xdr:row>
      <xdr:rowOff>0</xdr:rowOff>
    </xdr:from>
    <xdr:to>
      <xdr:col>68</xdr:col>
      <xdr:colOff>0</xdr:colOff>
      <xdr:row>123</xdr:row>
      <xdr:rowOff>0</xdr:rowOff>
    </xdr:to>
    <xdr:sp macro="" textlink="">
      <xdr:nvSpPr>
        <xdr:cNvPr id="61" name="Rectangle 461">
          <a:extLst>
            <a:ext uri="{FF2B5EF4-FFF2-40B4-BE49-F238E27FC236}">
              <a16:creationId xmlns:a16="http://schemas.microsoft.com/office/drawing/2014/main" id="{00000000-0008-0000-1400-00003D000000}"/>
            </a:ext>
          </a:extLst>
        </xdr:cNvPr>
        <xdr:cNvSpPr>
          <a:spLocks noChangeArrowheads="1"/>
        </xdr:cNvSpPr>
      </xdr:nvSpPr>
      <xdr:spPr bwMode="auto">
        <a:xfrm>
          <a:off x="12201525" y="131445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123</xdr:row>
      <xdr:rowOff>28575</xdr:rowOff>
    </xdr:from>
    <xdr:ext cx="86177" cy="118494"/>
    <xdr:sp macro="" textlink="">
      <xdr:nvSpPr>
        <xdr:cNvPr id="62" name="Text Box 362">
          <a:extLst>
            <a:ext uri="{FF2B5EF4-FFF2-40B4-BE49-F238E27FC236}">
              <a16:creationId xmlns:a16="http://schemas.microsoft.com/office/drawing/2014/main" id="{00000000-0008-0000-1400-00003E000000}"/>
            </a:ext>
          </a:extLst>
        </xdr:cNvPr>
        <xdr:cNvSpPr txBox="1">
          <a:spLocks noChangeArrowheads="1"/>
        </xdr:cNvSpPr>
      </xdr:nvSpPr>
      <xdr:spPr bwMode="auto">
        <a:xfrm>
          <a:off x="5876925" y="131445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305</xdr:row>
      <xdr:rowOff>0</xdr:rowOff>
    </xdr:from>
    <xdr:to>
      <xdr:col>68</xdr:col>
      <xdr:colOff>0</xdr:colOff>
      <xdr:row>305</xdr:row>
      <xdr:rowOff>0</xdr:rowOff>
    </xdr:to>
    <xdr:sp macro="" textlink="">
      <xdr:nvSpPr>
        <xdr:cNvPr id="63" name="Line 12">
          <a:extLst>
            <a:ext uri="{FF2B5EF4-FFF2-40B4-BE49-F238E27FC236}">
              <a16:creationId xmlns:a16="http://schemas.microsoft.com/office/drawing/2014/main" id="{00000000-0008-0000-1400-00003F000000}"/>
            </a:ext>
          </a:extLst>
        </xdr:cNvPr>
        <xdr:cNvSpPr>
          <a:spLocks noChangeShapeType="1"/>
        </xdr:cNvSpPr>
      </xdr:nvSpPr>
      <xdr:spPr bwMode="auto">
        <a:xfrm flipH="1">
          <a:off x="12201525" y="28717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61</xdr:col>
      <xdr:colOff>95250</xdr:colOff>
      <xdr:row>320</xdr:row>
      <xdr:rowOff>84667</xdr:rowOff>
    </xdr:from>
    <xdr:to>
      <xdr:col>61</xdr:col>
      <xdr:colOff>95250</xdr:colOff>
      <xdr:row>320</xdr:row>
      <xdr:rowOff>84667</xdr:rowOff>
    </xdr:to>
    <xdr:sp macro="" textlink="">
      <xdr:nvSpPr>
        <xdr:cNvPr id="64" name="Rectangle 459">
          <a:extLst>
            <a:ext uri="{FF2B5EF4-FFF2-40B4-BE49-F238E27FC236}">
              <a16:creationId xmlns:a16="http://schemas.microsoft.com/office/drawing/2014/main" id="{00000000-0008-0000-1400-000040000000}"/>
            </a:ext>
          </a:extLst>
        </xdr:cNvPr>
        <xdr:cNvSpPr>
          <a:spLocks noChangeArrowheads="1"/>
        </xdr:cNvSpPr>
      </xdr:nvSpPr>
      <xdr:spPr bwMode="auto">
        <a:xfrm>
          <a:off x="11496675" y="287178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332</xdr:row>
      <xdr:rowOff>0</xdr:rowOff>
    </xdr:from>
    <xdr:to>
      <xdr:col>68</xdr:col>
      <xdr:colOff>0</xdr:colOff>
      <xdr:row>332</xdr:row>
      <xdr:rowOff>0</xdr:rowOff>
    </xdr:to>
    <xdr:sp macro="" textlink="">
      <xdr:nvSpPr>
        <xdr:cNvPr id="65" name="Line 12">
          <a:extLst>
            <a:ext uri="{FF2B5EF4-FFF2-40B4-BE49-F238E27FC236}">
              <a16:creationId xmlns:a16="http://schemas.microsoft.com/office/drawing/2014/main" id="{00000000-0008-0000-1400-000041000000}"/>
            </a:ext>
          </a:extLst>
        </xdr:cNvPr>
        <xdr:cNvSpPr>
          <a:spLocks noChangeShapeType="1"/>
        </xdr:cNvSpPr>
      </xdr:nvSpPr>
      <xdr:spPr bwMode="auto">
        <a:xfrm flipH="1">
          <a:off x="12201525" y="28717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oneCellAnchor>
    <xdr:from>
      <xdr:col>12</xdr:col>
      <xdr:colOff>76200</xdr:colOff>
      <xdr:row>287</xdr:row>
      <xdr:rowOff>28575</xdr:rowOff>
    </xdr:from>
    <xdr:ext cx="86177" cy="118494"/>
    <xdr:sp macro="" textlink="">
      <xdr:nvSpPr>
        <xdr:cNvPr id="66" name="Text Box 362">
          <a:extLst>
            <a:ext uri="{FF2B5EF4-FFF2-40B4-BE49-F238E27FC236}">
              <a16:creationId xmlns:a16="http://schemas.microsoft.com/office/drawing/2014/main" id="{00000000-0008-0000-1400-000042000000}"/>
            </a:ext>
          </a:extLst>
        </xdr:cNvPr>
        <xdr:cNvSpPr txBox="1">
          <a:spLocks noChangeArrowheads="1"/>
        </xdr:cNvSpPr>
      </xdr:nvSpPr>
      <xdr:spPr bwMode="auto">
        <a:xfrm>
          <a:off x="5876925" y="283749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287</xdr:row>
      <xdr:rowOff>28575</xdr:rowOff>
    </xdr:from>
    <xdr:ext cx="86177" cy="118494"/>
    <xdr:sp macro="" textlink="">
      <xdr:nvSpPr>
        <xdr:cNvPr id="67" name="Text Box 362">
          <a:extLst>
            <a:ext uri="{FF2B5EF4-FFF2-40B4-BE49-F238E27FC236}">
              <a16:creationId xmlns:a16="http://schemas.microsoft.com/office/drawing/2014/main" id="{00000000-0008-0000-1400-000043000000}"/>
            </a:ext>
          </a:extLst>
        </xdr:cNvPr>
        <xdr:cNvSpPr txBox="1">
          <a:spLocks noChangeArrowheads="1"/>
        </xdr:cNvSpPr>
      </xdr:nvSpPr>
      <xdr:spPr bwMode="auto">
        <a:xfrm>
          <a:off x="5876925" y="283749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287</xdr:row>
      <xdr:rowOff>28575</xdr:rowOff>
    </xdr:from>
    <xdr:ext cx="86177" cy="118494"/>
    <xdr:sp macro="" textlink="">
      <xdr:nvSpPr>
        <xdr:cNvPr id="68" name="Text Box 362">
          <a:extLst>
            <a:ext uri="{FF2B5EF4-FFF2-40B4-BE49-F238E27FC236}">
              <a16:creationId xmlns:a16="http://schemas.microsoft.com/office/drawing/2014/main" id="{00000000-0008-0000-1400-000044000000}"/>
            </a:ext>
          </a:extLst>
        </xdr:cNvPr>
        <xdr:cNvSpPr txBox="1">
          <a:spLocks noChangeArrowheads="1"/>
        </xdr:cNvSpPr>
      </xdr:nvSpPr>
      <xdr:spPr bwMode="auto">
        <a:xfrm>
          <a:off x="5876925" y="283749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272</xdr:row>
      <xdr:rowOff>28575</xdr:rowOff>
    </xdr:from>
    <xdr:ext cx="86177" cy="118494"/>
    <xdr:sp macro="" textlink="">
      <xdr:nvSpPr>
        <xdr:cNvPr id="69" name="Text Box 372">
          <a:extLst>
            <a:ext uri="{FF2B5EF4-FFF2-40B4-BE49-F238E27FC236}">
              <a16:creationId xmlns:a16="http://schemas.microsoft.com/office/drawing/2014/main" id="{00000000-0008-0000-1400-000045000000}"/>
            </a:ext>
          </a:extLst>
        </xdr:cNvPr>
        <xdr:cNvSpPr txBox="1">
          <a:spLocks noChangeArrowheads="1"/>
        </xdr:cNvSpPr>
      </xdr:nvSpPr>
      <xdr:spPr bwMode="auto">
        <a:xfrm>
          <a:off x="5876925" y="265176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278</xdr:row>
      <xdr:rowOff>28575</xdr:rowOff>
    </xdr:from>
    <xdr:ext cx="86177" cy="118494"/>
    <xdr:sp macro="" textlink="">
      <xdr:nvSpPr>
        <xdr:cNvPr id="70" name="Text Box 362">
          <a:extLst>
            <a:ext uri="{FF2B5EF4-FFF2-40B4-BE49-F238E27FC236}">
              <a16:creationId xmlns:a16="http://schemas.microsoft.com/office/drawing/2014/main" id="{00000000-0008-0000-1400-000046000000}"/>
            </a:ext>
          </a:extLst>
        </xdr:cNvPr>
        <xdr:cNvSpPr txBox="1">
          <a:spLocks noChangeArrowheads="1"/>
        </xdr:cNvSpPr>
      </xdr:nvSpPr>
      <xdr:spPr bwMode="auto">
        <a:xfrm>
          <a:off x="5876925" y="272605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281</xdr:row>
      <xdr:rowOff>28575</xdr:rowOff>
    </xdr:from>
    <xdr:ext cx="86177" cy="118494"/>
    <xdr:sp macro="" textlink="">
      <xdr:nvSpPr>
        <xdr:cNvPr id="71" name="Text Box 372">
          <a:extLst>
            <a:ext uri="{FF2B5EF4-FFF2-40B4-BE49-F238E27FC236}">
              <a16:creationId xmlns:a16="http://schemas.microsoft.com/office/drawing/2014/main" id="{00000000-0008-0000-1400-000047000000}"/>
            </a:ext>
          </a:extLst>
        </xdr:cNvPr>
        <xdr:cNvSpPr txBox="1">
          <a:spLocks noChangeArrowheads="1"/>
        </xdr:cNvSpPr>
      </xdr:nvSpPr>
      <xdr:spPr bwMode="auto">
        <a:xfrm>
          <a:off x="5876925" y="276320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281</xdr:row>
      <xdr:rowOff>28575</xdr:rowOff>
    </xdr:from>
    <xdr:ext cx="86177" cy="118494"/>
    <xdr:sp macro="" textlink="">
      <xdr:nvSpPr>
        <xdr:cNvPr id="72" name="Text Box 372">
          <a:extLst>
            <a:ext uri="{FF2B5EF4-FFF2-40B4-BE49-F238E27FC236}">
              <a16:creationId xmlns:a16="http://schemas.microsoft.com/office/drawing/2014/main" id="{00000000-0008-0000-1400-000048000000}"/>
            </a:ext>
          </a:extLst>
        </xdr:cNvPr>
        <xdr:cNvSpPr txBox="1">
          <a:spLocks noChangeArrowheads="1"/>
        </xdr:cNvSpPr>
      </xdr:nvSpPr>
      <xdr:spPr bwMode="auto">
        <a:xfrm>
          <a:off x="5876925" y="276320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281</xdr:row>
      <xdr:rowOff>28575</xdr:rowOff>
    </xdr:from>
    <xdr:ext cx="86177" cy="118494"/>
    <xdr:sp macro="" textlink="">
      <xdr:nvSpPr>
        <xdr:cNvPr id="73" name="Text Box 372">
          <a:extLst>
            <a:ext uri="{FF2B5EF4-FFF2-40B4-BE49-F238E27FC236}">
              <a16:creationId xmlns:a16="http://schemas.microsoft.com/office/drawing/2014/main" id="{00000000-0008-0000-1400-000049000000}"/>
            </a:ext>
          </a:extLst>
        </xdr:cNvPr>
        <xdr:cNvSpPr txBox="1">
          <a:spLocks noChangeArrowheads="1"/>
        </xdr:cNvSpPr>
      </xdr:nvSpPr>
      <xdr:spPr bwMode="auto">
        <a:xfrm>
          <a:off x="5876925" y="276320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9</xdr:col>
      <xdr:colOff>90488</xdr:colOff>
      <xdr:row>1</xdr:row>
      <xdr:rowOff>71436</xdr:rowOff>
    </xdr:from>
    <xdr:to>
      <xdr:col>42</xdr:col>
      <xdr:colOff>102393</xdr:colOff>
      <xdr:row>4</xdr:row>
      <xdr:rowOff>176212</xdr:rowOff>
    </xdr:to>
    <xdr:sp macro="" textlink="">
      <xdr:nvSpPr>
        <xdr:cNvPr id="75" name="角丸四角形 74">
          <a:extLst>
            <a:ext uri="{FF2B5EF4-FFF2-40B4-BE49-F238E27FC236}">
              <a16:creationId xmlns:a16="http://schemas.microsoft.com/office/drawing/2014/main" id="{00000000-0008-0000-1400-00004B000000}"/>
            </a:ext>
          </a:extLst>
        </xdr:cNvPr>
        <xdr:cNvSpPr/>
      </xdr:nvSpPr>
      <xdr:spPr>
        <a:xfrm>
          <a:off x="5548313" y="252411"/>
          <a:ext cx="3783805" cy="1247776"/>
        </a:xfrm>
        <a:prstGeom prst="roundRect">
          <a:avLst/>
        </a:prstGeom>
        <a:solidFill>
          <a:schemeClr val="bg1">
            <a:lumMod val="7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a:solidFill>
                <a:sysClr val="windowText" lastClr="000000"/>
              </a:solidFill>
            </a:rPr>
            <a:t>月報添付の最終版を使用してください。</a:t>
          </a:r>
        </a:p>
      </xdr:txBody>
    </xdr:sp>
    <xdr:clientData/>
  </xdr:twoCellAnchor>
  <xdr:twoCellAnchor>
    <xdr:from>
      <xdr:col>124</xdr:col>
      <xdr:colOff>47625</xdr:colOff>
      <xdr:row>2</xdr:row>
      <xdr:rowOff>261937</xdr:rowOff>
    </xdr:from>
    <xdr:to>
      <xdr:col>145</xdr:col>
      <xdr:colOff>100014</xdr:colOff>
      <xdr:row>4</xdr:row>
      <xdr:rowOff>259557</xdr:rowOff>
    </xdr:to>
    <xdr:sp macro="" textlink="">
      <xdr:nvSpPr>
        <xdr:cNvPr id="76" name="角丸四角形吹き出し 75">
          <a:extLst>
            <a:ext uri="{FF2B5EF4-FFF2-40B4-BE49-F238E27FC236}">
              <a16:creationId xmlns:a16="http://schemas.microsoft.com/office/drawing/2014/main" id="{00000000-0008-0000-1400-00004C000000}"/>
            </a:ext>
          </a:extLst>
        </xdr:cNvPr>
        <xdr:cNvSpPr/>
      </xdr:nvSpPr>
      <xdr:spPr>
        <a:xfrm>
          <a:off x="19180969" y="857250"/>
          <a:ext cx="2552701" cy="723901"/>
        </a:xfrm>
        <a:prstGeom prst="wedgeRoundRectCallout">
          <a:avLst>
            <a:gd name="adj1" fmla="val 100518"/>
            <a:gd name="adj2" fmla="val 27962"/>
            <a:gd name="adj3" fmla="val 16667"/>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月報添付の実績表に監督職員の押印を取り付けてご提出ください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16</xdr:col>
      <xdr:colOff>21167</xdr:colOff>
      <xdr:row>3</xdr:row>
      <xdr:rowOff>129646</xdr:rowOff>
    </xdr:from>
    <xdr:to>
      <xdr:col>20</xdr:col>
      <xdr:colOff>543719</xdr:colOff>
      <xdr:row>5</xdr:row>
      <xdr:rowOff>129647</xdr:rowOff>
    </xdr:to>
    <xdr:sp macro="" textlink="">
      <xdr:nvSpPr>
        <xdr:cNvPr id="2" name="角丸四角形吹き出し 2">
          <a:extLst>
            <a:ext uri="{FF2B5EF4-FFF2-40B4-BE49-F238E27FC236}">
              <a16:creationId xmlns:a16="http://schemas.microsoft.com/office/drawing/2014/main" id="{00000000-0008-0000-1600-000002000000}"/>
            </a:ext>
          </a:extLst>
        </xdr:cNvPr>
        <xdr:cNvSpPr/>
      </xdr:nvSpPr>
      <xdr:spPr>
        <a:xfrm>
          <a:off x="11779250" y="701146"/>
          <a:ext cx="2660386" cy="423334"/>
        </a:xfrm>
        <a:prstGeom prst="wedgeRoundRectCallout">
          <a:avLst>
            <a:gd name="adj1" fmla="val -27266"/>
            <a:gd name="adj2" fmla="val 135098"/>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契約で定めた経費率を入力してください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666748</xdr:colOff>
      <xdr:row>11</xdr:row>
      <xdr:rowOff>42333</xdr:rowOff>
    </xdr:from>
    <xdr:to>
      <xdr:col>3</xdr:col>
      <xdr:colOff>148166</xdr:colOff>
      <xdr:row>15</xdr:row>
      <xdr:rowOff>1</xdr:rowOff>
    </xdr:to>
    <xdr:sp macro="" textlink="">
      <xdr:nvSpPr>
        <xdr:cNvPr id="2" name="角丸四角形吹き出し 1">
          <a:extLst>
            <a:ext uri="{FF2B5EF4-FFF2-40B4-BE49-F238E27FC236}">
              <a16:creationId xmlns:a16="http://schemas.microsoft.com/office/drawing/2014/main" id="{00000000-0008-0000-1700-000002000000}"/>
            </a:ext>
          </a:extLst>
        </xdr:cNvPr>
        <xdr:cNvSpPr/>
      </xdr:nvSpPr>
      <xdr:spPr>
        <a:xfrm>
          <a:off x="1454148" y="3039533"/>
          <a:ext cx="4561418" cy="1024468"/>
        </a:xfrm>
        <a:prstGeom prst="wedgeRoundRectCallout">
          <a:avLst>
            <a:gd name="adj1" fmla="val -63447"/>
            <a:gd name="adj2" fmla="val -27305"/>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行が足りない場合は</a:t>
          </a:r>
          <a:r>
            <a:rPr kumimoji="1" lang="en-US" altLang="ja-JP" sz="1000">
              <a:solidFill>
                <a:sysClr val="windowText" lastClr="000000"/>
              </a:solidFill>
            </a:rPr>
            <a:t>14~15</a:t>
          </a:r>
          <a:r>
            <a:rPr kumimoji="1" lang="ja-JP" altLang="en-US" sz="1000">
              <a:solidFill>
                <a:sysClr val="windowText" lastClr="000000"/>
              </a:solidFill>
            </a:rPr>
            <a:t>行を選択し、、行を挿入してください。以下の項目も行が足りない場合は適宜行を挿入してください</a:t>
          </a:r>
          <a:endParaRPr kumimoji="1" lang="en-US" altLang="ja-JP" sz="1000">
            <a:solidFill>
              <a:sysClr val="windowText" lastClr="000000"/>
            </a:solidFill>
          </a:endParaRPr>
        </a:p>
        <a:p>
          <a:pPr algn="l"/>
          <a:endParaRPr kumimoji="1" lang="ja-JP" altLang="en-US" sz="1000">
            <a:solidFill>
              <a:sysClr val="windowText" lastClr="000000"/>
            </a:solidFill>
          </a:endParaRPr>
        </a:p>
      </xdr:txBody>
    </xdr:sp>
    <xdr:clientData/>
  </xdr:twoCellAnchor>
  <xdr:twoCellAnchor>
    <xdr:from>
      <xdr:col>1</xdr:col>
      <xdr:colOff>666748</xdr:colOff>
      <xdr:row>11</xdr:row>
      <xdr:rowOff>42333</xdr:rowOff>
    </xdr:from>
    <xdr:to>
      <xdr:col>3</xdr:col>
      <xdr:colOff>148166</xdr:colOff>
      <xdr:row>15</xdr:row>
      <xdr:rowOff>1</xdr:rowOff>
    </xdr:to>
    <xdr:sp macro="" textlink="">
      <xdr:nvSpPr>
        <xdr:cNvPr id="3" name="角丸四角形吹き出し 1">
          <a:extLst>
            <a:ext uri="{FF2B5EF4-FFF2-40B4-BE49-F238E27FC236}">
              <a16:creationId xmlns:a16="http://schemas.microsoft.com/office/drawing/2014/main" id="{00000000-0008-0000-1700-000003000000}"/>
            </a:ext>
          </a:extLst>
        </xdr:cNvPr>
        <xdr:cNvSpPr/>
      </xdr:nvSpPr>
      <xdr:spPr>
        <a:xfrm>
          <a:off x="1454148" y="3039533"/>
          <a:ext cx="4561418" cy="1024468"/>
        </a:xfrm>
        <a:prstGeom prst="wedgeRoundRectCallout">
          <a:avLst>
            <a:gd name="adj1" fmla="val -63447"/>
            <a:gd name="adj2" fmla="val -27305"/>
            <a:gd name="adj3" fmla="val 16667"/>
          </a:avLst>
        </a:prstGeom>
        <a:noFill/>
        <a:ln w="254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行が足りない場合は</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14~15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行を選択し、、行を挿入してください。以下の項目も行が足りない場合は適宜行を挿入してください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xdr:col>
      <xdr:colOff>666748</xdr:colOff>
      <xdr:row>11</xdr:row>
      <xdr:rowOff>42333</xdr:rowOff>
    </xdr:from>
    <xdr:to>
      <xdr:col>3</xdr:col>
      <xdr:colOff>148166</xdr:colOff>
      <xdr:row>15</xdr:row>
      <xdr:rowOff>1</xdr:rowOff>
    </xdr:to>
    <xdr:sp macro="" textlink="">
      <xdr:nvSpPr>
        <xdr:cNvPr id="4" name="角丸四角形吹き出し 1">
          <a:extLst>
            <a:ext uri="{FF2B5EF4-FFF2-40B4-BE49-F238E27FC236}">
              <a16:creationId xmlns:a16="http://schemas.microsoft.com/office/drawing/2014/main" id="{00000000-0008-0000-1700-000004000000}"/>
            </a:ext>
          </a:extLst>
        </xdr:cNvPr>
        <xdr:cNvSpPr/>
      </xdr:nvSpPr>
      <xdr:spPr>
        <a:xfrm>
          <a:off x="1454148" y="3039533"/>
          <a:ext cx="4561418" cy="1024468"/>
        </a:xfrm>
        <a:prstGeom prst="wedgeRoundRectCallout">
          <a:avLst>
            <a:gd name="adj1" fmla="val -63447"/>
            <a:gd name="adj2" fmla="val -27305"/>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行が足りない場合は</a:t>
          </a:r>
          <a:r>
            <a:rPr kumimoji="1" lang="en-US" altLang="ja-JP" sz="1000">
              <a:solidFill>
                <a:sysClr val="windowText" lastClr="000000"/>
              </a:solidFill>
            </a:rPr>
            <a:t>14~15</a:t>
          </a:r>
          <a:r>
            <a:rPr kumimoji="1" lang="ja-JP" altLang="en-US" sz="1000">
              <a:solidFill>
                <a:sysClr val="windowText" lastClr="000000"/>
              </a:solidFill>
            </a:rPr>
            <a:t>行を選択し、、行を挿入してください。以下の項目も行が足りない場合は適宜行を挿入してください</a:t>
          </a:r>
          <a:endParaRPr kumimoji="1" lang="en-US" altLang="ja-JP" sz="1000">
            <a:solidFill>
              <a:sysClr val="windowText" lastClr="000000"/>
            </a:solidFill>
          </a:endParaRPr>
        </a:p>
        <a:p>
          <a:pPr algn="l"/>
          <a:endParaRPr kumimoji="1" lang="ja-JP" altLang="en-US" sz="100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695326</xdr:colOff>
      <xdr:row>7</xdr:row>
      <xdr:rowOff>323850</xdr:rowOff>
    </xdr:from>
    <xdr:to>
      <xdr:col>4</xdr:col>
      <xdr:colOff>723901</xdr:colOff>
      <xdr:row>9</xdr:row>
      <xdr:rowOff>57150</xdr:rowOff>
    </xdr:to>
    <xdr:sp macro="" textlink="">
      <xdr:nvSpPr>
        <xdr:cNvPr id="2" name="角丸四角形吹き出し 1">
          <a:extLst>
            <a:ext uri="{FF2B5EF4-FFF2-40B4-BE49-F238E27FC236}">
              <a16:creationId xmlns:a16="http://schemas.microsoft.com/office/drawing/2014/main" id="{00000000-0008-0000-1800-000002000000}"/>
            </a:ext>
          </a:extLst>
        </xdr:cNvPr>
        <xdr:cNvSpPr/>
      </xdr:nvSpPr>
      <xdr:spPr>
        <a:xfrm>
          <a:off x="5419726" y="1171575"/>
          <a:ext cx="1162050" cy="542925"/>
        </a:xfrm>
        <a:prstGeom prst="wedgeRoundRectCallout">
          <a:avLst>
            <a:gd name="adj1" fmla="val -73196"/>
            <a:gd name="adj2" fmla="val 80927"/>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契約時の単価を記載ください</a:t>
          </a:r>
        </a:p>
      </xdr:txBody>
    </xdr:sp>
    <xdr:clientData/>
  </xdr:twoCellAnchor>
  <xdr:twoCellAnchor>
    <xdr:from>
      <xdr:col>1</xdr:col>
      <xdr:colOff>1354667</xdr:colOff>
      <xdr:row>1</xdr:row>
      <xdr:rowOff>148166</xdr:rowOff>
    </xdr:from>
    <xdr:to>
      <xdr:col>2</xdr:col>
      <xdr:colOff>2528357</xdr:colOff>
      <xdr:row>4</xdr:row>
      <xdr:rowOff>113241</xdr:rowOff>
    </xdr:to>
    <xdr:sp macro="" textlink="">
      <xdr:nvSpPr>
        <xdr:cNvPr id="5" name="角丸四角形吹き出し 4">
          <a:extLst>
            <a:ext uri="{FF2B5EF4-FFF2-40B4-BE49-F238E27FC236}">
              <a16:creationId xmlns:a16="http://schemas.microsoft.com/office/drawing/2014/main" id="{00000000-0008-0000-1800-000005000000}"/>
            </a:ext>
          </a:extLst>
        </xdr:cNvPr>
        <xdr:cNvSpPr/>
      </xdr:nvSpPr>
      <xdr:spPr>
        <a:xfrm>
          <a:off x="1587500" y="328083"/>
          <a:ext cx="2581274" cy="504825"/>
        </a:xfrm>
        <a:prstGeom prst="wedgeRoundRectCallout">
          <a:avLst>
            <a:gd name="adj1" fmla="val 66609"/>
            <a:gd name="adj2" fmla="val 23766"/>
            <a:gd name="adj3" fmla="val 16667"/>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押印を取得してください</a:t>
          </a:r>
          <a:endParaRPr kumimoji="1" lang="en-US" altLang="ja-JP" sz="900">
            <a:solidFill>
              <a:sysClr val="windowText" lastClr="000000"/>
            </a:solidFill>
          </a:endParaRPr>
        </a:p>
        <a:p>
          <a:pPr algn="l"/>
          <a:r>
            <a:rPr kumimoji="1" lang="ja-JP" altLang="en-US" sz="900">
              <a:solidFill>
                <a:sysClr val="windowText" lastClr="000000"/>
              </a:solidFill>
            </a:rPr>
            <a:t>精算報告書には写しを提出してください</a:t>
          </a:r>
          <a:endParaRPr kumimoji="1" lang="en-US" altLang="ja-JP" sz="900">
            <a:solidFill>
              <a:sysClr val="windowText" lastClr="000000"/>
            </a:solidFill>
          </a:endParaRPr>
        </a:p>
        <a:p>
          <a:pPr algn="l"/>
          <a:endParaRPr kumimoji="1" lang="ja-JP" altLang="en-US" sz="90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208136</xdr:colOff>
      <xdr:row>34</xdr:row>
      <xdr:rowOff>155222</xdr:rowOff>
    </xdr:from>
    <xdr:to>
      <xdr:col>2</xdr:col>
      <xdr:colOff>141111</xdr:colOff>
      <xdr:row>126</xdr:row>
      <xdr:rowOff>282222</xdr:rowOff>
    </xdr:to>
    <xdr:sp macro="" textlink="">
      <xdr:nvSpPr>
        <xdr:cNvPr id="4" name="角丸四角形吹き出し 3">
          <a:extLst>
            <a:ext uri="{FF2B5EF4-FFF2-40B4-BE49-F238E27FC236}">
              <a16:creationId xmlns:a16="http://schemas.microsoft.com/office/drawing/2014/main" id="{00000000-0008-0000-1900-000004000000}"/>
            </a:ext>
          </a:extLst>
        </xdr:cNvPr>
        <xdr:cNvSpPr/>
      </xdr:nvSpPr>
      <xdr:spPr>
        <a:xfrm>
          <a:off x="208136" y="7732889"/>
          <a:ext cx="786697" cy="1037166"/>
        </a:xfrm>
        <a:prstGeom prst="wedgeRoundRectCallout">
          <a:avLst>
            <a:gd name="adj1" fmla="val -71946"/>
            <a:gd name="adj2" fmla="val -35386"/>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行が足りない場合は</a:t>
          </a:r>
          <a:r>
            <a:rPr kumimoji="1" lang="en-US" altLang="ja-JP" sz="1000">
              <a:solidFill>
                <a:sysClr val="windowText" lastClr="000000"/>
              </a:solidFill>
            </a:rPr>
            <a:t>35~125</a:t>
          </a:r>
          <a:r>
            <a:rPr kumimoji="1" lang="ja-JP" altLang="en-US" sz="1000">
              <a:solidFill>
                <a:sysClr val="windowText" lastClr="000000"/>
              </a:solidFill>
            </a:rPr>
            <a:t>行を選択し、再表示させ、証書番号を入力してください。それでも不足の時は、行を挿入してください。</a:t>
          </a:r>
        </a:p>
      </xdr:txBody>
    </xdr:sp>
    <xdr:clientData/>
  </xdr:twoCellAnchor>
  <xdr:twoCellAnchor>
    <xdr:from>
      <xdr:col>0</xdr:col>
      <xdr:colOff>458613</xdr:colOff>
      <xdr:row>7</xdr:row>
      <xdr:rowOff>42333</xdr:rowOff>
    </xdr:from>
    <xdr:to>
      <xdr:col>3</xdr:col>
      <xdr:colOff>303388</xdr:colOff>
      <xdr:row>10</xdr:row>
      <xdr:rowOff>261055</xdr:rowOff>
    </xdr:to>
    <xdr:sp macro="" textlink="">
      <xdr:nvSpPr>
        <xdr:cNvPr id="9" name="角丸四角形吹き出し 8">
          <a:extLst>
            <a:ext uri="{FF2B5EF4-FFF2-40B4-BE49-F238E27FC236}">
              <a16:creationId xmlns:a16="http://schemas.microsoft.com/office/drawing/2014/main" id="{00000000-0008-0000-1900-000009000000}"/>
            </a:ext>
            <a:ext uri="{147F2762-F138-4A5C-976F-8EAC2B608ADB}">
              <a16:predDERef xmlns:a16="http://schemas.microsoft.com/office/drawing/2014/main" pred="{00000000-0008-0000-1800-000004000000}"/>
            </a:ext>
          </a:extLst>
        </xdr:cNvPr>
        <xdr:cNvSpPr/>
      </xdr:nvSpPr>
      <xdr:spPr>
        <a:xfrm>
          <a:off x="458613" y="1432277"/>
          <a:ext cx="1502831" cy="783167"/>
        </a:xfrm>
        <a:prstGeom prst="wedgeRoundRectCallout">
          <a:avLst>
            <a:gd name="adj1" fmla="val -77472"/>
            <a:gd name="adj2" fmla="val 110199"/>
            <a:gd name="adj3" fmla="val 16667"/>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証書番号は半角数字「</a:t>
          </a:r>
          <a:r>
            <a:rPr kumimoji="1" lang="en-US" altLang="ja-JP" sz="900">
              <a:solidFill>
                <a:sysClr val="windowText" lastClr="000000"/>
              </a:solidFill>
            </a:rPr>
            <a:t>1</a:t>
          </a:r>
          <a:r>
            <a:rPr kumimoji="1" lang="ja-JP" altLang="en-US" sz="900">
              <a:solidFill>
                <a:sysClr val="windowText" lastClr="000000"/>
              </a:solidFill>
            </a:rPr>
            <a:t>」のみ入力すると、「航</a:t>
          </a:r>
          <a:r>
            <a:rPr kumimoji="1" lang="en-US" altLang="ja-JP" sz="900">
              <a:solidFill>
                <a:sysClr val="windowText" lastClr="000000"/>
              </a:solidFill>
            </a:rPr>
            <a:t>-1</a:t>
          </a:r>
          <a:r>
            <a:rPr kumimoji="1" lang="ja-JP" altLang="en-US" sz="900">
              <a:solidFill>
                <a:sysClr val="windowText" lastClr="000000"/>
              </a:solidFill>
            </a:rPr>
            <a:t>」のように表示されます。数字のみ入力し、「航」の漢字は入力しないでください。</a:t>
          </a:r>
        </a:p>
      </xdr:txBody>
    </xdr:sp>
    <xdr:clientData/>
  </xdr:twoCellAnchor>
  <xdr:twoCellAnchor>
    <xdr:from>
      <xdr:col>19</xdr:col>
      <xdr:colOff>119944</xdr:colOff>
      <xdr:row>1</xdr:row>
      <xdr:rowOff>155223</xdr:rowOff>
    </xdr:from>
    <xdr:to>
      <xdr:col>23</xdr:col>
      <xdr:colOff>28222</xdr:colOff>
      <xdr:row>6</xdr:row>
      <xdr:rowOff>14112</xdr:rowOff>
    </xdr:to>
    <xdr:sp macro="" textlink="">
      <xdr:nvSpPr>
        <xdr:cNvPr id="10" name="角丸四角形吹き出し 8">
          <a:extLst>
            <a:ext uri="{FF2B5EF4-FFF2-40B4-BE49-F238E27FC236}">
              <a16:creationId xmlns:a16="http://schemas.microsoft.com/office/drawing/2014/main" id="{00000000-0008-0000-1900-00000A000000}"/>
            </a:ext>
            <a:ext uri="{147F2762-F138-4A5C-976F-8EAC2B608ADB}">
              <a16:predDERef xmlns:a16="http://schemas.microsoft.com/office/drawing/2014/main" pred="{00000000-0008-0000-1800-000009000000}"/>
            </a:ext>
          </a:extLst>
        </xdr:cNvPr>
        <xdr:cNvSpPr/>
      </xdr:nvSpPr>
      <xdr:spPr>
        <a:xfrm>
          <a:off x="11507611" y="331612"/>
          <a:ext cx="1919111" cy="959556"/>
        </a:xfrm>
        <a:prstGeom prst="wedgeRoundRectCallout">
          <a:avLst>
            <a:gd name="adj1" fmla="val -44138"/>
            <a:gd name="adj2" fmla="val 100924"/>
            <a:gd name="adj3" fmla="val 16667"/>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 typeface="Arial" pitchFamily="34" charset="0"/>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内国旅費が定額以外の場合に記載してください</a:t>
          </a:r>
        </a:p>
        <a:p>
          <a:pPr algn="l"/>
          <a:r>
            <a:rPr kumimoji="1" lang="ja-JP" altLang="en-US" sz="900">
              <a:solidFill>
                <a:sysClr val="windowText" lastClr="000000"/>
              </a:solidFill>
            </a:rPr>
            <a:t>証書番号は半角数字「</a:t>
          </a:r>
          <a:r>
            <a:rPr kumimoji="1" lang="en-US" altLang="ja-JP" sz="900">
              <a:solidFill>
                <a:sysClr val="windowText" lastClr="000000"/>
              </a:solidFill>
            </a:rPr>
            <a:t>1</a:t>
          </a:r>
          <a:r>
            <a:rPr kumimoji="1" lang="ja-JP" altLang="en-US" sz="900">
              <a:solidFill>
                <a:sysClr val="windowText" lastClr="000000"/>
              </a:solidFill>
            </a:rPr>
            <a:t>」のみ入力すると、「内</a:t>
          </a:r>
          <a:r>
            <a:rPr kumimoji="1" lang="en-US" altLang="ja-JP" sz="900">
              <a:solidFill>
                <a:sysClr val="windowText" lastClr="000000"/>
              </a:solidFill>
            </a:rPr>
            <a:t>-1</a:t>
          </a:r>
          <a:r>
            <a:rPr kumimoji="1" lang="ja-JP" altLang="en-US" sz="900">
              <a:solidFill>
                <a:sysClr val="windowText" lastClr="000000"/>
              </a:solidFill>
            </a:rPr>
            <a:t>」のように表示されます。数字のみ入力し、「内」の漢字は入力しないでください。</a:t>
          </a:r>
        </a:p>
      </xdr:txBody>
    </xdr:sp>
    <xdr:clientData/>
  </xdr:twoCellAnchor>
  <xdr:twoCellAnchor>
    <xdr:from>
      <xdr:col>7</xdr:col>
      <xdr:colOff>666043</xdr:colOff>
      <xdr:row>1</xdr:row>
      <xdr:rowOff>134055</xdr:rowOff>
    </xdr:from>
    <xdr:to>
      <xdr:col>18</xdr:col>
      <xdr:colOff>409222</xdr:colOff>
      <xdr:row>7</xdr:row>
      <xdr:rowOff>123472</xdr:rowOff>
    </xdr:to>
    <xdr:sp macro="" textlink="">
      <xdr:nvSpPr>
        <xdr:cNvPr id="11" name="角丸四角形吹き出し 1">
          <a:extLst>
            <a:ext uri="{FF2B5EF4-FFF2-40B4-BE49-F238E27FC236}">
              <a16:creationId xmlns:a16="http://schemas.microsoft.com/office/drawing/2014/main" id="{00000000-0008-0000-1900-00000B000000}"/>
            </a:ext>
            <a:ext uri="{147F2762-F138-4A5C-976F-8EAC2B608ADB}">
              <a16:predDERef xmlns:a16="http://schemas.microsoft.com/office/drawing/2014/main" pred="{37B3B9FB-5C88-4C68-AD12-14FDDDC50F91}"/>
            </a:ext>
          </a:extLst>
        </xdr:cNvPr>
        <xdr:cNvSpPr/>
      </xdr:nvSpPr>
      <xdr:spPr>
        <a:xfrm>
          <a:off x="7206543" y="310444"/>
          <a:ext cx="4167012" cy="1202972"/>
        </a:xfrm>
        <a:prstGeom prst="wedgeRoundRectCallout">
          <a:avLst>
            <a:gd name="adj1" fmla="val -7248"/>
            <a:gd name="adj2" fmla="val 66880"/>
            <a:gd name="adj3" fmla="val 16667"/>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indent="0" algn="l">
            <a:buFont typeface="Arial" pitchFamily="34" charset="0"/>
            <a:buNone/>
          </a:pPr>
          <a:r>
            <a:rPr kumimoji="1" lang="ja-JP" altLang="en-US" sz="900"/>
            <a:t>日当・宿泊費が</a:t>
          </a:r>
          <a:r>
            <a:rPr kumimoji="1" lang="ja-JP" altLang="en-US" sz="900" b="1" u="sng">
              <a:solidFill>
                <a:srgbClr val="FF0000"/>
              </a:solidFill>
            </a:rPr>
            <a:t>連続して</a:t>
          </a:r>
          <a:r>
            <a:rPr kumimoji="1" lang="en-US" altLang="ja-JP" sz="900" b="1" u="sng">
              <a:solidFill>
                <a:srgbClr val="FF0000"/>
              </a:solidFill>
            </a:rPr>
            <a:t>30</a:t>
          </a:r>
          <a:r>
            <a:rPr kumimoji="1" lang="ja-JP" altLang="en-US" sz="900" b="1" u="sng">
              <a:solidFill>
                <a:srgbClr val="FF0000"/>
              </a:solidFill>
            </a:rPr>
            <a:t>日を超える</a:t>
          </a:r>
          <a:r>
            <a:rPr kumimoji="1" lang="ja-JP" altLang="en-US" sz="900"/>
            <a:t>場合の</a:t>
          </a:r>
          <a:r>
            <a:rPr kumimoji="1" lang="en-US" altLang="ja-JP" sz="900"/>
            <a:t>31</a:t>
          </a:r>
          <a:r>
            <a:rPr kumimoji="1" lang="ja-JP" altLang="en-US" sz="900"/>
            <a:t>日から</a:t>
          </a:r>
          <a:r>
            <a:rPr kumimoji="1" lang="en-US" altLang="ja-JP" sz="900"/>
            <a:t>60</a:t>
          </a:r>
          <a:r>
            <a:rPr kumimoji="1" lang="ja-JP" altLang="en-US" sz="900"/>
            <a:t>日までの上限額は</a:t>
          </a:r>
          <a:r>
            <a:rPr kumimoji="1" lang="ja-JP" altLang="en-US" sz="900" b="1" u="sng">
              <a:solidFill>
                <a:srgbClr val="FF0000"/>
              </a:solidFill>
            </a:rPr>
            <a:t>日当</a:t>
          </a:r>
          <a:r>
            <a:rPr kumimoji="1" lang="en-US" altLang="ja-JP" sz="900" b="1" u="sng">
              <a:solidFill>
                <a:srgbClr val="FF0000"/>
              </a:solidFill>
            </a:rPr>
            <a:t>3,420</a:t>
          </a:r>
          <a:r>
            <a:rPr kumimoji="1" lang="ja-JP" altLang="en-US" sz="900" b="1" u="sng">
              <a:solidFill>
                <a:srgbClr val="FF0000"/>
              </a:solidFill>
            </a:rPr>
            <a:t>円</a:t>
          </a:r>
          <a:r>
            <a:rPr kumimoji="1" lang="ja-JP" altLang="en-US" sz="900"/>
            <a:t>、</a:t>
          </a:r>
          <a:r>
            <a:rPr kumimoji="1" lang="ja-JP" altLang="en-US" sz="900" b="1" u="sng">
              <a:solidFill>
                <a:srgbClr val="FF0000"/>
              </a:solidFill>
            </a:rPr>
            <a:t>宿泊費</a:t>
          </a:r>
          <a:r>
            <a:rPr kumimoji="1" lang="en-US" altLang="ja-JP" sz="900" b="1" u="sng">
              <a:solidFill>
                <a:srgbClr val="FF0000"/>
              </a:solidFill>
            </a:rPr>
            <a:t>10,440</a:t>
          </a:r>
          <a:r>
            <a:rPr kumimoji="1" lang="ja-JP" altLang="en-US" sz="900" b="1" u="sng">
              <a:solidFill>
                <a:srgbClr val="FF0000"/>
              </a:solidFill>
            </a:rPr>
            <a:t>円</a:t>
          </a:r>
          <a:r>
            <a:rPr kumimoji="1" lang="ja-JP" altLang="en-US" sz="900"/>
            <a:t>、</a:t>
          </a:r>
          <a:r>
            <a:rPr kumimoji="1" lang="ja-JP" altLang="en-US" sz="900" b="1" u="sng">
              <a:solidFill>
                <a:srgbClr val="FF0000"/>
              </a:solidFill>
            </a:rPr>
            <a:t>連続して</a:t>
          </a:r>
          <a:r>
            <a:rPr kumimoji="1" lang="en-US" altLang="ja-JP" sz="900" b="1" u="sng">
              <a:solidFill>
                <a:srgbClr val="FF0000"/>
              </a:solidFill>
            </a:rPr>
            <a:t>60</a:t>
          </a:r>
          <a:r>
            <a:rPr kumimoji="1" lang="ja-JP" altLang="en-US" sz="900" b="1" u="sng">
              <a:solidFill>
                <a:srgbClr val="FF0000"/>
              </a:solidFill>
            </a:rPr>
            <a:t>日を超える</a:t>
          </a:r>
          <a:r>
            <a:rPr kumimoji="1" lang="ja-JP" altLang="en-US" sz="900"/>
            <a:t>場合の</a:t>
          </a:r>
          <a:r>
            <a:rPr kumimoji="1" lang="en-US" altLang="ja-JP" sz="900"/>
            <a:t>61</a:t>
          </a:r>
          <a:r>
            <a:rPr kumimoji="1" lang="ja-JP" altLang="en-US" sz="900"/>
            <a:t>日目以降の上限額は</a:t>
          </a:r>
          <a:r>
            <a:rPr kumimoji="1" lang="ja-JP" altLang="en-US" sz="900" b="1" u="sng">
              <a:solidFill>
                <a:srgbClr val="FF0000"/>
              </a:solidFill>
            </a:rPr>
            <a:t>日当</a:t>
          </a:r>
          <a:r>
            <a:rPr kumimoji="1" lang="en-US" altLang="ja-JP" sz="900" b="1" u="sng">
              <a:solidFill>
                <a:srgbClr val="FF0000"/>
              </a:solidFill>
            </a:rPr>
            <a:t>3,040</a:t>
          </a:r>
          <a:r>
            <a:rPr kumimoji="1" lang="ja-JP" altLang="en-US" sz="900" b="1" u="sng">
              <a:solidFill>
                <a:srgbClr val="FF0000"/>
              </a:solidFill>
            </a:rPr>
            <a:t>円</a:t>
          </a:r>
          <a:r>
            <a:rPr kumimoji="1" lang="ja-JP" altLang="en-US" sz="900"/>
            <a:t>、</a:t>
          </a:r>
          <a:r>
            <a:rPr kumimoji="1" lang="ja-JP" altLang="en-US" sz="900" b="1" u="sng">
              <a:solidFill>
                <a:srgbClr val="FF0000"/>
              </a:solidFill>
            </a:rPr>
            <a:t>宿泊費</a:t>
          </a:r>
          <a:r>
            <a:rPr kumimoji="1" lang="en-US" altLang="ja-JP" sz="900" b="1" u="sng">
              <a:solidFill>
                <a:srgbClr val="FF0000"/>
              </a:solidFill>
            </a:rPr>
            <a:t>9,280</a:t>
          </a:r>
          <a:r>
            <a:rPr kumimoji="1" lang="ja-JP" altLang="en-US" sz="900" b="1" u="sng">
              <a:solidFill>
                <a:srgbClr val="FF0000"/>
              </a:solidFill>
            </a:rPr>
            <a:t>円</a:t>
          </a:r>
          <a:r>
            <a:rPr kumimoji="1" lang="ja-JP" altLang="en-US" sz="900"/>
            <a:t>となります。このため長期派遣の場合には、日当・宿泊の行を単価毎に分けて記載ください。単価はプルダウンより選択ください。日数は現地業務期間がデフルトで入っています。</a:t>
          </a:r>
          <a:r>
            <a:rPr kumimoji="1" lang="ja-JP" altLang="en-US" sz="900" b="1">
              <a:solidFill>
                <a:srgbClr val="FF0000"/>
              </a:solidFill>
            </a:rPr>
            <a:t>特別宿泊単価など</a:t>
          </a:r>
          <a:r>
            <a:rPr kumimoji="1" lang="ja-JP" altLang="en-US" sz="900"/>
            <a:t>修正が必要な場合は直接入力ください。日当を選べば宿泊料は自動で入ります。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177800</xdr:colOff>
      <xdr:row>26</xdr:row>
      <xdr:rowOff>114300</xdr:rowOff>
    </xdr:from>
    <xdr:to>
      <xdr:col>2</xdr:col>
      <xdr:colOff>1066800</xdr:colOff>
      <xdr:row>29</xdr:row>
      <xdr:rowOff>44450</xdr:rowOff>
    </xdr:to>
    <xdr:sp macro="" textlink="">
      <xdr:nvSpPr>
        <xdr:cNvPr id="8" name="角丸四角形吹き出し 7">
          <a:extLst>
            <a:ext uri="{FF2B5EF4-FFF2-40B4-BE49-F238E27FC236}">
              <a16:creationId xmlns:a16="http://schemas.microsoft.com/office/drawing/2014/main" id="{00000000-0008-0000-1A00-000008000000}"/>
            </a:ext>
          </a:extLst>
        </xdr:cNvPr>
        <xdr:cNvSpPr/>
      </xdr:nvSpPr>
      <xdr:spPr>
        <a:xfrm>
          <a:off x="177800" y="5092700"/>
          <a:ext cx="2279650" cy="476250"/>
        </a:xfrm>
        <a:prstGeom prst="wedgeRoundRectCallout">
          <a:avLst>
            <a:gd name="adj1" fmla="val 76158"/>
            <a:gd name="adj2" fmla="val -151002"/>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有無は各項目プルダウンより選択ください</a:t>
          </a:r>
        </a:p>
      </xdr:txBody>
    </xdr:sp>
    <xdr:clientData/>
  </xdr:twoCellAnchor>
  <xdr:twoCellAnchor>
    <xdr:from>
      <xdr:col>9</xdr:col>
      <xdr:colOff>542925</xdr:colOff>
      <xdr:row>19</xdr:row>
      <xdr:rowOff>0</xdr:rowOff>
    </xdr:from>
    <xdr:to>
      <xdr:col>10</xdr:col>
      <xdr:colOff>523875</xdr:colOff>
      <xdr:row>25</xdr:row>
      <xdr:rowOff>76200</xdr:rowOff>
    </xdr:to>
    <xdr:sp macro="" textlink="">
      <xdr:nvSpPr>
        <xdr:cNvPr id="12" name="角丸四角形吹き出し 11">
          <a:extLst>
            <a:ext uri="{FF2B5EF4-FFF2-40B4-BE49-F238E27FC236}">
              <a16:creationId xmlns:a16="http://schemas.microsoft.com/office/drawing/2014/main" id="{00000000-0008-0000-1A00-00000C000000}"/>
            </a:ext>
          </a:extLst>
        </xdr:cNvPr>
        <xdr:cNvSpPr/>
      </xdr:nvSpPr>
      <xdr:spPr>
        <a:xfrm>
          <a:off x="7231592" y="3750733"/>
          <a:ext cx="1208616" cy="1219200"/>
        </a:xfrm>
        <a:prstGeom prst="wedgeRoundRectCallout">
          <a:avLst>
            <a:gd name="adj1" fmla="val -90861"/>
            <a:gd name="adj2" fmla="val -13635"/>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デフォルトはすべて</a:t>
          </a:r>
          <a:r>
            <a:rPr kumimoji="1" lang="en-US" altLang="ja-JP" sz="1000">
              <a:solidFill>
                <a:sysClr val="windowText" lastClr="000000"/>
              </a:solidFill>
            </a:rPr>
            <a:t>【</a:t>
          </a:r>
          <a:r>
            <a:rPr kumimoji="1" lang="ja-JP" altLang="en-US" sz="1000">
              <a:solidFill>
                <a:sysClr val="windowText" lastClr="000000"/>
              </a:solidFill>
            </a:rPr>
            <a:t>無</a:t>
          </a:r>
          <a:r>
            <a:rPr kumimoji="1" lang="en-US" altLang="ja-JP" sz="1000">
              <a:solidFill>
                <a:sysClr val="windowText" lastClr="000000"/>
              </a:solidFill>
            </a:rPr>
            <a:t>】</a:t>
          </a:r>
          <a:r>
            <a:rPr kumimoji="1" lang="ja-JP" altLang="en-US" sz="1000">
              <a:solidFill>
                <a:sysClr val="windowText" lastClr="000000"/>
              </a:solidFill>
            </a:rPr>
            <a:t>にしてあります。変更がない場合はこの行から下の入力不要です。</a:t>
          </a:r>
        </a:p>
      </xdr:txBody>
    </xdr:sp>
    <xdr:clientData/>
  </xdr:twoCellAnchor>
  <xdr:twoCellAnchor>
    <xdr:from>
      <xdr:col>10</xdr:col>
      <xdr:colOff>330200</xdr:colOff>
      <xdr:row>0</xdr:row>
      <xdr:rowOff>23284</xdr:rowOff>
    </xdr:from>
    <xdr:to>
      <xdr:col>12</xdr:col>
      <xdr:colOff>427568</xdr:colOff>
      <xdr:row>4</xdr:row>
      <xdr:rowOff>31751</xdr:rowOff>
    </xdr:to>
    <xdr:sp macro="" textlink="">
      <xdr:nvSpPr>
        <xdr:cNvPr id="7" name="角丸四角形吹き出し 6">
          <a:extLst>
            <a:ext uri="{FF2B5EF4-FFF2-40B4-BE49-F238E27FC236}">
              <a16:creationId xmlns:a16="http://schemas.microsoft.com/office/drawing/2014/main" id="{00000000-0008-0000-1A00-000007000000}"/>
            </a:ext>
          </a:extLst>
        </xdr:cNvPr>
        <xdr:cNvSpPr/>
      </xdr:nvSpPr>
      <xdr:spPr>
        <a:xfrm>
          <a:off x="8216900" y="23284"/>
          <a:ext cx="1468968" cy="935567"/>
        </a:xfrm>
        <a:prstGeom prst="wedgeRoundRectCallout">
          <a:avLst>
            <a:gd name="adj1" fmla="val -66611"/>
            <a:gd name="adj2" fmla="val 31944"/>
            <a:gd name="adj3" fmla="val 16667"/>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証書番号は数字のみ半角で入力してください。「渡航</a:t>
          </a:r>
          <a:r>
            <a:rPr kumimoji="1" lang="en-US" altLang="ja-JP" sz="900">
              <a:solidFill>
                <a:sysClr val="windowText" lastClr="000000"/>
              </a:solidFill>
            </a:rPr>
            <a:t>-1</a:t>
          </a:r>
          <a:r>
            <a:rPr kumimoji="1" lang="ja-JP" altLang="en-US" sz="900">
              <a:solidFill>
                <a:sysClr val="windowText" lastClr="000000"/>
              </a:solidFill>
            </a:rPr>
            <a:t>」のように表示されます。</a:t>
          </a:r>
        </a:p>
      </xdr:txBody>
    </xdr:sp>
    <xdr:clientData/>
  </xdr:twoCellAnchor>
  <mc:AlternateContent xmlns:mc="http://schemas.openxmlformats.org/markup-compatibility/2006">
    <mc:Choice xmlns:a14="http://schemas.microsoft.com/office/drawing/2010/main" Requires="a14">
      <xdr:twoCellAnchor editAs="oneCell">
        <xdr:from>
          <xdr:col>5</xdr:col>
          <xdr:colOff>85725</xdr:colOff>
          <xdr:row>23</xdr:row>
          <xdr:rowOff>161925</xdr:rowOff>
        </xdr:from>
        <xdr:to>
          <xdr:col>6</xdr:col>
          <xdr:colOff>28575</xdr:colOff>
          <xdr:row>25</xdr:row>
          <xdr:rowOff>28575</xdr:rowOff>
        </xdr:to>
        <xdr:sp macro="" textlink="">
          <xdr:nvSpPr>
            <xdr:cNvPr id="375814" name="Check Box 6" hidden="1">
              <a:extLst>
                <a:ext uri="{63B3BB69-23CF-44E3-9099-C40C66FF867C}">
                  <a14:compatExt spid="_x0000_s375814"/>
                </a:ext>
                <a:ext uri="{FF2B5EF4-FFF2-40B4-BE49-F238E27FC236}">
                  <a16:creationId xmlns:a16="http://schemas.microsoft.com/office/drawing/2014/main" id="{00000000-0008-0000-1900-000006B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25</xdr:row>
          <xdr:rowOff>9525</xdr:rowOff>
        </xdr:from>
        <xdr:to>
          <xdr:col>6</xdr:col>
          <xdr:colOff>38100</xdr:colOff>
          <xdr:row>25</xdr:row>
          <xdr:rowOff>152400</xdr:rowOff>
        </xdr:to>
        <xdr:sp macro="" textlink="">
          <xdr:nvSpPr>
            <xdr:cNvPr id="375815" name="Check Box 7" hidden="1">
              <a:extLst>
                <a:ext uri="{63B3BB69-23CF-44E3-9099-C40C66FF867C}">
                  <a14:compatExt spid="_x0000_s375815"/>
                </a:ext>
                <a:ext uri="{FF2B5EF4-FFF2-40B4-BE49-F238E27FC236}">
                  <a16:creationId xmlns:a16="http://schemas.microsoft.com/office/drawing/2014/main" id="{00000000-0008-0000-1900-000007B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xdr:from>
      <xdr:col>3</xdr:col>
      <xdr:colOff>889000</xdr:colOff>
      <xdr:row>61</xdr:row>
      <xdr:rowOff>63500</xdr:rowOff>
    </xdr:from>
    <xdr:to>
      <xdr:col>8</xdr:col>
      <xdr:colOff>21166</xdr:colOff>
      <xdr:row>61</xdr:row>
      <xdr:rowOff>663223</xdr:rowOff>
    </xdr:to>
    <xdr:cxnSp macro="">
      <xdr:nvCxnSpPr>
        <xdr:cNvPr id="2" name="直線コネクタ 1">
          <a:extLst>
            <a:ext uri="{FF2B5EF4-FFF2-40B4-BE49-F238E27FC236}">
              <a16:creationId xmlns:a16="http://schemas.microsoft.com/office/drawing/2014/main" id="{00000000-0008-0000-1B00-000002000000}"/>
            </a:ext>
          </a:extLst>
        </xdr:cNvPr>
        <xdr:cNvCxnSpPr/>
      </xdr:nvCxnSpPr>
      <xdr:spPr>
        <a:xfrm flipV="1">
          <a:off x="4438650" y="8953500"/>
          <a:ext cx="4450291" cy="59337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xdr:row>
      <xdr:rowOff>76201</xdr:rowOff>
    </xdr:from>
    <xdr:to>
      <xdr:col>3</xdr:col>
      <xdr:colOff>733425</xdr:colOff>
      <xdr:row>5</xdr:row>
      <xdr:rowOff>138643</xdr:rowOff>
    </xdr:to>
    <xdr:sp macro="" textlink="">
      <xdr:nvSpPr>
        <xdr:cNvPr id="2" name="角丸四角形吹き出し 2">
          <a:extLst>
            <a:ext uri="{FF2B5EF4-FFF2-40B4-BE49-F238E27FC236}">
              <a16:creationId xmlns:a16="http://schemas.microsoft.com/office/drawing/2014/main" id="{00000000-0008-0000-1D00-000002000000}"/>
            </a:ext>
          </a:extLst>
        </xdr:cNvPr>
        <xdr:cNvSpPr/>
      </xdr:nvSpPr>
      <xdr:spPr>
        <a:xfrm>
          <a:off x="209550" y="257176"/>
          <a:ext cx="2635250" cy="818092"/>
        </a:xfrm>
        <a:prstGeom prst="wedgeRoundRectCallout">
          <a:avLst>
            <a:gd name="adj1" fmla="val 93055"/>
            <a:gd name="adj2" fmla="val 16449"/>
            <a:gd name="adj3" fmla="val 16667"/>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契約時と比べて、支出実績の金額に差がある場合や、項目が追加された場合、その経緯を事業部（監督職員）が認めているかを確認するためのシートとなります。</a:t>
          </a:r>
        </a:p>
      </xdr:txBody>
    </xdr:sp>
    <xdr:clientData/>
  </xdr:twoCellAnchor>
  <xdr:twoCellAnchor>
    <xdr:from>
      <xdr:col>4</xdr:col>
      <xdr:colOff>371476</xdr:colOff>
      <xdr:row>1</xdr:row>
      <xdr:rowOff>47625</xdr:rowOff>
    </xdr:from>
    <xdr:to>
      <xdr:col>6</xdr:col>
      <xdr:colOff>0</xdr:colOff>
      <xdr:row>4</xdr:row>
      <xdr:rowOff>9525</xdr:rowOff>
    </xdr:to>
    <xdr:sp macro="" textlink="">
      <xdr:nvSpPr>
        <xdr:cNvPr id="3" name="角丸四角形吹き出し 3">
          <a:extLst>
            <a:ext uri="{FF2B5EF4-FFF2-40B4-BE49-F238E27FC236}">
              <a16:creationId xmlns:a16="http://schemas.microsoft.com/office/drawing/2014/main" id="{00000000-0008-0000-1D00-000003000000}"/>
            </a:ext>
          </a:extLst>
        </xdr:cNvPr>
        <xdr:cNvSpPr/>
      </xdr:nvSpPr>
      <xdr:spPr>
        <a:xfrm>
          <a:off x="3892551" y="225425"/>
          <a:ext cx="2581274" cy="504825"/>
        </a:xfrm>
        <a:prstGeom prst="wedgeRoundRectCallout">
          <a:avLst>
            <a:gd name="adj1" fmla="val 66609"/>
            <a:gd name="adj2" fmla="val 23766"/>
            <a:gd name="adj3" fmla="val 16667"/>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押印を取得してください</a:t>
          </a:r>
          <a:endParaRPr kumimoji="1" lang="en-US" altLang="ja-JP" sz="900">
            <a:solidFill>
              <a:sysClr val="windowText" lastClr="000000"/>
            </a:solidFill>
          </a:endParaRPr>
        </a:p>
        <a:p>
          <a:pPr algn="l"/>
          <a:r>
            <a:rPr kumimoji="1" lang="ja-JP" altLang="en-US" sz="900">
              <a:solidFill>
                <a:sysClr val="windowText" lastClr="000000"/>
              </a:solidFill>
            </a:rPr>
            <a:t>精算報告書には写しを提出してください</a:t>
          </a:r>
          <a:endParaRPr kumimoji="1" lang="en-US" altLang="ja-JP" sz="900">
            <a:solidFill>
              <a:sysClr val="windowText" lastClr="000000"/>
            </a:solidFill>
          </a:endParaRPr>
        </a:p>
        <a:p>
          <a:pPr algn="l"/>
          <a:endParaRPr kumimoji="1" lang="ja-JP" altLang="en-US" sz="900">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323850</xdr:colOff>
      <xdr:row>33</xdr:row>
      <xdr:rowOff>152400</xdr:rowOff>
    </xdr:from>
    <xdr:to>
      <xdr:col>2</xdr:col>
      <xdr:colOff>180975</xdr:colOff>
      <xdr:row>35</xdr:row>
      <xdr:rowOff>238126</xdr:rowOff>
    </xdr:to>
    <xdr:sp macro="" textlink="">
      <xdr:nvSpPr>
        <xdr:cNvPr id="2" name="角丸四角形吹き出し 1">
          <a:extLst>
            <a:ext uri="{FF2B5EF4-FFF2-40B4-BE49-F238E27FC236}">
              <a16:creationId xmlns:a16="http://schemas.microsoft.com/office/drawing/2014/main" id="{00000000-0008-0000-1E00-000002000000}"/>
            </a:ext>
          </a:extLst>
        </xdr:cNvPr>
        <xdr:cNvSpPr/>
      </xdr:nvSpPr>
      <xdr:spPr>
        <a:xfrm>
          <a:off x="323850" y="9505950"/>
          <a:ext cx="1457325" cy="714376"/>
        </a:xfrm>
        <a:prstGeom prst="wedgeRoundRectCallout">
          <a:avLst>
            <a:gd name="adj1" fmla="val 74843"/>
            <a:gd name="adj2" fmla="val -52211"/>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20</a:t>
          </a:r>
          <a:r>
            <a:rPr kumimoji="1" lang="ja-JP" altLang="en-US" sz="1000">
              <a:solidFill>
                <a:sysClr val="windowText" lastClr="000000"/>
              </a:solidFill>
            </a:rPr>
            <a:t>日を超える場合はこちらの単価が上限になります</a:t>
          </a:r>
        </a:p>
      </xdr:txBody>
    </xdr:sp>
    <xdr:clientData/>
  </xdr:twoCellAnchor>
  <xdr:twoCellAnchor>
    <xdr:from>
      <xdr:col>3</xdr:col>
      <xdr:colOff>419100</xdr:colOff>
      <xdr:row>28</xdr:row>
      <xdr:rowOff>76200</xdr:rowOff>
    </xdr:from>
    <xdr:to>
      <xdr:col>5</xdr:col>
      <xdr:colOff>1114425</xdr:colOff>
      <xdr:row>31</xdr:row>
      <xdr:rowOff>85725</xdr:rowOff>
    </xdr:to>
    <xdr:sp macro="" textlink="">
      <xdr:nvSpPr>
        <xdr:cNvPr id="3" name="角丸四角形吹き出し 2">
          <a:extLst>
            <a:ext uri="{FF2B5EF4-FFF2-40B4-BE49-F238E27FC236}">
              <a16:creationId xmlns:a16="http://schemas.microsoft.com/office/drawing/2014/main" id="{00000000-0008-0000-1E00-000003000000}"/>
            </a:ext>
          </a:extLst>
        </xdr:cNvPr>
        <xdr:cNvSpPr/>
      </xdr:nvSpPr>
      <xdr:spPr>
        <a:xfrm>
          <a:off x="2343150" y="7896225"/>
          <a:ext cx="2447925" cy="847725"/>
        </a:xfrm>
        <a:prstGeom prst="wedgeRoundRectCallout">
          <a:avLst>
            <a:gd name="adj1" fmla="val 33308"/>
            <a:gd name="adj2" fmla="val 101507"/>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本邦到着日から本邦出発日までの日数を記載ください。（現地出発日から現地到着日ではありません。）</a:t>
          </a:r>
          <a:endParaRPr kumimoji="1" lang="en-US" altLang="ja-JP" sz="1000">
            <a:solidFill>
              <a:sysClr val="windowText" lastClr="000000"/>
            </a:solidFill>
          </a:endParaRPr>
        </a:p>
        <a:p>
          <a:pPr algn="l"/>
          <a:endParaRPr kumimoji="1" lang="ja-JP" altLang="en-US" sz="1000">
            <a:solidFill>
              <a:sysClr val="windowText" lastClr="000000"/>
            </a:solidFill>
          </a:endParaRPr>
        </a:p>
      </xdr:txBody>
    </xdr:sp>
    <xdr:clientData/>
  </xdr:twoCellAnchor>
  <xdr:twoCellAnchor>
    <xdr:from>
      <xdr:col>0</xdr:col>
      <xdr:colOff>171450</xdr:colOff>
      <xdr:row>28</xdr:row>
      <xdr:rowOff>152401</xdr:rowOff>
    </xdr:from>
    <xdr:to>
      <xdr:col>3</xdr:col>
      <xdr:colOff>152400</xdr:colOff>
      <xdr:row>30</xdr:row>
      <xdr:rowOff>76201</xdr:rowOff>
    </xdr:to>
    <xdr:sp macro="" textlink="">
      <xdr:nvSpPr>
        <xdr:cNvPr id="5" name="角丸四角形吹き出し 4">
          <a:extLst>
            <a:ext uri="{FF2B5EF4-FFF2-40B4-BE49-F238E27FC236}">
              <a16:creationId xmlns:a16="http://schemas.microsoft.com/office/drawing/2014/main" id="{00000000-0008-0000-1E00-000005000000}"/>
            </a:ext>
          </a:extLst>
        </xdr:cNvPr>
        <xdr:cNvSpPr/>
      </xdr:nvSpPr>
      <xdr:spPr>
        <a:xfrm>
          <a:off x="171450" y="7972426"/>
          <a:ext cx="1905000" cy="381000"/>
        </a:xfrm>
        <a:prstGeom prst="wedgeRoundRectCallout">
          <a:avLst>
            <a:gd name="adj1" fmla="val 66533"/>
            <a:gd name="adj2" fmla="val 216364"/>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契約時の額を入力してください</a:t>
          </a:r>
        </a:p>
      </xdr:txBody>
    </xdr:sp>
    <xdr:clientData/>
  </xdr:twoCellAnchor>
  <xdr:twoCellAnchor>
    <xdr:from>
      <xdr:col>5</xdr:col>
      <xdr:colOff>381000</xdr:colOff>
      <xdr:row>4</xdr:row>
      <xdr:rowOff>142875</xdr:rowOff>
    </xdr:from>
    <xdr:to>
      <xdr:col>8</xdr:col>
      <xdr:colOff>381000</xdr:colOff>
      <xdr:row>7</xdr:row>
      <xdr:rowOff>120650</xdr:rowOff>
    </xdr:to>
    <xdr:sp macro="" textlink="">
      <xdr:nvSpPr>
        <xdr:cNvPr id="4" name="角丸四角形吹き出し 2">
          <a:extLst>
            <a:ext uri="{FF2B5EF4-FFF2-40B4-BE49-F238E27FC236}">
              <a16:creationId xmlns:a16="http://schemas.microsoft.com/office/drawing/2014/main" id="{906D53A2-1CCA-491D-91BC-7BBE797583E0}"/>
            </a:ext>
          </a:extLst>
        </xdr:cNvPr>
        <xdr:cNvSpPr/>
      </xdr:nvSpPr>
      <xdr:spPr>
        <a:xfrm>
          <a:off x="4086225" y="1066800"/>
          <a:ext cx="2447925" cy="558800"/>
        </a:xfrm>
        <a:prstGeom prst="wedgeRoundRectCallout">
          <a:avLst>
            <a:gd name="adj1" fmla="val -45680"/>
            <a:gd name="adj2" fmla="val 87906"/>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実費精算の場合は、</a:t>
          </a:r>
          <a:r>
            <a:rPr kumimoji="1" lang="ja-JP" altLang="en-US" sz="1000" b="1">
              <a:solidFill>
                <a:sysClr val="windowText" lastClr="000000"/>
              </a:solidFill>
            </a:rPr>
            <a:t>「（合意単価）」</a:t>
          </a:r>
          <a:r>
            <a:rPr kumimoji="1" lang="ja-JP" altLang="ja-JP" sz="1100">
              <a:solidFill>
                <a:schemeClr val="lt1"/>
              </a:solidFill>
              <a:effectLst/>
              <a:latin typeface="+mn-lt"/>
              <a:ea typeface="+mn-ea"/>
              <a:cs typeface="+mn-cs"/>
            </a:rPr>
            <a:t>」</a:t>
          </a:r>
          <a:r>
            <a:rPr kumimoji="1" lang="ja-JP" altLang="en-US" sz="1000">
              <a:solidFill>
                <a:sysClr val="windowText" lastClr="000000"/>
              </a:solidFill>
            </a:rPr>
            <a:t>は削除してください。</a:t>
          </a:r>
        </a:p>
      </xdr:txBody>
    </xdr:sp>
    <xdr:clientData/>
  </xdr:twoCellAnchor>
  <xdr:twoCellAnchor>
    <xdr:from>
      <xdr:col>5</xdr:col>
      <xdr:colOff>377825</xdr:colOff>
      <xdr:row>4</xdr:row>
      <xdr:rowOff>142875</xdr:rowOff>
    </xdr:from>
    <xdr:to>
      <xdr:col>8</xdr:col>
      <xdr:colOff>381000</xdr:colOff>
      <xdr:row>7</xdr:row>
      <xdr:rowOff>111125</xdr:rowOff>
    </xdr:to>
    <xdr:sp macro="" textlink="">
      <xdr:nvSpPr>
        <xdr:cNvPr id="6" name="角丸四角形吹き出し 2">
          <a:extLst>
            <a:ext uri="{FF2B5EF4-FFF2-40B4-BE49-F238E27FC236}">
              <a16:creationId xmlns:a16="http://schemas.microsoft.com/office/drawing/2014/main" id="{BB78EF88-A601-474E-BD71-AC2C72EC1968}"/>
            </a:ext>
          </a:extLst>
        </xdr:cNvPr>
        <xdr:cNvSpPr/>
      </xdr:nvSpPr>
      <xdr:spPr>
        <a:xfrm>
          <a:off x="4083050" y="1066800"/>
          <a:ext cx="2451100" cy="549275"/>
        </a:xfrm>
        <a:prstGeom prst="wedgeRoundRectCallout">
          <a:avLst>
            <a:gd name="adj1" fmla="val -91924"/>
            <a:gd name="adj2" fmla="val 28132"/>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361950</xdr:colOff>
      <xdr:row>7</xdr:row>
      <xdr:rowOff>371475</xdr:rowOff>
    </xdr:from>
    <xdr:to>
      <xdr:col>5</xdr:col>
      <xdr:colOff>1866900</xdr:colOff>
      <xdr:row>8</xdr:row>
      <xdr:rowOff>219075</xdr:rowOff>
    </xdr:to>
    <xdr:sp macro="" textlink="">
      <xdr:nvSpPr>
        <xdr:cNvPr id="3" name="角丸四角形吹き出し 2">
          <a:extLst>
            <a:ext uri="{FF2B5EF4-FFF2-40B4-BE49-F238E27FC236}">
              <a16:creationId xmlns:a16="http://schemas.microsoft.com/office/drawing/2014/main" id="{00000000-0008-0000-1F00-000003000000}"/>
            </a:ext>
          </a:extLst>
        </xdr:cNvPr>
        <xdr:cNvSpPr/>
      </xdr:nvSpPr>
      <xdr:spPr>
        <a:xfrm>
          <a:off x="4229100" y="1943100"/>
          <a:ext cx="1905000" cy="581025"/>
        </a:xfrm>
        <a:prstGeom prst="wedgeRoundRectCallout">
          <a:avLst>
            <a:gd name="adj1" fmla="val -75967"/>
            <a:gd name="adj2" fmla="val 63249"/>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契約時に定めた経費率を入力してください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2118360</xdr:colOff>
      <xdr:row>0</xdr:row>
      <xdr:rowOff>95250</xdr:rowOff>
    </xdr:from>
    <xdr:to>
      <xdr:col>7</xdr:col>
      <xdr:colOff>41910</xdr:colOff>
      <xdr:row>3</xdr:row>
      <xdr:rowOff>0</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4213860" y="95250"/>
          <a:ext cx="2122170" cy="941070"/>
        </a:xfrm>
        <a:prstGeom prst="wedgeRoundRectCallout">
          <a:avLst>
            <a:gd name="adj1" fmla="val 10669"/>
            <a:gd name="adj2" fmla="val 70702"/>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契約時の金額を値貼付。契約変更を行っている場合は、契約変更後の金額を値貼付。</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8</xdr:col>
      <xdr:colOff>680697</xdr:colOff>
      <xdr:row>13</xdr:row>
      <xdr:rowOff>31750</xdr:rowOff>
    </xdr:from>
    <xdr:to>
      <xdr:col>13</xdr:col>
      <xdr:colOff>81151</xdr:colOff>
      <xdr:row>18</xdr:row>
      <xdr:rowOff>136640</xdr:rowOff>
    </xdr:to>
    <xdr:sp macro="" textlink="">
      <xdr:nvSpPr>
        <xdr:cNvPr id="2" name="吹き出し: 四角形 1">
          <a:extLst>
            <a:ext uri="{FF2B5EF4-FFF2-40B4-BE49-F238E27FC236}">
              <a16:creationId xmlns:a16="http://schemas.microsoft.com/office/drawing/2014/main" id="{CD122EB3-A309-4D13-BD9C-A889ED0A4C70}"/>
            </a:ext>
          </a:extLst>
        </xdr:cNvPr>
        <xdr:cNvSpPr>
          <a:spLocks noChangeArrowheads="1"/>
        </xdr:cNvSpPr>
      </xdr:nvSpPr>
      <xdr:spPr bwMode="auto">
        <a:xfrm>
          <a:off x="8846797" y="3549650"/>
          <a:ext cx="2829454" cy="1793990"/>
        </a:xfrm>
        <a:prstGeom prst="wedgeRectCallout">
          <a:avLst>
            <a:gd name="adj1" fmla="val -71305"/>
            <a:gd name="adj2" fmla="val 19944"/>
          </a:avLst>
        </a:prstGeom>
        <a:solidFill>
          <a:srgbClr val="FFFFFF"/>
        </a:solidFill>
        <a:ln w="9525">
          <a:solidFill>
            <a:srgbClr val="C00000"/>
          </a:solidFill>
          <a:miter lim="800000"/>
          <a:headEnd/>
          <a:tailEnd/>
        </a:ln>
      </xdr:spPr>
      <xdr:txBody>
        <a:bodyPr rot="0" vert="horz" wrap="square" lIns="74295" tIns="8890" rIns="74295" bIns="8890" anchor="t" anchorCtr="0" upright="1">
          <a:noAutofit/>
        </a:bodyPr>
        <a:lstStyle/>
        <a:p>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押印を省略する場合</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※「本件責任者」：プロジェクトマネージャー、業務委託契約書に押印する「代表者」、所属部署の管理職、などを記載ください。</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r>
            <a:rPr lang="ja-JP" sz="1000" b="1">
              <a:solidFill>
                <a:srgbClr val="242424"/>
              </a:solidFill>
              <a:effectLst/>
              <a:latin typeface="ＭＳ Ｐゴシック" panose="020B0600070205080204" pitchFamily="50" charset="-128"/>
              <a:ea typeface="Meiryo UI" panose="020B0604030504040204" pitchFamily="50" charset="-128"/>
              <a:cs typeface="ＭＳ ゴシック" panose="020B0609070205080204" pitchFamily="49" charset="-128"/>
            </a:rPr>
            <a:t>※</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「担当</a:t>
          </a:r>
          <a:r>
            <a:rPr lang="ja-JP"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者」：業務従事者配置計画</a:t>
          </a:r>
          <a:r>
            <a:rPr lang="en-US"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a:t>
          </a:r>
          <a:r>
            <a:rPr lang="ja-JP"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業務従事者の従事計画・実績表に</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記載されている方、もしくは、提案法人</a:t>
          </a:r>
          <a:r>
            <a:rPr lang="en-US"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団体の方（業務従事者以外を含む）を記載ください。</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5</xdr:col>
      <xdr:colOff>447675</xdr:colOff>
      <xdr:row>13</xdr:row>
      <xdr:rowOff>46488</xdr:rowOff>
    </xdr:from>
    <xdr:to>
      <xdr:col>7</xdr:col>
      <xdr:colOff>511771</xdr:colOff>
      <xdr:row>18</xdr:row>
      <xdr:rowOff>25399</xdr:rowOff>
    </xdr:to>
    <xdr:sp macro="" textlink="">
      <xdr:nvSpPr>
        <xdr:cNvPr id="3" name="テキスト ボックス 5">
          <a:extLst>
            <a:ext uri="{FF2B5EF4-FFF2-40B4-BE49-F238E27FC236}">
              <a16:creationId xmlns:a16="http://schemas.microsoft.com/office/drawing/2014/main" id="{AD3716C3-496E-460A-9DE6-1669DA0AF991}"/>
            </a:ext>
          </a:extLst>
        </xdr:cNvPr>
        <xdr:cNvSpPr txBox="1"/>
      </xdr:nvSpPr>
      <xdr:spPr>
        <a:xfrm>
          <a:off x="5514975" y="3564388"/>
          <a:ext cx="2438996" cy="1769611"/>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pPr>
          <a:r>
            <a:rPr lang="ja-JP" sz="700" b="1" kern="100">
              <a:effectLst/>
              <a:latin typeface="Arial" panose="020B0604020202020204" pitchFamily="34" charset="0"/>
              <a:ea typeface="ＭＳ ゴシック" panose="020B0609070205080204" pitchFamily="49" charset="-128"/>
              <a:cs typeface="Times New Roman" panose="02020603050405020304" pitchFamily="18" charset="0"/>
            </a:rPr>
            <a:t>押印を省略しない場合はこの欄を削除ください。</a:t>
          </a:r>
        </a:p>
        <a:p>
          <a:pPr algn="just">
            <a:lnSpc>
              <a:spcPts val="1200"/>
            </a:lnSpc>
          </a:pPr>
          <a:r>
            <a:rPr lang="ja-JP" sz="700" b="1" kern="100">
              <a:effectLst/>
              <a:latin typeface="Arial" panose="020B0604020202020204" pitchFamily="34" charset="0"/>
              <a:ea typeface="ＭＳ ゴシック" panose="020B0609070205080204" pitchFamily="49" charset="-128"/>
              <a:cs typeface="Times New Roman" panose="02020603050405020304" pitchFamily="18" charset="0"/>
            </a:rPr>
            <a:t>押印を省略する場合、以下記載ください。</a:t>
          </a:r>
          <a:r>
            <a:rPr lang="en-US" sz="700" b="1"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b="1"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本件責任者（氏名）</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（役職）</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（所属先）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baseline="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（連絡先）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電話番号及び電子メールアドレス</a:t>
          </a:r>
        </a:p>
        <a:p>
          <a:pPr algn="just">
            <a:lnSpc>
              <a:spcPts val="1200"/>
            </a:lnSpc>
          </a:pP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担当者</a:t>
          </a: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（氏名）</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（役職）</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（所属先）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（連絡先）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電話番号及び電子メールアドレス</a:t>
          </a:r>
          <a:endParaRPr lang="ja-JP" sz="1100" kern="100">
            <a:effectLst/>
            <a:latin typeface="Arial" panose="020B0604020202020204" pitchFamily="34" charset="0"/>
            <a:ea typeface="ＭＳ ゴシック" panose="020B0609070205080204" pitchFamily="49" charset="-128"/>
            <a:cs typeface="Times New Roman" panose="02020603050405020304" pitchFamily="18" charset="0"/>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127000</xdr:colOff>
      <xdr:row>13</xdr:row>
      <xdr:rowOff>0</xdr:rowOff>
    </xdr:from>
    <xdr:to>
      <xdr:col>14</xdr:col>
      <xdr:colOff>25400</xdr:colOff>
      <xdr:row>20</xdr:row>
      <xdr:rowOff>190500</xdr:rowOff>
    </xdr:to>
    <xdr:sp macro="" textlink="">
      <xdr:nvSpPr>
        <xdr:cNvPr id="5" name="吹き出し: 四角形 4">
          <a:extLst>
            <a:ext uri="{FF2B5EF4-FFF2-40B4-BE49-F238E27FC236}">
              <a16:creationId xmlns:a16="http://schemas.microsoft.com/office/drawing/2014/main" id="{00000000-0008-0000-2200-000005000000}"/>
            </a:ext>
          </a:extLst>
        </xdr:cNvPr>
        <xdr:cNvSpPr>
          <a:spLocks noChangeArrowheads="1"/>
        </xdr:cNvSpPr>
      </xdr:nvSpPr>
      <xdr:spPr bwMode="auto">
        <a:xfrm>
          <a:off x="11353800" y="2336800"/>
          <a:ext cx="3327400" cy="1879600"/>
        </a:xfrm>
        <a:prstGeom prst="wedgeRectCallout">
          <a:avLst>
            <a:gd name="adj1" fmla="val -71305"/>
            <a:gd name="adj2" fmla="val 19944"/>
          </a:avLst>
        </a:prstGeom>
        <a:solidFill>
          <a:srgbClr val="FFFFFF"/>
        </a:solidFill>
        <a:ln w="9525">
          <a:solidFill>
            <a:srgbClr val="C00000"/>
          </a:solidFill>
          <a:miter lim="800000"/>
          <a:headEnd/>
          <a:tailEnd/>
        </a:ln>
      </xdr:spPr>
      <xdr:txBody>
        <a:bodyPr rot="0" vert="horz" wrap="square" lIns="74295" tIns="8890" rIns="74295" bIns="8890" anchor="t" anchorCtr="0" upright="1">
          <a:noAutofit/>
        </a:bodyPr>
        <a:lstStyle/>
        <a:p>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押印を省略する場合</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※「本件責任者」：プロジェクトマネージャー、業務委託契約書に押印する「代表者」、所属部署の管理職、などを記載ください。</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r>
            <a:rPr lang="ja-JP" sz="1000" b="1">
              <a:solidFill>
                <a:srgbClr val="242424"/>
              </a:solidFill>
              <a:effectLst/>
              <a:latin typeface="ＭＳ Ｐゴシック" panose="020B0600070205080204" pitchFamily="50" charset="-128"/>
              <a:ea typeface="Meiryo UI" panose="020B0604030504040204" pitchFamily="50" charset="-128"/>
              <a:cs typeface="ＭＳ ゴシック" panose="020B0609070205080204" pitchFamily="49" charset="-128"/>
            </a:rPr>
            <a:t>※</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「担当</a:t>
          </a:r>
          <a:r>
            <a:rPr lang="ja-JP"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者」：業務従事者配置計画</a:t>
          </a:r>
          <a:r>
            <a:rPr lang="en-US"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a:t>
          </a:r>
          <a:r>
            <a:rPr lang="ja-JP"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業務従事者の従事計画・実績表に</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記載されている方、もしくは、提案法人</a:t>
          </a:r>
          <a:r>
            <a:rPr lang="en-US"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団体の方（業務従事者以外を含む）を記載ください。</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5</xdr:col>
      <xdr:colOff>47625</xdr:colOff>
      <xdr:row>13</xdr:row>
      <xdr:rowOff>38100</xdr:rowOff>
    </xdr:from>
    <xdr:to>
      <xdr:col>8</xdr:col>
      <xdr:colOff>396451</xdr:colOff>
      <xdr:row>20</xdr:row>
      <xdr:rowOff>215751</xdr:rowOff>
    </xdr:to>
    <xdr:sp macro="" textlink="">
      <xdr:nvSpPr>
        <xdr:cNvPr id="2" name="テキスト ボックス 5">
          <a:extLst>
            <a:ext uri="{FF2B5EF4-FFF2-40B4-BE49-F238E27FC236}">
              <a16:creationId xmlns:a16="http://schemas.microsoft.com/office/drawing/2014/main" id="{00000000-0008-0000-2200-000002000000}"/>
            </a:ext>
          </a:extLst>
        </xdr:cNvPr>
        <xdr:cNvSpPr txBox="1"/>
      </xdr:nvSpPr>
      <xdr:spPr>
        <a:xfrm>
          <a:off x="8486775" y="2352675"/>
          <a:ext cx="2444326" cy="1844526"/>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pPr>
          <a:r>
            <a:rPr lang="ja-JP" sz="700" b="1" kern="100">
              <a:effectLst/>
              <a:latin typeface="Arial" panose="020B0604020202020204" pitchFamily="34" charset="0"/>
              <a:ea typeface="ＭＳ ゴシック" panose="020B0609070205080204" pitchFamily="49" charset="-128"/>
              <a:cs typeface="Times New Roman" panose="02020603050405020304" pitchFamily="18" charset="0"/>
            </a:rPr>
            <a:t>押印を省略しない場合はこの欄を削除ください。</a:t>
          </a:r>
        </a:p>
        <a:p>
          <a:pPr algn="just">
            <a:lnSpc>
              <a:spcPts val="1200"/>
            </a:lnSpc>
          </a:pPr>
          <a:r>
            <a:rPr lang="ja-JP" sz="700" b="1" kern="100">
              <a:effectLst/>
              <a:latin typeface="Arial" panose="020B0604020202020204" pitchFamily="34" charset="0"/>
              <a:ea typeface="ＭＳ ゴシック" panose="020B0609070205080204" pitchFamily="49" charset="-128"/>
              <a:cs typeface="Times New Roman" panose="02020603050405020304" pitchFamily="18" charset="0"/>
            </a:rPr>
            <a:t>押印を省略する場合、以下記載ください。</a:t>
          </a:r>
          <a:r>
            <a:rPr lang="en-US" sz="700" b="1"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b="1"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本件責任者（氏名）</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（役職）</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（所属先）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baseline="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（連絡先）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電話番号及び電子メールアドレス</a:t>
          </a:r>
        </a:p>
        <a:p>
          <a:pPr algn="just">
            <a:lnSpc>
              <a:spcPts val="1200"/>
            </a:lnSpc>
          </a:pP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担当者</a:t>
          </a: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（氏名）</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（役職）</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（所属先）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（連絡先）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電話番号及び電子メールアドレス</a:t>
          </a:r>
          <a:endParaRPr lang="ja-JP" sz="1100" kern="100">
            <a:effectLst/>
            <a:latin typeface="Arial" panose="020B0604020202020204" pitchFamily="34" charset="0"/>
            <a:ea typeface="ＭＳ ゴシック" panose="020B0609070205080204" pitchFamily="49" charset="-128"/>
            <a:cs typeface="Times New Roman" panose="02020603050405020304" pitchFamily="18" charset="0"/>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40640</xdr:colOff>
      <xdr:row>13</xdr:row>
      <xdr:rowOff>0</xdr:rowOff>
    </xdr:from>
    <xdr:to>
      <xdr:col>13</xdr:col>
      <xdr:colOff>121920</xdr:colOff>
      <xdr:row>21</xdr:row>
      <xdr:rowOff>203200</xdr:rowOff>
    </xdr:to>
    <xdr:sp macro="" textlink="">
      <xdr:nvSpPr>
        <xdr:cNvPr id="3" name="吹き出し: 四角形 2">
          <a:extLst>
            <a:ext uri="{FF2B5EF4-FFF2-40B4-BE49-F238E27FC236}">
              <a16:creationId xmlns:a16="http://schemas.microsoft.com/office/drawing/2014/main" id="{00000000-0008-0000-2300-000003000000}"/>
            </a:ext>
          </a:extLst>
        </xdr:cNvPr>
        <xdr:cNvSpPr>
          <a:spLocks noChangeArrowheads="1"/>
        </xdr:cNvSpPr>
      </xdr:nvSpPr>
      <xdr:spPr bwMode="auto">
        <a:xfrm>
          <a:off x="9550400" y="2976880"/>
          <a:ext cx="2844800" cy="1991360"/>
        </a:xfrm>
        <a:prstGeom prst="wedgeRectCallout">
          <a:avLst>
            <a:gd name="adj1" fmla="val -71305"/>
            <a:gd name="adj2" fmla="val 19944"/>
          </a:avLst>
        </a:prstGeom>
        <a:solidFill>
          <a:srgbClr val="FFFFFF"/>
        </a:solidFill>
        <a:ln w="9525">
          <a:solidFill>
            <a:srgbClr val="C00000"/>
          </a:solidFill>
          <a:miter lim="800000"/>
          <a:headEnd/>
          <a:tailEnd/>
        </a:ln>
      </xdr:spPr>
      <xdr:txBody>
        <a:bodyPr rot="0" vert="horz" wrap="square" lIns="74295" tIns="8890" rIns="74295" bIns="8890" anchor="t" anchorCtr="0" upright="1">
          <a:noAutofit/>
        </a:bodyPr>
        <a:lstStyle/>
        <a:p>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押印を省略する場合</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※「本件責任者」：プロジェクトマネージャー、業務委託契約書に押印する「代表者」、所属部署の管理職、などを記載ください。</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r>
            <a:rPr lang="ja-JP" sz="1000" b="1">
              <a:solidFill>
                <a:srgbClr val="242424"/>
              </a:solidFill>
              <a:effectLst/>
              <a:latin typeface="ＭＳ Ｐゴシック" panose="020B0600070205080204" pitchFamily="50" charset="-128"/>
              <a:ea typeface="Meiryo UI" panose="020B0604030504040204" pitchFamily="50" charset="-128"/>
              <a:cs typeface="ＭＳ ゴシック" panose="020B0609070205080204" pitchFamily="49" charset="-128"/>
            </a:rPr>
            <a:t>※</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「担当</a:t>
          </a:r>
          <a:r>
            <a:rPr lang="ja-JP"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者」：業務従事者配置計画</a:t>
          </a:r>
          <a:r>
            <a:rPr lang="en-US"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a:t>
          </a:r>
          <a:r>
            <a:rPr lang="ja-JP"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業務従事者の従事計画・実績表に</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記載されている方、もしくは、提案法人</a:t>
          </a:r>
          <a:r>
            <a:rPr lang="en-US"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団体の方（業務従事者以外を含む）を記載ください。</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5</xdr:col>
      <xdr:colOff>698500</xdr:colOff>
      <xdr:row>13</xdr:row>
      <xdr:rowOff>38100</xdr:rowOff>
    </xdr:from>
    <xdr:to>
      <xdr:col>7</xdr:col>
      <xdr:colOff>996526</xdr:colOff>
      <xdr:row>20</xdr:row>
      <xdr:rowOff>244326</xdr:rowOff>
    </xdr:to>
    <xdr:sp macro="" textlink="">
      <xdr:nvSpPr>
        <xdr:cNvPr id="4" name="テキスト ボックス 5">
          <a:extLst>
            <a:ext uri="{FF2B5EF4-FFF2-40B4-BE49-F238E27FC236}">
              <a16:creationId xmlns:a16="http://schemas.microsoft.com/office/drawing/2014/main" id="{00000000-0008-0000-2300-000004000000}"/>
            </a:ext>
          </a:extLst>
        </xdr:cNvPr>
        <xdr:cNvSpPr txBox="1"/>
      </xdr:nvSpPr>
      <xdr:spPr>
        <a:xfrm>
          <a:off x="5994400" y="2946400"/>
          <a:ext cx="2444326" cy="1882626"/>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pPr>
          <a:r>
            <a:rPr lang="ja-JP" sz="700" b="1" kern="100">
              <a:effectLst/>
              <a:latin typeface="Arial" panose="020B0604020202020204" pitchFamily="34" charset="0"/>
              <a:ea typeface="ＭＳ ゴシック" panose="020B0609070205080204" pitchFamily="49" charset="-128"/>
              <a:cs typeface="Times New Roman" panose="02020603050405020304" pitchFamily="18" charset="0"/>
            </a:rPr>
            <a:t>押印を省略しない場合はこの欄を削除ください。</a:t>
          </a:r>
        </a:p>
        <a:p>
          <a:pPr algn="just">
            <a:lnSpc>
              <a:spcPts val="1200"/>
            </a:lnSpc>
          </a:pPr>
          <a:r>
            <a:rPr lang="ja-JP" sz="700" b="1" kern="100">
              <a:effectLst/>
              <a:latin typeface="Arial" panose="020B0604020202020204" pitchFamily="34" charset="0"/>
              <a:ea typeface="ＭＳ ゴシック" panose="020B0609070205080204" pitchFamily="49" charset="-128"/>
              <a:cs typeface="Times New Roman" panose="02020603050405020304" pitchFamily="18" charset="0"/>
            </a:rPr>
            <a:t>押印を省略する場合、以下記載ください。</a:t>
          </a:r>
          <a:r>
            <a:rPr lang="en-US" sz="700" b="1"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b="1"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本件責任者（氏名）</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（役職）</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（所属先）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baseline="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（連絡先）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電話番号及び電子メールアドレス</a:t>
          </a:r>
        </a:p>
        <a:p>
          <a:pPr algn="just">
            <a:lnSpc>
              <a:spcPts val="1200"/>
            </a:lnSpc>
          </a:pP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担当者</a:t>
          </a: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（氏名）</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（役職）</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（所属先）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（連絡先）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電話番号及び電子メールアドレス</a:t>
          </a:r>
          <a:endParaRPr lang="ja-JP" sz="1100" kern="100">
            <a:effectLst/>
            <a:latin typeface="Arial" panose="020B0604020202020204" pitchFamily="34" charset="0"/>
            <a:ea typeface="ＭＳ ゴシック" panose="020B0609070205080204" pitchFamily="49" charset="-128"/>
            <a:cs typeface="Times New Roman" panose="02020603050405020304" pitchFamily="18" charset="0"/>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355600</xdr:colOff>
      <xdr:row>1</xdr:row>
      <xdr:rowOff>63500</xdr:rowOff>
    </xdr:from>
    <xdr:to>
      <xdr:col>13</xdr:col>
      <xdr:colOff>440362</xdr:colOff>
      <xdr:row>5</xdr:row>
      <xdr:rowOff>213332</xdr:rowOff>
    </xdr:to>
    <xdr:sp macro="" textlink="">
      <xdr:nvSpPr>
        <xdr:cNvPr id="2" name="角丸四角形吹き出し 3">
          <a:extLst>
            <a:ext uri="{FF2B5EF4-FFF2-40B4-BE49-F238E27FC236}">
              <a16:creationId xmlns:a16="http://schemas.microsoft.com/office/drawing/2014/main" id="{00000000-0008-0000-2400-000002000000}"/>
            </a:ext>
          </a:extLst>
        </xdr:cNvPr>
        <xdr:cNvSpPr/>
      </xdr:nvSpPr>
      <xdr:spPr>
        <a:xfrm>
          <a:off x="8722360" y="246380"/>
          <a:ext cx="3513762" cy="1155672"/>
        </a:xfrm>
        <a:prstGeom prst="wedgeRoundRectCallout">
          <a:avLst>
            <a:gd name="adj1" fmla="val -57717"/>
            <a:gd name="adj2" fmla="val -20144"/>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契約交渉時の</a:t>
          </a:r>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見積書確認シート</a:t>
          </a:r>
          <a:r>
            <a:rPr kumimoji="1" lang="en-US" altLang="ja-JP" sz="1100">
              <a:solidFill>
                <a:sysClr val="windowText" lastClr="000000"/>
              </a:solidFill>
            </a:rPr>
            <a:t>』</a:t>
          </a:r>
          <a:r>
            <a:rPr kumimoji="1" lang="ja-JP" altLang="en-US" sz="1100">
              <a:solidFill>
                <a:sysClr val="windowText" lastClr="000000"/>
              </a:solidFill>
            </a:rPr>
            <a:t>に記載されている、調達管理番号</a:t>
          </a:r>
          <a:r>
            <a:rPr kumimoji="1" lang="en-US" altLang="ja-JP" sz="1100">
              <a:solidFill>
                <a:sysClr val="windowText" lastClr="000000"/>
              </a:solidFill>
            </a:rPr>
            <a:t>(</a:t>
          </a:r>
          <a:r>
            <a:rPr kumimoji="1" lang="ja-JP" altLang="en-US" sz="1100">
              <a:solidFill>
                <a:sysClr val="windowText" lastClr="000000"/>
              </a:solidFill>
            </a:rPr>
            <a:t>頭</a:t>
          </a:r>
          <a:r>
            <a:rPr kumimoji="1" lang="en-US" altLang="ja-JP" sz="1100">
              <a:solidFill>
                <a:sysClr val="windowText" lastClr="000000"/>
              </a:solidFill>
            </a:rPr>
            <a:t>8</a:t>
          </a:r>
          <a:r>
            <a:rPr kumimoji="1" lang="ja-JP" altLang="en-US" sz="1100">
              <a:solidFill>
                <a:sysClr val="windowText" lastClr="000000"/>
              </a:solidFill>
            </a:rPr>
            <a:t>桁</a:t>
          </a:r>
          <a:r>
            <a:rPr kumimoji="1" lang="en-US" altLang="ja-JP" sz="1100">
              <a:solidFill>
                <a:sysClr val="windowText" lastClr="000000"/>
              </a:solidFill>
            </a:rPr>
            <a:t>)</a:t>
          </a:r>
        </a:p>
        <a:p>
          <a:pPr algn="l"/>
          <a:r>
            <a:rPr kumimoji="1" lang="ja-JP" altLang="en-US" sz="1100">
              <a:solidFill>
                <a:sysClr val="windowText" lastClr="000000"/>
              </a:solidFill>
            </a:rPr>
            <a:t>　又は</a:t>
          </a:r>
          <a:r>
            <a:rPr lang="ja-JP" altLang="ja-JP" sz="1100">
              <a:solidFill>
                <a:sysClr val="windowText" lastClr="000000"/>
              </a:solidFill>
              <a:effectLst/>
              <a:latin typeface="+mn-lt"/>
              <a:ea typeface="+mn-ea"/>
              <a:cs typeface="+mn-cs"/>
            </a:rPr>
            <a:t>、『検査結果通知書』の右下に記載のある数字が調達管理番号</a:t>
          </a:r>
          <a:r>
            <a:rPr lang="ja-JP" altLang="en-US" sz="1100">
              <a:solidFill>
                <a:sysClr val="windowText" lastClr="000000"/>
              </a:solidFill>
              <a:effectLst/>
              <a:latin typeface="+mn-lt"/>
              <a:ea typeface="+mn-ea"/>
              <a:cs typeface="+mn-cs"/>
            </a:rPr>
            <a:t>ですので、その</a:t>
          </a:r>
          <a:r>
            <a:rPr lang="ja-JP" altLang="ja-JP" sz="1100">
              <a:solidFill>
                <a:sysClr val="windowText" lastClr="000000"/>
              </a:solidFill>
              <a:effectLst/>
              <a:latin typeface="+mn-lt"/>
              <a:ea typeface="+mn-ea"/>
              <a:cs typeface="+mn-cs"/>
            </a:rPr>
            <a:t>頭</a:t>
          </a:r>
          <a:r>
            <a:rPr lang="en-US" altLang="ja-JP" sz="1100">
              <a:solidFill>
                <a:sysClr val="windowText" lastClr="000000"/>
              </a:solidFill>
              <a:effectLst/>
              <a:latin typeface="+mn-lt"/>
              <a:ea typeface="+mn-ea"/>
              <a:cs typeface="+mn-cs"/>
            </a:rPr>
            <a:t>8</a:t>
          </a:r>
          <a:r>
            <a:rPr lang="ja-JP" altLang="ja-JP" sz="1100">
              <a:solidFill>
                <a:sysClr val="windowText" lastClr="000000"/>
              </a:solidFill>
              <a:effectLst/>
              <a:latin typeface="+mn-lt"/>
              <a:ea typeface="+mn-ea"/>
              <a:cs typeface="+mn-cs"/>
            </a:rPr>
            <a:t>桁を</a:t>
          </a:r>
          <a:r>
            <a:rPr lang="ja-JP" altLang="en-US" sz="1100">
              <a:solidFill>
                <a:sysClr val="windowText" lastClr="000000"/>
              </a:solidFill>
              <a:effectLst/>
              <a:latin typeface="+mn-lt"/>
              <a:ea typeface="+mn-ea"/>
              <a:cs typeface="+mn-cs"/>
            </a:rPr>
            <a:t>記入</a:t>
          </a:r>
          <a:r>
            <a:rPr kumimoji="1" lang="ja-JP" altLang="en-US" sz="1100">
              <a:solidFill>
                <a:sysClr val="windowText" lastClr="000000"/>
              </a:solidFill>
            </a:rPr>
            <a:t>ください。</a:t>
          </a: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dr:col>0</xdr:col>
      <xdr:colOff>50801</xdr:colOff>
      <xdr:row>125</xdr:row>
      <xdr:rowOff>133351</xdr:rowOff>
    </xdr:from>
    <xdr:to>
      <xdr:col>4</xdr:col>
      <xdr:colOff>2328333</xdr:colOff>
      <xdr:row>127</xdr:row>
      <xdr:rowOff>76201</xdr:rowOff>
    </xdr:to>
    <xdr:sp macro="" textlink="">
      <xdr:nvSpPr>
        <xdr:cNvPr id="4" name="角丸四角形吹き出し 3">
          <a:extLst>
            <a:ext uri="{FF2B5EF4-FFF2-40B4-BE49-F238E27FC236}">
              <a16:creationId xmlns:a16="http://schemas.microsoft.com/office/drawing/2014/main" id="{00000000-0008-0000-2500-000004000000}"/>
            </a:ext>
          </a:extLst>
        </xdr:cNvPr>
        <xdr:cNvSpPr/>
      </xdr:nvSpPr>
      <xdr:spPr>
        <a:xfrm>
          <a:off x="50801" y="7524751"/>
          <a:ext cx="5452532" cy="577850"/>
        </a:xfrm>
        <a:prstGeom prst="wedgeRoundRectCallout">
          <a:avLst>
            <a:gd name="adj1" fmla="val -30826"/>
            <a:gd name="adj2" fmla="val -67818"/>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行が足りない場合は</a:t>
          </a:r>
          <a:r>
            <a:rPr kumimoji="1" lang="en-US" altLang="ja-JP" sz="1400">
              <a:solidFill>
                <a:sysClr val="windowText" lastClr="000000"/>
              </a:solidFill>
            </a:rPr>
            <a:t>20~125</a:t>
          </a:r>
          <a:r>
            <a:rPr kumimoji="1" lang="ja-JP" altLang="en-US" sz="1400">
              <a:solidFill>
                <a:sysClr val="windowText" lastClr="000000"/>
              </a:solidFill>
            </a:rPr>
            <a:t>行を選択し、再表示させ、証書番号を入力してください。それでも不足の時は、行を挿入してください。</a:t>
          </a:r>
        </a:p>
      </xdr:txBody>
    </xdr:sp>
    <xdr:clientData/>
  </xdr:twoCellAnchor>
  <xdr:twoCellAnchor>
    <xdr:from>
      <xdr:col>6</xdr:col>
      <xdr:colOff>1269999</xdr:colOff>
      <xdr:row>16</xdr:row>
      <xdr:rowOff>143934</xdr:rowOff>
    </xdr:from>
    <xdr:to>
      <xdr:col>7</xdr:col>
      <xdr:colOff>2573866</xdr:colOff>
      <xdr:row>17</xdr:row>
      <xdr:rowOff>419101</xdr:rowOff>
    </xdr:to>
    <xdr:sp macro="" textlink="">
      <xdr:nvSpPr>
        <xdr:cNvPr id="3" name="角丸四角形吹き出し 2">
          <a:extLst>
            <a:ext uri="{FF2B5EF4-FFF2-40B4-BE49-F238E27FC236}">
              <a16:creationId xmlns:a16="http://schemas.microsoft.com/office/drawing/2014/main" id="{00000000-0008-0000-2500-000003000000}"/>
            </a:ext>
          </a:extLst>
        </xdr:cNvPr>
        <xdr:cNvSpPr/>
      </xdr:nvSpPr>
      <xdr:spPr>
        <a:xfrm>
          <a:off x="9787466" y="5706534"/>
          <a:ext cx="2717800" cy="783167"/>
        </a:xfrm>
        <a:prstGeom prst="wedgeRoundRectCallout">
          <a:avLst>
            <a:gd name="adj1" fmla="val -15189"/>
            <a:gd name="adj2" fmla="val -6565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打合簿で認められた特例措置の項目は分けて記載してください。</a:t>
          </a:r>
        </a:p>
      </xdr:txBody>
    </xdr:sp>
    <xdr:clientData/>
  </xdr:twoCellAnchor>
  <xdr:twoCellAnchor>
    <xdr:from>
      <xdr:col>0</xdr:col>
      <xdr:colOff>84667</xdr:colOff>
      <xdr:row>4</xdr:row>
      <xdr:rowOff>101600</xdr:rowOff>
    </xdr:from>
    <xdr:to>
      <xdr:col>3</xdr:col>
      <xdr:colOff>990600</xdr:colOff>
      <xdr:row>7</xdr:row>
      <xdr:rowOff>300567</xdr:rowOff>
    </xdr:to>
    <xdr:sp macro="" textlink="">
      <xdr:nvSpPr>
        <xdr:cNvPr id="5" name="角丸四角形吹き出し 4">
          <a:extLst>
            <a:ext uri="{FF2B5EF4-FFF2-40B4-BE49-F238E27FC236}">
              <a16:creationId xmlns:a16="http://schemas.microsoft.com/office/drawing/2014/main" id="{00000000-0008-0000-2500-000005000000}"/>
            </a:ext>
          </a:extLst>
        </xdr:cNvPr>
        <xdr:cNvSpPr/>
      </xdr:nvSpPr>
      <xdr:spPr>
        <a:xfrm>
          <a:off x="84667" y="1041400"/>
          <a:ext cx="3048000" cy="783167"/>
        </a:xfrm>
        <a:prstGeom prst="wedgeRoundRectCallout">
          <a:avLst>
            <a:gd name="adj1" fmla="val -33881"/>
            <a:gd name="adj2" fmla="val 74884"/>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証書は、様式</a:t>
          </a:r>
          <a:r>
            <a:rPr kumimoji="1" lang="en-US" altLang="ja-JP" sz="1200">
              <a:solidFill>
                <a:sysClr val="windowText" lastClr="000000"/>
              </a:solidFill>
            </a:rPr>
            <a:t>19</a:t>
          </a:r>
          <a:r>
            <a:rPr kumimoji="1" lang="ja-JP" altLang="en-US" sz="1200">
              <a:solidFill>
                <a:sysClr val="windowText" lastClr="000000"/>
              </a:solidFill>
            </a:rPr>
            <a:t>（証書貼付台紙</a:t>
          </a:r>
          <a:r>
            <a:rPr kumimoji="1" lang="en-US" altLang="ja-JP" sz="1200">
              <a:solidFill>
                <a:sysClr val="windowText" lastClr="000000"/>
              </a:solidFill>
            </a:rPr>
            <a:t>) </a:t>
          </a:r>
          <a:r>
            <a:rPr kumimoji="1" lang="ja-JP" altLang="en-US" sz="1200">
              <a:solidFill>
                <a:sysClr val="windowText" lastClr="000000"/>
              </a:solidFill>
            </a:rPr>
            <a:t>を</a:t>
          </a:r>
          <a:endParaRPr kumimoji="1" lang="en-US" altLang="ja-JP" sz="1200">
            <a:solidFill>
              <a:sysClr val="windowText" lastClr="000000"/>
            </a:solidFill>
          </a:endParaRPr>
        </a:p>
        <a:p>
          <a:pPr algn="l"/>
          <a:r>
            <a:rPr kumimoji="1" lang="ja-JP" altLang="en-US" sz="1200">
              <a:solidFill>
                <a:sysClr val="windowText" lastClr="000000"/>
              </a:solidFill>
            </a:rPr>
            <a:t>ご利用ください。</a:t>
          </a:r>
          <a:r>
            <a:rPr kumimoji="1" lang="en-US" altLang="ja-JP" sz="1200">
              <a:solidFill>
                <a:sysClr val="windowText" lastClr="000000"/>
              </a:solidFill>
            </a:rPr>
            <a:t>  </a:t>
          </a:r>
        </a:p>
        <a:p>
          <a:pPr algn="l"/>
          <a:r>
            <a:rPr kumimoji="1" lang="ja-JP" altLang="en-US" sz="1200">
              <a:solidFill>
                <a:sysClr val="windowText" lastClr="000000"/>
              </a:solidFill>
            </a:rPr>
            <a:t>証書番号には　特ー</a:t>
          </a:r>
          <a:r>
            <a:rPr kumimoji="1" lang="en-US" altLang="ja-JP" sz="1200">
              <a:solidFill>
                <a:sysClr val="windowText" lastClr="000000"/>
              </a:solidFill>
            </a:rPr>
            <a:t>XX</a:t>
          </a:r>
          <a:r>
            <a:rPr kumimoji="1" lang="ja-JP" altLang="en-US" sz="1200">
              <a:solidFill>
                <a:sysClr val="windowText" lastClr="000000"/>
              </a:solidFill>
            </a:rPr>
            <a:t>　を記載ください。</a:t>
          </a:r>
        </a:p>
      </xdr:txBody>
    </xdr:sp>
    <xdr:clientData/>
  </xdr:twoCellAnchor>
  <xdr:twoCellAnchor>
    <xdr:from>
      <xdr:col>4</xdr:col>
      <xdr:colOff>355600</xdr:colOff>
      <xdr:row>16</xdr:row>
      <xdr:rowOff>93136</xdr:rowOff>
    </xdr:from>
    <xdr:to>
      <xdr:col>4</xdr:col>
      <xdr:colOff>3810000</xdr:colOff>
      <xdr:row>17</xdr:row>
      <xdr:rowOff>33868</xdr:rowOff>
    </xdr:to>
    <xdr:sp macro="" textlink="">
      <xdr:nvSpPr>
        <xdr:cNvPr id="6" name="角丸四角形吹き出し 5">
          <a:extLst>
            <a:ext uri="{FF2B5EF4-FFF2-40B4-BE49-F238E27FC236}">
              <a16:creationId xmlns:a16="http://schemas.microsoft.com/office/drawing/2014/main" id="{00000000-0008-0000-2500-000006000000}"/>
            </a:ext>
          </a:extLst>
        </xdr:cNvPr>
        <xdr:cNvSpPr/>
      </xdr:nvSpPr>
      <xdr:spPr>
        <a:xfrm>
          <a:off x="3530600" y="5655736"/>
          <a:ext cx="3454400" cy="448732"/>
        </a:xfrm>
        <a:prstGeom prst="wedgeRoundRectCallout">
          <a:avLst>
            <a:gd name="adj1" fmla="val -15189"/>
            <a:gd name="adj2" fmla="val -6565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何回目の渡航であるか記載してください。</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2</xdr:col>
      <xdr:colOff>57150</xdr:colOff>
      <xdr:row>27</xdr:row>
      <xdr:rowOff>161925</xdr:rowOff>
    </xdr:from>
    <xdr:to>
      <xdr:col>6</xdr:col>
      <xdr:colOff>76200</xdr:colOff>
      <xdr:row>31</xdr:row>
      <xdr:rowOff>85725</xdr:rowOff>
    </xdr:to>
    <xdr:sp macro="" textlink="">
      <xdr:nvSpPr>
        <xdr:cNvPr id="29" name="角丸四角形吹き出し 28">
          <a:extLst>
            <a:ext uri="{FF2B5EF4-FFF2-40B4-BE49-F238E27FC236}">
              <a16:creationId xmlns:a16="http://schemas.microsoft.com/office/drawing/2014/main" id="{00000000-0008-0000-2700-00001D000000}"/>
            </a:ext>
          </a:extLst>
        </xdr:cNvPr>
        <xdr:cNvSpPr/>
      </xdr:nvSpPr>
      <xdr:spPr>
        <a:xfrm>
          <a:off x="2219325" y="5572125"/>
          <a:ext cx="2762250" cy="647700"/>
        </a:xfrm>
        <a:prstGeom prst="wedgeRoundRectCallout">
          <a:avLst>
            <a:gd name="adj1" fmla="val -57130"/>
            <a:gd name="adj2" fmla="val -30147"/>
            <a:gd name="adj3" fmla="val 16667"/>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kern="100">
              <a:effectLst/>
              <a:ea typeface="ＭＳ ゴシック"/>
              <a:cs typeface="Times New Roman"/>
            </a:rPr>
            <a:t>該当機材一式の稼働時の写真を添付してください。様式・体裁は問いません。</a:t>
          </a:r>
          <a:endParaRPr lang="ja-JP" sz="1050" kern="100">
            <a:effectLst/>
            <a:ea typeface="ＭＳ 明朝"/>
            <a:cs typeface="Times New Roman"/>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152400</xdr:colOff>
      <xdr:row>20</xdr:row>
      <xdr:rowOff>9525</xdr:rowOff>
    </xdr:from>
    <xdr:to>
      <xdr:col>2</xdr:col>
      <xdr:colOff>1981200</xdr:colOff>
      <xdr:row>30</xdr:row>
      <xdr:rowOff>38100</xdr:rowOff>
    </xdr:to>
    <xdr:sp macro="" textlink="">
      <xdr:nvSpPr>
        <xdr:cNvPr id="2" name="正方形/長方形 2">
          <a:extLst>
            <a:ext uri="{FF2B5EF4-FFF2-40B4-BE49-F238E27FC236}">
              <a16:creationId xmlns:a16="http://schemas.microsoft.com/office/drawing/2014/main" id="{00000000-0008-0000-2900-000002000000}"/>
            </a:ext>
          </a:extLst>
        </xdr:cNvPr>
        <xdr:cNvSpPr/>
      </xdr:nvSpPr>
      <xdr:spPr>
        <a:xfrm>
          <a:off x="152400" y="4276725"/>
          <a:ext cx="3838575" cy="18383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en-US" altLang="ja-JP" sz="1100" b="0" i="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ja-JP" sz="1100" b="0" i="0">
              <a:solidFill>
                <a:schemeClr val="dk1"/>
              </a:solidFill>
              <a:effectLst/>
              <a:latin typeface="HG丸ｺﾞｼｯｸM-PRO" panose="020F0600000000000000" pitchFamily="50" charset="-128"/>
              <a:ea typeface="HG丸ｺﾞｼｯｸM-PRO" panose="020F0600000000000000" pitchFamily="50" charset="-128"/>
              <a:cs typeface="+mn-cs"/>
            </a:rPr>
            <a:t>解説</a:t>
          </a:r>
          <a:r>
            <a:rPr kumimoji="1" lang="en-US" altLang="ja-JP" sz="1100" b="0" i="0">
              <a:solidFill>
                <a:schemeClr val="dk1"/>
              </a:solidFill>
              <a:effectLst/>
              <a:latin typeface="HG丸ｺﾞｼｯｸM-PRO" panose="020F0600000000000000" pitchFamily="50" charset="-128"/>
              <a:ea typeface="HG丸ｺﾞｼｯｸM-PRO" panose="020F0600000000000000" pitchFamily="50" charset="-128"/>
              <a:cs typeface="+mn-cs"/>
            </a:rPr>
            <a:t>】</a:t>
          </a:r>
        </a:p>
        <a:p>
          <a:r>
            <a:rPr lang="ja-JP" altLang="en-US" i="0">
              <a:effectLst/>
              <a:latin typeface="HG丸ｺﾞｼｯｸM-PRO" panose="020F0600000000000000" pitchFamily="50" charset="-128"/>
              <a:ea typeface="HG丸ｺﾞｼｯｸM-PRO" panose="020F0600000000000000" pitchFamily="50" charset="-128"/>
            </a:rPr>
            <a:t>１．本業務の業務従事者が、業務対象国において、別業務に継続して従事する際には、その旅費の分担について、精算書類と一緒に上記書類を添付して報告します。</a:t>
          </a:r>
          <a:endParaRPr lang="en-US" altLang="ja-JP" i="0">
            <a:effectLst/>
            <a:latin typeface="HG丸ｺﾞｼｯｸM-PRO" panose="020F0600000000000000" pitchFamily="50" charset="-128"/>
            <a:ea typeface="HG丸ｺﾞｼｯｸM-PRO" panose="020F0600000000000000" pitchFamily="50" charset="-128"/>
          </a:endParaRPr>
        </a:p>
        <a:p>
          <a:endParaRPr lang="en-US" altLang="ja-JP" i="0">
            <a:effectLst/>
            <a:latin typeface="HG丸ｺﾞｼｯｸM-PRO" panose="020F0600000000000000" pitchFamily="50" charset="-128"/>
            <a:ea typeface="HG丸ｺﾞｼｯｸM-PRO" panose="020F0600000000000000" pitchFamily="50" charset="-128"/>
          </a:endParaRPr>
        </a:p>
        <a:p>
          <a:r>
            <a:rPr lang="ja-JP" altLang="en-US" sz="1100" i="0">
              <a:solidFill>
                <a:schemeClr val="dk1"/>
              </a:solidFill>
              <a:effectLst/>
              <a:latin typeface="HG丸ｺﾞｼｯｸM-PRO" panose="020F0600000000000000" pitchFamily="50" charset="-128"/>
              <a:ea typeface="HG丸ｺﾞｼｯｸM-PRO" panose="020F0600000000000000" pitchFamily="50" charset="-128"/>
              <a:cs typeface="+mn-cs"/>
            </a:rPr>
            <a:t>２．宿泊料については、</a:t>
          </a:r>
          <a:r>
            <a:rPr lang="ja-JP" altLang="ja-JP" sz="1100" i="0">
              <a:solidFill>
                <a:schemeClr val="dk1"/>
              </a:solidFill>
              <a:effectLst/>
              <a:latin typeface="HG丸ｺﾞｼｯｸM-PRO" panose="020F0600000000000000" pitchFamily="50" charset="-128"/>
              <a:ea typeface="HG丸ｺﾞｼｯｸM-PRO" panose="020F0600000000000000" pitchFamily="50" charset="-128"/>
              <a:cs typeface="+mn-cs"/>
            </a:rPr>
            <a:t>機中泊の調整のため、宿泊数の合計は（従事期間総日数－２）となっていることを確認してください。ただし、フィリピン等</a:t>
          </a:r>
          <a:r>
            <a:rPr lang="ja-JP" altLang="en-US" sz="1100" i="0">
              <a:solidFill>
                <a:srgbClr val="FF0000"/>
              </a:solidFill>
              <a:effectLst/>
              <a:latin typeface="HG丸ｺﾞｼｯｸM-PRO" panose="020F0600000000000000" pitchFamily="50" charset="-128"/>
              <a:ea typeface="HG丸ｺﾞｼｯｸM-PRO" panose="020F0600000000000000" pitchFamily="50" charset="-128"/>
              <a:cs typeface="+mn-cs"/>
            </a:rPr>
            <a:t>５</a:t>
          </a:r>
          <a:r>
            <a:rPr lang="ja-JP" altLang="ja-JP" sz="1100" i="0">
              <a:solidFill>
                <a:srgbClr val="FF0000"/>
              </a:solidFill>
              <a:effectLst/>
              <a:latin typeface="HG丸ｺﾞｼｯｸM-PRO" panose="020F0600000000000000" pitchFamily="50" charset="-128"/>
              <a:ea typeface="HG丸ｺﾞｼｯｸM-PRO" panose="020F0600000000000000" pitchFamily="50" charset="-128"/>
              <a:cs typeface="+mn-cs"/>
            </a:rPr>
            <a:t>ヶ</a:t>
          </a:r>
          <a:r>
            <a:rPr lang="ja-JP" altLang="ja-JP" sz="1100" i="0">
              <a:solidFill>
                <a:schemeClr val="dk1"/>
              </a:solidFill>
              <a:effectLst/>
              <a:latin typeface="HG丸ｺﾞｼｯｸM-PRO" panose="020F0600000000000000" pitchFamily="50" charset="-128"/>
              <a:ea typeface="HG丸ｺﾞｼｯｸM-PRO" panose="020F0600000000000000" pitchFamily="50" charset="-128"/>
              <a:cs typeface="+mn-cs"/>
            </a:rPr>
            <a:t>国のみへの渡航の場合を除きます。</a:t>
          </a:r>
          <a:endParaRPr lang="en-US" altLang="ja-JP" sz="1100" i="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lang="en-US" altLang="ja-JP" sz="1100" i="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lang="ja-JP" altLang="ja-JP" sz="1100" i="0">
            <a:solidFill>
              <a:srgbClr val="66FF99"/>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algn="l"/>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152400</xdr:colOff>
      <xdr:row>20</xdr:row>
      <xdr:rowOff>6350</xdr:rowOff>
    </xdr:from>
    <xdr:to>
      <xdr:col>2</xdr:col>
      <xdr:colOff>1981200</xdr:colOff>
      <xdr:row>29</xdr:row>
      <xdr:rowOff>133350</xdr:rowOff>
    </xdr:to>
    <xdr:sp macro="" textlink="">
      <xdr:nvSpPr>
        <xdr:cNvPr id="2" name="正方形/長方形 2">
          <a:extLst>
            <a:ext uri="{FF2B5EF4-FFF2-40B4-BE49-F238E27FC236}">
              <a16:creationId xmlns:a16="http://schemas.microsoft.com/office/drawing/2014/main" id="{00000000-0008-0000-2A00-000002000000}"/>
            </a:ext>
          </a:extLst>
        </xdr:cNvPr>
        <xdr:cNvSpPr/>
      </xdr:nvSpPr>
      <xdr:spPr>
        <a:xfrm>
          <a:off x="152400" y="4244975"/>
          <a:ext cx="3790950" cy="17557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en-US" altLang="ja-JP" sz="1100" b="0" i="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ja-JP" sz="1100" b="0" i="0">
              <a:solidFill>
                <a:schemeClr val="dk1"/>
              </a:solidFill>
              <a:effectLst/>
              <a:latin typeface="HG丸ｺﾞｼｯｸM-PRO" panose="020F0600000000000000" pitchFamily="50" charset="-128"/>
              <a:ea typeface="HG丸ｺﾞｼｯｸM-PRO" panose="020F0600000000000000" pitchFamily="50" charset="-128"/>
              <a:cs typeface="+mn-cs"/>
            </a:rPr>
            <a:t>解説</a:t>
          </a:r>
          <a:r>
            <a:rPr kumimoji="1" lang="en-US" altLang="ja-JP" sz="1100" b="0" i="0">
              <a:solidFill>
                <a:schemeClr val="dk1"/>
              </a:solidFill>
              <a:effectLst/>
              <a:latin typeface="HG丸ｺﾞｼｯｸM-PRO" panose="020F0600000000000000" pitchFamily="50" charset="-128"/>
              <a:ea typeface="HG丸ｺﾞｼｯｸM-PRO" panose="020F0600000000000000" pitchFamily="50" charset="-128"/>
              <a:cs typeface="+mn-cs"/>
            </a:rPr>
            <a:t>】</a:t>
          </a:r>
        </a:p>
        <a:p>
          <a:r>
            <a:rPr lang="ja-JP" altLang="en-US" i="0">
              <a:effectLst/>
              <a:latin typeface="HG丸ｺﾞｼｯｸM-PRO" panose="020F0600000000000000" pitchFamily="50" charset="-128"/>
              <a:ea typeface="HG丸ｺﾞｼｯｸM-PRO" panose="020F0600000000000000" pitchFamily="50" charset="-128"/>
            </a:rPr>
            <a:t>１．本業務の業務従事者が、業務対象国において、別業務に継続して従事する際には、その旅費の分担について、精算書類と一緒に上記書類を添付して報告します。</a:t>
          </a:r>
          <a:endParaRPr lang="en-US" altLang="ja-JP" i="0">
            <a:effectLst/>
            <a:latin typeface="HG丸ｺﾞｼｯｸM-PRO" panose="020F0600000000000000" pitchFamily="50" charset="-128"/>
            <a:ea typeface="HG丸ｺﾞｼｯｸM-PRO" panose="020F0600000000000000" pitchFamily="50" charset="-128"/>
          </a:endParaRPr>
        </a:p>
        <a:p>
          <a:endParaRPr lang="en-US" altLang="ja-JP" i="0">
            <a:effectLst/>
            <a:latin typeface="HG丸ｺﾞｼｯｸM-PRO" panose="020F0600000000000000" pitchFamily="50" charset="-128"/>
            <a:ea typeface="HG丸ｺﾞｼｯｸM-PRO" panose="020F0600000000000000" pitchFamily="50" charset="-128"/>
          </a:endParaRPr>
        </a:p>
        <a:p>
          <a:r>
            <a:rPr lang="ja-JP" altLang="en-US" sz="1100" i="0">
              <a:solidFill>
                <a:schemeClr val="dk1"/>
              </a:solidFill>
              <a:effectLst/>
              <a:latin typeface="HG丸ｺﾞｼｯｸM-PRO" panose="020F0600000000000000" pitchFamily="50" charset="-128"/>
              <a:ea typeface="HG丸ｺﾞｼｯｸM-PRO" panose="020F0600000000000000" pitchFamily="50" charset="-128"/>
              <a:cs typeface="+mn-cs"/>
            </a:rPr>
            <a:t>２．宿泊料については、</a:t>
          </a:r>
          <a:r>
            <a:rPr lang="ja-JP" altLang="ja-JP" sz="1100" i="0">
              <a:solidFill>
                <a:schemeClr val="dk1"/>
              </a:solidFill>
              <a:effectLst/>
              <a:latin typeface="HG丸ｺﾞｼｯｸM-PRO" panose="020F0600000000000000" pitchFamily="50" charset="-128"/>
              <a:ea typeface="HG丸ｺﾞｼｯｸM-PRO" panose="020F0600000000000000" pitchFamily="50" charset="-128"/>
              <a:cs typeface="+mn-cs"/>
            </a:rPr>
            <a:t>機中泊の調整のため、宿泊数の合計は（従事期間総日数－２）となっていることを確認してください。ただし、中国、フィリピン等７ヶ国のみへの渡航の場合を除きます。</a:t>
          </a:r>
          <a:endParaRPr lang="en-US" altLang="ja-JP" sz="1100" i="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lang="en-US" altLang="ja-JP" sz="1100" i="0">
            <a:solidFill>
              <a:schemeClr val="dk1"/>
            </a:solidFill>
            <a:effectLst/>
            <a:latin typeface="HG丸ｺﾞｼｯｸM-PRO" panose="020F0600000000000000" pitchFamily="50" charset="-128"/>
            <a:ea typeface="HG丸ｺﾞｼｯｸM-PRO" panose="020F0600000000000000" pitchFamily="50" charset="-128"/>
            <a:cs typeface="+mn-cs"/>
          </a:endParaRPr>
        </a:p>
        <a:p>
          <a:r>
            <a:rPr lang="ja-JP" altLang="en-US" sz="1100" i="0">
              <a:solidFill>
                <a:schemeClr val="dk1"/>
              </a:solidFill>
              <a:effectLst/>
              <a:latin typeface="HG丸ｺﾞｼｯｸM-PRO" panose="020F0600000000000000" pitchFamily="50" charset="-128"/>
              <a:ea typeface="HG丸ｺﾞｼｯｸM-PRO" panose="020F0600000000000000" pitchFamily="50" charset="-128"/>
              <a:cs typeface="+mn-cs"/>
            </a:rPr>
            <a:t>３．別業務がランプサム契約の場合は、業務対象国及び渡航経路のみ記載してください（それ以外の項目は記載不要です）。</a:t>
          </a:r>
          <a:endParaRPr lang="ja-JP" altLang="ja-JP" sz="1100" i="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algn="l"/>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0</xdr:col>
      <xdr:colOff>152400</xdr:colOff>
      <xdr:row>20</xdr:row>
      <xdr:rowOff>6351</xdr:rowOff>
    </xdr:from>
    <xdr:to>
      <xdr:col>2</xdr:col>
      <xdr:colOff>1981200</xdr:colOff>
      <xdr:row>29</xdr:row>
      <xdr:rowOff>171450</xdr:rowOff>
    </xdr:to>
    <xdr:sp macro="" textlink="">
      <xdr:nvSpPr>
        <xdr:cNvPr id="3" name="正方形/長方形 2">
          <a:extLst>
            <a:ext uri="{FF2B5EF4-FFF2-40B4-BE49-F238E27FC236}">
              <a16:creationId xmlns:a16="http://schemas.microsoft.com/office/drawing/2014/main" id="{00000000-0008-0000-2A00-000003000000}"/>
            </a:ext>
          </a:extLst>
        </xdr:cNvPr>
        <xdr:cNvSpPr/>
      </xdr:nvSpPr>
      <xdr:spPr>
        <a:xfrm>
          <a:off x="152400" y="4244976"/>
          <a:ext cx="3790950" cy="179387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en-US" altLang="ja-JP" sz="1100" b="0" i="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ja-JP" sz="1100" b="0" i="0">
              <a:solidFill>
                <a:schemeClr val="dk1"/>
              </a:solidFill>
              <a:effectLst/>
              <a:latin typeface="HG丸ｺﾞｼｯｸM-PRO" panose="020F0600000000000000" pitchFamily="50" charset="-128"/>
              <a:ea typeface="HG丸ｺﾞｼｯｸM-PRO" panose="020F0600000000000000" pitchFamily="50" charset="-128"/>
              <a:cs typeface="+mn-cs"/>
            </a:rPr>
            <a:t>解説</a:t>
          </a:r>
          <a:r>
            <a:rPr kumimoji="1" lang="en-US" altLang="ja-JP" sz="1100" b="0" i="0">
              <a:solidFill>
                <a:schemeClr val="dk1"/>
              </a:solidFill>
              <a:effectLst/>
              <a:latin typeface="HG丸ｺﾞｼｯｸM-PRO" panose="020F0600000000000000" pitchFamily="50" charset="-128"/>
              <a:ea typeface="HG丸ｺﾞｼｯｸM-PRO" panose="020F0600000000000000" pitchFamily="50" charset="-128"/>
              <a:cs typeface="+mn-cs"/>
            </a:rPr>
            <a:t>】</a:t>
          </a:r>
        </a:p>
        <a:p>
          <a:r>
            <a:rPr lang="ja-JP" altLang="en-US" i="0">
              <a:effectLst/>
              <a:latin typeface="HG丸ｺﾞｼｯｸM-PRO" panose="020F0600000000000000" pitchFamily="50" charset="-128"/>
              <a:ea typeface="HG丸ｺﾞｼｯｸM-PRO" panose="020F0600000000000000" pitchFamily="50" charset="-128"/>
            </a:rPr>
            <a:t>１．本業務の業務従事者が、業務対象国において、別業務に継続して従事する際には、その旅費の分担について、精算書類と一緒に上記書類を添付して報告します。</a:t>
          </a:r>
          <a:endParaRPr lang="en-US" altLang="ja-JP" i="0">
            <a:effectLst/>
            <a:latin typeface="HG丸ｺﾞｼｯｸM-PRO" panose="020F0600000000000000" pitchFamily="50" charset="-128"/>
            <a:ea typeface="HG丸ｺﾞｼｯｸM-PRO" panose="020F0600000000000000" pitchFamily="50" charset="-128"/>
          </a:endParaRPr>
        </a:p>
        <a:p>
          <a:endParaRPr lang="en-US" altLang="ja-JP" i="0">
            <a:effectLst/>
            <a:latin typeface="HG丸ｺﾞｼｯｸM-PRO" panose="020F0600000000000000" pitchFamily="50" charset="-128"/>
            <a:ea typeface="HG丸ｺﾞｼｯｸM-PRO" panose="020F0600000000000000" pitchFamily="50" charset="-128"/>
          </a:endParaRPr>
        </a:p>
        <a:p>
          <a:r>
            <a:rPr lang="ja-JP" altLang="en-US" sz="1100" i="0">
              <a:solidFill>
                <a:schemeClr val="dk1"/>
              </a:solidFill>
              <a:effectLst/>
              <a:latin typeface="HG丸ｺﾞｼｯｸM-PRO" panose="020F0600000000000000" pitchFamily="50" charset="-128"/>
              <a:ea typeface="HG丸ｺﾞｼｯｸM-PRO" panose="020F0600000000000000" pitchFamily="50" charset="-128"/>
              <a:cs typeface="+mn-cs"/>
            </a:rPr>
            <a:t>２．宿泊料については、</a:t>
          </a:r>
          <a:r>
            <a:rPr lang="ja-JP" altLang="ja-JP" sz="1100" i="0">
              <a:solidFill>
                <a:schemeClr val="dk1"/>
              </a:solidFill>
              <a:effectLst/>
              <a:latin typeface="HG丸ｺﾞｼｯｸM-PRO" panose="020F0600000000000000" pitchFamily="50" charset="-128"/>
              <a:ea typeface="HG丸ｺﾞｼｯｸM-PRO" panose="020F0600000000000000" pitchFamily="50" charset="-128"/>
              <a:cs typeface="+mn-cs"/>
            </a:rPr>
            <a:t>機中泊の調整のため、宿泊数の合計は（従事期間総日数－２）となっていることを確認してください。ただし、フィリピン等</a:t>
          </a:r>
          <a:r>
            <a:rPr lang="ja-JP" altLang="en-US" sz="1100" i="0">
              <a:solidFill>
                <a:srgbClr val="FF0000"/>
              </a:solidFill>
              <a:effectLst/>
              <a:latin typeface="HG丸ｺﾞｼｯｸM-PRO" panose="020F0600000000000000" pitchFamily="50" charset="-128"/>
              <a:ea typeface="HG丸ｺﾞｼｯｸM-PRO" panose="020F0600000000000000" pitchFamily="50" charset="-128"/>
              <a:cs typeface="+mn-cs"/>
            </a:rPr>
            <a:t>５</a:t>
          </a:r>
          <a:r>
            <a:rPr lang="ja-JP" altLang="ja-JP" sz="1100" i="0">
              <a:solidFill>
                <a:srgbClr val="FF0000"/>
              </a:solidFill>
              <a:effectLst/>
              <a:latin typeface="HG丸ｺﾞｼｯｸM-PRO" panose="020F0600000000000000" pitchFamily="50" charset="-128"/>
              <a:ea typeface="HG丸ｺﾞｼｯｸM-PRO" panose="020F0600000000000000" pitchFamily="50" charset="-128"/>
              <a:cs typeface="+mn-cs"/>
            </a:rPr>
            <a:t>ヶ</a:t>
          </a:r>
          <a:r>
            <a:rPr lang="ja-JP" altLang="ja-JP" sz="1100" i="0">
              <a:solidFill>
                <a:schemeClr val="dk1"/>
              </a:solidFill>
              <a:effectLst/>
              <a:latin typeface="HG丸ｺﾞｼｯｸM-PRO" panose="020F0600000000000000" pitchFamily="50" charset="-128"/>
              <a:ea typeface="HG丸ｺﾞｼｯｸM-PRO" panose="020F0600000000000000" pitchFamily="50" charset="-128"/>
              <a:cs typeface="+mn-cs"/>
            </a:rPr>
            <a:t>国のみへの渡航の場合を除きます。</a:t>
          </a:r>
          <a:endParaRPr lang="en-US" altLang="ja-JP" sz="1100" i="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lang="en-US" altLang="ja-JP" sz="1100" i="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solidFill>
              <a:srgbClr val="FF0000"/>
            </a:solidFill>
            <a:effectLst/>
            <a:latin typeface="HG丸ｺﾞｼｯｸM-PRO" panose="020F0600000000000000" pitchFamily="50" charset="-128"/>
            <a:ea typeface="HG丸ｺﾞｼｯｸM-PRO" panose="020F06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0">
            <a:solidFill>
              <a:schemeClr val="dk1"/>
            </a:solidFill>
            <a:effectLst/>
            <a:latin typeface="HG丸ｺﾞｼｯｸM-PRO" panose="020F0600000000000000" pitchFamily="50" charset="-128"/>
            <a:ea typeface="HG丸ｺﾞｼｯｸM-PRO" panose="020F0600000000000000" pitchFamily="50" charset="-128"/>
            <a:cs typeface="+mn-cs"/>
          </a:endParaRPr>
        </a:p>
        <a:p>
          <a:pPr algn="l"/>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5</xdr:col>
      <xdr:colOff>133350</xdr:colOff>
      <xdr:row>3</xdr:row>
      <xdr:rowOff>32385</xdr:rowOff>
    </xdr:from>
    <xdr:to>
      <xdr:col>8</xdr:col>
      <xdr:colOff>329592</xdr:colOff>
      <xdr:row>6</xdr:row>
      <xdr:rowOff>159543</xdr:rowOff>
    </xdr:to>
    <xdr:sp macro="" textlink="">
      <xdr:nvSpPr>
        <xdr:cNvPr id="2" name="円形吹き出し 1">
          <a:extLst>
            <a:ext uri="{FF2B5EF4-FFF2-40B4-BE49-F238E27FC236}">
              <a16:creationId xmlns:a16="http://schemas.microsoft.com/office/drawing/2014/main" id="{00000000-0008-0000-2B00-000002000000}"/>
            </a:ext>
          </a:extLst>
        </xdr:cNvPr>
        <xdr:cNvSpPr/>
      </xdr:nvSpPr>
      <xdr:spPr>
        <a:xfrm>
          <a:off x="3467100" y="575310"/>
          <a:ext cx="2196492" cy="670083"/>
        </a:xfrm>
        <a:prstGeom prst="wedgeEllipseCallout">
          <a:avLst>
            <a:gd name="adj1" fmla="val 62373"/>
            <a:gd name="adj2" fmla="val 6655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1100">
              <a:solidFill>
                <a:sysClr val="windowText" lastClr="000000"/>
              </a:solidFill>
            </a:rPr>
            <a:t>インデックスをつけてください</a:t>
          </a:r>
          <a:endParaRPr kumimoji="1" lang="en-US" altLang="ja-JP" sz="1100">
            <a:solidFill>
              <a:sysClr val="windowText" lastClr="000000"/>
            </a:solidFill>
          </a:endParaRPr>
        </a:p>
        <a:p>
          <a:pPr algn="l"/>
          <a:endParaRPr kumimoji="1" lang="ja-JP" altLang="en-US" sz="1100"/>
        </a:p>
      </xdr:txBody>
    </xdr:sp>
    <xdr:clientData fPrintsWithSheet="0"/>
  </xdr:twoCellAnchor>
  <xdr:twoCellAnchor>
    <xdr:from>
      <xdr:col>0</xdr:col>
      <xdr:colOff>647700</xdr:colOff>
      <xdr:row>3</xdr:row>
      <xdr:rowOff>28575</xdr:rowOff>
    </xdr:from>
    <xdr:to>
      <xdr:col>3</xdr:col>
      <xdr:colOff>654844</xdr:colOff>
      <xdr:row>4</xdr:row>
      <xdr:rowOff>142875</xdr:rowOff>
    </xdr:to>
    <xdr:sp macro="" textlink="">
      <xdr:nvSpPr>
        <xdr:cNvPr id="3" name="正方形/長方形 2">
          <a:extLst>
            <a:ext uri="{FF2B5EF4-FFF2-40B4-BE49-F238E27FC236}">
              <a16:creationId xmlns:a16="http://schemas.microsoft.com/office/drawing/2014/main" id="{00000000-0008-0000-2B00-000003000000}"/>
            </a:ext>
          </a:extLst>
        </xdr:cNvPr>
        <xdr:cNvSpPr/>
      </xdr:nvSpPr>
      <xdr:spPr>
        <a:xfrm>
          <a:off x="647700" y="564356"/>
          <a:ext cx="2007394" cy="292894"/>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これは仕切紙見本です</a:t>
          </a:r>
        </a:p>
      </xdr:txBody>
    </xdr:sp>
    <xdr:clientData fPrintsWithSheet="0"/>
  </xdr:twoCellAnchor>
  <xdr:twoCellAnchor>
    <xdr:from>
      <xdr:col>2</xdr:col>
      <xdr:colOff>323850</xdr:colOff>
      <xdr:row>10</xdr:row>
      <xdr:rowOff>499110</xdr:rowOff>
    </xdr:from>
    <xdr:to>
      <xdr:col>5</xdr:col>
      <xdr:colOff>520092</xdr:colOff>
      <xdr:row>14</xdr:row>
      <xdr:rowOff>38100</xdr:rowOff>
    </xdr:to>
    <xdr:sp macro="" textlink="">
      <xdr:nvSpPr>
        <xdr:cNvPr id="4" name="円形吹き出し 3">
          <a:extLst>
            <a:ext uri="{FF2B5EF4-FFF2-40B4-BE49-F238E27FC236}">
              <a16:creationId xmlns:a16="http://schemas.microsoft.com/office/drawing/2014/main" id="{00000000-0008-0000-2B00-000004000000}"/>
            </a:ext>
          </a:extLst>
        </xdr:cNvPr>
        <xdr:cNvSpPr/>
      </xdr:nvSpPr>
      <xdr:spPr>
        <a:xfrm>
          <a:off x="1657350" y="2661285"/>
          <a:ext cx="2196492" cy="615315"/>
        </a:xfrm>
        <a:prstGeom prst="wedgeEllipseCallout">
          <a:avLst>
            <a:gd name="adj1" fmla="val 41992"/>
            <a:gd name="adj2" fmla="val -132451"/>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1100">
              <a:solidFill>
                <a:sysClr val="windowText" lastClr="000000"/>
              </a:solidFill>
            </a:rPr>
            <a:t>プルダウンで項目を選択できます</a:t>
          </a:r>
          <a:endParaRPr kumimoji="1" lang="en-US" altLang="ja-JP" sz="1100">
            <a:solidFill>
              <a:sysClr val="windowText" lastClr="000000"/>
            </a:solidFill>
          </a:endParaRPr>
        </a:p>
        <a:p>
          <a:pPr algn="l"/>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10</xdr:col>
      <xdr:colOff>388597</xdr:colOff>
      <xdr:row>11</xdr:row>
      <xdr:rowOff>158750</xdr:rowOff>
    </xdr:from>
    <xdr:to>
      <xdr:col>14</xdr:col>
      <xdr:colOff>487551</xdr:colOff>
      <xdr:row>19</xdr:row>
      <xdr:rowOff>415925</xdr:rowOff>
    </xdr:to>
    <xdr:sp macro="" textlink="">
      <xdr:nvSpPr>
        <xdr:cNvPr id="4" name="吹き出し: 四角形 3">
          <a:extLst>
            <a:ext uri="{FF2B5EF4-FFF2-40B4-BE49-F238E27FC236}">
              <a16:creationId xmlns:a16="http://schemas.microsoft.com/office/drawing/2014/main" id="{FF99713F-2130-4974-933F-6469FF77A7E1}"/>
            </a:ext>
          </a:extLst>
        </xdr:cNvPr>
        <xdr:cNvSpPr>
          <a:spLocks noChangeArrowheads="1"/>
        </xdr:cNvSpPr>
      </xdr:nvSpPr>
      <xdr:spPr bwMode="auto">
        <a:xfrm>
          <a:off x="7856197" y="2482850"/>
          <a:ext cx="2842154" cy="1800225"/>
        </a:xfrm>
        <a:prstGeom prst="wedgeRectCallout">
          <a:avLst>
            <a:gd name="adj1" fmla="val -71305"/>
            <a:gd name="adj2" fmla="val 19944"/>
          </a:avLst>
        </a:prstGeom>
        <a:solidFill>
          <a:srgbClr val="FFFFFF"/>
        </a:solidFill>
        <a:ln w="9525">
          <a:solidFill>
            <a:srgbClr val="C00000"/>
          </a:solidFill>
          <a:miter lim="800000"/>
          <a:headEnd/>
          <a:tailEnd/>
        </a:ln>
      </xdr:spPr>
      <xdr:txBody>
        <a:bodyPr rot="0" vert="horz" wrap="square" lIns="74295" tIns="8890" rIns="74295" bIns="8890" anchor="t" anchorCtr="0" upright="1">
          <a:noAutofit/>
        </a:bodyPr>
        <a:lstStyle/>
        <a:p>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押印を省略する場合</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※「本件責任者」：プロジェクトマネージャー、業務委託契約書に押印する「代表者」、所属部署の管理職、などを記載ください。</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r>
            <a:rPr lang="ja-JP" sz="1000" b="1">
              <a:solidFill>
                <a:srgbClr val="242424"/>
              </a:solidFill>
              <a:effectLst/>
              <a:latin typeface="ＭＳ Ｐゴシック" panose="020B0600070205080204" pitchFamily="50" charset="-128"/>
              <a:ea typeface="Meiryo UI" panose="020B0604030504040204" pitchFamily="50" charset="-128"/>
              <a:cs typeface="ＭＳ ゴシック" panose="020B0609070205080204" pitchFamily="49" charset="-128"/>
            </a:rPr>
            <a:t>※</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「担当</a:t>
          </a:r>
          <a:r>
            <a:rPr lang="ja-JP"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者」：業務従事者配置計画</a:t>
          </a:r>
          <a:r>
            <a:rPr lang="en-US"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a:t>
          </a:r>
          <a:r>
            <a:rPr lang="ja-JP" sz="1000" b="1">
              <a:solidFill>
                <a:srgbClr val="000000"/>
              </a:solidFill>
              <a:effectLst/>
              <a:latin typeface="ＭＳ Ｐゴシック" panose="020B0600070205080204" pitchFamily="50" charset="-128"/>
              <a:ea typeface="Meiryo UI" panose="020B0604030504040204" pitchFamily="50" charset="-128"/>
              <a:cs typeface="Segoe UI" panose="020B0502040204020203" pitchFamily="34" charset="0"/>
            </a:rPr>
            <a:t>業務従事者の従事計画・実績表に</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記載されている方、もしくは、提案法人</a:t>
          </a:r>
          <a:r>
            <a:rPr lang="en-US"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a:t>
          </a:r>
          <a:r>
            <a:rPr lang="ja-JP" sz="1000" b="1">
              <a:solidFill>
                <a:srgbClr val="242424"/>
              </a:solidFill>
              <a:effectLst/>
              <a:latin typeface="ＭＳ Ｐゴシック" panose="020B0600070205080204" pitchFamily="50" charset="-128"/>
              <a:ea typeface="Meiryo UI" panose="020B0604030504040204" pitchFamily="50" charset="-128"/>
              <a:cs typeface="Segoe UI" panose="020B0502040204020203" pitchFamily="34" charset="0"/>
            </a:rPr>
            <a:t>団体の方（業務従事者以外を含む）を記載ください。</a:t>
          </a:r>
          <a:endParaRPr lang="ja-JP" sz="14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6</xdr:col>
      <xdr:colOff>476250</xdr:colOff>
      <xdr:row>12</xdr:row>
      <xdr:rowOff>30615</xdr:rowOff>
    </xdr:from>
    <xdr:to>
      <xdr:col>8</xdr:col>
      <xdr:colOff>505421</xdr:colOff>
      <xdr:row>19</xdr:row>
      <xdr:rowOff>419100</xdr:rowOff>
    </xdr:to>
    <xdr:sp macro="" textlink="">
      <xdr:nvSpPr>
        <xdr:cNvPr id="5" name="テキスト ボックス 5">
          <a:extLst>
            <a:ext uri="{FF2B5EF4-FFF2-40B4-BE49-F238E27FC236}">
              <a16:creationId xmlns:a16="http://schemas.microsoft.com/office/drawing/2014/main" id="{47E1CE64-9F14-41D1-95AB-0DD50C9C9FAC}"/>
            </a:ext>
          </a:extLst>
        </xdr:cNvPr>
        <xdr:cNvSpPr txBox="1"/>
      </xdr:nvSpPr>
      <xdr:spPr>
        <a:xfrm>
          <a:off x="4667250" y="2535690"/>
          <a:ext cx="2448521" cy="175056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pPr>
          <a:r>
            <a:rPr lang="ja-JP" sz="700" b="1" kern="100">
              <a:effectLst/>
              <a:latin typeface="Arial" panose="020B0604020202020204" pitchFamily="34" charset="0"/>
              <a:ea typeface="ＭＳ ゴシック" panose="020B0609070205080204" pitchFamily="49" charset="-128"/>
              <a:cs typeface="Times New Roman" panose="02020603050405020304" pitchFamily="18" charset="0"/>
            </a:rPr>
            <a:t>押印を省略しない場合はこの欄を削除ください。</a:t>
          </a:r>
        </a:p>
        <a:p>
          <a:pPr algn="just">
            <a:lnSpc>
              <a:spcPts val="1200"/>
            </a:lnSpc>
          </a:pPr>
          <a:r>
            <a:rPr lang="ja-JP" sz="700" b="1" kern="100">
              <a:effectLst/>
              <a:latin typeface="Arial" panose="020B0604020202020204" pitchFamily="34" charset="0"/>
              <a:ea typeface="ＭＳ ゴシック" panose="020B0609070205080204" pitchFamily="49" charset="-128"/>
              <a:cs typeface="Times New Roman" panose="02020603050405020304" pitchFamily="18" charset="0"/>
            </a:rPr>
            <a:t>押印を省略する場合、以下記載ください。</a:t>
          </a:r>
          <a:r>
            <a:rPr lang="en-US" sz="700" b="1"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b="1"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本件責任者（氏名）</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（役職）</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（所属先）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baseline="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（連絡先）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電話番号及び電子メールアドレス</a:t>
          </a:r>
        </a:p>
        <a:p>
          <a:pPr algn="just">
            <a:lnSpc>
              <a:spcPts val="1200"/>
            </a:lnSpc>
          </a:pP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担当者</a:t>
          </a: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（氏名）</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（役職）</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（所属先）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endParaRPr lang="ja-JP" sz="700" kern="100">
            <a:effectLst/>
            <a:latin typeface="Arial" panose="020B0604020202020204" pitchFamily="34" charset="0"/>
            <a:ea typeface="ＭＳ ゴシック" panose="020B0609070205080204" pitchFamily="49" charset="-128"/>
            <a:cs typeface="Times New Roman" panose="02020603050405020304" pitchFamily="18" charset="0"/>
          </a:endParaRPr>
        </a:p>
        <a:p>
          <a:pPr algn="just">
            <a:lnSpc>
              <a:spcPts val="1200"/>
            </a:lnSpc>
          </a:pPr>
          <a:r>
            <a:rPr lang="en-US" altLang="ja-JP"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（連絡先）</a:t>
          </a:r>
          <a:r>
            <a:rPr lang="en-US" sz="700" kern="100">
              <a:effectLst/>
              <a:latin typeface="Arial" panose="020B0604020202020204" pitchFamily="34" charset="0"/>
              <a:ea typeface="ＭＳ ゴシック" panose="020B0609070205080204" pitchFamily="49" charset="-128"/>
              <a:cs typeface="Times New Roman" panose="02020603050405020304" pitchFamily="18" charset="0"/>
            </a:rPr>
            <a:t> 	</a:t>
          </a:r>
          <a:r>
            <a:rPr lang="ja-JP" sz="700" kern="100">
              <a:effectLst/>
              <a:latin typeface="Arial" panose="020B0604020202020204" pitchFamily="34" charset="0"/>
              <a:ea typeface="ＭＳ ゴシック" panose="020B0609070205080204" pitchFamily="49" charset="-128"/>
              <a:cs typeface="Times New Roman" panose="02020603050405020304" pitchFamily="18" charset="0"/>
            </a:rPr>
            <a:t>電話番号及び電子メールアドレス</a:t>
          </a:r>
          <a:endParaRPr lang="ja-JP" sz="1100" kern="100">
            <a:effectLst/>
            <a:latin typeface="Arial" panose="020B0604020202020204" pitchFamily="34" charset="0"/>
            <a:ea typeface="ＭＳ ゴシック" panose="020B0609070205080204" pitchFamily="49" charset="-128"/>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6</xdr:row>
      <xdr:rowOff>21167</xdr:rowOff>
    </xdr:from>
    <xdr:to>
      <xdr:col>9</xdr:col>
      <xdr:colOff>1026583</xdr:colOff>
      <xdr:row>19</xdr:row>
      <xdr:rowOff>31750</xdr:rowOff>
    </xdr:to>
    <xdr:cxnSp macro="">
      <xdr:nvCxnSpPr>
        <xdr:cNvPr id="3" name="直線コネクタ 2">
          <a:extLst>
            <a:ext uri="{FF2B5EF4-FFF2-40B4-BE49-F238E27FC236}">
              <a16:creationId xmlns:a16="http://schemas.microsoft.com/office/drawing/2014/main" id="{00000000-0008-0000-0C00-000003000000}"/>
            </a:ext>
          </a:extLst>
        </xdr:cNvPr>
        <xdr:cNvCxnSpPr/>
      </xdr:nvCxnSpPr>
      <xdr:spPr>
        <a:xfrm flipV="1">
          <a:off x="5767917" y="1132417"/>
          <a:ext cx="4138083" cy="475191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6</xdr:row>
      <xdr:rowOff>21167</xdr:rowOff>
    </xdr:from>
    <xdr:to>
      <xdr:col>9</xdr:col>
      <xdr:colOff>1026583</xdr:colOff>
      <xdr:row>24</xdr:row>
      <xdr:rowOff>31750</xdr:rowOff>
    </xdr:to>
    <xdr:cxnSp macro="">
      <xdr:nvCxnSpPr>
        <xdr:cNvPr id="2" name="直線コネクタ 1">
          <a:extLst>
            <a:ext uri="{FF2B5EF4-FFF2-40B4-BE49-F238E27FC236}">
              <a16:creationId xmlns:a16="http://schemas.microsoft.com/office/drawing/2014/main" id="{00000000-0008-0000-0D00-000002000000}"/>
            </a:ext>
          </a:extLst>
        </xdr:cNvPr>
        <xdr:cNvCxnSpPr/>
      </xdr:nvCxnSpPr>
      <xdr:spPr>
        <a:xfrm flipV="1">
          <a:off x="5768340" y="1148927"/>
          <a:ext cx="4135543" cy="464354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4</xdr:row>
      <xdr:rowOff>19050</xdr:rowOff>
    </xdr:from>
    <xdr:to>
      <xdr:col>6</xdr:col>
      <xdr:colOff>19050</xdr:colOff>
      <xdr:row>5</xdr:row>
      <xdr:rowOff>9525</xdr:rowOff>
    </xdr:to>
    <xdr:cxnSp macro="">
      <xdr:nvCxnSpPr>
        <xdr:cNvPr id="5" name="直線コネクタ 4">
          <a:extLst>
            <a:ext uri="{FF2B5EF4-FFF2-40B4-BE49-F238E27FC236}">
              <a16:creationId xmlns:a16="http://schemas.microsoft.com/office/drawing/2014/main" id="{00000000-0008-0000-0F00-000005000000}"/>
            </a:ext>
          </a:extLst>
        </xdr:cNvPr>
        <xdr:cNvCxnSpPr/>
      </xdr:nvCxnSpPr>
      <xdr:spPr>
        <a:xfrm flipV="1">
          <a:off x="3257550" y="657225"/>
          <a:ext cx="2895600" cy="2190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4</xdr:row>
      <xdr:rowOff>19050</xdr:rowOff>
    </xdr:from>
    <xdr:to>
      <xdr:col>6</xdr:col>
      <xdr:colOff>19050</xdr:colOff>
      <xdr:row>5</xdr:row>
      <xdr:rowOff>9525</xdr:rowOff>
    </xdr:to>
    <xdr:cxnSp macro="">
      <xdr:nvCxnSpPr>
        <xdr:cNvPr id="2" name="直線コネクタ 1">
          <a:extLst>
            <a:ext uri="{FF2B5EF4-FFF2-40B4-BE49-F238E27FC236}">
              <a16:creationId xmlns:a16="http://schemas.microsoft.com/office/drawing/2014/main" id="{00000000-0008-0000-1000-000002000000}"/>
            </a:ext>
          </a:extLst>
        </xdr:cNvPr>
        <xdr:cNvCxnSpPr/>
      </xdr:nvCxnSpPr>
      <xdr:spPr>
        <a:xfrm flipV="1">
          <a:off x="3667125" y="971550"/>
          <a:ext cx="2990850" cy="2190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oneCellAnchor>
    <xdr:from>
      <xdr:col>13</xdr:col>
      <xdr:colOff>0</xdr:colOff>
      <xdr:row>87</xdr:row>
      <xdr:rowOff>28575</xdr:rowOff>
    </xdr:from>
    <xdr:ext cx="86177" cy="118494"/>
    <xdr:sp macro="" textlink="">
      <xdr:nvSpPr>
        <xdr:cNvPr id="3" name="Text Box 362">
          <a:extLst>
            <a:ext uri="{FF2B5EF4-FFF2-40B4-BE49-F238E27FC236}">
              <a16:creationId xmlns:a16="http://schemas.microsoft.com/office/drawing/2014/main" id="{00000000-0008-0000-1200-000003000000}"/>
            </a:ext>
          </a:extLst>
        </xdr:cNvPr>
        <xdr:cNvSpPr txBox="1">
          <a:spLocks noChangeArrowheads="1"/>
        </xdr:cNvSpPr>
      </xdr:nvSpPr>
      <xdr:spPr bwMode="auto">
        <a:xfrm>
          <a:off x="6105525" y="94583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90</xdr:row>
      <xdr:rowOff>28575</xdr:rowOff>
    </xdr:from>
    <xdr:ext cx="86177" cy="118494"/>
    <xdr:sp macro="" textlink="">
      <xdr:nvSpPr>
        <xdr:cNvPr id="4" name="Text Box 372">
          <a:extLst>
            <a:ext uri="{FF2B5EF4-FFF2-40B4-BE49-F238E27FC236}">
              <a16:creationId xmlns:a16="http://schemas.microsoft.com/office/drawing/2014/main" id="{00000000-0008-0000-1200-000004000000}"/>
            </a:ext>
          </a:extLst>
        </xdr:cNvPr>
        <xdr:cNvSpPr txBox="1">
          <a:spLocks noChangeArrowheads="1"/>
        </xdr:cNvSpPr>
      </xdr:nvSpPr>
      <xdr:spPr bwMode="auto">
        <a:xfrm>
          <a:off x="6105525" y="98298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4</xdr:col>
      <xdr:colOff>0</xdr:colOff>
      <xdr:row>146</xdr:row>
      <xdr:rowOff>0</xdr:rowOff>
    </xdr:from>
    <xdr:ext cx="76200" cy="205740"/>
    <xdr:sp macro="" textlink="">
      <xdr:nvSpPr>
        <xdr:cNvPr id="5" name="Text Box 409">
          <a:extLst>
            <a:ext uri="{FF2B5EF4-FFF2-40B4-BE49-F238E27FC236}">
              <a16:creationId xmlns:a16="http://schemas.microsoft.com/office/drawing/2014/main" id="{00000000-0008-0000-1200-000005000000}"/>
            </a:ext>
          </a:extLst>
        </xdr:cNvPr>
        <xdr:cNvSpPr txBox="1">
          <a:spLocks noChangeArrowheads="1"/>
        </xdr:cNvSpPr>
      </xdr:nvSpPr>
      <xdr:spPr bwMode="auto">
        <a:xfrm>
          <a:off x="2914650" y="13649325"/>
          <a:ext cx="76200" cy="205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96</xdr:row>
      <xdr:rowOff>28575</xdr:rowOff>
    </xdr:from>
    <xdr:ext cx="86177" cy="118494"/>
    <xdr:sp macro="" textlink="">
      <xdr:nvSpPr>
        <xdr:cNvPr id="30" name="Text Box 362">
          <a:extLst>
            <a:ext uri="{FF2B5EF4-FFF2-40B4-BE49-F238E27FC236}">
              <a16:creationId xmlns:a16="http://schemas.microsoft.com/office/drawing/2014/main" id="{00000000-0008-0000-1200-00001E000000}"/>
            </a:ext>
          </a:extLst>
        </xdr:cNvPr>
        <xdr:cNvSpPr txBox="1">
          <a:spLocks noChangeArrowheads="1"/>
        </xdr:cNvSpPr>
      </xdr:nvSpPr>
      <xdr:spPr bwMode="auto">
        <a:xfrm>
          <a:off x="6105525" y="105727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99</xdr:row>
      <xdr:rowOff>28575</xdr:rowOff>
    </xdr:from>
    <xdr:ext cx="86177" cy="118494"/>
    <xdr:sp macro="" textlink="">
      <xdr:nvSpPr>
        <xdr:cNvPr id="62" name="Text Box 372">
          <a:extLst>
            <a:ext uri="{FF2B5EF4-FFF2-40B4-BE49-F238E27FC236}">
              <a16:creationId xmlns:a16="http://schemas.microsoft.com/office/drawing/2014/main" id="{00000000-0008-0000-1200-00003E000000}"/>
            </a:ext>
          </a:extLst>
        </xdr:cNvPr>
        <xdr:cNvSpPr txBox="1">
          <a:spLocks noChangeArrowheads="1"/>
        </xdr:cNvSpPr>
      </xdr:nvSpPr>
      <xdr:spPr bwMode="auto">
        <a:xfrm>
          <a:off x="6105525" y="109442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105</xdr:row>
      <xdr:rowOff>28575</xdr:rowOff>
    </xdr:from>
    <xdr:ext cx="86177" cy="118494"/>
    <xdr:sp macro="" textlink="">
      <xdr:nvSpPr>
        <xdr:cNvPr id="69" name="Text Box 362">
          <a:extLst>
            <a:ext uri="{FF2B5EF4-FFF2-40B4-BE49-F238E27FC236}">
              <a16:creationId xmlns:a16="http://schemas.microsoft.com/office/drawing/2014/main" id="{00000000-0008-0000-1200-000045000000}"/>
            </a:ext>
          </a:extLst>
        </xdr:cNvPr>
        <xdr:cNvSpPr txBox="1">
          <a:spLocks noChangeArrowheads="1"/>
        </xdr:cNvSpPr>
      </xdr:nvSpPr>
      <xdr:spPr bwMode="auto">
        <a:xfrm>
          <a:off x="6105525" y="116871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257</xdr:row>
      <xdr:rowOff>28575</xdr:rowOff>
    </xdr:from>
    <xdr:ext cx="86177" cy="118494"/>
    <xdr:sp macro="" textlink="">
      <xdr:nvSpPr>
        <xdr:cNvPr id="99" name="Text Box 372">
          <a:extLst>
            <a:ext uri="{FF2B5EF4-FFF2-40B4-BE49-F238E27FC236}">
              <a16:creationId xmlns:a16="http://schemas.microsoft.com/office/drawing/2014/main" id="{00000000-0008-0000-1200-000063000000}"/>
            </a:ext>
          </a:extLst>
        </xdr:cNvPr>
        <xdr:cNvSpPr txBox="1">
          <a:spLocks noChangeArrowheads="1"/>
        </xdr:cNvSpPr>
      </xdr:nvSpPr>
      <xdr:spPr bwMode="auto">
        <a:xfrm>
          <a:off x="6105525" y="231743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263</xdr:row>
      <xdr:rowOff>28575</xdr:rowOff>
    </xdr:from>
    <xdr:ext cx="86177" cy="118494"/>
    <xdr:sp macro="" textlink="">
      <xdr:nvSpPr>
        <xdr:cNvPr id="112" name="Text Box 362">
          <a:extLst>
            <a:ext uri="{FF2B5EF4-FFF2-40B4-BE49-F238E27FC236}">
              <a16:creationId xmlns:a16="http://schemas.microsoft.com/office/drawing/2014/main" id="{00000000-0008-0000-1200-000070000000}"/>
            </a:ext>
          </a:extLst>
        </xdr:cNvPr>
        <xdr:cNvSpPr txBox="1">
          <a:spLocks noChangeArrowheads="1"/>
        </xdr:cNvSpPr>
      </xdr:nvSpPr>
      <xdr:spPr bwMode="auto">
        <a:xfrm>
          <a:off x="6105525" y="239172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266</xdr:row>
      <xdr:rowOff>28575</xdr:rowOff>
    </xdr:from>
    <xdr:ext cx="86177" cy="118494"/>
    <xdr:sp macro="" textlink="">
      <xdr:nvSpPr>
        <xdr:cNvPr id="115" name="Text Box 372">
          <a:extLst>
            <a:ext uri="{FF2B5EF4-FFF2-40B4-BE49-F238E27FC236}">
              <a16:creationId xmlns:a16="http://schemas.microsoft.com/office/drawing/2014/main" id="{00000000-0008-0000-1200-000073000000}"/>
            </a:ext>
          </a:extLst>
        </xdr:cNvPr>
        <xdr:cNvSpPr txBox="1">
          <a:spLocks noChangeArrowheads="1"/>
        </xdr:cNvSpPr>
      </xdr:nvSpPr>
      <xdr:spPr bwMode="auto">
        <a:xfrm>
          <a:off x="6105525" y="242601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272</xdr:row>
      <xdr:rowOff>28575</xdr:rowOff>
    </xdr:from>
    <xdr:ext cx="86177" cy="118494"/>
    <xdr:sp macro="" textlink="">
      <xdr:nvSpPr>
        <xdr:cNvPr id="122" name="Text Box 362">
          <a:extLst>
            <a:ext uri="{FF2B5EF4-FFF2-40B4-BE49-F238E27FC236}">
              <a16:creationId xmlns:a16="http://schemas.microsoft.com/office/drawing/2014/main" id="{00000000-0008-0000-1200-00007A000000}"/>
            </a:ext>
          </a:extLst>
        </xdr:cNvPr>
        <xdr:cNvSpPr txBox="1">
          <a:spLocks noChangeArrowheads="1"/>
        </xdr:cNvSpPr>
      </xdr:nvSpPr>
      <xdr:spPr bwMode="auto">
        <a:xfrm>
          <a:off x="6105525" y="242601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275</xdr:row>
      <xdr:rowOff>28575</xdr:rowOff>
    </xdr:from>
    <xdr:ext cx="86177" cy="118494"/>
    <xdr:sp macro="" textlink="">
      <xdr:nvSpPr>
        <xdr:cNvPr id="131" name="Text Box 372">
          <a:extLst>
            <a:ext uri="{FF2B5EF4-FFF2-40B4-BE49-F238E27FC236}">
              <a16:creationId xmlns:a16="http://schemas.microsoft.com/office/drawing/2014/main" id="{00000000-0008-0000-1200-000083000000}"/>
            </a:ext>
          </a:extLst>
        </xdr:cNvPr>
        <xdr:cNvSpPr txBox="1">
          <a:spLocks noChangeArrowheads="1"/>
        </xdr:cNvSpPr>
      </xdr:nvSpPr>
      <xdr:spPr bwMode="auto">
        <a:xfrm>
          <a:off x="6105525" y="242887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281</xdr:row>
      <xdr:rowOff>28575</xdr:rowOff>
    </xdr:from>
    <xdr:ext cx="86177" cy="118494"/>
    <xdr:sp macro="" textlink="">
      <xdr:nvSpPr>
        <xdr:cNvPr id="132" name="Text Box 362">
          <a:extLst>
            <a:ext uri="{FF2B5EF4-FFF2-40B4-BE49-F238E27FC236}">
              <a16:creationId xmlns:a16="http://schemas.microsoft.com/office/drawing/2014/main" id="{00000000-0008-0000-1200-000084000000}"/>
            </a:ext>
          </a:extLst>
        </xdr:cNvPr>
        <xdr:cNvSpPr txBox="1">
          <a:spLocks noChangeArrowheads="1"/>
        </xdr:cNvSpPr>
      </xdr:nvSpPr>
      <xdr:spPr bwMode="auto">
        <a:xfrm>
          <a:off x="6105525" y="250317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275</xdr:row>
      <xdr:rowOff>28575</xdr:rowOff>
    </xdr:from>
    <xdr:ext cx="86177" cy="118494"/>
    <xdr:sp macro="" textlink="">
      <xdr:nvSpPr>
        <xdr:cNvPr id="146" name="Text Box 372">
          <a:extLst>
            <a:ext uri="{FF2B5EF4-FFF2-40B4-BE49-F238E27FC236}">
              <a16:creationId xmlns:a16="http://schemas.microsoft.com/office/drawing/2014/main" id="{00000000-0008-0000-1200-000092000000}"/>
            </a:ext>
          </a:extLst>
        </xdr:cNvPr>
        <xdr:cNvSpPr txBox="1">
          <a:spLocks noChangeArrowheads="1"/>
        </xdr:cNvSpPr>
      </xdr:nvSpPr>
      <xdr:spPr bwMode="auto">
        <a:xfrm>
          <a:off x="6105525" y="242887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281</xdr:row>
      <xdr:rowOff>28575</xdr:rowOff>
    </xdr:from>
    <xdr:ext cx="86177" cy="118494"/>
    <xdr:sp macro="" textlink="">
      <xdr:nvSpPr>
        <xdr:cNvPr id="147" name="Text Box 362">
          <a:extLst>
            <a:ext uri="{FF2B5EF4-FFF2-40B4-BE49-F238E27FC236}">
              <a16:creationId xmlns:a16="http://schemas.microsoft.com/office/drawing/2014/main" id="{00000000-0008-0000-1200-000093000000}"/>
            </a:ext>
          </a:extLst>
        </xdr:cNvPr>
        <xdr:cNvSpPr txBox="1">
          <a:spLocks noChangeArrowheads="1"/>
        </xdr:cNvSpPr>
      </xdr:nvSpPr>
      <xdr:spPr bwMode="auto">
        <a:xfrm>
          <a:off x="6105525" y="250317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284</xdr:row>
      <xdr:rowOff>28575</xdr:rowOff>
    </xdr:from>
    <xdr:ext cx="86177" cy="118494"/>
    <xdr:sp macro="" textlink="">
      <xdr:nvSpPr>
        <xdr:cNvPr id="148" name="Text Box 372">
          <a:extLst>
            <a:ext uri="{FF2B5EF4-FFF2-40B4-BE49-F238E27FC236}">
              <a16:creationId xmlns:a16="http://schemas.microsoft.com/office/drawing/2014/main" id="{00000000-0008-0000-1200-000094000000}"/>
            </a:ext>
          </a:extLst>
        </xdr:cNvPr>
        <xdr:cNvSpPr txBox="1">
          <a:spLocks noChangeArrowheads="1"/>
        </xdr:cNvSpPr>
      </xdr:nvSpPr>
      <xdr:spPr bwMode="auto">
        <a:xfrm>
          <a:off x="6105525" y="254031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290</xdr:row>
      <xdr:rowOff>28575</xdr:rowOff>
    </xdr:from>
    <xdr:ext cx="86177" cy="118494"/>
    <xdr:sp macro="" textlink="">
      <xdr:nvSpPr>
        <xdr:cNvPr id="149" name="Text Box 362">
          <a:extLst>
            <a:ext uri="{FF2B5EF4-FFF2-40B4-BE49-F238E27FC236}">
              <a16:creationId xmlns:a16="http://schemas.microsoft.com/office/drawing/2014/main" id="{00000000-0008-0000-1200-000095000000}"/>
            </a:ext>
          </a:extLst>
        </xdr:cNvPr>
        <xdr:cNvSpPr txBox="1">
          <a:spLocks noChangeArrowheads="1"/>
        </xdr:cNvSpPr>
      </xdr:nvSpPr>
      <xdr:spPr bwMode="auto">
        <a:xfrm>
          <a:off x="6105525" y="261461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275</xdr:row>
      <xdr:rowOff>28575</xdr:rowOff>
    </xdr:from>
    <xdr:ext cx="86177" cy="118494"/>
    <xdr:sp macro="" textlink="">
      <xdr:nvSpPr>
        <xdr:cNvPr id="150" name="Text Box 372">
          <a:extLst>
            <a:ext uri="{FF2B5EF4-FFF2-40B4-BE49-F238E27FC236}">
              <a16:creationId xmlns:a16="http://schemas.microsoft.com/office/drawing/2014/main" id="{00000000-0008-0000-1200-000096000000}"/>
            </a:ext>
          </a:extLst>
        </xdr:cNvPr>
        <xdr:cNvSpPr txBox="1">
          <a:spLocks noChangeArrowheads="1"/>
        </xdr:cNvSpPr>
      </xdr:nvSpPr>
      <xdr:spPr bwMode="auto">
        <a:xfrm>
          <a:off x="6105525" y="242887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281</xdr:row>
      <xdr:rowOff>28575</xdr:rowOff>
    </xdr:from>
    <xdr:ext cx="86177" cy="118494"/>
    <xdr:sp macro="" textlink="">
      <xdr:nvSpPr>
        <xdr:cNvPr id="151" name="Text Box 362">
          <a:extLst>
            <a:ext uri="{FF2B5EF4-FFF2-40B4-BE49-F238E27FC236}">
              <a16:creationId xmlns:a16="http://schemas.microsoft.com/office/drawing/2014/main" id="{00000000-0008-0000-1200-000097000000}"/>
            </a:ext>
          </a:extLst>
        </xdr:cNvPr>
        <xdr:cNvSpPr txBox="1">
          <a:spLocks noChangeArrowheads="1"/>
        </xdr:cNvSpPr>
      </xdr:nvSpPr>
      <xdr:spPr bwMode="auto">
        <a:xfrm>
          <a:off x="6105525" y="250317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108</xdr:row>
      <xdr:rowOff>28575</xdr:rowOff>
    </xdr:from>
    <xdr:ext cx="86177" cy="118494"/>
    <xdr:sp macro="" textlink="">
      <xdr:nvSpPr>
        <xdr:cNvPr id="170" name="Text Box 372">
          <a:extLst>
            <a:ext uri="{FF2B5EF4-FFF2-40B4-BE49-F238E27FC236}">
              <a16:creationId xmlns:a16="http://schemas.microsoft.com/office/drawing/2014/main" id="{00000000-0008-0000-1200-0000AA000000}"/>
            </a:ext>
          </a:extLst>
        </xdr:cNvPr>
        <xdr:cNvSpPr txBox="1">
          <a:spLocks noChangeArrowheads="1"/>
        </xdr:cNvSpPr>
      </xdr:nvSpPr>
      <xdr:spPr bwMode="auto">
        <a:xfrm>
          <a:off x="6105525" y="120300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114</xdr:row>
      <xdr:rowOff>28575</xdr:rowOff>
    </xdr:from>
    <xdr:ext cx="86177" cy="118494"/>
    <xdr:sp macro="" textlink="">
      <xdr:nvSpPr>
        <xdr:cNvPr id="177" name="Text Box 362">
          <a:extLst>
            <a:ext uri="{FF2B5EF4-FFF2-40B4-BE49-F238E27FC236}">
              <a16:creationId xmlns:a16="http://schemas.microsoft.com/office/drawing/2014/main" id="{00000000-0008-0000-1200-0000B1000000}"/>
            </a:ext>
          </a:extLst>
        </xdr:cNvPr>
        <xdr:cNvSpPr txBox="1">
          <a:spLocks noChangeArrowheads="1"/>
        </xdr:cNvSpPr>
      </xdr:nvSpPr>
      <xdr:spPr bwMode="auto">
        <a:xfrm>
          <a:off x="6105525" y="120300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117</xdr:row>
      <xdr:rowOff>28575</xdr:rowOff>
    </xdr:from>
    <xdr:ext cx="86177" cy="118494"/>
    <xdr:sp macro="" textlink="">
      <xdr:nvSpPr>
        <xdr:cNvPr id="178" name="Text Box 372">
          <a:extLst>
            <a:ext uri="{FF2B5EF4-FFF2-40B4-BE49-F238E27FC236}">
              <a16:creationId xmlns:a16="http://schemas.microsoft.com/office/drawing/2014/main" id="{00000000-0008-0000-1200-0000B2000000}"/>
            </a:ext>
          </a:extLst>
        </xdr:cNvPr>
        <xdr:cNvSpPr txBox="1">
          <a:spLocks noChangeArrowheads="1"/>
        </xdr:cNvSpPr>
      </xdr:nvSpPr>
      <xdr:spPr bwMode="auto">
        <a:xfrm>
          <a:off x="6105525" y="120300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123</xdr:row>
      <xdr:rowOff>28575</xdr:rowOff>
    </xdr:from>
    <xdr:ext cx="86177" cy="118494"/>
    <xdr:sp macro="" textlink="">
      <xdr:nvSpPr>
        <xdr:cNvPr id="185" name="Text Box 362">
          <a:extLst>
            <a:ext uri="{FF2B5EF4-FFF2-40B4-BE49-F238E27FC236}">
              <a16:creationId xmlns:a16="http://schemas.microsoft.com/office/drawing/2014/main" id="{00000000-0008-0000-1200-0000B9000000}"/>
            </a:ext>
          </a:extLst>
        </xdr:cNvPr>
        <xdr:cNvSpPr txBox="1">
          <a:spLocks noChangeArrowheads="1"/>
        </xdr:cNvSpPr>
      </xdr:nvSpPr>
      <xdr:spPr bwMode="auto">
        <a:xfrm>
          <a:off x="6105525" y="120300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290</xdr:row>
      <xdr:rowOff>28575</xdr:rowOff>
    </xdr:from>
    <xdr:ext cx="86177" cy="118494"/>
    <xdr:sp macro="" textlink="">
      <xdr:nvSpPr>
        <xdr:cNvPr id="244" name="Text Box 362">
          <a:extLst>
            <a:ext uri="{FF2B5EF4-FFF2-40B4-BE49-F238E27FC236}">
              <a16:creationId xmlns:a16="http://schemas.microsoft.com/office/drawing/2014/main" id="{00000000-0008-0000-1200-0000F4000000}"/>
            </a:ext>
          </a:extLst>
        </xdr:cNvPr>
        <xdr:cNvSpPr txBox="1">
          <a:spLocks noChangeArrowheads="1"/>
        </xdr:cNvSpPr>
      </xdr:nvSpPr>
      <xdr:spPr bwMode="auto">
        <a:xfrm>
          <a:off x="6105525" y="261461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290</xdr:row>
      <xdr:rowOff>28575</xdr:rowOff>
    </xdr:from>
    <xdr:ext cx="86177" cy="118494"/>
    <xdr:sp macro="" textlink="">
      <xdr:nvSpPr>
        <xdr:cNvPr id="245" name="Text Box 362">
          <a:extLst>
            <a:ext uri="{FF2B5EF4-FFF2-40B4-BE49-F238E27FC236}">
              <a16:creationId xmlns:a16="http://schemas.microsoft.com/office/drawing/2014/main" id="{00000000-0008-0000-1200-0000F5000000}"/>
            </a:ext>
          </a:extLst>
        </xdr:cNvPr>
        <xdr:cNvSpPr txBox="1">
          <a:spLocks noChangeArrowheads="1"/>
        </xdr:cNvSpPr>
      </xdr:nvSpPr>
      <xdr:spPr bwMode="auto">
        <a:xfrm>
          <a:off x="6105525" y="261461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290</xdr:row>
      <xdr:rowOff>28575</xdr:rowOff>
    </xdr:from>
    <xdr:ext cx="86177" cy="118494"/>
    <xdr:sp macro="" textlink="">
      <xdr:nvSpPr>
        <xdr:cNvPr id="246" name="Text Box 362">
          <a:extLst>
            <a:ext uri="{FF2B5EF4-FFF2-40B4-BE49-F238E27FC236}">
              <a16:creationId xmlns:a16="http://schemas.microsoft.com/office/drawing/2014/main" id="{00000000-0008-0000-1200-0000F6000000}"/>
            </a:ext>
          </a:extLst>
        </xdr:cNvPr>
        <xdr:cNvSpPr txBox="1">
          <a:spLocks noChangeArrowheads="1"/>
        </xdr:cNvSpPr>
      </xdr:nvSpPr>
      <xdr:spPr bwMode="auto">
        <a:xfrm>
          <a:off x="6105525" y="261461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275</xdr:row>
      <xdr:rowOff>28575</xdr:rowOff>
    </xdr:from>
    <xdr:ext cx="86177" cy="118494"/>
    <xdr:sp macro="" textlink="">
      <xdr:nvSpPr>
        <xdr:cNvPr id="247" name="Text Box 372">
          <a:extLst>
            <a:ext uri="{FF2B5EF4-FFF2-40B4-BE49-F238E27FC236}">
              <a16:creationId xmlns:a16="http://schemas.microsoft.com/office/drawing/2014/main" id="{00000000-0008-0000-1200-0000F7000000}"/>
            </a:ext>
          </a:extLst>
        </xdr:cNvPr>
        <xdr:cNvSpPr txBox="1">
          <a:spLocks noChangeArrowheads="1"/>
        </xdr:cNvSpPr>
      </xdr:nvSpPr>
      <xdr:spPr bwMode="auto">
        <a:xfrm>
          <a:off x="6105525" y="242887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281</xdr:row>
      <xdr:rowOff>28575</xdr:rowOff>
    </xdr:from>
    <xdr:ext cx="86177" cy="118494"/>
    <xdr:sp macro="" textlink="">
      <xdr:nvSpPr>
        <xdr:cNvPr id="248" name="Text Box 362">
          <a:extLst>
            <a:ext uri="{FF2B5EF4-FFF2-40B4-BE49-F238E27FC236}">
              <a16:creationId xmlns:a16="http://schemas.microsoft.com/office/drawing/2014/main" id="{00000000-0008-0000-1200-0000F8000000}"/>
            </a:ext>
          </a:extLst>
        </xdr:cNvPr>
        <xdr:cNvSpPr txBox="1">
          <a:spLocks noChangeArrowheads="1"/>
        </xdr:cNvSpPr>
      </xdr:nvSpPr>
      <xdr:spPr bwMode="auto">
        <a:xfrm>
          <a:off x="6105525" y="250317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284</xdr:row>
      <xdr:rowOff>28575</xdr:rowOff>
    </xdr:from>
    <xdr:ext cx="86177" cy="118494"/>
    <xdr:sp macro="" textlink="">
      <xdr:nvSpPr>
        <xdr:cNvPr id="249" name="Text Box 372">
          <a:extLst>
            <a:ext uri="{FF2B5EF4-FFF2-40B4-BE49-F238E27FC236}">
              <a16:creationId xmlns:a16="http://schemas.microsoft.com/office/drawing/2014/main" id="{00000000-0008-0000-1200-0000F9000000}"/>
            </a:ext>
          </a:extLst>
        </xdr:cNvPr>
        <xdr:cNvSpPr txBox="1">
          <a:spLocks noChangeArrowheads="1"/>
        </xdr:cNvSpPr>
      </xdr:nvSpPr>
      <xdr:spPr bwMode="auto">
        <a:xfrm>
          <a:off x="6105525" y="254031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284</xdr:row>
      <xdr:rowOff>28575</xdr:rowOff>
    </xdr:from>
    <xdr:ext cx="86177" cy="118494"/>
    <xdr:sp macro="" textlink="">
      <xdr:nvSpPr>
        <xdr:cNvPr id="250" name="Text Box 372">
          <a:extLst>
            <a:ext uri="{FF2B5EF4-FFF2-40B4-BE49-F238E27FC236}">
              <a16:creationId xmlns:a16="http://schemas.microsoft.com/office/drawing/2014/main" id="{00000000-0008-0000-1200-0000FA000000}"/>
            </a:ext>
          </a:extLst>
        </xdr:cNvPr>
        <xdr:cNvSpPr txBox="1">
          <a:spLocks noChangeArrowheads="1"/>
        </xdr:cNvSpPr>
      </xdr:nvSpPr>
      <xdr:spPr bwMode="auto">
        <a:xfrm>
          <a:off x="6105525" y="254031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13</xdr:col>
      <xdr:colOff>0</xdr:colOff>
      <xdr:row>284</xdr:row>
      <xdr:rowOff>28575</xdr:rowOff>
    </xdr:from>
    <xdr:ext cx="86177" cy="118494"/>
    <xdr:sp macro="" textlink="">
      <xdr:nvSpPr>
        <xdr:cNvPr id="251" name="Text Box 372">
          <a:extLst>
            <a:ext uri="{FF2B5EF4-FFF2-40B4-BE49-F238E27FC236}">
              <a16:creationId xmlns:a16="http://schemas.microsoft.com/office/drawing/2014/main" id="{00000000-0008-0000-1200-0000FB000000}"/>
            </a:ext>
          </a:extLst>
        </xdr:cNvPr>
        <xdr:cNvSpPr txBox="1">
          <a:spLocks noChangeArrowheads="1"/>
        </xdr:cNvSpPr>
      </xdr:nvSpPr>
      <xdr:spPr bwMode="auto">
        <a:xfrm>
          <a:off x="6105525" y="254031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4</xdr:col>
      <xdr:colOff>0</xdr:colOff>
      <xdr:row>146</xdr:row>
      <xdr:rowOff>0</xdr:rowOff>
    </xdr:from>
    <xdr:ext cx="76200" cy="205740"/>
    <xdr:sp macro="" textlink="">
      <xdr:nvSpPr>
        <xdr:cNvPr id="474" name="Text Box 409">
          <a:extLst>
            <a:ext uri="{FF2B5EF4-FFF2-40B4-BE49-F238E27FC236}">
              <a16:creationId xmlns:a16="http://schemas.microsoft.com/office/drawing/2014/main" id="{00000000-0008-0000-1200-0000DA010000}"/>
            </a:ext>
          </a:extLst>
        </xdr:cNvPr>
        <xdr:cNvSpPr txBox="1">
          <a:spLocks noChangeArrowheads="1"/>
        </xdr:cNvSpPr>
      </xdr:nvSpPr>
      <xdr:spPr bwMode="auto">
        <a:xfrm>
          <a:off x="2914650" y="14773275"/>
          <a:ext cx="76200" cy="205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56572</xdr:colOff>
      <xdr:row>135</xdr:row>
      <xdr:rowOff>118919</xdr:rowOff>
    </xdr:from>
    <xdr:ext cx="76200" cy="205740"/>
    <xdr:sp macro="" textlink="">
      <xdr:nvSpPr>
        <xdr:cNvPr id="475" name="Text Box 409">
          <a:extLst>
            <a:ext uri="{FF2B5EF4-FFF2-40B4-BE49-F238E27FC236}">
              <a16:creationId xmlns:a16="http://schemas.microsoft.com/office/drawing/2014/main" id="{00000000-0008-0000-1200-0000DB010000}"/>
            </a:ext>
          </a:extLst>
        </xdr:cNvPr>
        <xdr:cNvSpPr txBox="1">
          <a:spLocks noChangeArrowheads="1"/>
        </xdr:cNvSpPr>
      </xdr:nvSpPr>
      <xdr:spPr bwMode="auto">
        <a:xfrm>
          <a:off x="2971222" y="13272944"/>
          <a:ext cx="76200" cy="205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2</xdr:col>
      <xdr:colOff>593127</xdr:colOff>
      <xdr:row>1</xdr:row>
      <xdr:rowOff>398593</xdr:rowOff>
    </xdr:from>
    <xdr:to>
      <xdr:col>7</xdr:col>
      <xdr:colOff>421341</xdr:colOff>
      <xdr:row>2</xdr:row>
      <xdr:rowOff>313765</xdr:rowOff>
    </xdr:to>
    <xdr:sp macro="" textlink="">
      <xdr:nvSpPr>
        <xdr:cNvPr id="704" name="角丸四角形 703">
          <a:extLst>
            <a:ext uri="{FF2B5EF4-FFF2-40B4-BE49-F238E27FC236}">
              <a16:creationId xmlns:a16="http://schemas.microsoft.com/office/drawing/2014/main" id="{00000000-0008-0000-1200-0000C0020000}"/>
            </a:ext>
          </a:extLst>
        </xdr:cNvPr>
        <xdr:cNvSpPr/>
      </xdr:nvSpPr>
      <xdr:spPr>
        <a:xfrm>
          <a:off x="2036445" y="577887"/>
          <a:ext cx="3530637" cy="336513"/>
        </a:xfrm>
        <a:prstGeom prst="roundRect">
          <a:avLst/>
        </a:prstGeom>
        <a:solidFill>
          <a:schemeClr val="bg1">
            <a:lumMod val="7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月報添付の最終版を使用してください。</a:t>
          </a:r>
        </a:p>
      </xdr:txBody>
    </xdr:sp>
    <xdr:clientData fPrintsWithSheet="0"/>
  </xdr:twoCellAnchor>
  <xdr:twoCellAnchor>
    <xdr:from>
      <xdr:col>14</xdr:col>
      <xdr:colOff>129540</xdr:colOff>
      <xdr:row>1</xdr:row>
      <xdr:rowOff>165398</xdr:rowOff>
    </xdr:from>
    <xdr:to>
      <xdr:col>19</xdr:col>
      <xdr:colOff>571500</xdr:colOff>
      <xdr:row>7</xdr:row>
      <xdr:rowOff>21514</xdr:rowOff>
    </xdr:to>
    <xdr:sp macro="" textlink="">
      <xdr:nvSpPr>
        <xdr:cNvPr id="45" name="正方形/長方形 44">
          <a:extLst>
            <a:ext uri="{FF2B5EF4-FFF2-40B4-BE49-F238E27FC236}">
              <a16:creationId xmlns:a16="http://schemas.microsoft.com/office/drawing/2014/main" id="{00000000-0008-0000-1200-00002D000000}"/>
            </a:ext>
          </a:extLst>
        </xdr:cNvPr>
        <xdr:cNvSpPr/>
      </xdr:nvSpPr>
      <xdr:spPr>
        <a:xfrm>
          <a:off x="9049422" y="344692"/>
          <a:ext cx="3534784" cy="170284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要確認：月報の表示の雛型</a:t>
          </a:r>
          <a:r>
            <a:rPr kumimoji="1" lang="en-US" altLang="ja-JP" sz="1100"/>
            <a:t>】</a:t>
          </a:r>
        </a:p>
        <a:p>
          <a:pPr algn="l"/>
          <a:r>
            <a:rPr kumimoji="1" lang="ja-JP" altLang="en-US" sz="1100"/>
            <a:t>月報の</a:t>
          </a:r>
          <a:r>
            <a:rPr kumimoji="1" lang="en-US" altLang="ja-JP" sz="1100"/>
            <a:t>1</a:t>
          </a:r>
          <a:r>
            <a:rPr kumimoji="1" lang="ja-JP" altLang="en-US" sz="1100"/>
            <a:t>枚目（表紙）へ翌月現地渡航予定者名と期間の記載を追加する。</a:t>
          </a:r>
          <a:endParaRPr kumimoji="1" lang="en-US" altLang="ja-JP" sz="1100"/>
        </a:p>
        <a:p>
          <a:pPr algn="l"/>
          <a:endParaRPr kumimoji="1" lang="en-US" altLang="ja-JP" sz="1100"/>
        </a:p>
        <a:p>
          <a:pPr algn="l"/>
          <a:endParaRPr kumimoji="1" lang="en-US" altLang="ja-JP" sz="1100"/>
        </a:p>
        <a:p>
          <a:pPr algn="l"/>
          <a:r>
            <a:rPr lang="ja-JP" altLang="en-US"/>
            <a:t>翌月の現地渡航予定 </a:t>
          </a:r>
          <a:endParaRPr lang="en-US" altLang="ja-JP"/>
        </a:p>
        <a:p>
          <a:pPr algn="l"/>
          <a:r>
            <a:rPr lang="ja-JP" altLang="en-US"/>
            <a:t>氏名（担当名）●年●月●日～●年●月●日</a:t>
          </a:r>
          <a:endParaRPr lang="en-US" altLang="ja-JP"/>
        </a:p>
        <a:p>
          <a:pPr algn="l"/>
          <a:r>
            <a:rPr lang="ja-JP" altLang="en-US"/>
            <a:t> 氏名（担当名）●年●月●日～●年●月●日</a:t>
          </a:r>
          <a:endParaRPr kumimoji="1" lang="en-US" altLang="ja-JP" sz="1100"/>
        </a:p>
        <a:p>
          <a:pPr algn="l"/>
          <a:endParaRPr kumimoji="1" lang="en-US" altLang="ja-JP" sz="1100"/>
        </a:p>
        <a:p>
          <a:pPr algn="l"/>
          <a:endParaRPr kumimoji="1" lang="en-US" altLang="ja-JP" sz="1100"/>
        </a:p>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68</xdr:col>
      <xdr:colOff>0</xdr:colOff>
      <xdr:row>132</xdr:row>
      <xdr:rowOff>0</xdr:rowOff>
    </xdr:from>
    <xdr:to>
      <xdr:col>68</xdr:col>
      <xdr:colOff>0</xdr:colOff>
      <xdr:row>132</xdr:row>
      <xdr:rowOff>0</xdr:rowOff>
    </xdr:to>
    <xdr:sp macro="" textlink="">
      <xdr:nvSpPr>
        <xdr:cNvPr id="2" name="Line 12">
          <a:extLst>
            <a:ext uri="{FF2B5EF4-FFF2-40B4-BE49-F238E27FC236}">
              <a16:creationId xmlns:a16="http://schemas.microsoft.com/office/drawing/2014/main" id="{00000000-0008-0000-1300-000002000000}"/>
            </a:ext>
          </a:extLst>
        </xdr:cNvPr>
        <xdr:cNvSpPr>
          <a:spLocks noChangeShapeType="1"/>
        </xdr:cNvSpPr>
      </xdr:nvSpPr>
      <xdr:spPr bwMode="auto">
        <a:xfrm flipH="1">
          <a:off x="11058525" y="114014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oneCellAnchor>
    <xdr:from>
      <xdr:col>12</xdr:col>
      <xdr:colOff>76200</xdr:colOff>
      <xdr:row>87</xdr:row>
      <xdr:rowOff>28575</xdr:rowOff>
    </xdr:from>
    <xdr:ext cx="86177" cy="118494"/>
    <xdr:sp macro="" textlink="">
      <xdr:nvSpPr>
        <xdr:cNvPr id="3" name="Text Box 362">
          <a:extLst>
            <a:ext uri="{FF2B5EF4-FFF2-40B4-BE49-F238E27FC236}">
              <a16:creationId xmlns:a16="http://schemas.microsoft.com/office/drawing/2014/main" id="{00000000-0008-0000-1300-000003000000}"/>
            </a:ext>
          </a:extLst>
        </xdr:cNvPr>
        <xdr:cNvSpPr txBox="1">
          <a:spLocks noChangeArrowheads="1"/>
        </xdr:cNvSpPr>
      </xdr:nvSpPr>
      <xdr:spPr bwMode="auto">
        <a:xfrm>
          <a:off x="5800725" y="91059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90</xdr:row>
      <xdr:rowOff>28575</xdr:rowOff>
    </xdr:from>
    <xdr:ext cx="86177" cy="118494"/>
    <xdr:sp macro="" textlink="">
      <xdr:nvSpPr>
        <xdr:cNvPr id="4" name="Text Box 372">
          <a:extLst>
            <a:ext uri="{FF2B5EF4-FFF2-40B4-BE49-F238E27FC236}">
              <a16:creationId xmlns:a16="http://schemas.microsoft.com/office/drawing/2014/main" id="{00000000-0008-0000-1300-000004000000}"/>
            </a:ext>
          </a:extLst>
        </xdr:cNvPr>
        <xdr:cNvSpPr txBox="1">
          <a:spLocks noChangeArrowheads="1"/>
        </xdr:cNvSpPr>
      </xdr:nvSpPr>
      <xdr:spPr bwMode="auto">
        <a:xfrm>
          <a:off x="5800725" y="94297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4</xdr:col>
      <xdr:colOff>0</xdr:colOff>
      <xdr:row>142</xdr:row>
      <xdr:rowOff>0</xdr:rowOff>
    </xdr:from>
    <xdr:ext cx="76200" cy="205740"/>
    <xdr:sp macro="" textlink="">
      <xdr:nvSpPr>
        <xdr:cNvPr id="5" name="Text Box 409">
          <a:extLst>
            <a:ext uri="{FF2B5EF4-FFF2-40B4-BE49-F238E27FC236}">
              <a16:creationId xmlns:a16="http://schemas.microsoft.com/office/drawing/2014/main" id="{00000000-0008-0000-1300-000005000000}"/>
            </a:ext>
          </a:extLst>
        </xdr:cNvPr>
        <xdr:cNvSpPr txBox="1">
          <a:spLocks noChangeArrowheads="1"/>
        </xdr:cNvSpPr>
      </xdr:nvSpPr>
      <xdr:spPr bwMode="auto">
        <a:xfrm>
          <a:off x="2914650" y="13020675"/>
          <a:ext cx="76200" cy="205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68</xdr:col>
      <xdr:colOff>0</xdr:colOff>
      <xdr:row>41</xdr:row>
      <xdr:rowOff>0</xdr:rowOff>
    </xdr:from>
    <xdr:to>
      <xdr:col>68</xdr:col>
      <xdr:colOff>0</xdr:colOff>
      <xdr:row>41</xdr:row>
      <xdr:rowOff>0</xdr:rowOff>
    </xdr:to>
    <xdr:sp macro="" textlink="">
      <xdr:nvSpPr>
        <xdr:cNvPr id="6" name="Rectangle 436">
          <a:extLst>
            <a:ext uri="{FF2B5EF4-FFF2-40B4-BE49-F238E27FC236}">
              <a16:creationId xmlns:a16="http://schemas.microsoft.com/office/drawing/2014/main" id="{00000000-0008-0000-1300-000006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41</xdr:row>
      <xdr:rowOff>0</xdr:rowOff>
    </xdr:from>
    <xdr:to>
      <xdr:col>68</xdr:col>
      <xdr:colOff>0</xdr:colOff>
      <xdr:row>41</xdr:row>
      <xdr:rowOff>0</xdr:rowOff>
    </xdr:to>
    <xdr:sp macro="" textlink="">
      <xdr:nvSpPr>
        <xdr:cNvPr id="7" name="Rectangle 441">
          <a:extLst>
            <a:ext uri="{FF2B5EF4-FFF2-40B4-BE49-F238E27FC236}">
              <a16:creationId xmlns:a16="http://schemas.microsoft.com/office/drawing/2014/main" id="{00000000-0008-0000-1300-000007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41</xdr:row>
      <xdr:rowOff>0</xdr:rowOff>
    </xdr:from>
    <xdr:to>
      <xdr:col>68</xdr:col>
      <xdr:colOff>0</xdr:colOff>
      <xdr:row>41</xdr:row>
      <xdr:rowOff>0</xdr:rowOff>
    </xdr:to>
    <xdr:sp macro="" textlink="">
      <xdr:nvSpPr>
        <xdr:cNvPr id="8" name="Rectangle 452">
          <a:extLst>
            <a:ext uri="{FF2B5EF4-FFF2-40B4-BE49-F238E27FC236}">
              <a16:creationId xmlns:a16="http://schemas.microsoft.com/office/drawing/2014/main" id="{00000000-0008-0000-1300-000008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41</xdr:row>
      <xdr:rowOff>0</xdr:rowOff>
    </xdr:from>
    <xdr:to>
      <xdr:col>68</xdr:col>
      <xdr:colOff>0</xdr:colOff>
      <xdr:row>41</xdr:row>
      <xdr:rowOff>0</xdr:rowOff>
    </xdr:to>
    <xdr:sp macro="" textlink="">
      <xdr:nvSpPr>
        <xdr:cNvPr id="9" name="Rectangle 457">
          <a:extLst>
            <a:ext uri="{FF2B5EF4-FFF2-40B4-BE49-F238E27FC236}">
              <a16:creationId xmlns:a16="http://schemas.microsoft.com/office/drawing/2014/main" id="{00000000-0008-0000-1300-000009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41</xdr:row>
      <xdr:rowOff>0</xdr:rowOff>
    </xdr:from>
    <xdr:to>
      <xdr:col>68</xdr:col>
      <xdr:colOff>0</xdr:colOff>
      <xdr:row>41</xdr:row>
      <xdr:rowOff>0</xdr:rowOff>
    </xdr:to>
    <xdr:sp macro="" textlink="">
      <xdr:nvSpPr>
        <xdr:cNvPr id="10" name="Rectangle 459">
          <a:extLst>
            <a:ext uri="{FF2B5EF4-FFF2-40B4-BE49-F238E27FC236}">
              <a16:creationId xmlns:a16="http://schemas.microsoft.com/office/drawing/2014/main" id="{00000000-0008-0000-1300-00000A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41</xdr:row>
      <xdr:rowOff>0</xdr:rowOff>
    </xdr:from>
    <xdr:to>
      <xdr:col>68</xdr:col>
      <xdr:colOff>0</xdr:colOff>
      <xdr:row>41</xdr:row>
      <xdr:rowOff>0</xdr:rowOff>
    </xdr:to>
    <xdr:sp macro="" textlink="">
      <xdr:nvSpPr>
        <xdr:cNvPr id="11" name="Rectangle 461">
          <a:extLst>
            <a:ext uri="{FF2B5EF4-FFF2-40B4-BE49-F238E27FC236}">
              <a16:creationId xmlns:a16="http://schemas.microsoft.com/office/drawing/2014/main" id="{00000000-0008-0000-1300-00000B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68</xdr:row>
      <xdr:rowOff>0</xdr:rowOff>
    </xdr:from>
    <xdr:to>
      <xdr:col>68</xdr:col>
      <xdr:colOff>0</xdr:colOff>
      <xdr:row>68</xdr:row>
      <xdr:rowOff>0</xdr:rowOff>
    </xdr:to>
    <xdr:sp macro="" textlink="">
      <xdr:nvSpPr>
        <xdr:cNvPr id="12" name="Rectangle 436">
          <a:extLst>
            <a:ext uri="{FF2B5EF4-FFF2-40B4-BE49-F238E27FC236}">
              <a16:creationId xmlns:a16="http://schemas.microsoft.com/office/drawing/2014/main" id="{00000000-0008-0000-1300-00000C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68</xdr:row>
      <xdr:rowOff>0</xdr:rowOff>
    </xdr:from>
    <xdr:to>
      <xdr:col>68</xdr:col>
      <xdr:colOff>0</xdr:colOff>
      <xdr:row>68</xdr:row>
      <xdr:rowOff>0</xdr:rowOff>
    </xdr:to>
    <xdr:sp macro="" textlink="">
      <xdr:nvSpPr>
        <xdr:cNvPr id="13" name="Rectangle 441">
          <a:extLst>
            <a:ext uri="{FF2B5EF4-FFF2-40B4-BE49-F238E27FC236}">
              <a16:creationId xmlns:a16="http://schemas.microsoft.com/office/drawing/2014/main" id="{00000000-0008-0000-1300-00000D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68</xdr:row>
      <xdr:rowOff>0</xdr:rowOff>
    </xdr:from>
    <xdr:to>
      <xdr:col>68</xdr:col>
      <xdr:colOff>0</xdr:colOff>
      <xdr:row>68</xdr:row>
      <xdr:rowOff>0</xdr:rowOff>
    </xdr:to>
    <xdr:sp macro="" textlink="">
      <xdr:nvSpPr>
        <xdr:cNvPr id="14" name="Rectangle 452">
          <a:extLst>
            <a:ext uri="{FF2B5EF4-FFF2-40B4-BE49-F238E27FC236}">
              <a16:creationId xmlns:a16="http://schemas.microsoft.com/office/drawing/2014/main" id="{00000000-0008-0000-1300-00000E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68</xdr:row>
      <xdr:rowOff>0</xdr:rowOff>
    </xdr:from>
    <xdr:to>
      <xdr:col>68</xdr:col>
      <xdr:colOff>0</xdr:colOff>
      <xdr:row>68</xdr:row>
      <xdr:rowOff>0</xdr:rowOff>
    </xdr:to>
    <xdr:sp macro="" textlink="">
      <xdr:nvSpPr>
        <xdr:cNvPr id="15" name="Rectangle 457">
          <a:extLst>
            <a:ext uri="{FF2B5EF4-FFF2-40B4-BE49-F238E27FC236}">
              <a16:creationId xmlns:a16="http://schemas.microsoft.com/office/drawing/2014/main" id="{00000000-0008-0000-1300-00000F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68</xdr:row>
      <xdr:rowOff>0</xdr:rowOff>
    </xdr:from>
    <xdr:to>
      <xdr:col>68</xdr:col>
      <xdr:colOff>0</xdr:colOff>
      <xdr:row>68</xdr:row>
      <xdr:rowOff>0</xdr:rowOff>
    </xdr:to>
    <xdr:sp macro="" textlink="">
      <xdr:nvSpPr>
        <xdr:cNvPr id="16" name="Rectangle 459">
          <a:extLst>
            <a:ext uri="{FF2B5EF4-FFF2-40B4-BE49-F238E27FC236}">
              <a16:creationId xmlns:a16="http://schemas.microsoft.com/office/drawing/2014/main" id="{00000000-0008-0000-1300-000010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68</xdr:row>
      <xdr:rowOff>0</xdr:rowOff>
    </xdr:from>
    <xdr:to>
      <xdr:col>68</xdr:col>
      <xdr:colOff>0</xdr:colOff>
      <xdr:row>68</xdr:row>
      <xdr:rowOff>0</xdr:rowOff>
    </xdr:to>
    <xdr:sp macro="" textlink="">
      <xdr:nvSpPr>
        <xdr:cNvPr id="17" name="Rectangle 461">
          <a:extLst>
            <a:ext uri="{FF2B5EF4-FFF2-40B4-BE49-F238E27FC236}">
              <a16:creationId xmlns:a16="http://schemas.microsoft.com/office/drawing/2014/main" id="{00000000-0008-0000-1300-000011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96</xdr:row>
      <xdr:rowOff>0</xdr:rowOff>
    </xdr:from>
    <xdr:to>
      <xdr:col>68</xdr:col>
      <xdr:colOff>0</xdr:colOff>
      <xdr:row>96</xdr:row>
      <xdr:rowOff>0</xdr:rowOff>
    </xdr:to>
    <xdr:sp macro="" textlink="">
      <xdr:nvSpPr>
        <xdr:cNvPr id="18" name="Rectangle 436">
          <a:extLst>
            <a:ext uri="{FF2B5EF4-FFF2-40B4-BE49-F238E27FC236}">
              <a16:creationId xmlns:a16="http://schemas.microsoft.com/office/drawing/2014/main" id="{00000000-0008-0000-1300-000012000000}"/>
            </a:ext>
          </a:extLst>
        </xdr:cNvPr>
        <xdr:cNvSpPr>
          <a:spLocks noChangeArrowheads="1"/>
        </xdr:cNvSpPr>
      </xdr:nvSpPr>
      <xdr:spPr bwMode="auto">
        <a:xfrm>
          <a:off x="11058525" y="10077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96</xdr:row>
      <xdr:rowOff>0</xdr:rowOff>
    </xdr:from>
    <xdr:to>
      <xdr:col>68</xdr:col>
      <xdr:colOff>0</xdr:colOff>
      <xdr:row>96</xdr:row>
      <xdr:rowOff>0</xdr:rowOff>
    </xdr:to>
    <xdr:sp macro="" textlink="">
      <xdr:nvSpPr>
        <xdr:cNvPr id="19" name="Rectangle 441">
          <a:extLst>
            <a:ext uri="{FF2B5EF4-FFF2-40B4-BE49-F238E27FC236}">
              <a16:creationId xmlns:a16="http://schemas.microsoft.com/office/drawing/2014/main" id="{00000000-0008-0000-1300-000013000000}"/>
            </a:ext>
          </a:extLst>
        </xdr:cNvPr>
        <xdr:cNvSpPr>
          <a:spLocks noChangeArrowheads="1"/>
        </xdr:cNvSpPr>
      </xdr:nvSpPr>
      <xdr:spPr bwMode="auto">
        <a:xfrm>
          <a:off x="11058525" y="10077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96</xdr:row>
      <xdr:rowOff>0</xdr:rowOff>
    </xdr:from>
    <xdr:to>
      <xdr:col>68</xdr:col>
      <xdr:colOff>0</xdr:colOff>
      <xdr:row>96</xdr:row>
      <xdr:rowOff>0</xdr:rowOff>
    </xdr:to>
    <xdr:sp macro="" textlink="">
      <xdr:nvSpPr>
        <xdr:cNvPr id="20" name="Rectangle 452">
          <a:extLst>
            <a:ext uri="{FF2B5EF4-FFF2-40B4-BE49-F238E27FC236}">
              <a16:creationId xmlns:a16="http://schemas.microsoft.com/office/drawing/2014/main" id="{00000000-0008-0000-1300-000014000000}"/>
            </a:ext>
          </a:extLst>
        </xdr:cNvPr>
        <xdr:cNvSpPr>
          <a:spLocks noChangeArrowheads="1"/>
        </xdr:cNvSpPr>
      </xdr:nvSpPr>
      <xdr:spPr bwMode="auto">
        <a:xfrm>
          <a:off x="11058525" y="10077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96</xdr:row>
      <xdr:rowOff>0</xdr:rowOff>
    </xdr:from>
    <xdr:to>
      <xdr:col>68</xdr:col>
      <xdr:colOff>0</xdr:colOff>
      <xdr:row>96</xdr:row>
      <xdr:rowOff>0</xdr:rowOff>
    </xdr:to>
    <xdr:sp macro="" textlink="">
      <xdr:nvSpPr>
        <xdr:cNvPr id="21" name="Rectangle 457">
          <a:extLst>
            <a:ext uri="{FF2B5EF4-FFF2-40B4-BE49-F238E27FC236}">
              <a16:creationId xmlns:a16="http://schemas.microsoft.com/office/drawing/2014/main" id="{00000000-0008-0000-1300-000015000000}"/>
            </a:ext>
          </a:extLst>
        </xdr:cNvPr>
        <xdr:cNvSpPr>
          <a:spLocks noChangeArrowheads="1"/>
        </xdr:cNvSpPr>
      </xdr:nvSpPr>
      <xdr:spPr bwMode="auto">
        <a:xfrm>
          <a:off x="11058525" y="10077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96</xdr:row>
      <xdr:rowOff>0</xdr:rowOff>
    </xdr:from>
    <xdr:to>
      <xdr:col>68</xdr:col>
      <xdr:colOff>0</xdr:colOff>
      <xdr:row>96</xdr:row>
      <xdr:rowOff>0</xdr:rowOff>
    </xdr:to>
    <xdr:sp macro="" textlink="">
      <xdr:nvSpPr>
        <xdr:cNvPr id="22" name="Rectangle 459">
          <a:extLst>
            <a:ext uri="{FF2B5EF4-FFF2-40B4-BE49-F238E27FC236}">
              <a16:creationId xmlns:a16="http://schemas.microsoft.com/office/drawing/2014/main" id="{00000000-0008-0000-1300-000016000000}"/>
            </a:ext>
          </a:extLst>
        </xdr:cNvPr>
        <xdr:cNvSpPr>
          <a:spLocks noChangeArrowheads="1"/>
        </xdr:cNvSpPr>
      </xdr:nvSpPr>
      <xdr:spPr bwMode="auto">
        <a:xfrm>
          <a:off x="11058525" y="10077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96</xdr:row>
      <xdr:rowOff>0</xdr:rowOff>
    </xdr:from>
    <xdr:to>
      <xdr:col>68</xdr:col>
      <xdr:colOff>0</xdr:colOff>
      <xdr:row>96</xdr:row>
      <xdr:rowOff>0</xdr:rowOff>
    </xdr:to>
    <xdr:sp macro="" textlink="">
      <xdr:nvSpPr>
        <xdr:cNvPr id="23" name="Rectangle 461">
          <a:extLst>
            <a:ext uri="{FF2B5EF4-FFF2-40B4-BE49-F238E27FC236}">
              <a16:creationId xmlns:a16="http://schemas.microsoft.com/office/drawing/2014/main" id="{00000000-0008-0000-1300-000017000000}"/>
            </a:ext>
          </a:extLst>
        </xdr:cNvPr>
        <xdr:cNvSpPr>
          <a:spLocks noChangeArrowheads="1"/>
        </xdr:cNvSpPr>
      </xdr:nvSpPr>
      <xdr:spPr bwMode="auto">
        <a:xfrm>
          <a:off x="11058525" y="100774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24" name="Rectangle 436">
          <a:extLst>
            <a:ext uri="{FF2B5EF4-FFF2-40B4-BE49-F238E27FC236}">
              <a16:creationId xmlns:a16="http://schemas.microsoft.com/office/drawing/2014/main" id="{00000000-0008-0000-1300-000018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25" name="Rectangle 441">
          <a:extLst>
            <a:ext uri="{FF2B5EF4-FFF2-40B4-BE49-F238E27FC236}">
              <a16:creationId xmlns:a16="http://schemas.microsoft.com/office/drawing/2014/main" id="{00000000-0008-0000-1300-000019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26" name="Rectangle 452">
          <a:extLst>
            <a:ext uri="{FF2B5EF4-FFF2-40B4-BE49-F238E27FC236}">
              <a16:creationId xmlns:a16="http://schemas.microsoft.com/office/drawing/2014/main" id="{00000000-0008-0000-1300-00001A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27" name="Rectangle 457">
          <a:extLst>
            <a:ext uri="{FF2B5EF4-FFF2-40B4-BE49-F238E27FC236}">
              <a16:creationId xmlns:a16="http://schemas.microsoft.com/office/drawing/2014/main" id="{00000000-0008-0000-1300-00001B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28" name="Rectangle 459">
          <a:extLst>
            <a:ext uri="{FF2B5EF4-FFF2-40B4-BE49-F238E27FC236}">
              <a16:creationId xmlns:a16="http://schemas.microsoft.com/office/drawing/2014/main" id="{00000000-0008-0000-1300-00001C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132</xdr:row>
      <xdr:rowOff>0</xdr:rowOff>
    </xdr:from>
    <xdr:to>
      <xdr:col>68</xdr:col>
      <xdr:colOff>0</xdr:colOff>
      <xdr:row>132</xdr:row>
      <xdr:rowOff>0</xdr:rowOff>
    </xdr:to>
    <xdr:sp macro="" textlink="">
      <xdr:nvSpPr>
        <xdr:cNvPr id="29" name="Rectangle 461">
          <a:extLst>
            <a:ext uri="{FF2B5EF4-FFF2-40B4-BE49-F238E27FC236}">
              <a16:creationId xmlns:a16="http://schemas.microsoft.com/office/drawing/2014/main" id="{00000000-0008-0000-1300-00001D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96</xdr:row>
      <xdr:rowOff>28575</xdr:rowOff>
    </xdr:from>
    <xdr:ext cx="86177" cy="118494"/>
    <xdr:sp macro="" textlink="">
      <xdr:nvSpPr>
        <xdr:cNvPr id="30" name="Text Box 362">
          <a:extLst>
            <a:ext uri="{FF2B5EF4-FFF2-40B4-BE49-F238E27FC236}">
              <a16:creationId xmlns:a16="http://schemas.microsoft.com/office/drawing/2014/main" id="{00000000-0008-0000-1300-00001E000000}"/>
            </a:ext>
          </a:extLst>
        </xdr:cNvPr>
        <xdr:cNvSpPr txBox="1">
          <a:spLocks noChangeArrowheads="1"/>
        </xdr:cNvSpPr>
      </xdr:nvSpPr>
      <xdr:spPr bwMode="auto">
        <a:xfrm>
          <a:off x="5800725" y="101060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145</xdr:row>
      <xdr:rowOff>0</xdr:rowOff>
    </xdr:from>
    <xdr:to>
      <xdr:col>68</xdr:col>
      <xdr:colOff>0</xdr:colOff>
      <xdr:row>145</xdr:row>
      <xdr:rowOff>0</xdr:rowOff>
    </xdr:to>
    <xdr:sp macro="" textlink="">
      <xdr:nvSpPr>
        <xdr:cNvPr id="31" name="Line 12">
          <a:extLst>
            <a:ext uri="{FF2B5EF4-FFF2-40B4-BE49-F238E27FC236}">
              <a16:creationId xmlns:a16="http://schemas.microsoft.com/office/drawing/2014/main" id="{00000000-0008-0000-1300-00001F000000}"/>
            </a:ext>
          </a:extLst>
        </xdr:cNvPr>
        <xdr:cNvSpPr>
          <a:spLocks noChangeShapeType="1"/>
        </xdr:cNvSpPr>
      </xdr:nvSpPr>
      <xdr:spPr bwMode="auto">
        <a:xfrm flipH="1">
          <a:off x="11058525" y="13668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68</xdr:col>
      <xdr:colOff>0</xdr:colOff>
      <xdr:row>145</xdr:row>
      <xdr:rowOff>0</xdr:rowOff>
    </xdr:from>
    <xdr:to>
      <xdr:col>68</xdr:col>
      <xdr:colOff>0</xdr:colOff>
      <xdr:row>145</xdr:row>
      <xdr:rowOff>0</xdr:rowOff>
    </xdr:to>
    <xdr:sp macro="" textlink="">
      <xdr:nvSpPr>
        <xdr:cNvPr id="32" name="Rectangle 436">
          <a:extLst>
            <a:ext uri="{FF2B5EF4-FFF2-40B4-BE49-F238E27FC236}">
              <a16:creationId xmlns:a16="http://schemas.microsoft.com/office/drawing/2014/main" id="{00000000-0008-0000-1300-000020000000}"/>
            </a:ext>
          </a:extLst>
        </xdr:cNvPr>
        <xdr:cNvSpPr>
          <a:spLocks noChangeArrowheads="1"/>
        </xdr:cNvSpPr>
      </xdr:nvSpPr>
      <xdr:spPr bwMode="auto">
        <a:xfrm>
          <a:off x="11058525" y="1366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145</xdr:row>
      <xdr:rowOff>0</xdr:rowOff>
    </xdr:from>
    <xdr:to>
      <xdr:col>68</xdr:col>
      <xdr:colOff>0</xdr:colOff>
      <xdr:row>145</xdr:row>
      <xdr:rowOff>0</xdr:rowOff>
    </xdr:to>
    <xdr:sp macro="" textlink="">
      <xdr:nvSpPr>
        <xdr:cNvPr id="33" name="Rectangle 441">
          <a:extLst>
            <a:ext uri="{FF2B5EF4-FFF2-40B4-BE49-F238E27FC236}">
              <a16:creationId xmlns:a16="http://schemas.microsoft.com/office/drawing/2014/main" id="{00000000-0008-0000-1300-000021000000}"/>
            </a:ext>
          </a:extLst>
        </xdr:cNvPr>
        <xdr:cNvSpPr>
          <a:spLocks noChangeArrowheads="1"/>
        </xdr:cNvSpPr>
      </xdr:nvSpPr>
      <xdr:spPr bwMode="auto">
        <a:xfrm>
          <a:off x="11058525" y="1366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145</xdr:row>
      <xdr:rowOff>0</xdr:rowOff>
    </xdr:from>
    <xdr:to>
      <xdr:col>68</xdr:col>
      <xdr:colOff>0</xdr:colOff>
      <xdr:row>145</xdr:row>
      <xdr:rowOff>0</xdr:rowOff>
    </xdr:to>
    <xdr:sp macro="" textlink="">
      <xdr:nvSpPr>
        <xdr:cNvPr id="34" name="Rectangle 452">
          <a:extLst>
            <a:ext uri="{FF2B5EF4-FFF2-40B4-BE49-F238E27FC236}">
              <a16:creationId xmlns:a16="http://schemas.microsoft.com/office/drawing/2014/main" id="{00000000-0008-0000-1300-000022000000}"/>
            </a:ext>
          </a:extLst>
        </xdr:cNvPr>
        <xdr:cNvSpPr>
          <a:spLocks noChangeArrowheads="1"/>
        </xdr:cNvSpPr>
      </xdr:nvSpPr>
      <xdr:spPr bwMode="auto">
        <a:xfrm>
          <a:off x="11058525" y="1366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145</xdr:row>
      <xdr:rowOff>0</xdr:rowOff>
    </xdr:from>
    <xdr:to>
      <xdr:col>68</xdr:col>
      <xdr:colOff>0</xdr:colOff>
      <xdr:row>145</xdr:row>
      <xdr:rowOff>0</xdr:rowOff>
    </xdr:to>
    <xdr:sp macro="" textlink="">
      <xdr:nvSpPr>
        <xdr:cNvPr id="35" name="Rectangle 457">
          <a:extLst>
            <a:ext uri="{FF2B5EF4-FFF2-40B4-BE49-F238E27FC236}">
              <a16:creationId xmlns:a16="http://schemas.microsoft.com/office/drawing/2014/main" id="{00000000-0008-0000-1300-000023000000}"/>
            </a:ext>
          </a:extLst>
        </xdr:cNvPr>
        <xdr:cNvSpPr>
          <a:spLocks noChangeArrowheads="1"/>
        </xdr:cNvSpPr>
      </xdr:nvSpPr>
      <xdr:spPr bwMode="auto">
        <a:xfrm>
          <a:off x="11058525" y="1366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145</xdr:row>
      <xdr:rowOff>0</xdr:rowOff>
    </xdr:from>
    <xdr:to>
      <xdr:col>68</xdr:col>
      <xdr:colOff>0</xdr:colOff>
      <xdr:row>145</xdr:row>
      <xdr:rowOff>0</xdr:rowOff>
    </xdr:to>
    <xdr:sp macro="" textlink="">
      <xdr:nvSpPr>
        <xdr:cNvPr id="36" name="Rectangle 459">
          <a:extLst>
            <a:ext uri="{FF2B5EF4-FFF2-40B4-BE49-F238E27FC236}">
              <a16:creationId xmlns:a16="http://schemas.microsoft.com/office/drawing/2014/main" id="{00000000-0008-0000-1300-000024000000}"/>
            </a:ext>
          </a:extLst>
        </xdr:cNvPr>
        <xdr:cNvSpPr>
          <a:spLocks noChangeArrowheads="1"/>
        </xdr:cNvSpPr>
      </xdr:nvSpPr>
      <xdr:spPr bwMode="auto">
        <a:xfrm>
          <a:off x="11058525" y="1366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145</xdr:row>
      <xdr:rowOff>0</xdr:rowOff>
    </xdr:from>
    <xdr:to>
      <xdr:col>68</xdr:col>
      <xdr:colOff>0</xdr:colOff>
      <xdr:row>145</xdr:row>
      <xdr:rowOff>0</xdr:rowOff>
    </xdr:to>
    <xdr:sp macro="" textlink="">
      <xdr:nvSpPr>
        <xdr:cNvPr id="37" name="Rectangle 461">
          <a:extLst>
            <a:ext uri="{FF2B5EF4-FFF2-40B4-BE49-F238E27FC236}">
              <a16:creationId xmlns:a16="http://schemas.microsoft.com/office/drawing/2014/main" id="{00000000-0008-0000-1300-000025000000}"/>
            </a:ext>
          </a:extLst>
        </xdr:cNvPr>
        <xdr:cNvSpPr>
          <a:spLocks noChangeArrowheads="1"/>
        </xdr:cNvSpPr>
      </xdr:nvSpPr>
      <xdr:spPr bwMode="auto">
        <a:xfrm>
          <a:off x="11058525" y="1366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38" name="Rectangle 436">
          <a:extLst>
            <a:ext uri="{FF2B5EF4-FFF2-40B4-BE49-F238E27FC236}">
              <a16:creationId xmlns:a16="http://schemas.microsoft.com/office/drawing/2014/main" id="{00000000-0008-0000-1300-000026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39" name="Rectangle 441">
          <a:extLst>
            <a:ext uri="{FF2B5EF4-FFF2-40B4-BE49-F238E27FC236}">
              <a16:creationId xmlns:a16="http://schemas.microsoft.com/office/drawing/2014/main" id="{00000000-0008-0000-1300-000027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40" name="Rectangle 452">
          <a:extLst>
            <a:ext uri="{FF2B5EF4-FFF2-40B4-BE49-F238E27FC236}">
              <a16:creationId xmlns:a16="http://schemas.microsoft.com/office/drawing/2014/main" id="{00000000-0008-0000-1300-000028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41" name="Rectangle 457">
          <a:extLst>
            <a:ext uri="{FF2B5EF4-FFF2-40B4-BE49-F238E27FC236}">
              <a16:creationId xmlns:a16="http://schemas.microsoft.com/office/drawing/2014/main" id="{00000000-0008-0000-1300-000029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42" name="Rectangle 459">
          <a:extLst>
            <a:ext uri="{FF2B5EF4-FFF2-40B4-BE49-F238E27FC236}">
              <a16:creationId xmlns:a16="http://schemas.microsoft.com/office/drawing/2014/main" id="{00000000-0008-0000-1300-00002A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43" name="Rectangle 461">
          <a:extLst>
            <a:ext uri="{FF2B5EF4-FFF2-40B4-BE49-F238E27FC236}">
              <a16:creationId xmlns:a16="http://schemas.microsoft.com/office/drawing/2014/main" id="{00000000-0008-0000-1300-00002B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85725</xdr:colOff>
      <xdr:row>12</xdr:row>
      <xdr:rowOff>37914</xdr:rowOff>
    </xdr:from>
    <xdr:to>
      <xdr:col>27</xdr:col>
      <xdr:colOff>8778</xdr:colOff>
      <xdr:row>14</xdr:row>
      <xdr:rowOff>76200</xdr:rowOff>
    </xdr:to>
    <xdr:sp macro="" textlink="">
      <xdr:nvSpPr>
        <xdr:cNvPr id="44" name="角丸四角形吹き出し 43">
          <a:extLst>
            <a:ext uri="{FF2B5EF4-FFF2-40B4-BE49-F238E27FC236}">
              <a16:creationId xmlns:a16="http://schemas.microsoft.com/office/drawing/2014/main" id="{00000000-0008-0000-1300-00002C000000}"/>
            </a:ext>
          </a:extLst>
        </xdr:cNvPr>
        <xdr:cNvSpPr/>
      </xdr:nvSpPr>
      <xdr:spPr>
        <a:xfrm>
          <a:off x="6667500" y="2638239"/>
          <a:ext cx="494553" cy="228786"/>
        </a:xfrm>
        <a:prstGeom prst="wedgeRoundRectCallout">
          <a:avLst>
            <a:gd name="adj1" fmla="val -133440"/>
            <a:gd name="adj2" fmla="val 85109"/>
            <a:gd name="adj3" fmla="val 16667"/>
          </a:avLst>
        </a:prstGeom>
        <a:no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バー</a:t>
          </a:r>
        </a:p>
      </xdr:txBody>
    </xdr:sp>
    <xdr:clientData/>
  </xdr:twoCellAnchor>
  <xdr:twoCellAnchor>
    <xdr:from>
      <xdr:col>7</xdr:col>
      <xdr:colOff>295275</xdr:colOff>
      <xdr:row>14</xdr:row>
      <xdr:rowOff>104775</xdr:rowOff>
    </xdr:from>
    <xdr:to>
      <xdr:col>11</xdr:col>
      <xdr:colOff>57150</xdr:colOff>
      <xdr:row>16</xdr:row>
      <xdr:rowOff>123824</xdr:rowOff>
    </xdr:to>
    <xdr:sp macro="" textlink="">
      <xdr:nvSpPr>
        <xdr:cNvPr id="45" name="角丸四角形吹き出し 44">
          <a:extLst>
            <a:ext uri="{FF2B5EF4-FFF2-40B4-BE49-F238E27FC236}">
              <a16:creationId xmlns:a16="http://schemas.microsoft.com/office/drawing/2014/main" id="{00000000-0008-0000-1300-00002D000000}"/>
            </a:ext>
          </a:extLst>
        </xdr:cNvPr>
        <xdr:cNvSpPr/>
      </xdr:nvSpPr>
      <xdr:spPr>
        <a:xfrm>
          <a:off x="5276850" y="2895600"/>
          <a:ext cx="409575" cy="209549"/>
        </a:xfrm>
        <a:prstGeom prst="wedgeRoundRectCallout">
          <a:avLst>
            <a:gd name="adj1" fmla="val 72410"/>
            <a:gd name="adj2" fmla="val 21814"/>
            <a:gd name="adj3" fmla="val 16667"/>
          </a:avLst>
        </a:prstGeom>
        <a:no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日数</a:t>
          </a:r>
        </a:p>
      </xdr:txBody>
    </xdr:sp>
    <xdr:clientData/>
  </xdr:twoCellAnchor>
  <xdr:twoCellAnchor>
    <xdr:from>
      <xdr:col>4</xdr:col>
      <xdr:colOff>297326</xdr:colOff>
      <xdr:row>2</xdr:row>
      <xdr:rowOff>82925</xdr:rowOff>
    </xdr:from>
    <xdr:to>
      <xdr:col>46</xdr:col>
      <xdr:colOff>50239</xdr:colOff>
      <xdr:row>6</xdr:row>
      <xdr:rowOff>28575</xdr:rowOff>
    </xdr:to>
    <xdr:sp macro="" textlink="">
      <xdr:nvSpPr>
        <xdr:cNvPr id="46" name="角丸四角形吹き出し 45">
          <a:extLst>
            <a:ext uri="{FF2B5EF4-FFF2-40B4-BE49-F238E27FC236}">
              <a16:creationId xmlns:a16="http://schemas.microsoft.com/office/drawing/2014/main" id="{00000000-0008-0000-1300-00002E000000}"/>
            </a:ext>
          </a:extLst>
        </xdr:cNvPr>
        <xdr:cNvSpPr/>
      </xdr:nvSpPr>
      <xdr:spPr>
        <a:xfrm>
          <a:off x="3211976" y="683000"/>
          <a:ext cx="5801288" cy="1145800"/>
        </a:xfrm>
        <a:prstGeom prst="wedgeRoundRectCallout">
          <a:avLst>
            <a:gd name="adj1" fmla="val -23826"/>
            <a:gd name="adj2" fmla="val 67899"/>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lnSpc>
              <a:spcPts val="1200"/>
            </a:lnSpc>
          </a:pPr>
          <a:r>
            <a:rPr kumimoji="1" lang="ja-JP" altLang="en-US" sz="1100">
              <a:solidFill>
                <a:sysClr val="windowText" lastClr="000000"/>
              </a:solidFill>
              <a:latin typeface="+mn-lt"/>
              <a:ea typeface="+mn-ea"/>
              <a:cs typeface="+mn-cs"/>
            </a:rPr>
            <a:t>「計画」欄には、契約書にて合意された従事日数、渡航回数を記載してください。また、「業務計画書」の「要員計画」に基づき「業務従事計画バー（グレー）」を引いてください（「計画」欄には日付記入不要です）。契約変更がない限り、「計画」欄は変更しないでください。</a:t>
          </a:r>
          <a:endParaRPr kumimoji="1" lang="en-US" altLang="ja-JP" sz="1100">
            <a:solidFill>
              <a:sysClr val="windowText" lastClr="000000"/>
            </a:solidFill>
            <a:latin typeface="+mn-lt"/>
            <a:ea typeface="+mn-ea"/>
            <a:cs typeface="+mn-cs"/>
          </a:endParaRPr>
        </a:p>
        <a:p>
          <a:pPr marL="0" indent="0" algn="l">
            <a:lnSpc>
              <a:spcPts val="1200"/>
            </a:lnSpc>
          </a:pPr>
          <a:r>
            <a:rPr kumimoji="1" lang="ja-JP" altLang="en-US" sz="1100">
              <a:solidFill>
                <a:sysClr val="windowText" lastClr="000000"/>
              </a:solidFill>
              <a:latin typeface="+mn-lt"/>
              <a:ea typeface="+mn-ea"/>
              <a:cs typeface="+mn-cs"/>
            </a:rPr>
            <a:t>（契約変更を行った場合は、「計画」欄を契約変更後の内容に合わせて修正してください。）</a:t>
          </a:r>
          <a:endParaRPr kumimoji="1" lang="en-US" altLang="ja-JP" sz="1100">
            <a:solidFill>
              <a:sysClr val="windowText" lastClr="000000"/>
            </a:solidFill>
            <a:latin typeface="+mn-lt"/>
            <a:ea typeface="+mn-ea"/>
            <a:cs typeface="+mn-cs"/>
          </a:endParaRPr>
        </a:p>
        <a:p>
          <a:pPr marL="0" indent="0" algn="l">
            <a:lnSpc>
              <a:spcPts val="1200"/>
            </a:lnSpc>
          </a:pPr>
          <a:r>
            <a:rPr kumimoji="1" lang="ja-JP" altLang="en-US" sz="1100">
              <a:solidFill>
                <a:sysClr val="windowText" lastClr="000000"/>
              </a:solidFill>
              <a:latin typeface="+mn-lt"/>
              <a:ea typeface="+mn-ea"/>
              <a:cs typeface="+mn-cs"/>
            </a:rPr>
            <a:t>事業開始後の計画管理には、「計画管理用」欄を適宜ご活用ください。</a:t>
          </a:r>
        </a:p>
      </xdr:txBody>
    </xdr:sp>
    <xdr:clientData/>
  </xdr:twoCellAnchor>
  <xdr:twoCellAnchor>
    <xdr:from>
      <xdr:col>69</xdr:col>
      <xdr:colOff>44740</xdr:colOff>
      <xdr:row>2</xdr:row>
      <xdr:rowOff>76200</xdr:rowOff>
    </xdr:from>
    <xdr:to>
      <xdr:col>173</xdr:col>
      <xdr:colOff>25690</xdr:colOff>
      <xdr:row>4</xdr:row>
      <xdr:rowOff>207913</xdr:rowOff>
    </xdr:to>
    <xdr:sp macro="" textlink="">
      <xdr:nvSpPr>
        <xdr:cNvPr id="47" name="角丸四角形吹き出し 46">
          <a:extLst>
            <a:ext uri="{FF2B5EF4-FFF2-40B4-BE49-F238E27FC236}">
              <a16:creationId xmlns:a16="http://schemas.microsoft.com/office/drawing/2014/main" id="{00000000-0008-0000-1300-00002F000000}"/>
            </a:ext>
          </a:extLst>
        </xdr:cNvPr>
        <xdr:cNvSpPr/>
      </xdr:nvSpPr>
      <xdr:spPr>
        <a:xfrm>
          <a:off x="11198515" y="676275"/>
          <a:ext cx="3219450" cy="855613"/>
        </a:xfrm>
        <a:prstGeom prst="wedgeRoundRectCallout">
          <a:avLst>
            <a:gd name="adj1" fmla="val 108900"/>
            <a:gd name="adj2" fmla="val 203651"/>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000"/>
            </a:lnSpc>
          </a:pPr>
          <a:r>
            <a:rPr kumimoji="1" lang="ja-JP" altLang="en-US" sz="1100">
              <a:solidFill>
                <a:sysClr val="windowText" lastClr="000000"/>
              </a:solidFill>
            </a:rPr>
            <a:t>提案法人の従事者に関しては、本業務に従事した日数（旅費を自社負担した期間も含む）を計上してください。</a:t>
          </a:r>
          <a:endParaRPr kumimoji="1" lang="en-US" altLang="ja-JP" sz="1100">
            <a:solidFill>
              <a:sysClr val="windowText" lastClr="000000"/>
            </a:solidFill>
          </a:endParaRPr>
        </a:p>
      </xdr:txBody>
    </xdr:sp>
    <xdr:clientData/>
  </xdr:twoCellAnchor>
  <xdr:twoCellAnchor>
    <xdr:from>
      <xdr:col>195</xdr:col>
      <xdr:colOff>118970</xdr:colOff>
      <xdr:row>35</xdr:row>
      <xdr:rowOff>76948</xdr:rowOff>
    </xdr:from>
    <xdr:to>
      <xdr:col>195</xdr:col>
      <xdr:colOff>2720578</xdr:colOff>
      <xdr:row>75</xdr:row>
      <xdr:rowOff>70217</xdr:rowOff>
    </xdr:to>
    <xdr:sp macro="" textlink="">
      <xdr:nvSpPr>
        <xdr:cNvPr id="48" name="角丸四角形吹き出し 47">
          <a:extLst>
            <a:ext uri="{FF2B5EF4-FFF2-40B4-BE49-F238E27FC236}">
              <a16:creationId xmlns:a16="http://schemas.microsoft.com/office/drawing/2014/main" id="{00000000-0008-0000-1300-000030000000}"/>
            </a:ext>
          </a:extLst>
        </xdr:cNvPr>
        <xdr:cNvSpPr/>
      </xdr:nvSpPr>
      <xdr:spPr>
        <a:xfrm>
          <a:off x="17711645" y="5325223"/>
          <a:ext cx="2601608" cy="2031619"/>
        </a:xfrm>
        <a:prstGeom prst="wedgeRoundRectCallout">
          <a:avLst>
            <a:gd name="adj1" fmla="val -53413"/>
            <a:gd name="adj2" fmla="val -5854"/>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lnSpc>
              <a:spcPts val="1200"/>
            </a:lnSpc>
            <a:spcBef>
              <a:spcPts val="600"/>
            </a:spcBef>
          </a:pPr>
          <a:r>
            <a:rPr kumimoji="1" lang="ja-JP" altLang="en-US" sz="1100" b="0" u="none">
              <a:solidFill>
                <a:sysClr val="windowText" lastClr="000000"/>
              </a:solidFill>
              <a:latin typeface="+mn-lt"/>
              <a:ea typeface="+mn-ea"/>
              <a:cs typeface="+mn-cs"/>
            </a:rPr>
            <a:t>全従事者の日数合計</a:t>
          </a:r>
          <a:r>
            <a:rPr kumimoji="1" lang="en-US" altLang="ja-JP" sz="1100" b="0" u="none">
              <a:solidFill>
                <a:sysClr val="windowText" lastClr="000000"/>
              </a:solidFill>
              <a:latin typeface="+mn-lt"/>
              <a:ea typeface="+mn-ea"/>
              <a:cs typeface="+mn-cs"/>
            </a:rPr>
            <a:t>÷30</a:t>
          </a:r>
          <a:r>
            <a:rPr kumimoji="1" lang="ja-JP" altLang="ja-JP" sz="1100" b="0" u="none">
              <a:solidFill>
                <a:sysClr val="windowText" lastClr="000000"/>
              </a:solidFill>
              <a:latin typeface="+mn-lt"/>
              <a:ea typeface="+mn-ea"/>
              <a:cs typeface="+mn-cs"/>
            </a:rPr>
            <a:t>（ヨコ計算）</a:t>
          </a:r>
          <a:r>
            <a:rPr kumimoji="1" lang="ja-JP" altLang="en-US" sz="1100" b="0" u="none">
              <a:solidFill>
                <a:sysClr val="windowText" lastClr="000000"/>
              </a:solidFill>
              <a:latin typeface="+mn-lt"/>
              <a:ea typeface="+mn-ea"/>
              <a:cs typeface="+mn-cs"/>
            </a:rPr>
            <a:t>から計算される人月と、従事者毎の人月合計（タテ計算）の数字が一致しない場合は、従事者毎の</a:t>
          </a:r>
          <a:r>
            <a:rPr kumimoji="1" lang="en-US" altLang="ja-JP" sz="1100" b="0" u="none">
              <a:solidFill>
                <a:sysClr val="windowText" lastClr="000000"/>
              </a:solidFill>
              <a:latin typeface="+mn-lt"/>
              <a:ea typeface="+mn-ea"/>
              <a:cs typeface="+mn-cs"/>
            </a:rPr>
            <a:t>MM</a:t>
          </a:r>
          <a:r>
            <a:rPr kumimoji="1" lang="ja-JP" altLang="en-US" sz="1100" b="0" u="none">
              <a:solidFill>
                <a:sysClr val="windowText" lastClr="000000"/>
              </a:solidFill>
              <a:latin typeface="+mn-lt"/>
              <a:ea typeface="+mn-ea"/>
              <a:cs typeface="+mn-cs"/>
            </a:rPr>
            <a:t>合計（タテ計算）の数値を入力してください。</a:t>
          </a:r>
          <a:endParaRPr kumimoji="1" lang="en-US" altLang="ja-JP" sz="1100" b="0" u="none">
            <a:solidFill>
              <a:sysClr val="windowText" lastClr="000000"/>
            </a:solidFill>
            <a:latin typeface="+mn-lt"/>
            <a:ea typeface="+mn-ea"/>
            <a:cs typeface="+mn-cs"/>
          </a:endParaRPr>
        </a:p>
        <a:p>
          <a:pPr marL="0" indent="0" algn="l">
            <a:lnSpc>
              <a:spcPts val="1200"/>
            </a:lnSpc>
            <a:spcBef>
              <a:spcPts val="600"/>
            </a:spcBef>
          </a:pPr>
          <a:r>
            <a:rPr kumimoji="1" lang="ja-JP" altLang="en-US" sz="1100" b="0" u="none">
              <a:solidFill>
                <a:sysClr val="windowText" lastClr="000000"/>
              </a:solidFill>
              <a:latin typeface="+mn-lt"/>
              <a:ea typeface="+mn-ea"/>
              <a:cs typeface="+mn-cs"/>
            </a:rPr>
            <a:t>なお、提案法人に限っては、実績人月合計が計画人月合計を超えていても問題ありません。</a:t>
          </a:r>
        </a:p>
      </xdr:txBody>
    </xdr:sp>
    <xdr:clientData/>
  </xdr:twoCellAnchor>
  <xdr:twoCellAnchor>
    <xdr:from>
      <xdr:col>194</xdr:col>
      <xdr:colOff>0</xdr:colOff>
      <xdr:row>1</xdr:row>
      <xdr:rowOff>128381</xdr:rowOff>
    </xdr:from>
    <xdr:to>
      <xdr:col>195</xdr:col>
      <xdr:colOff>1832114</xdr:colOff>
      <xdr:row>4</xdr:row>
      <xdr:rowOff>128380</xdr:rowOff>
    </xdr:to>
    <xdr:sp macro="" textlink="">
      <xdr:nvSpPr>
        <xdr:cNvPr id="49" name="角丸四角形吹き出し 48">
          <a:extLst>
            <a:ext uri="{FF2B5EF4-FFF2-40B4-BE49-F238E27FC236}">
              <a16:creationId xmlns:a16="http://schemas.microsoft.com/office/drawing/2014/main" id="{00000000-0008-0000-1300-000031000000}"/>
            </a:ext>
          </a:extLst>
        </xdr:cNvPr>
        <xdr:cNvSpPr/>
      </xdr:nvSpPr>
      <xdr:spPr>
        <a:xfrm>
          <a:off x="16954500" y="309356"/>
          <a:ext cx="2470289" cy="1142999"/>
        </a:xfrm>
        <a:prstGeom prst="wedgeRoundRectCallout">
          <a:avLst>
            <a:gd name="adj1" fmla="val 23254"/>
            <a:gd name="adj2" fmla="val 109362"/>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000"/>
            </a:lnSpc>
          </a:pPr>
          <a:r>
            <a:rPr kumimoji="1" lang="ja-JP" altLang="en-US" sz="1100">
              <a:solidFill>
                <a:sysClr val="windowText" lastClr="000000"/>
              </a:solidFill>
            </a:rPr>
            <a:t>自社負担した期間が含まれる場合は、その詳細を備考欄に記載してください。</a:t>
          </a:r>
          <a:endParaRPr kumimoji="1" lang="en-US" altLang="ja-JP" sz="1100">
            <a:solidFill>
              <a:sysClr val="windowText" lastClr="000000"/>
            </a:solidFill>
          </a:endParaRPr>
        </a:p>
        <a:p>
          <a:pPr algn="l">
            <a:lnSpc>
              <a:spcPts val="1000"/>
            </a:lnSpc>
          </a:pPr>
          <a:r>
            <a:rPr kumimoji="1" lang="ja-JP" altLang="en-US" sz="1100">
              <a:solidFill>
                <a:sysClr val="windowText" lastClr="000000"/>
              </a:solidFill>
            </a:rPr>
            <a:t>自社業務を行ったことによる自社負担は、その旨を明確に記載してください。）</a:t>
          </a:r>
          <a:endParaRPr kumimoji="1" lang="en-US" altLang="ja-JP" sz="1100">
            <a:solidFill>
              <a:sysClr val="windowText" lastClr="000000"/>
            </a:solidFill>
          </a:endParaRPr>
        </a:p>
      </xdr:txBody>
    </xdr:sp>
    <xdr:clientData/>
  </xdr:twoCellAnchor>
  <xdr:twoCellAnchor>
    <xdr:from>
      <xdr:col>10</xdr:col>
      <xdr:colOff>1</xdr:colOff>
      <xdr:row>62</xdr:row>
      <xdr:rowOff>115606</xdr:rowOff>
    </xdr:from>
    <xdr:to>
      <xdr:col>63</xdr:col>
      <xdr:colOff>66675</xdr:colOff>
      <xdr:row>70</xdr:row>
      <xdr:rowOff>47305</xdr:rowOff>
    </xdr:to>
    <xdr:sp macro="" textlink="">
      <xdr:nvSpPr>
        <xdr:cNvPr id="50" name="角丸四角形吹き出し 49">
          <a:extLst>
            <a:ext uri="{FF2B5EF4-FFF2-40B4-BE49-F238E27FC236}">
              <a16:creationId xmlns:a16="http://schemas.microsoft.com/office/drawing/2014/main" id="{00000000-0008-0000-1300-000032000000}"/>
            </a:ext>
          </a:extLst>
        </xdr:cNvPr>
        <xdr:cNvSpPr/>
      </xdr:nvSpPr>
      <xdr:spPr>
        <a:xfrm>
          <a:off x="5534026" y="6296025"/>
          <a:ext cx="5114924" cy="0"/>
        </a:xfrm>
        <a:prstGeom prst="wedgeRoundRectCallout">
          <a:avLst>
            <a:gd name="adj1" fmla="val 149"/>
            <a:gd name="adj2" fmla="val -168048"/>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200"/>
            </a:lnSpc>
          </a:pPr>
          <a:r>
            <a:rPr kumimoji="1" lang="ja-JP" altLang="en-US" sz="1100">
              <a:solidFill>
                <a:sysClr val="windowText" lastClr="000000"/>
              </a:solidFill>
            </a:rPr>
            <a:t>複数月に跨って渡航した場合は、従事日数は属する月毎に分けて入力してください。</a:t>
          </a:r>
          <a:endParaRPr kumimoji="0" lang="en-US" altLang="ja-JP" sz="1100" b="0" i="0" u="none" strike="noStrike">
            <a:solidFill>
              <a:schemeClr val="lt1"/>
            </a:solidFill>
            <a:effectLst/>
            <a:latin typeface="+mn-lt"/>
            <a:ea typeface="+mn-ea"/>
            <a:cs typeface="+mn-cs"/>
          </a:endParaRPr>
        </a:p>
        <a:p>
          <a:pPr algn="l">
            <a:lnSpc>
              <a:spcPts val="1200"/>
            </a:lnSpc>
          </a:pPr>
          <a:r>
            <a:rPr kumimoji="1" lang="ja-JP" altLang="en-US" sz="1100">
              <a:solidFill>
                <a:sysClr val="windowText" lastClr="000000"/>
              </a:solidFill>
            </a:rPr>
            <a:t>また、バーは一本とし、実際の渡航日（発着日）を記載してください。</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現地渡航中に提出する月報においては、月末時点において渡航中であることが分かるよう、出発日のみを記載し、帰国日は未記載としてください。</a:t>
          </a:r>
        </a:p>
      </xdr:txBody>
    </xdr:sp>
    <xdr:clientData/>
  </xdr:twoCellAnchor>
  <xdr:twoCellAnchor>
    <xdr:from>
      <xdr:col>7</xdr:col>
      <xdr:colOff>268941</xdr:colOff>
      <xdr:row>107</xdr:row>
      <xdr:rowOff>76200</xdr:rowOff>
    </xdr:from>
    <xdr:to>
      <xdr:col>63</xdr:col>
      <xdr:colOff>56030</xdr:colOff>
      <xdr:row>142</xdr:row>
      <xdr:rowOff>235323</xdr:rowOff>
    </xdr:to>
    <xdr:sp macro="" textlink="">
      <xdr:nvSpPr>
        <xdr:cNvPr id="51" name="角丸四角形吹き出し 50">
          <a:extLst>
            <a:ext uri="{FF2B5EF4-FFF2-40B4-BE49-F238E27FC236}">
              <a16:creationId xmlns:a16="http://schemas.microsoft.com/office/drawing/2014/main" id="{00000000-0008-0000-1300-000033000000}"/>
            </a:ext>
          </a:extLst>
        </xdr:cNvPr>
        <xdr:cNvSpPr/>
      </xdr:nvSpPr>
      <xdr:spPr>
        <a:xfrm>
          <a:off x="5250516" y="11344275"/>
          <a:ext cx="5387789" cy="1911723"/>
        </a:xfrm>
        <a:prstGeom prst="wedgeRoundRectCallout">
          <a:avLst>
            <a:gd name="adj1" fmla="val 1295"/>
            <a:gd name="adj2" fmla="val 111428"/>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200"/>
            </a:lnSpc>
          </a:pPr>
          <a:r>
            <a:rPr kumimoji="1" lang="ja-JP" altLang="en-US" sz="1100" b="1" u="sng">
              <a:solidFill>
                <a:sysClr val="windowText" lastClr="000000"/>
              </a:solidFill>
              <a:latin typeface="+mn-ea"/>
              <a:ea typeface="+mn-ea"/>
            </a:rPr>
            <a:t>自社業務バー</a:t>
          </a:r>
          <a:r>
            <a:rPr kumimoji="1" lang="en-US" altLang="ja-JP" sz="1100" b="1" u="sng">
              <a:solidFill>
                <a:sysClr val="windowText" lastClr="000000"/>
              </a:solidFill>
              <a:latin typeface="+mn-ea"/>
              <a:ea typeface="+mn-ea"/>
            </a:rPr>
            <a:t>〈</a:t>
          </a:r>
          <a:r>
            <a:rPr kumimoji="1" lang="ja-JP" altLang="en-US" sz="1100" b="1" u="sng">
              <a:solidFill>
                <a:sysClr val="windowText" lastClr="000000"/>
              </a:solidFill>
              <a:latin typeface="+mn-ea"/>
              <a:ea typeface="+mn-ea"/>
            </a:rPr>
            <a:t>外部人材の場合</a:t>
          </a:r>
          <a:r>
            <a:rPr kumimoji="1" lang="en-US" altLang="ja-JP" sz="1100" u="sng">
              <a:solidFill>
                <a:sysClr val="windowText" lastClr="000000"/>
              </a:solidFill>
              <a:latin typeface="+mn-ea"/>
              <a:ea typeface="+mn-ea"/>
            </a:rPr>
            <a:t>〉</a:t>
          </a:r>
        </a:p>
        <a:p>
          <a:pPr algn="l">
            <a:lnSpc>
              <a:spcPts val="1200"/>
            </a:lnSpc>
            <a:spcBef>
              <a:spcPts val="600"/>
            </a:spcBef>
          </a:pPr>
          <a:r>
            <a:rPr kumimoji="1" lang="ja-JP" altLang="en-US" sz="1100">
              <a:solidFill>
                <a:sysClr val="windowText" lastClr="000000"/>
              </a:solidFill>
              <a:latin typeface="+mn-ea"/>
              <a:ea typeface="+mn-ea"/>
            </a:rPr>
            <a:t>やむを得ない事情により自社業務を兼ねて渡航した場合は、自社業務を行った期間を「自社業務バー（点線）」とし、本事業に係る業務期間と明確に分けてください。</a:t>
          </a:r>
          <a:endParaRPr kumimoji="1" lang="en-US" altLang="ja-JP" sz="1100">
            <a:solidFill>
              <a:sysClr val="windowText" lastClr="000000"/>
            </a:solidFill>
            <a:latin typeface="+mn-ea"/>
            <a:ea typeface="+mn-ea"/>
          </a:endParaRPr>
        </a:p>
        <a:p>
          <a:pPr algn="l">
            <a:lnSpc>
              <a:spcPts val="1200"/>
            </a:lnSpc>
            <a:spcBef>
              <a:spcPts val="600"/>
            </a:spcBef>
          </a:pPr>
          <a:r>
            <a:rPr kumimoji="1" lang="ja-JP" altLang="en-US" sz="1100" u="sng">
              <a:solidFill>
                <a:sysClr val="windowText" lastClr="000000"/>
              </a:solidFill>
              <a:latin typeface="+mn-ea"/>
              <a:ea typeface="+mn-ea"/>
            </a:rPr>
            <a:t>実績日数は本事業の業務に従事した日数（</a:t>
          </a:r>
          <a:r>
            <a:rPr kumimoji="1" lang="en-US" altLang="ja-JP" sz="1100" u="sng">
              <a:solidFill>
                <a:sysClr val="windowText" lastClr="000000"/>
              </a:solidFill>
              <a:latin typeface="+mn-ea"/>
              <a:ea typeface="+mn-ea"/>
            </a:rPr>
            <a:t>JICA</a:t>
          </a:r>
          <a:r>
            <a:rPr kumimoji="1" lang="ja-JP" altLang="en-US" sz="1100" u="sng">
              <a:solidFill>
                <a:sysClr val="windowText" lastClr="000000"/>
              </a:solidFill>
              <a:latin typeface="+mn-ea"/>
              <a:ea typeface="+mn-ea"/>
            </a:rPr>
            <a:t>に人件費請求がある日数）のみ</a:t>
          </a:r>
          <a:r>
            <a:rPr kumimoji="1" lang="ja-JP" altLang="en-US" sz="1100">
              <a:solidFill>
                <a:sysClr val="windowText" lastClr="000000"/>
              </a:solidFill>
              <a:latin typeface="+mn-ea"/>
              <a:ea typeface="+mn-ea"/>
            </a:rPr>
            <a:t>とし、日付は（精算時</a:t>
          </a: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チケットと照合することがあるため）全渡航期間としてください。</a:t>
          </a:r>
          <a:endParaRPr kumimoji="1" lang="en-US" altLang="ja-JP" sz="1100">
            <a:solidFill>
              <a:sysClr val="windowText" lastClr="000000"/>
            </a:solidFill>
            <a:latin typeface="+mn-ea"/>
            <a:ea typeface="+mn-ea"/>
          </a:endParaRPr>
        </a:p>
        <a:p>
          <a:pPr marL="0" marR="0" lvl="0" indent="0" algn="l" defTabSz="914400" eaLnBrk="1" fontAlgn="auto" latinLnBrk="0" hangingPunct="1">
            <a:lnSpc>
              <a:spcPts val="1200"/>
            </a:lnSpc>
            <a:spcBef>
              <a:spcPts val="600"/>
            </a:spcBef>
            <a:spcAft>
              <a:spcPts val="0"/>
            </a:spcAft>
            <a:buClrTx/>
            <a:buSzTx/>
            <a:buFontTx/>
            <a:buNone/>
            <a:tabLst/>
            <a:defRPr/>
          </a:pPr>
          <a:r>
            <a:rPr kumimoji="1" lang="ja-JP" altLang="en-US" sz="1100">
              <a:solidFill>
                <a:sysClr val="windowText" lastClr="000000"/>
              </a:solidFill>
              <a:latin typeface="+mn-ea"/>
              <a:ea typeface="+mn-ea"/>
              <a:cs typeface="+mn-cs"/>
            </a:rPr>
            <a:t>この事例は、渡航期間</a:t>
          </a:r>
          <a:r>
            <a:rPr kumimoji="1" lang="en-US" altLang="ja-JP" sz="1100">
              <a:solidFill>
                <a:sysClr val="windowText" lastClr="000000"/>
              </a:solidFill>
              <a:latin typeface="+mn-ea"/>
              <a:ea typeface="+mn-ea"/>
              <a:cs typeface="+mn-cs"/>
            </a:rPr>
            <a:t>8/15-8/31</a:t>
          </a:r>
          <a:r>
            <a:rPr kumimoji="1" lang="ja-JP" altLang="en-US" sz="1100">
              <a:solidFill>
                <a:sysClr val="windowText" lastClr="000000"/>
              </a:solidFill>
              <a:latin typeface="+mn-ea"/>
              <a:ea typeface="+mn-ea"/>
              <a:cs typeface="+mn-cs"/>
            </a:rPr>
            <a:t>の全</a:t>
          </a:r>
          <a:r>
            <a:rPr kumimoji="1" lang="en-US" altLang="ja-JP" sz="1100">
              <a:solidFill>
                <a:sysClr val="windowText" lastClr="000000"/>
              </a:solidFill>
              <a:latin typeface="+mn-ea"/>
              <a:ea typeface="+mn-ea"/>
              <a:cs typeface="+mn-cs"/>
            </a:rPr>
            <a:t>17</a:t>
          </a:r>
          <a:r>
            <a:rPr kumimoji="1" lang="ja-JP" altLang="en-US" sz="1100">
              <a:solidFill>
                <a:sysClr val="windowText" lastClr="000000"/>
              </a:solidFill>
              <a:latin typeface="+mn-ea"/>
              <a:ea typeface="+mn-ea"/>
              <a:cs typeface="+mn-cs"/>
            </a:rPr>
            <a:t>日間のうち、</a:t>
          </a:r>
          <a:r>
            <a:rPr kumimoji="1" lang="en-US" altLang="ja-JP" sz="1100">
              <a:solidFill>
                <a:sysClr val="windowText" lastClr="000000"/>
              </a:solidFill>
              <a:latin typeface="+mn-ea"/>
              <a:ea typeface="+mn-ea"/>
              <a:cs typeface="+mn-cs"/>
            </a:rPr>
            <a:t>8/15-8/24</a:t>
          </a:r>
          <a:r>
            <a:rPr kumimoji="1" lang="ja-JP" altLang="en-US" sz="1100">
              <a:solidFill>
                <a:sysClr val="windowText" lastClr="000000"/>
              </a:solidFill>
              <a:latin typeface="+mn-ea"/>
              <a:ea typeface="+mn-ea"/>
              <a:cs typeface="+mn-cs"/>
            </a:rPr>
            <a:t>の</a:t>
          </a:r>
          <a:r>
            <a:rPr kumimoji="1" lang="en-US" altLang="ja-JP" sz="1100">
              <a:solidFill>
                <a:sysClr val="windowText" lastClr="000000"/>
              </a:solidFill>
              <a:latin typeface="+mn-ea"/>
              <a:ea typeface="+mn-ea"/>
              <a:cs typeface="+mn-cs"/>
            </a:rPr>
            <a:t>10</a:t>
          </a:r>
          <a:r>
            <a:rPr kumimoji="1" lang="ja-JP" altLang="en-US" sz="1100">
              <a:solidFill>
                <a:sysClr val="windowText" lastClr="000000"/>
              </a:solidFill>
              <a:latin typeface="+mn-ea"/>
              <a:ea typeface="+mn-ea"/>
              <a:cs typeface="+mn-cs"/>
            </a:rPr>
            <a:t>日間は本事業の業務を、</a:t>
          </a:r>
          <a:r>
            <a:rPr kumimoji="1" lang="en-US" altLang="ja-JP" sz="1100">
              <a:solidFill>
                <a:sysClr val="windowText" lastClr="000000"/>
              </a:solidFill>
              <a:latin typeface="+mn-ea"/>
              <a:ea typeface="+mn-ea"/>
              <a:cs typeface="+mn-cs"/>
            </a:rPr>
            <a:t>8/25-8/31</a:t>
          </a:r>
          <a:r>
            <a:rPr kumimoji="1" lang="ja-JP" altLang="en-US" sz="1100">
              <a:solidFill>
                <a:sysClr val="windowText" lastClr="000000"/>
              </a:solidFill>
              <a:latin typeface="+mn-ea"/>
              <a:ea typeface="+mn-ea"/>
              <a:cs typeface="+mn-cs"/>
            </a:rPr>
            <a:t>の</a:t>
          </a:r>
          <a:r>
            <a:rPr kumimoji="1" lang="en-US" altLang="ja-JP" sz="1100">
              <a:solidFill>
                <a:sysClr val="windowText" lastClr="000000"/>
              </a:solidFill>
              <a:latin typeface="+mn-ea"/>
              <a:ea typeface="+mn-ea"/>
              <a:cs typeface="+mn-cs"/>
            </a:rPr>
            <a:t>7</a:t>
          </a:r>
          <a:r>
            <a:rPr kumimoji="1" lang="ja-JP" altLang="en-US" sz="1100">
              <a:solidFill>
                <a:sysClr val="windowText" lastClr="000000"/>
              </a:solidFill>
              <a:latin typeface="+mn-ea"/>
              <a:ea typeface="+mn-ea"/>
              <a:cs typeface="+mn-cs"/>
            </a:rPr>
            <a:t>日間は、自社業務を行った場合です。</a:t>
          </a:r>
          <a:endParaRPr kumimoji="1" lang="en-US" altLang="ja-JP" sz="1100">
            <a:solidFill>
              <a:sysClr val="windowText" lastClr="000000"/>
            </a:solidFill>
            <a:latin typeface="+mn-ea"/>
            <a:ea typeface="+mn-ea"/>
            <a:cs typeface="+mn-cs"/>
          </a:endParaRPr>
        </a:p>
        <a:p>
          <a:pPr marL="0" marR="0" lvl="0" indent="0" algn="l" defTabSz="914400" eaLnBrk="1" fontAlgn="auto" latinLnBrk="0" hangingPunct="1">
            <a:lnSpc>
              <a:spcPts val="1200"/>
            </a:lnSpc>
            <a:spcBef>
              <a:spcPts val="600"/>
            </a:spcBef>
            <a:spcAft>
              <a:spcPts val="0"/>
            </a:spcAft>
            <a:buClrTx/>
            <a:buSzTx/>
            <a:buFontTx/>
            <a:buNone/>
            <a:tabLst/>
            <a:defRPr/>
          </a:pPr>
          <a:r>
            <a:rPr kumimoji="1" lang="ja-JP" altLang="en-US" sz="1100">
              <a:solidFill>
                <a:sysClr val="windowText" lastClr="000000"/>
              </a:solidFill>
              <a:latin typeface="+mn-ea"/>
              <a:ea typeface="+mn-ea"/>
              <a:cs typeface="+mn-cs"/>
            </a:rPr>
            <a:t>詳細情報は備考欄に記載してください。</a:t>
          </a:r>
          <a:endParaRPr kumimoji="1" lang="en-US" altLang="ja-JP" sz="1100">
            <a:solidFill>
              <a:sysClr val="windowText" lastClr="000000"/>
            </a:solidFill>
            <a:latin typeface="+mn-ea"/>
            <a:ea typeface="+mn-ea"/>
            <a:cs typeface="+mn-cs"/>
          </a:endParaRPr>
        </a:p>
      </xdr:txBody>
    </xdr:sp>
    <xdr:clientData/>
  </xdr:twoCellAnchor>
  <xdr:twoCellAnchor>
    <xdr:from>
      <xdr:col>84</xdr:col>
      <xdr:colOff>40553</xdr:colOff>
      <xdr:row>13</xdr:row>
      <xdr:rowOff>57150</xdr:rowOff>
    </xdr:from>
    <xdr:to>
      <xdr:col>187</xdr:col>
      <xdr:colOff>76760</xdr:colOff>
      <xdr:row>27</xdr:row>
      <xdr:rowOff>0</xdr:rowOff>
    </xdr:to>
    <xdr:sp macro="" textlink="">
      <xdr:nvSpPr>
        <xdr:cNvPr id="52" name="角丸四角形吹き出し 51">
          <a:extLst>
            <a:ext uri="{FF2B5EF4-FFF2-40B4-BE49-F238E27FC236}">
              <a16:creationId xmlns:a16="http://schemas.microsoft.com/office/drawing/2014/main" id="{00000000-0008-0000-1300-000034000000}"/>
            </a:ext>
          </a:extLst>
        </xdr:cNvPr>
        <xdr:cNvSpPr/>
      </xdr:nvSpPr>
      <xdr:spPr>
        <a:xfrm>
          <a:off x="12623078" y="2714625"/>
          <a:ext cx="3179457" cy="1619250"/>
        </a:xfrm>
        <a:prstGeom prst="wedgeRoundRectCallout">
          <a:avLst>
            <a:gd name="adj1" fmla="val -66163"/>
            <a:gd name="adj2" fmla="val -35768"/>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lnSpc>
              <a:spcPts val="1200"/>
            </a:lnSpc>
          </a:pPr>
          <a:r>
            <a:rPr kumimoji="1" lang="ja-JP" altLang="en-US" sz="1100" b="1" u="sng">
              <a:solidFill>
                <a:sysClr val="windowText" lastClr="000000"/>
              </a:solidFill>
              <a:latin typeface="+mn-lt"/>
              <a:ea typeface="+mn-ea"/>
              <a:cs typeface="+mn-cs"/>
            </a:rPr>
            <a:t>自社業務バー</a:t>
          </a:r>
          <a:r>
            <a:rPr kumimoji="1" lang="en-US" altLang="ja-JP" sz="1100" b="1" u="sng">
              <a:solidFill>
                <a:sysClr val="windowText" lastClr="000000"/>
              </a:solidFill>
              <a:latin typeface="+mn-lt"/>
              <a:ea typeface="+mn-ea"/>
              <a:cs typeface="+mn-cs"/>
            </a:rPr>
            <a:t>〈</a:t>
          </a:r>
          <a:r>
            <a:rPr kumimoji="1" lang="ja-JP" altLang="en-US" sz="1100" b="1" u="sng">
              <a:solidFill>
                <a:sysClr val="windowText" lastClr="000000"/>
              </a:solidFill>
              <a:latin typeface="+mn-lt"/>
              <a:ea typeface="+mn-ea"/>
              <a:cs typeface="+mn-cs"/>
            </a:rPr>
            <a:t>提案法人の場合</a:t>
          </a:r>
          <a:r>
            <a:rPr kumimoji="1" lang="en-US" altLang="ja-JP" sz="1100" b="1" u="sng">
              <a:solidFill>
                <a:sysClr val="windowText" lastClr="000000"/>
              </a:solidFill>
              <a:latin typeface="+mn-lt"/>
              <a:ea typeface="+mn-ea"/>
              <a:cs typeface="+mn-cs"/>
            </a:rPr>
            <a:t>〉</a:t>
          </a:r>
        </a:p>
        <a:p>
          <a:pPr marL="0" indent="0" algn="l">
            <a:lnSpc>
              <a:spcPts val="1200"/>
            </a:lnSpc>
            <a:spcBef>
              <a:spcPts val="600"/>
            </a:spcBef>
          </a:pPr>
          <a:r>
            <a:rPr kumimoji="1" lang="ja-JP" altLang="en-US" sz="1100" b="0" u="none">
              <a:solidFill>
                <a:sysClr val="windowText" lastClr="000000"/>
              </a:solidFill>
              <a:latin typeface="+mn-lt"/>
              <a:ea typeface="+mn-ea"/>
              <a:cs typeface="+mn-cs"/>
            </a:rPr>
            <a:t>やむを得ない事情により自社業務を兼ねて渡航した場合は、自社業務を行った期間を「自社業務バー（点線）」とし、本事業に係る業務期間と明確に分けてください。</a:t>
          </a:r>
        </a:p>
        <a:p>
          <a:pPr marL="0" indent="0" algn="l">
            <a:lnSpc>
              <a:spcPts val="1200"/>
            </a:lnSpc>
            <a:spcBef>
              <a:spcPts val="600"/>
            </a:spcBef>
          </a:pPr>
          <a:r>
            <a:rPr kumimoji="1" lang="ja-JP" altLang="en-US" sz="1100" b="0" u="none">
              <a:solidFill>
                <a:sysClr val="windowText" lastClr="000000"/>
              </a:solidFill>
              <a:latin typeface="+mn-lt"/>
              <a:ea typeface="+mn-ea"/>
              <a:cs typeface="+mn-cs"/>
            </a:rPr>
            <a:t>なお、旅費を一部自社負担した期間があっても、「自社負担バー（斜線）」とする必要はありません。</a:t>
          </a:r>
          <a:endParaRPr kumimoji="1" lang="en-US" altLang="ja-JP" sz="1100" b="0" u="none">
            <a:solidFill>
              <a:sysClr val="windowText" lastClr="000000"/>
            </a:solidFill>
            <a:latin typeface="+mn-lt"/>
            <a:ea typeface="+mn-ea"/>
            <a:cs typeface="+mn-cs"/>
          </a:endParaRPr>
        </a:p>
      </xdr:txBody>
    </xdr:sp>
    <xdr:clientData/>
  </xdr:twoCellAnchor>
  <xdr:twoCellAnchor>
    <xdr:from>
      <xdr:col>29</xdr:col>
      <xdr:colOff>24251</xdr:colOff>
      <xdr:row>35</xdr:row>
      <xdr:rowOff>0</xdr:rowOff>
    </xdr:from>
    <xdr:to>
      <xdr:col>80</xdr:col>
      <xdr:colOff>9525</xdr:colOff>
      <xdr:row>72</xdr:row>
      <xdr:rowOff>180975</xdr:rowOff>
    </xdr:to>
    <xdr:sp macro="" textlink="">
      <xdr:nvSpPr>
        <xdr:cNvPr id="53" name="角丸四角形吹き出し 52">
          <a:extLst>
            <a:ext uri="{FF2B5EF4-FFF2-40B4-BE49-F238E27FC236}">
              <a16:creationId xmlns:a16="http://schemas.microsoft.com/office/drawing/2014/main" id="{00000000-0008-0000-1300-000035000000}"/>
            </a:ext>
          </a:extLst>
        </xdr:cNvPr>
        <xdr:cNvSpPr/>
      </xdr:nvSpPr>
      <xdr:spPr>
        <a:xfrm>
          <a:off x="7368026" y="5248275"/>
          <a:ext cx="4843024" cy="428625"/>
        </a:xfrm>
        <a:prstGeom prst="wedgeRoundRectCallout">
          <a:avLst>
            <a:gd name="adj1" fmla="val -36306"/>
            <a:gd name="adj2" fmla="val -100117"/>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ct val="100000"/>
            </a:lnSpc>
          </a:pPr>
          <a:r>
            <a:rPr kumimoji="1" lang="ja-JP" altLang="en-US" sz="1100" b="1" u="sng" spc="-100" baseline="0">
              <a:solidFill>
                <a:sysClr val="windowText" lastClr="000000"/>
              </a:solidFill>
              <a:latin typeface="+mj-ea"/>
              <a:ea typeface="+mj-ea"/>
            </a:rPr>
            <a:t>業務従事者の追加</a:t>
          </a:r>
          <a:endParaRPr kumimoji="1" lang="en-US" altLang="ja-JP" sz="1100" b="1" u="sng" spc="-100" baseline="0">
            <a:solidFill>
              <a:sysClr val="windowText" lastClr="000000"/>
            </a:solidFill>
            <a:latin typeface="+mj-ea"/>
            <a:ea typeface="+mj-ea"/>
          </a:endParaRPr>
        </a:p>
        <a:p>
          <a:pPr algn="l">
            <a:lnSpc>
              <a:spcPct val="100000"/>
            </a:lnSpc>
          </a:pPr>
          <a:r>
            <a:rPr kumimoji="1" lang="ja-JP" altLang="en-US" sz="1100">
              <a:solidFill>
                <a:sysClr val="windowText" lastClr="000000"/>
              </a:solidFill>
              <a:latin typeface="+mj-ea"/>
              <a:ea typeface="+mj-ea"/>
            </a:rPr>
            <a:t>事業開始後に業務従事者が追加された場合は、行を追加してください。</a:t>
          </a:r>
          <a:endParaRPr kumimoji="1" lang="en-US" altLang="ja-JP" sz="1100">
            <a:solidFill>
              <a:sysClr val="windowText" lastClr="000000"/>
            </a:solidFill>
            <a:latin typeface="+mj-ea"/>
            <a:ea typeface="+mj-ea"/>
          </a:endParaRPr>
        </a:p>
        <a:p>
          <a:pPr algn="l">
            <a:lnSpc>
              <a:spcPct val="100000"/>
            </a:lnSpc>
          </a:pPr>
          <a:r>
            <a:rPr kumimoji="1" lang="ja-JP" altLang="en-US" sz="1100">
              <a:solidFill>
                <a:sysClr val="windowText" lastClr="000000"/>
              </a:solidFill>
              <a:latin typeface="+mj-ea"/>
              <a:ea typeface="+mj-ea"/>
            </a:rPr>
            <a:t>当該追加に係る契約変更を行っていない限り、「計画」欄は空欄としてください。</a:t>
          </a:r>
        </a:p>
      </xdr:txBody>
    </xdr:sp>
    <xdr:clientData/>
  </xdr:twoCellAnchor>
  <xdr:twoCellAnchor>
    <xdr:from>
      <xdr:col>6</xdr:col>
      <xdr:colOff>775372</xdr:colOff>
      <xdr:row>151</xdr:row>
      <xdr:rowOff>64659</xdr:rowOff>
    </xdr:from>
    <xdr:to>
      <xdr:col>10</xdr:col>
      <xdr:colOff>71698</xdr:colOff>
      <xdr:row>251</xdr:row>
      <xdr:rowOff>28850</xdr:rowOff>
    </xdr:to>
    <xdr:sp macro="" textlink="">
      <xdr:nvSpPr>
        <xdr:cNvPr id="54" name="左カーブ矢印 53">
          <a:extLst>
            <a:ext uri="{FF2B5EF4-FFF2-40B4-BE49-F238E27FC236}">
              <a16:creationId xmlns:a16="http://schemas.microsoft.com/office/drawing/2014/main" id="{00000000-0008-0000-1300-000036000000}"/>
            </a:ext>
          </a:extLst>
        </xdr:cNvPr>
        <xdr:cNvSpPr/>
      </xdr:nvSpPr>
      <xdr:spPr>
        <a:xfrm rot="10950526">
          <a:off x="4966372" y="14418834"/>
          <a:ext cx="639351" cy="7079366"/>
        </a:xfrm>
        <a:prstGeom prst="curvedLeftArrow">
          <a:avLst>
            <a:gd name="adj1" fmla="val 10219"/>
            <a:gd name="adj2" fmla="val 63806"/>
            <a:gd name="adj3" fmla="val 2623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7</xdr:col>
      <xdr:colOff>304800</xdr:colOff>
      <xdr:row>11</xdr:row>
      <xdr:rowOff>95250</xdr:rowOff>
    </xdr:from>
    <xdr:to>
      <xdr:col>11</xdr:col>
      <xdr:colOff>66675</xdr:colOff>
      <xdr:row>13</xdr:row>
      <xdr:rowOff>104775</xdr:rowOff>
    </xdr:to>
    <xdr:sp macro="" textlink="">
      <xdr:nvSpPr>
        <xdr:cNvPr id="55" name="角丸四角形吹き出し 54">
          <a:extLst>
            <a:ext uri="{FF2B5EF4-FFF2-40B4-BE49-F238E27FC236}">
              <a16:creationId xmlns:a16="http://schemas.microsoft.com/office/drawing/2014/main" id="{00000000-0008-0000-1300-000037000000}"/>
            </a:ext>
          </a:extLst>
        </xdr:cNvPr>
        <xdr:cNvSpPr/>
      </xdr:nvSpPr>
      <xdr:spPr>
        <a:xfrm>
          <a:off x="5286375" y="2562225"/>
          <a:ext cx="409575" cy="200025"/>
        </a:xfrm>
        <a:prstGeom prst="wedgeRoundRectCallout">
          <a:avLst>
            <a:gd name="adj1" fmla="val 70084"/>
            <a:gd name="adj2" fmla="val 103632"/>
            <a:gd name="adj3" fmla="val 16667"/>
          </a:avLst>
        </a:prstGeom>
        <a:no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日付</a:t>
          </a:r>
        </a:p>
      </xdr:txBody>
    </xdr:sp>
    <xdr:clientData/>
  </xdr:twoCellAnchor>
  <xdr:twoCellAnchor>
    <xdr:from>
      <xdr:col>68</xdr:col>
      <xdr:colOff>0</xdr:colOff>
      <xdr:row>59</xdr:row>
      <xdr:rowOff>0</xdr:rowOff>
    </xdr:from>
    <xdr:to>
      <xdr:col>68</xdr:col>
      <xdr:colOff>0</xdr:colOff>
      <xdr:row>59</xdr:row>
      <xdr:rowOff>0</xdr:rowOff>
    </xdr:to>
    <xdr:sp macro="" textlink="">
      <xdr:nvSpPr>
        <xdr:cNvPr id="56" name="Rectangle 436">
          <a:extLst>
            <a:ext uri="{FF2B5EF4-FFF2-40B4-BE49-F238E27FC236}">
              <a16:creationId xmlns:a16="http://schemas.microsoft.com/office/drawing/2014/main" id="{00000000-0008-0000-1300-000038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59</xdr:row>
      <xdr:rowOff>0</xdr:rowOff>
    </xdr:from>
    <xdr:to>
      <xdr:col>68</xdr:col>
      <xdr:colOff>0</xdr:colOff>
      <xdr:row>59</xdr:row>
      <xdr:rowOff>0</xdr:rowOff>
    </xdr:to>
    <xdr:sp macro="" textlink="">
      <xdr:nvSpPr>
        <xdr:cNvPr id="57" name="Rectangle 441">
          <a:extLst>
            <a:ext uri="{FF2B5EF4-FFF2-40B4-BE49-F238E27FC236}">
              <a16:creationId xmlns:a16="http://schemas.microsoft.com/office/drawing/2014/main" id="{00000000-0008-0000-1300-000039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59</xdr:row>
      <xdr:rowOff>0</xdr:rowOff>
    </xdr:from>
    <xdr:to>
      <xdr:col>68</xdr:col>
      <xdr:colOff>0</xdr:colOff>
      <xdr:row>59</xdr:row>
      <xdr:rowOff>0</xdr:rowOff>
    </xdr:to>
    <xdr:sp macro="" textlink="">
      <xdr:nvSpPr>
        <xdr:cNvPr id="58" name="Rectangle 452">
          <a:extLst>
            <a:ext uri="{FF2B5EF4-FFF2-40B4-BE49-F238E27FC236}">
              <a16:creationId xmlns:a16="http://schemas.microsoft.com/office/drawing/2014/main" id="{00000000-0008-0000-1300-00003A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59</xdr:row>
      <xdr:rowOff>0</xdr:rowOff>
    </xdr:from>
    <xdr:to>
      <xdr:col>68</xdr:col>
      <xdr:colOff>0</xdr:colOff>
      <xdr:row>59</xdr:row>
      <xdr:rowOff>0</xdr:rowOff>
    </xdr:to>
    <xdr:sp macro="" textlink="">
      <xdr:nvSpPr>
        <xdr:cNvPr id="59" name="Rectangle 457">
          <a:extLst>
            <a:ext uri="{FF2B5EF4-FFF2-40B4-BE49-F238E27FC236}">
              <a16:creationId xmlns:a16="http://schemas.microsoft.com/office/drawing/2014/main" id="{00000000-0008-0000-1300-00003B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59</xdr:row>
      <xdr:rowOff>0</xdr:rowOff>
    </xdr:from>
    <xdr:to>
      <xdr:col>68</xdr:col>
      <xdr:colOff>0</xdr:colOff>
      <xdr:row>59</xdr:row>
      <xdr:rowOff>0</xdr:rowOff>
    </xdr:to>
    <xdr:sp macro="" textlink="">
      <xdr:nvSpPr>
        <xdr:cNvPr id="60" name="Rectangle 459">
          <a:extLst>
            <a:ext uri="{FF2B5EF4-FFF2-40B4-BE49-F238E27FC236}">
              <a16:creationId xmlns:a16="http://schemas.microsoft.com/office/drawing/2014/main" id="{00000000-0008-0000-1300-00003C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59</xdr:row>
      <xdr:rowOff>0</xdr:rowOff>
    </xdr:from>
    <xdr:to>
      <xdr:col>68</xdr:col>
      <xdr:colOff>0</xdr:colOff>
      <xdr:row>59</xdr:row>
      <xdr:rowOff>0</xdr:rowOff>
    </xdr:to>
    <xdr:sp macro="" textlink="">
      <xdr:nvSpPr>
        <xdr:cNvPr id="61" name="Rectangle 461">
          <a:extLst>
            <a:ext uri="{FF2B5EF4-FFF2-40B4-BE49-F238E27FC236}">
              <a16:creationId xmlns:a16="http://schemas.microsoft.com/office/drawing/2014/main" id="{00000000-0008-0000-1300-00003D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99</xdr:row>
      <xdr:rowOff>28575</xdr:rowOff>
    </xdr:from>
    <xdr:ext cx="86177" cy="118494"/>
    <xdr:sp macro="" textlink="">
      <xdr:nvSpPr>
        <xdr:cNvPr id="62" name="Text Box 372">
          <a:extLst>
            <a:ext uri="{FF2B5EF4-FFF2-40B4-BE49-F238E27FC236}">
              <a16:creationId xmlns:a16="http://schemas.microsoft.com/office/drawing/2014/main" id="{00000000-0008-0000-1300-00003E000000}"/>
            </a:ext>
          </a:extLst>
        </xdr:cNvPr>
        <xdr:cNvSpPr txBox="1">
          <a:spLocks noChangeArrowheads="1"/>
        </xdr:cNvSpPr>
      </xdr:nvSpPr>
      <xdr:spPr bwMode="auto">
        <a:xfrm>
          <a:off x="5800725" y="104298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105</xdr:row>
      <xdr:rowOff>0</xdr:rowOff>
    </xdr:from>
    <xdr:to>
      <xdr:col>68</xdr:col>
      <xdr:colOff>0</xdr:colOff>
      <xdr:row>105</xdr:row>
      <xdr:rowOff>0</xdr:rowOff>
    </xdr:to>
    <xdr:sp macro="" textlink="">
      <xdr:nvSpPr>
        <xdr:cNvPr id="63" name="Rectangle 436">
          <a:extLst>
            <a:ext uri="{FF2B5EF4-FFF2-40B4-BE49-F238E27FC236}">
              <a16:creationId xmlns:a16="http://schemas.microsoft.com/office/drawing/2014/main" id="{00000000-0008-0000-1300-00003F000000}"/>
            </a:ext>
          </a:extLst>
        </xdr:cNvPr>
        <xdr:cNvSpPr>
          <a:spLocks noChangeArrowheads="1"/>
        </xdr:cNvSpPr>
      </xdr:nvSpPr>
      <xdr:spPr bwMode="auto">
        <a:xfrm>
          <a:off x="11058525" y="110775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105</xdr:row>
      <xdr:rowOff>0</xdr:rowOff>
    </xdr:from>
    <xdr:to>
      <xdr:col>68</xdr:col>
      <xdr:colOff>0</xdr:colOff>
      <xdr:row>105</xdr:row>
      <xdr:rowOff>0</xdr:rowOff>
    </xdr:to>
    <xdr:sp macro="" textlink="">
      <xdr:nvSpPr>
        <xdr:cNvPr id="64" name="Rectangle 441">
          <a:extLst>
            <a:ext uri="{FF2B5EF4-FFF2-40B4-BE49-F238E27FC236}">
              <a16:creationId xmlns:a16="http://schemas.microsoft.com/office/drawing/2014/main" id="{00000000-0008-0000-1300-000040000000}"/>
            </a:ext>
          </a:extLst>
        </xdr:cNvPr>
        <xdr:cNvSpPr>
          <a:spLocks noChangeArrowheads="1"/>
        </xdr:cNvSpPr>
      </xdr:nvSpPr>
      <xdr:spPr bwMode="auto">
        <a:xfrm>
          <a:off x="11058525" y="110775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105</xdr:row>
      <xdr:rowOff>0</xdr:rowOff>
    </xdr:from>
    <xdr:to>
      <xdr:col>68</xdr:col>
      <xdr:colOff>0</xdr:colOff>
      <xdr:row>105</xdr:row>
      <xdr:rowOff>0</xdr:rowOff>
    </xdr:to>
    <xdr:sp macro="" textlink="">
      <xdr:nvSpPr>
        <xdr:cNvPr id="65" name="Rectangle 452">
          <a:extLst>
            <a:ext uri="{FF2B5EF4-FFF2-40B4-BE49-F238E27FC236}">
              <a16:creationId xmlns:a16="http://schemas.microsoft.com/office/drawing/2014/main" id="{00000000-0008-0000-1300-000041000000}"/>
            </a:ext>
          </a:extLst>
        </xdr:cNvPr>
        <xdr:cNvSpPr>
          <a:spLocks noChangeArrowheads="1"/>
        </xdr:cNvSpPr>
      </xdr:nvSpPr>
      <xdr:spPr bwMode="auto">
        <a:xfrm>
          <a:off x="11058525" y="110775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105</xdr:row>
      <xdr:rowOff>0</xdr:rowOff>
    </xdr:from>
    <xdr:to>
      <xdr:col>68</xdr:col>
      <xdr:colOff>0</xdr:colOff>
      <xdr:row>105</xdr:row>
      <xdr:rowOff>0</xdr:rowOff>
    </xdr:to>
    <xdr:sp macro="" textlink="">
      <xdr:nvSpPr>
        <xdr:cNvPr id="66" name="Rectangle 457">
          <a:extLst>
            <a:ext uri="{FF2B5EF4-FFF2-40B4-BE49-F238E27FC236}">
              <a16:creationId xmlns:a16="http://schemas.microsoft.com/office/drawing/2014/main" id="{00000000-0008-0000-1300-000042000000}"/>
            </a:ext>
          </a:extLst>
        </xdr:cNvPr>
        <xdr:cNvSpPr>
          <a:spLocks noChangeArrowheads="1"/>
        </xdr:cNvSpPr>
      </xdr:nvSpPr>
      <xdr:spPr bwMode="auto">
        <a:xfrm>
          <a:off x="11058525" y="110775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105</xdr:row>
      <xdr:rowOff>0</xdr:rowOff>
    </xdr:from>
    <xdr:to>
      <xdr:col>68</xdr:col>
      <xdr:colOff>0</xdr:colOff>
      <xdr:row>105</xdr:row>
      <xdr:rowOff>0</xdr:rowOff>
    </xdr:to>
    <xdr:sp macro="" textlink="">
      <xdr:nvSpPr>
        <xdr:cNvPr id="67" name="Rectangle 459">
          <a:extLst>
            <a:ext uri="{FF2B5EF4-FFF2-40B4-BE49-F238E27FC236}">
              <a16:creationId xmlns:a16="http://schemas.microsoft.com/office/drawing/2014/main" id="{00000000-0008-0000-1300-000043000000}"/>
            </a:ext>
          </a:extLst>
        </xdr:cNvPr>
        <xdr:cNvSpPr>
          <a:spLocks noChangeArrowheads="1"/>
        </xdr:cNvSpPr>
      </xdr:nvSpPr>
      <xdr:spPr bwMode="auto">
        <a:xfrm>
          <a:off x="11058525" y="110775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105</xdr:row>
      <xdr:rowOff>0</xdr:rowOff>
    </xdr:from>
    <xdr:to>
      <xdr:col>68</xdr:col>
      <xdr:colOff>0</xdr:colOff>
      <xdr:row>105</xdr:row>
      <xdr:rowOff>0</xdr:rowOff>
    </xdr:to>
    <xdr:sp macro="" textlink="">
      <xdr:nvSpPr>
        <xdr:cNvPr id="68" name="Rectangle 461">
          <a:extLst>
            <a:ext uri="{FF2B5EF4-FFF2-40B4-BE49-F238E27FC236}">
              <a16:creationId xmlns:a16="http://schemas.microsoft.com/office/drawing/2014/main" id="{00000000-0008-0000-1300-000044000000}"/>
            </a:ext>
          </a:extLst>
        </xdr:cNvPr>
        <xdr:cNvSpPr>
          <a:spLocks noChangeArrowheads="1"/>
        </xdr:cNvSpPr>
      </xdr:nvSpPr>
      <xdr:spPr bwMode="auto">
        <a:xfrm>
          <a:off x="11058525" y="110775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105</xdr:row>
      <xdr:rowOff>28575</xdr:rowOff>
    </xdr:from>
    <xdr:ext cx="86177" cy="118494"/>
    <xdr:sp macro="" textlink="">
      <xdr:nvSpPr>
        <xdr:cNvPr id="69" name="Text Box 362">
          <a:extLst>
            <a:ext uri="{FF2B5EF4-FFF2-40B4-BE49-F238E27FC236}">
              <a16:creationId xmlns:a16="http://schemas.microsoft.com/office/drawing/2014/main" id="{00000000-0008-0000-1300-000045000000}"/>
            </a:ext>
          </a:extLst>
        </xdr:cNvPr>
        <xdr:cNvSpPr txBox="1">
          <a:spLocks noChangeArrowheads="1"/>
        </xdr:cNvSpPr>
      </xdr:nvSpPr>
      <xdr:spPr bwMode="auto">
        <a:xfrm>
          <a:off x="5800725" y="111061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179</xdr:row>
      <xdr:rowOff>0</xdr:rowOff>
    </xdr:from>
    <xdr:to>
      <xdr:col>68</xdr:col>
      <xdr:colOff>0</xdr:colOff>
      <xdr:row>179</xdr:row>
      <xdr:rowOff>0</xdr:rowOff>
    </xdr:to>
    <xdr:sp macro="" textlink="">
      <xdr:nvSpPr>
        <xdr:cNvPr id="70" name="Rectangle 436">
          <a:extLst>
            <a:ext uri="{FF2B5EF4-FFF2-40B4-BE49-F238E27FC236}">
              <a16:creationId xmlns:a16="http://schemas.microsoft.com/office/drawing/2014/main" id="{00000000-0008-0000-1300-000046000000}"/>
            </a:ext>
          </a:extLst>
        </xdr:cNvPr>
        <xdr:cNvSpPr>
          <a:spLocks noChangeArrowheads="1"/>
        </xdr:cNvSpPr>
      </xdr:nvSpPr>
      <xdr:spPr bwMode="auto">
        <a:xfrm>
          <a:off x="11058525" y="1747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179</xdr:row>
      <xdr:rowOff>0</xdr:rowOff>
    </xdr:from>
    <xdr:to>
      <xdr:col>68</xdr:col>
      <xdr:colOff>0</xdr:colOff>
      <xdr:row>179</xdr:row>
      <xdr:rowOff>0</xdr:rowOff>
    </xdr:to>
    <xdr:sp macro="" textlink="">
      <xdr:nvSpPr>
        <xdr:cNvPr id="71" name="Rectangle 441">
          <a:extLst>
            <a:ext uri="{FF2B5EF4-FFF2-40B4-BE49-F238E27FC236}">
              <a16:creationId xmlns:a16="http://schemas.microsoft.com/office/drawing/2014/main" id="{00000000-0008-0000-1300-000047000000}"/>
            </a:ext>
          </a:extLst>
        </xdr:cNvPr>
        <xdr:cNvSpPr>
          <a:spLocks noChangeArrowheads="1"/>
        </xdr:cNvSpPr>
      </xdr:nvSpPr>
      <xdr:spPr bwMode="auto">
        <a:xfrm>
          <a:off x="11058525" y="1747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179</xdr:row>
      <xdr:rowOff>0</xdr:rowOff>
    </xdr:from>
    <xdr:to>
      <xdr:col>68</xdr:col>
      <xdr:colOff>0</xdr:colOff>
      <xdr:row>179</xdr:row>
      <xdr:rowOff>0</xdr:rowOff>
    </xdr:to>
    <xdr:sp macro="" textlink="">
      <xdr:nvSpPr>
        <xdr:cNvPr id="72" name="Rectangle 452">
          <a:extLst>
            <a:ext uri="{FF2B5EF4-FFF2-40B4-BE49-F238E27FC236}">
              <a16:creationId xmlns:a16="http://schemas.microsoft.com/office/drawing/2014/main" id="{00000000-0008-0000-1300-000048000000}"/>
            </a:ext>
          </a:extLst>
        </xdr:cNvPr>
        <xdr:cNvSpPr>
          <a:spLocks noChangeArrowheads="1"/>
        </xdr:cNvSpPr>
      </xdr:nvSpPr>
      <xdr:spPr bwMode="auto">
        <a:xfrm>
          <a:off x="11058525" y="1747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179</xdr:row>
      <xdr:rowOff>0</xdr:rowOff>
    </xdr:from>
    <xdr:to>
      <xdr:col>68</xdr:col>
      <xdr:colOff>0</xdr:colOff>
      <xdr:row>179</xdr:row>
      <xdr:rowOff>0</xdr:rowOff>
    </xdr:to>
    <xdr:sp macro="" textlink="">
      <xdr:nvSpPr>
        <xdr:cNvPr id="73" name="Rectangle 457">
          <a:extLst>
            <a:ext uri="{FF2B5EF4-FFF2-40B4-BE49-F238E27FC236}">
              <a16:creationId xmlns:a16="http://schemas.microsoft.com/office/drawing/2014/main" id="{00000000-0008-0000-1300-000049000000}"/>
            </a:ext>
          </a:extLst>
        </xdr:cNvPr>
        <xdr:cNvSpPr>
          <a:spLocks noChangeArrowheads="1"/>
        </xdr:cNvSpPr>
      </xdr:nvSpPr>
      <xdr:spPr bwMode="auto">
        <a:xfrm>
          <a:off x="11058525" y="1747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179</xdr:row>
      <xdr:rowOff>0</xdr:rowOff>
    </xdr:from>
    <xdr:to>
      <xdr:col>68</xdr:col>
      <xdr:colOff>0</xdr:colOff>
      <xdr:row>179</xdr:row>
      <xdr:rowOff>0</xdr:rowOff>
    </xdr:to>
    <xdr:sp macro="" textlink="">
      <xdr:nvSpPr>
        <xdr:cNvPr id="74" name="Rectangle 459">
          <a:extLst>
            <a:ext uri="{FF2B5EF4-FFF2-40B4-BE49-F238E27FC236}">
              <a16:creationId xmlns:a16="http://schemas.microsoft.com/office/drawing/2014/main" id="{00000000-0008-0000-1300-00004A000000}"/>
            </a:ext>
          </a:extLst>
        </xdr:cNvPr>
        <xdr:cNvSpPr>
          <a:spLocks noChangeArrowheads="1"/>
        </xdr:cNvSpPr>
      </xdr:nvSpPr>
      <xdr:spPr bwMode="auto">
        <a:xfrm>
          <a:off x="11058525" y="1747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179</xdr:row>
      <xdr:rowOff>0</xdr:rowOff>
    </xdr:from>
    <xdr:to>
      <xdr:col>68</xdr:col>
      <xdr:colOff>0</xdr:colOff>
      <xdr:row>179</xdr:row>
      <xdr:rowOff>0</xdr:rowOff>
    </xdr:to>
    <xdr:sp macro="" textlink="">
      <xdr:nvSpPr>
        <xdr:cNvPr id="75" name="Rectangle 461">
          <a:extLst>
            <a:ext uri="{FF2B5EF4-FFF2-40B4-BE49-F238E27FC236}">
              <a16:creationId xmlns:a16="http://schemas.microsoft.com/office/drawing/2014/main" id="{00000000-0008-0000-1300-00004B000000}"/>
            </a:ext>
          </a:extLst>
        </xdr:cNvPr>
        <xdr:cNvSpPr>
          <a:spLocks noChangeArrowheads="1"/>
        </xdr:cNvSpPr>
      </xdr:nvSpPr>
      <xdr:spPr bwMode="auto">
        <a:xfrm>
          <a:off x="11058525" y="17478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233</xdr:row>
      <xdr:rowOff>0</xdr:rowOff>
    </xdr:from>
    <xdr:to>
      <xdr:col>68</xdr:col>
      <xdr:colOff>0</xdr:colOff>
      <xdr:row>233</xdr:row>
      <xdr:rowOff>0</xdr:rowOff>
    </xdr:to>
    <xdr:sp macro="" textlink="">
      <xdr:nvSpPr>
        <xdr:cNvPr id="76" name="Rectangle 436">
          <a:extLst>
            <a:ext uri="{FF2B5EF4-FFF2-40B4-BE49-F238E27FC236}">
              <a16:creationId xmlns:a16="http://schemas.microsoft.com/office/drawing/2014/main" id="{00000000-0008-0000-1300-00004C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233</xdr:row>
      <xdr:rowOff>0</xdr:rowOff>
    </xdr:from>
    <xdr:to>
      <xdr:col>68</xdr:col>
      <xdr:colOff>0</xdr:colOff>
      <xdr:row>233</xdr:row>
      <xdr:rowOff>0</xdr:rowOff>
    </xdr:to>
    <xdr:sp macro="" textlink="">
      <xdr:nvSpPr>
        <xdr:cNvPr id="77" name="Rectangle 441">
          <a:extLst>
            <a:ext uri="{FF2B5EF4-FFF2-40B4-BE49-F238E27FC236}">
              <a16:creationId xmlns:a16="http://schemas.microsoft.com/office/drawing/2014/main" id="{00000000-0008-0000-1300-00004D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233</xdr:row>
      <xdr:rowOff>0</xdr:rowOff>
    </xdr:from>
    <xdr:to>
      <xdr:col>68</xdr:col>
      <xdr:colOff>0</xdr:colOff>
      <xdr:row>233</xdr:row>
      <xdr:rowOff>0</xdr:rowOff>
    </xdr:to>
    <xdr:sp macro="" textlink="">
      <xdr:nvSpPr>
        <xdr:cNvPr id="78" name="Rectangle 452">
          <a:extLst>
            <a:ext uri="{FF2B5EF4-FFF2-40B4-BE49-F238E27FC236}">
              <a16:creationId xmlns:a16="http://schemas.microsoft.com/office/drawing/2014/main" id="{00000000-0008-0000-1300-00004E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233</xdr:row>
      <xdr:rowOff>0</xdr:rowOff>
    </xdr:from>
    <xdr:to>
      <xdr:col>68</xdr:col>
      <xdr:colOff>0</xdr:colOff>
      <xdr:row>233</xdr:row>
      <xdr:rowOff>0</xdr:rowOff>
    </xdr:to>
    <xdr:sp macro="" textlink="">
      <xdr:nvSpPr>
        <xdr:cNvPr id="79" name="Rectangle 457">
          <a:extLst>
            <a:ext uri="{FF2B5EF4-FFF2-40B4-BE49-F238E27FC236}">
              <a16:creationId xmlns:a16="http://schemas.microsoft.com/office/drawing/2014/main" id="{00000000-0008-0000-1300-00004F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233</xdr:row>
      <xdr:rowOff>0</xdr:rowOff>
    </xdr:from>
    <xdr:to>
      <xdr:col>68</xdr:col>
      <xdr:colOff>0</xdr:colOff>
      <xdr:row>233</xdr:row>
      <xdr:rowOff>0</xdr:rowOff>
    </xdr:to>
    <xdr:sp macro="" textlink="">
      <xdr:nvSpPr>
        <xdr:cNvPr id="80" name="Rectangle 459">
          <a:extLst>
            <a:ext uri="{FF2B5EF4-FFF2-40B4-BE49-F238E27FC236}">
              <a16:creationId xmlns:a16="http://schemas.microsoft.com/office/drawing/2014/main" id="{00000000-0008-0000-1300-000050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233</xdr:row>
      <xdr:rowOff>0</xdr:rowOff>
    </xdr:from>
    <xdr:to>
      <xdr:col>68</xdr:col>
      <xdr:colOff>0</xdr:colOff>
      <xdr:row>233</xdr:row>
      <xdr:rowOff>0</xdr:rowOff>
    </xdr:to>
    <xdr:sp macro="" textlink="">
      <xdr:nvSpPr>
        <xdr:cNvPr id="81" name="Rectangle 461">
          <a:extLst>
            <a:ext uri="{FF2B5EF4-FFF2-40B4-BE49-F238E27FC236}">
              <a16:creationId xmlns:a16="http://schemas.microsoft.com/office/drawing/2014/main" id="{00000000-0008-0000-1300-000051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188</xdr:row>
      <xdr:rowOff>0</xdr:rowOff>
    </xdr:from>
    <xdr:to>
      <xdr:col>68</xdr:col>
      <xdr:colOff>0</xdr:colOff>
      <xdr:row>188</xdr:row>
      <xdr:rowOff>0</xdr:rowOff>
    </xdr:to>
    <xdr:sp macro="" textlink="">
      <xdr:nvSpPr>
        <xdr:cNvPr id="82" name="Rectangle 436">
          <a:extLst>
            <a:ext uri="{FF2B5EF4-FFF2-40B4-BE49-F238E27FC236}">
              <a16:creationId xmlns:a16="http://schemas.microsoft.com/office/drawing/2014/main" id="{00000000-0008-0000-1300-000052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188</xdr:row>
      <xdr:rowOff>0</xdr:rowOff>
    </xdr:from>
    <xdr:to>
      <xdr:col>68</xdr:col>
      <xdr:colOff>0</xdr:colOff>
      <xdr:row>188</xdr:row>
      <xdr:rowOff>0</xdr:rowOff>
    </xdr:to>
    <xdr:sp macro="" textlink="">
      <xdr:nvSpPr>
        <xdr:cNvPr id="83" name="Rectangle 441">
          <a:extLst>
            <a:ext uri="{FF2B5EF4-FFF2-40B4-BE49-F238E27FC236}">
              <a16:creationId xmlns:a16="http://schemas.microsoft.com/office/drawing/2014/main" id="{00000000-0008-0000-1300-000053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188</xdr:row>
      <xdr:rowOff>0</xdr:rowOff>
    </xdr:from>
    <xdr:to>
      <xdr:col>68</xdr:col>
      <xdr:colOff>0</xdr:colOff>
      <xdr:row>188</xdr:row>
      <xdr:rowOff>0</xdr:rowOff>
    </xdr:to>
    <xdr:sp macro="" textlink="">
      <xdr:nvSpPr>
        <xdr:cNvPr id="84" name="Rectangle 452">
          <a:extLst>
            <a:ext uri="{FF2B5EF4-FFF2-40B4-BE49-F238E27FC236}">
              <a16:creationId xmlns:a16="http://schemas.microsoft.com/office/drawing/2014/main" id="{00000000-0008-0000-1300-000054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188</xdr:row>
      <xdr:rowOff>0</xdr:rowOff>
    </xdr:from>
    <xdr:to>
      <xdr:col>68</xdr:col>
      <xdr:colOff>0</xdr:colOff>
      <xdr:row>188</xdr:row>
      <xdr:rowOff>0</xdr:rowOff>
    </xdr:to>
    <xdr:sp macro="" textlink="">
      <xdr:nvSpPr>
        <xdr:cNvPr id="85" name="Rectangle 457">
          <a:extLst>
            <a:ext uri="{FF2B5EF4-FFF2-40B4-BE49-F238E27FC236}">
              <a16:creationId xmlns:a16="http://schemas.microsoft.com/office/drawing/2014/main" id="{00000000-0008-0000-1300-000055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188</xdr:row>
      <xdr:rowOff>0</xdr:rowOff>
    </xdr:from>
    <xdr:to>
      <xdr:col>68</xdr:col>
      <xdr:colOff>0</xdr:colOff>
      <xdr:row>188</xdr:row>
      <xdr:rowOff>0</xdr:rowOff>
    </xdr:to>
    <xdr:sp macro="" textlink="">
      <xdr:nvSpPr>
        <xdr:cNvPr id="86" name="Rectangle 459">
          <a:extLst>
            <a:ext uri="{FF2B5EF4-FFF2-40B4-BE49-F238E27FC236}">
              <a16:creationId xmlns:a16="http://schemas.microsoft.com/office/drawing/2014/main" id="{00000000-0008-0000-1300-000056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188</xdr:row>
      <xdr:rowOff>0</xdr:rowOff>
    </xdr:from>
    <xdr:to>
      <xdr:col>68</xdr:col>
      <xdr:colOff>0</xdr:colOff>
      <xdr:row>188</xdr:row>
      <xdr:rowOff>0</xdr:rowOff>
    </xdr:to>
    <xdr:sp macro="" textlink="">
      <xdr:nvSpPr>
        <xdr:cNvPr id="87" name="Rectangle 461">
          <a:extLst>
            <a:ext uri="{FF2B5EF4-FFF2-40B4-BE49-F238E27FC236}">
              <a16:creationId xmlns:a16="http://schemas.microsoft.com/office/drawing/2014/main" id="{00000000-0008-0000-1300-000057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82</xdr:col>
      <xdr:colOff>92448</xdr:colOff>
      <xdr:row>146</xdr:row>
      <xdr:rowOff>76200</xdr:rowOff>
    </xdr:from>
    <xdr:to>
      <xdr:col>188</xdr:col>
      <xdr:colOff>42958</xdr:colOff>
      <xdr:row>158</xdr:row>
      <xdr:rowOff>9525</xdr:rowOff>
    </xdr:to>
    <xdr:sp macro="" textlink="">
      <xdr:nvSpPr>
        <xdr:cNvPr id="88" name="角丸四角形吹き出し 87">
          <a:extLst>
            <a:ext uri="{FF2B5EF4-FFF2-40B4-BE49-F238E27FC236}">
              <a16:creationId xmlns:a16="http://schemas.microsoft.com/office/drawing/2014/main" id="{00000000-0008-0000-1300-000058000000}"/>
            </a:ext>
          </a:extLst>
        </xdr:cNvPr>
        <xdr:cNvSpPr/>
      </xdr:nvSpPr>
      <xdr:spPr>
        <a:xfrm>
          <a:off x="12484473" y="13916025"/>
          <a:ext cx="3436660" cy="1228725"/>
        </a:xfrm>
        <a:prstGeom prst="wedgeRoundRectCallout">
          <a:avLst>
            <a:gd name="adj1" fmla="val 72116"/>
            <a:gd name="adj2" fmla="val -6915"/>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000"/>
            </a:lnSpc>
            <a:spcBef>
              <a:spcPts val="600"/>
            </a:spcBef>
          </a:pPr>
          <a:r>
            <a:rPr kumimoji="1" lang="ja-JP" altLang="en-US" sz="1100" b="1" u="sng">
              <a:solidFill>
                <a:sysClr val="windowText" lastClr="000000"/>
              </a:solidFill>
            </a:rPr>
            <a:t>実績日数の考え方</a:t>
          </a:r>
          <a:endParaRPr kumimoji="1" lang="en-US" altLang="ja-JP" sz="1100" b="1" u="sng">
            <a:solidFill>
              <a:sysClr val="windowText" lastClr="000000"/>
            </a:solidFill>
          </a:endParaRPr>
        </a:p>
        <a:p>
          <a:pPr marL="0" indent="0" algn="l">
            <a:lnSpc>
              <a:spcPts val="1200"/>
            </a:lnSpc>
            <a:spcBef>
              <a:spcPts val="600"/>
            </a:spcBef>
          </a:pPr>
          <a:r>
            <a:rPr kumimoji="1" lang="ja-JP" altLang="en-US" sz="1100">
              <a:solidFill>
                <a:sysClr val="windowText" lastClr="000000"/>
              </a:solidFill>
              <a:latin typeface="+mn-ea"/>
              <a:ea typeface="+mn-ea"/>
              <a:cs typeface="+mn-cs"/>
            </a:rPr>
            <a:t>外部人材に関しては、</a:t>
          </a:r>
          <a:r>
            <a:rPr kumimoji="1" lang="en-US" altLang="ja-JP" sz="1100" u="sng">
              <a:solidFill>
                <a:sysClr val="windowText" lastClr="000000"/>
              </a:solidFill>
              <a:latin typeface="+mn-ea"/>
              <a:ea typeface="+mn-ea"/>
              <a:cs typeface="+mn-cs"/>
            </a:rPr>
            <a:t>JICA</a:t>
          </a:r>
          <a:r>
            <a:rPr kumimoji="1" lang="ja-JP" altLang="en-US" sz="1100" u="sng">
              <a:solidFill>
                <a:sysClr val="windowText" lastClr="000000"/>
              </a:solidFill>
              <a:latin typeface="+mn-ea"/>
              <a:ea typeface="+mn-ea"/>
              <a:cs typeface="+mn-cs"/>
            </a:rPr>
            <a:t>への直接人件費請求対象となる日数のみを計上し、直接人件費を自社負担する期間は、「実績日数」に含めないで</a:t>
          </a:r>
          <a:r>
            <a:rPr kumimoji="1" lang="ja-JP" altLang="en-US" sz="1100">
              <a:solidFill>
                <a:sysClr val="windowText" lastClr="000000"/>
              </a:solidFill>
              <a:latin typeface="+mn-ea"/>
              <a:ea typeface="+mn-ea"/>
              <a:cs typeface="+mn-cs"/>
            </a:rPr>
            <a:t>ください。</a:t>
          </a:r>
          <a:endParaRPr kumimoji="1" lang="en-US" altLang="ja-JP" sz="1100">
            <a:solidFill>
              <a:sysClr val="windowText" lastClr="000000"/>
            </a:solidFill>
            <a:latin typeface="+mn-ea"/>
            <a:ea typeface="+mn-ea"/>
            <a:cs typeface="+mn-cs"/>
          </a:endParaRPr>
        </a:p>
      </xdr:txBody>
    </xdr:sp>
    <xdr:clientData/>
  </xdr:twoCellAnchor>
  <xdr:twoCellAnchor>
    <xdr:from>
      <xdr:col>67</xdr:col>
      <xdr:colOff>19050</xdr:colOff>
      <xdr:row>104</xdr:row>
      <xdr:rowOff>9525</xdr:rowOff>
    </xdr:from>
    <xdr:to>
      <xdr:col>182</xdr:col>
      <xdr:colOff>9525</xdr:colOff>
      <xdr:row>142</xdr:row>
      <xdr:rowOff>246622</xdr:rowOff>
    </xdr:to>
    <xdr:sp macro="" textlink="">
      <xdr:nvSpPr>
        <xdr:cNvPr id="89" name="角丸四角形吹き出し 88">
          <a:extLst>
            <a:ext uri="{FF2B5EF4-FFF2-40B4-BE49-F238E27FC236}">
              <a16:creationId xmlns:a16="http://schemas.microsoft.com/office/drawing/2014/main" id="{00000000-0008-0000-1300-000059000000}"/>
            </a:ext>
          </a:extLst>
        </xdr:cNvPr>
        <xdr:cNvSpPr/>
      </xdr:nvSpPr>
      <xdr:spPr>
        <a:xfrm>
          <a:off x="10982325" y="10953750"/>
          <a:ext cx="4276725" cy="2313547"/>
        </a:xfrm>
        <a:prstGeom prst="wedgeRoundRectCallout">
          <a:avLst>
            <a:gd name="adj1" fmla="val -27389"/>
            <a:gd name="adj2" fmla="val 97575"/>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1" u="sng">
              <a:solidFill>
                <a:sysClr val="windowText" lastClr="000000"/>
              </a:solidFill>
              <a:latin typeface="+mn-lt"/>
              <a:ea typeface="+mn-ea"/>
              <a:cs typeface="+mn-cs"/>
            </a:rPr>
            <a:t>自社負担バー</a:t>
          </a:r>
          <a:r>
            <a:rPr kumimoji="1" lang="en-US" altLang="ja-JP" sz="1100" b="1" u="sng">
              <a:solidFill>
                <a:sysClr val="windowText" lastClr="000000"/>
              </a:solidFill>
              <a:latin typeface="+mn-lt"/>
              <a:ea typeface="+mn-ea"/>
              <a:cs typeface="+mn-cs"/>
            </a:rPr>
            <a:t>〈</a:t>
          </a:r>
          <a:r>
            <a:rPr kumimoji="1" lang="ja-JP" altLang="ja-JP" sz="1100" b="1" u="sng">
              <a:solidFill>
                <a:sysClr val="windowText" lastClr="000000"/>
              </a:solidFill>
              <a:latin typeface="+mn-lt"/>
              <a:ea typeface="+mn-ea"/>
              <a:cs typeface="+mn-cs"/>
            </a:rPr>
            <a:t>外部人材の場合</a:t>
          </a:r>
          <a:r>
            <a:rPr kumimoji="1" lang="en-US" altLang="ja-JP" sz="1100" b="1" u="sng">
              <a:solidFill>
                <a:sysClr val="windowText" lastClr="000000"/>
              </a:solidFill>
              <a:latin typeface="+mn-lt"/>
              <a:ea typeface="+mn-ea"/>
              <a:cs typeface="+mn-cs"/>
            </a:rPr>
            <a:t>〉</a:t>
          </a:r>
          <a:endParaRPr kumimoji="1" lang="ja-JP" altLang="ja-JP" sz="1100" b="1" u="sng">
            <a:solidFill>
              <a:sysClr val="windowText" lastClr="000000"/>
            </a:solidFill>
            <a:latin typeface="+mn-lt"/>
            <a:ea typeface="+mn-ea"/>
            <a:cs typeface="+mn-cs"/>
          </a:endParaRPr>
        </a:p>
        <a:p>
          <a:pPr marL="0" indent="0" algn="l">
            <a:lnSpc>
              <a:spcPts val="1200"/>
            </a:lnSpc>
          </a:pPr>
          <a:endParaRPr kumimoji="1" lang="en-US" altLang="ja-JP" sz="1100" b="1" u="sng">
            <a:solidFill>
              <a:sysClr val="windowText" lastClr="000000"/>
            </a:solidFill>
            <a:latin typeface="+mn-lt"/>
            <a:ea typeface="+mn-ea"/>
            <a:cs typeface="+mn-cs"/>
          </a:endParaRPr>
        </a:p>
        <a:p>
          <a:pPr marL="0" indent="0" algn="l">
            <a:lnSpc>
              <a:spcPts val="1200"/>
            </a:lnSpc>
            <a:spcBef>
              <a:spcPts val="600"/>
            </a:spcBef>
          </a:pPr>
          <a:r>
            <a:rPr kumimoji="1" lang="ja-JP" altLang="en-US" sz="1100">
              <a:solidFill>
                <a:sysClr val="windowText" lastClr="000000"/>
              </a:solidFill>
              <a:latin typeface="+mn-ea"/>
              <a:ea typeface="+mn-ea"/>
              <a:cs typeface="+mn-cs"/>
            </a:rPr>
            <a:t>本業務に従事したものの、</a:t>
          </a:r>
          <a:r>
            <a:rPr kumimoji="1" lang="ja-JP" altLang="en-US" sz="1100" u="sng">
              <a:solidFill>
                <a:sysClr val="windowText" lastClr="000000"/>
              </a:solidFill>
              <a:latin typeface="+mn-ea"/>
              <a:ea typeface="+mn-ea"/>
              <a:cs typeface="+mn-cs"/>
            </a:rPr>
            <a:t>直接人件費は自社負担し、旅費のみ請求する場合は、「自社負担バー」を引き、実績日数はゼロ</a:t>
          </a:r>
          <a:r>
            <a:rPr kumimoji="1" lang="ja-JP" altLang="en-US" sz="1100">
              <a:solidFill>
                <a:sysClr val="windowText" lastClr="000000"/>
              </a:solidFill>
              <a:latin typeface="+mn-ea"/>
              <a:ea typeface="+mn-ea"/>
              <a:cs typeface="+mn-cs"/>
            </a:rPr>
            <a:t>と記入してください。</a:t>
          </a:r>
          <a:endParaRPr kumimoji="1" lang="en-US" altLang="ja-JP" sz="1100">
            <a:solidFill>
              <a:sysClr val="windowText" lastClr="000000"/>
            </a:solidFill>
            <a:latin typeface="+mn-ea"/>
            <a:ea typeface="+mn-ea"/>
            <a:cs typeface="+mn-cs"/>
          </a:endParaRPr>
        </a:p>
        <a:p>
          <a:pPr marL="0" indent="0" algn="l">
            <a:lnSpc>
              <a:spcPts val="1200"/>
            </a:lnSpc>
            <a:spcBef>
              <a:spcPts val="600"/>
            </a:spcBef>
          </a:pPr>
          <a:r>
            <a:rPr kumimoji="1" lang="ja-JP" altLang="en-US" sz="1100">
              <a:solidFill>
                <a:sysClr val="windowText" lastClr="000000"/>
              </a:solidFill>
              <a:latin typeface="+mn-ea"/>
              <a:ea typeface="+mn-ea"/>
              <a:cs typeface="+mn-cs"/>
            </a:rPr>
            <a:t>反対に、旅費を自社負担し、直接人件費を請求する場合は、「業務従事実績バー（黒実線）」とし、実績日数を</a:t>
          </a:r>
          <a:r>
            <a:rPr kumimoji="1" lang="en-US" altLang="ja-JP" sz="1100">
              <a:solidFill>
                <a:sysClr val="windowText" lastClr="000000"/>
              </a:solidFill>
              <a:latin typeface="+mn-ea"/>
              <a:ea typeface="+mn-ea"/>
              <a:cs typeface="+mn-cs"/>
            </a:rPr>
            <a:t>JICA</a:t>
          </a:r>
          <a:r>
            <a:rPr kumimoji="1" lang="ja-JP" altLang="en-US" sz="1100">
              <a:solidFill>
                <a:sysClr val="windowText" lastClr="000000"/>
              </a:solidFill>
              <a:latin typeface="+mn-ea"/>
              <a:ea typeface="+mn-ea"/>
              <a:cs typeface="+mn-cs"/>
            </a:rPr>
            <a:t>に人件費請求する日数としてください。</a:t>
          </a:r>
          <a:endParaRPr kumimoji="1" lang="en-US" altLang="ja-JP" sz="1100">
            <a:solidFill>
              <a:sysClr val="windowText" lastClr="000000"/>
            </a:solidFill>
            <a:latin typeface="+mn-ea"/>
            <a:ea typeface="+mn-ea"/>
            <a:cs typeface="+mn-cs"/>
          </a:endParaRPr>
        </a:p>
        <a:p>
          <a:pPr marL="0" indent="0" algn="l">
            <a:lnSpc>
              <a:spcPts val="1200"/>
            </a:lnSpc>
            <a:spcBef>
              <a:spcPts val="600"/>
            </a:spcBef>
          </a:pPr>
          <a:r>
            <a:rPr kumimoji="1" lang="ja-JP" altLang="en-US" sz="1100">
              <a:solidFill>
                <a:sysClr val="windowText" lastClr="000000"/>
              </a:solidFill>
              <a:latin typeface="+mn-ea"/>
              <a:ea typeface="+mn-ea"/>
              <a:cs typeface="+mn-cs"/>
            </a:rPr>
            <a:t>この事例は、</a:t>
          </a:r>
          <a:r>
            <a:rPr kumimoji="1" lang="en-US" altLang="ja-JP" sz="1100">
              <a:solidFill>
                <a:sysClr val="windowText" lastClr="000000"/>
              </a:solidFill>
              <a:latin typeface="+mn-ea"/>
              <a:ea typeface="+mn-ea"/>
              <a:cs typeface="+mn-cs"/>
            </a:rPr>
            <a:t>5/9-5/18</a:t>
          </a:r>
          <a:r>
            <a:rPr kumimoji="1" lang="ja-JP" altLang="en-US" sz="1100">
              <a:solidFill>
                <a:sysClr val="windowText" lastClr="000000"/>
              </a:solidFill>
              <a:latin typeface="+mn-ea"/>
              <a:ea typeface="+mn-ea"/>
              <a:cs typeface="+mn-cs"/>
            </a:rPr>
            <a:t>まで、直接人件費を自社負担、旅費は請求対象として本事業に従事した場合です。</a:t>
          </a:r>
        </a:p>
      </xdr:txBody>
    </xdr:sp>
    <xdr:clientData/>
  </xdr:twoCellAnchor>
  <xdr:twoCellAnchor>
    <xdr:from>
      <xdr:col>18</xdr:col>
      <xdr:colOff>71318</xdr:colOff>
      <xdr:row>160</xdr:row>
      <xdr:rowOff>114299</xdr:rowOff>
    </xdr:from>
    <xdr:to>
      <xdr:col>22</xdr:col>
      <xdr:colOff>27615</xdr:colOff>
      <xdr:row>181</xdr:row>
      <xdr:rowOff>67233</xdr:rowOff>
    </xdr:to>
    <xdr:sp macro="" textlink="">
      <xdr:nvSpPr>
        <xdr:cNvPr id="90" name="左カーブ矢印 89">
          <a:extLst>
            <a:ext uri="{FF2B5EF4-FFF2-40B4-BE49-F238E27FC236}">
              <a16:creationId xmlns:a16="http://schemas.microsoft.com/office/drawing/2014/main" id="{00000000-0008-0000-1300-00005A000000}"/>
            </a:ext>
          </a:extLst>
        </xdr:cNvPr>
        <xdr:cNvSpPr/>
      </xdr:nvSpPr>
      <xdr:spPr>
        <a:xfrm rot="10800000" flipH="1">
          <a:off x="6367343" y="15449549"/>
          <a:ext cx="337297" cy="2286559"/>
        </a:xfrm>
        <a:prstGeom prst="curved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19</xdr:col>
      <xdr:colOff>6137</xdr:colOff>
      <xdr:row>182</xdr:row>
      <xdr:rowOff>6722</xdr:rowOff>
    </xdr:from>
    <xdr:to>
      <xdr:col>42</xdr:col>
      <xdr:colOff>14941</xdr:colOff>
      <xdr:row>190</xdr:row>
      <xdr:rowOff>95250</xdr:rowOff>
    </xdr:to>
    <xdr:sp macro="" textlink="">
      <xdr:nvSpPr>
        <xdr:cNvPr id="91" name="角丸四角形吹き出し 90">
          <a:extLst>
            <a:ext uri="{FF2B5EF4-FFF2-40B4-BE49-F238E27FC236}">
              <a16:creationId xmlns:a16="http://schemas.microsoft.com/office/drawing/2014/main" id="{00000000-0008-0000-1300-00005B000000}"/>
            </a:ext>
          </a:extLst>
        </xdr:cNvPr>
        <xdr:cNvSpPr/>
      </xdr:nvSpPr>
      <xdr:spPr>
        <a:xfrm>
          <a:off x="6397412" y="17808947"/>
          <a:ext cx="2199554" cy="945778"/>
        </a:xfrm>
        <a:prstGeom prst="wedgeRoundRectCallout">
          <a:avLst>
            <a:gd name="adj1" fmla="val -19434"/>
            <a:gd name="adj2" fmla="val -32209"/>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ct val="100000"/>
            </a:lnSpc>
          </a:pPr>
          <a:r>
            <a:rPr kumimoji="1" lang="ja-JP" altLang="en-US" sz="1100" b="1" u="sng" spc="-100" baseline="0">
              <a:solidFill>
                <a:sysClr val="windowText" lastClr="000000"/>
              </a:solidFill>
              <a:latin typeface="+mj-ea"/>
              <a:ea typeface="+mj-ea"/>
            </a:rPr>
            <a:t>業務従事者間の人月振替</a:t>
          </a:r>
          <a:endParaRPr kumimoji="1" lang="en-US" altLang="ja-JP" sz="1100" b="1" u="sng" spc="-100" baseline="0">
            <a:solidFill>
              <a:sysClr val="windowText" lastClr="000000"/>
            </a:solidFill>
            <a:latin typeface="+mj-ea"/>
            <a:ea typeface="+mj-ea"/>
          </a:endParaRPr>
        </a:p>
        <a:p>
          <a:pPr algn="l">
            <a:lnSpc>
              <a:spcPct val="100000"/>
            </a:lnSpc>
          </a:pPr>
          <a:r>
            <a:rPr kumimoji="1" lang="ja-JP" altLang="en-US" sz="1100">
              <a:solidFill>
                <a:sysClr val="windowText" lastClr="000000"/>
              </a:solidFill>
              <a:latin typeface="+mj-ea"/>
              <a:ea typeface="+mj-ea"/>
            </a:rPr>
            <a:t>シート「従事計画・実績表の記入方法」の「人月振替に係る解説１．」を参照</a:t>
          </a:r>
        </a:p>
      </xdr:txBody>
    </xdr:sp>
    <xdr:clientData/>
  </xdr:twoCellAnchor>
  <xdr:twoCellAnchor>
    <xdr:from>
      <xdr:col>68</xdr:col>
      <xdr:colOff>0</xdr:colOff>
      <xdr:row>224</xdr:row>
      <xdr:rowOff>0</xdr:rowOff>
    </xdr:from>
    <xdr:to>
      <xdr:col>68</xdr:col>
      <xdr:colOff>0</xdr:colOff>
      <xdr:row>224</xdr:row>
      <xdr:rowOff>0</xdr:rowOff>
    </xdr:to>
    <xdr:sp macro="" textlink="">
      <xdr:nvSpPr>
        <xdr:cNvPr id="92" name="Rectangle 436">
          <a:extLst>
            <a:ext uri="{FF2B5EF4-FFF2-40B4-BE49-F238E27FC236}">
              <a16:creationId xmlns:a16="http://schemas.microsoft.com/office/drawing/2014/main" id="{00000000-0008-0000-1300-00005C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224</xdr:row>
      <xdr:rowOff>0</xdr:rowOff>
    </xdr:from>
    <xdr:to>
      <xdr:col>68</xdr:col>
      <xdr:colOff>0</xdr:colOff>
      <xdr:row>224</xdr:row>
      <xdr:rowOff>0</xdr:rowOff>
    </xdr:to>
    <xdr:sp macro="" textlink="">
      <xdr:nvSpPr>
        <xdr:cNvPr id="93" name="Rectangle 441">
          <a:extLst>
            <a:ext uri="{FF2B5EF4-FFF2-40B4-BE49-F238E27FC236}">
              <a16:creationId xmlns:a16="http://schemas.microsoft.com/office/drawing/2014/main" id="{00000000-0008-0000-1300-00005D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224</xdr:row>
      <xdr:rowOff>0</xdr:rowOff>
    </xdr:from>
    <xdr:to>
      <xdr:col>68</xdr:col>
      <xdr:colOff>0</xdr:colOff>
      <xdr:row>224</xdr:row>
      <xdr:rowOff>0</xdr:rowOff>
    </xdr:to>
    <xdr:sp macro="" textlink="">
      <xdr:nvSpPr>
        <xdr:cNvPr id="94" name="Rectangle 452">
          <a:extLst>
            <a:ext uri="{FF2B5EF4-FFF2-40B4-BE49-F238E27FC236}">
              <a16:creationId xmlns:a16="http://schemas.microsoft.com/office/drawing/2014/main" id="{00000000-0008-0000-1300-00005E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224</xdr:row>
      <xdr:rowOff>0</xdr:rowOff>
    </xdr:from>
    <xdr:to>
      <xdr:col>68</xdr:col>
      <xdr:colOff>0</xdr:colOff>
      <xdr:row>224</xdr:row>
      <xdr:rowOff>0</xdr:rowOff>
    </xdr:to>
    <xdr:sp macro="" textlink="">
      <xdr:nvSpPr>
        <xdr:cNvPr id="95" name="Rectangle 457">
          <a:extLst>
            <a:ext uri="{FF2B5EF4-FFF2-40B4-BE49-F238E27FC236}">
              <a16:creationId xmlns:a16="http://schemas.microsoft.com/office/drawing/2014/main" id="{00000000-0008-0000-1300-00005F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224</xdr:row>
      <xdr:rowOff>0</xdr:rowOff>
    </xdr:from>
    <xdr:to>
      <xdr:col>68</xdr:col>
      <xdr:colOff>0</xdr:colOff>
      <xdr:row>224</xdr:row>
      <xdr:rowOff>0</xdr:rowOff>
    </xdr:to>
    <xdr:sp macro="" textlink="">
      <xdr:nvSpPr>
        <xdr:cNvPr id="96" name="Rectangle 459">
          <a:extLst>
            <a:ext uri="{FF2B5EF4-FFF2-40B4-BE49-F238E27FC236}">
              <a16:creationId xmlns:a16="http://schemas.microsoft.com/office/drawing/2014/main" id="{00000000-0008-0000-1300-000060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224</xdr:row>
      <xdr:rowOff>0</xdr:rowOff>
    </xdr:from>
    <xdr:to>
      <xdr:col>68</xdr:col>
      <xdr:colOff>0</xdr:colOff>
      <xdr:row>224</xdr:row>
      <xdr:rowOff>0</xdr:rowOff>
    </xdr:to>
    <xdr:sp macro="" textlink="">
      <xdr:nvSpPr>
        <xdr:cNvPr id="97" name="Rectangle 461">
          <a:extLst>
            <a:ext uri="{FF2B5EF4-FFF2-40B4-BE49-F238E27FC236}">
              <a16:creationId xmlns:a16="http://schemas.microsoft.com/office/drawing/2014/main" id="{00000000-0008-0000-1300-000061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278</xdr:row>
      <xdr:rowOff>0</xdr:rowOff>
    </xdr:from>
    <xdr:to>
      <xdr:col>68</xdr:col>
      <xdr:colOff>0</xdr:colOff>
      <xdr:row>278</xdr:row>
      <xdr:rowOff>0</xdr:rowOff>
    </xdr:to>
    <xdr:sp macro="" textlink="">
      <xdr:nvSpPr>
        <xdr:cNvPr id="98" name="Line 12">
          <a:extLst>
            <a:ext uri="{FF2B5EF4-FFF2-40B4-BE49-F238E27FC236}">
              <a16:creationId xmlns:a16="http://schemas.microsoft.com/office/drawing/2014/main" id="{00000000-0008-0000-1300-000062000000}"/>
            </a:ext>
          </a:extLst>
        </xdr:cNvPr>
        <xdr:cNvSpPr>
          <a:spLocks noChangeShapeType="1"/>
        </xdr:cNvSpPr>
      </xdr:nvSpPr>
      <xdr:spPr bwMode="auto">
        <a:xfrm flipH="1">
          <a:off x="11058525"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oneCellAnchor>
    <xdr:from>
      <xdr:col>12</xdr:col>
      <xdr:colOff>76200</xdr:colOff>
      <xdr:row>254</xdr:row>
      <xdr:rowOff>28575</xdr:rowOff>
    </xdr:from>
    <xdr:ext cx="86177" cy="118494"/>
    <xdr:sp macro="" textlink="">
      <xdr:nvSpPr>
        <xdr:cNvPr id="99" name="Text Box 372">
          <a:extLst>
            <a:ext uri="{FF2B5EF4-FFF2-40B4-BE49-F238E27FC236}">
              <a16:creationId xmlns:a16="http://schemas.microsoft.com/office/drawing/2014/main" id="{00000000-0008-0000-1300-000063000000}"/>
            </a:ext>
          </a:extLst>
        </xdr:cNvPr>
        <xdr:cNvSpPr txBox="1">
          <a:spLocks noChangeArrowheads="1"/>
        </xdr:cNvSpPr>
      </xdr:nvSpPr>
      <xdr:spPr bwMode="auto">
        <a:xfrm>
          <a:off x="5800725" y="218217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260</xdr:row>
      <xdr:rowOff>0</xdr:rowOff>
    </xdr:from>
    <xdr:to>
      <xdr:col>68</xdr:col>
      <xdr:colOff>0</xdr:colOff>
      <xdr:row>260</xdr:row>
      <xdr:rowOff>0</xdr:rowOff>
    </xdr:to>
    <xdr:sp macro="" textlink="">
      <xdr:nvSpPr>
        <xdr:cNvPr id="100" name="Rectangle 436">
          <a:extLst>
            <a:ext uri="{FF2B5EF4-FFF2-40B4-BE49-F238E27FC236}">
              <a16:creationId xmlns:a16="http://schemas.microsoft.com/office/drawing/2014/main" id="{00000000-0008-0000-1300-000064000000}"/>
            </a:ext>
          </a:extLst>
        </xdr:cNvPr>
        <xdr:cNvSpPr>
          <a:spLocks noChangeArrowheads="1"/>
        </xdr:cNvSpPr>
      </xdr:nvSpPr>
      <xdr:spPr bwMode="auto">
        <a:xfrm>
          <a:off x="11058525" y="224694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260</xdr:row>
      <xdr:rowOff>0</xdr:rowOff>
    </xdr:from>
    <xdr:to>
      <xdr:col>68</xdr:col>
      <xdr:colOff>0</xdr:colOff>
      <xdr:row>260</xdr:row>
      <xdr:rowOff>0</xdr:rowOff>
    </xdr:to>
    <xdr:sp macro="" textlink="">
      <xdr:nvSpPr>
        <xdr:cNvPr id="101" name="Rectangle 441">
          <a:extLst>
            <a:ext uri="{FF2B5EF4-FFF2-40B4-BE49-F238E27FC236}">
              <a16:creationId xmlns:a16="http://schemas.microsoft.com/office/drawing/2014/main" id="{00000000-0008-0000-1300-000065000000}"/>
            </a:ext>
          </a:extLst>
        </xdr:cNvPr>
        <xdr:cNvSpPr>
          <a:spLocks noChangeArrowheads="1"/>
        </xdr:cNvSpPr>
      </xdr:nvSpPr>
      <xdr:spPr bwMode="auto">
        <a:xfrm>
          <a:off x="11058525" y="224694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260</xdr:row>
      <xdr:rowOff>0</xdr:rowOff>
    </xdr:from>
    <xdr:to>
      <xdr:col>68</xdr:col>
      <xdr:colOff>0</xdr:colOff>
      <xdr:row>260</xdr:row>
      <xdr:rowOff>0</xdr:rowOff>
    </xdr:to>
    <xdr:sp macro="" textlink="">
      <xdr:nvSpPr>
        <xdr:cNvPr id="102" name="Rectangle 452">
          <a:extLst>
            <a:ext uri="{FF2B5EF4-FFF2-40B4-BE49-F238E27FC236}">
              <a16:creationId xmlns:a16="http://schemas.microsoft.com/office/drawing/2014/main" id="{00000000-0008-0000-1300-000066000000}"/>
            </a:ext>
          </a:extLst>
        </xdr:cNvPr>
        <xdr:cNvSpPr>
          <a:spLocks noChangeArrowheads="1"/>
        </xdr:cNvSpPr>
      </xdr:nvSpPr>
      <xdr:spPr bwMode="auto">
        <a:xfrm>
          <a:off x="11058525" y="224694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260</xdr:row>
      <xdr:rowOff>0</xdr:rowOff>
    </xdr:from>
    <xdr:to>
      <xdr:col>68</xdr:col>
      <xdr:colOff>0</xdr:colOff>
      <xdr:row>260</xdr:row>
      <xdr:rowOff>0</xdr:rowOff>
    </xdr:to>
    <xdr:sp macro="" textlink="">
      <xdr:nvSpPr>
        <xdr:cNvPr id="103" name="Rectangle 457">
          <a:extLst>
            <a:ext uri="{FF2B5EF4-FFF2-40B4-BE49-F238E27FC236}">
              <a16:creationId xmlns:a16="http://schemas.microsoft.com/office/drawing/2014/main" id="{00000000-0008-0000-1300-000067000000}"/>
            </a:ext>
          </a:extLst>
        </xdr:cNvPr>
        <xdr:cNvSpPr>
          <a:spLocks noChangeArrowheads="1"/>
        </xdr:cNvSpPr>
      </xdr:nvSpPr>
      <xdr:spPr bwMode="auto">
        <a:xfrm>
          <a:off x="11058525" y="224694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260</xdr:row>
      <xdr:rowOff>0</xdr:rowOff>
    </xdr:from>
    <xdr:to>
      <xdr:col>68</xdr:col>
      <xdr:colOff>0</xdr:colOff>
      <xdr:row>260</xdr:row>
      <xdr:rowOff>0</xdr:rowOff>
    </xdr:to>
    <xdr:sp macro="" textlink="">
      <xdr:nvSpPr>
        <xdr:cNvPr id="104" name="Rectangle 459">
          <a:extLst>
            <a:ext uri="{FF2B5EF4-FFF2-40B4-BE49-F238E27FC236}">
              <a16:creationId xmlns:a16="http://schemas.microsoft.com/office/drawing/2014/main" id="{00000000-0008-0000-1300-000068000000}"/>
            </a:ext>
          </a:extLst>
        </xdr:cNvPr>
        <xdr:cNvSpPr>
          <a:spLocks noChangeArrowheads="1"/>
        </xdr:cNvSpPr>
      </xdr:nvSpPr>
      <xdr:spPr bwMode="auto">
        <a:xfrm>
          <a:off x="11058525" y="224694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260</xdr:row>
      <xdr:rowOff>0</xdr:rowOff>
    </xdr:from>
    <xdr:to>
      <xdr:col>68</xdr:col>
      <xdr:colOff>0</xdr:colOff>
      <xdr:row>260</xdr:row>
      <xdr:rowOff>0</xdr:rowOff>
    </xdr:to>
    <xdr:sp macro="" textlink="">
      <xdr:nvSpPr>
        <xdr:cNvPr id="105" name="Rectangle 461">
          <a:extLst>
            <a:ext uri="{FF2B5EF4-FFF2-40B4-BE49-F238E27FC236}">
              <a16:creationId xmlns:a16="http://schemas.microsoft.com/office/drawing/2014/main" id="{00000000-0008-0000-1300-000069000000}"/>
            </a:ext>
          </a:extLst>
        </xdr:cNvPr>
        <xdr:cNvSpPr>
          <a:spLocks noChangeArrowheads="1"/>
        </xdr:cNvSpPr>
      </xdr:nvSpPr>
      <xdr:spPr bwMode="auto">
        <a:xfrm>
          <a:off x="11058525" y="224694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278</xdr:row>
      <xdr:rowOff>0</xdr:rowOff>
    </xdr:from>
    <xdr:to>
      <xdr:col>68</xdr:col>
      <xdr:colOff>0</xdr:colOff>
      <xdr:row>278</xdr:row>
      <xdr:rowOff>0</xdr:rowOff>
    </xdr:to>
    <xdr:sp macro="" textlink="">
      <xdr:nvSpPr>
        <xdr:cNvPr id="106" name="Rectangle 436">
          <a:extLst>
            <a:ext uri="{FF2B5EF4-FFF2-40B4-BE49-F238E27FC236}">
              <a16:creationId xmlns:a16="http://schemas.microsoft.com/office/drawing/2014/main" id="{00000000-0008-0000-1300-00006A000000}"/>
            </a:ext>
          </a:extLst>
        </xdr:cNvPr>
        <xdr:cNvSpPr>
          <a:spLocks noChangeArrowheads="1"/>
        </xdr:cNvSpPr>
      </xdr:nvSpPr>
      <xdr:spPr bwMode="auto">
        <a:xfrm>
          <a:off x="11058525" y="234886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278</xdr:row>
      <xdr:rowOff>0</xdr:rowOff>
    </xdr:from>
    <xdr:to>
      <xdr:col>68</xdr:col>
      <xdr:colOff>0</xdr:colOff>
      <xdr:row>278</xdr:row>
      <xdr:rowOff>0</xdr:rowOff>
    </xdr:to>
    <xdr:sp macro="" textlink="">
      <xdr:nvSpPr>
        <xdr:cNvPr id="107" name="Rectangle 441">
          <a:extLst>
            <a:ext uri="{FF2B5EF4-FFF2-40B4-BE49-F238E27FC236}">
              <a16:creationId xmlns:a16="http://schemas.microsoft.com/office/drawing/2014/main" id="{00000000-0008-0000-1300-00006B000000}"/>
            </a:ext>
          </a:extLst>
        </xdr:cNvPr>
        <xdr:cNvSpPr>
          <a:spLocks noChangeArrowheads="1"/>
        </xdr:cNvSpPr>
      </xdr:nvSpPr>
      <xdr:spPr bwMode="auto">
        <a:xfrm>
          <a:off x="11058525" y="234886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278</xdr:row>
      <xdr:rowOff>0</xdr:rowOff>
    </xdr:from>
    <xdr:to>
      <xdr:col>68</xdr:col>
      <xdr:colOff>0</xdr:colOff>
      <xdr:row>278</xdr:row>
      <xdr:rowOff>0</xdr:rowOff>
    </xdr:to>
    <xdr:sp macro="" textlink="">
      <xdr:nvSpPr>
        <xdr:cNvPr id="108" name="Rectangle 452">
          <a:extLst>
            <a:ext uri="{FF2B5EF4-FFF2-40B4-BE49-F238E27FC236}">
              <a16:creationId xmlns:a16="http://schemas.microsoft.com/office/drawing/2014/main" id="{00000000-0008-0000-1300-00006C000000}"/>
            </a:ext>
          </a:extLst>
        </xdr:cNvPr>
        <xdr:cNvSpPr>
          <a:spLocks noChangeArrowheads="1"/>
        </xdr:cNvSpPr>
      </xdr:nvSpPr>
      <xdr:spPr bwMode="auto">
        <a:xfrm>
          <a:off x="11058525" y="234886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278</xdr:row>
      <xdr:rowOff>0</xdr:rowOff>
    </xdr:from>
    <xdr:to>
      <xdr:col>68</xdr:col>
      <xdr:colOff>0</xdr:colOff>
      <xdr:row>278</xdr:row>
      <xdr:rowOff>0</xdr:rowOff>
    </xdr:to>
    <xdr:sp macro="" textlink="">
      <xdr:nvSpPr>
        <xdr:cNvPr id="109" name="Rectangle 457">
          <a:extLst>
            <a:ext uri="{FF2B5EF4-FFF2-40B4-BE49-F238E27FC236}">
              <a16:creationId xmlns:a16="http://schemas.microsoft.com/office/drawing/2014/main" id="{00000000-0008-0000-1300-00006D000000}"/>
            </a:ext>
          </a:extLst>
        </xdr:cNvPr>
        <xdr:cNvSpPr>
          <a:spLocks noChangeArrowheads="1"/>
        </xdr:cNvSpPr>
      </xdr:nvSpPr>
      <xdr:spPr bwMode="auto">
        <a:xfrm>
          <a:off x="11058525" y="234886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278</xdr:row>
      <xdr:rowOff>0</xdr:rowOff>
    </xdr:from>
    <xdr:to>
      <xdr:col>68</xdr:col>
      <xdr:colOff>0</xdr:colOff>
      <xdr:row>278</xdr:row>
      <xdr:rowOff>0</xdr:rowOff>
    </xdr:to>
    <xdr:sp macro="" textlink="">
      <xdr:nvSpPr>
        <xdr:cNvPr id="110" name="Rectangle 459">
          <a:extLst>
            <a:ext uri="{FF2B5EF4-FFF2-40B4-BE49-F238E27FC236}">
              <a16:creationId xmlns:a16="http://schemas.microsoft.com/office/drawing/2014/main" id="{00000000-0008-0000-1300-00006E000000}"/>
            </a:ext>
          </a:extLst>
        </xdr:cNvPr>
        <xdr:cNvSpPr>
          <a:spLocks noChangeArrowheads="1"/>
        </xdr:cNvSpPr>
      </xdr:nvSpPr>
      <xdr:spPr bwMode="auto">
        <a:xfrm>
          <a:off x="11058525" y="234886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278</xdr:row>
      <xdr:rowOff>0</xdr:rowOff>
    </xdr:from>
    <xdr:to>
      <xdr:col>68</xdr:col>
      <xdr:colOff>0</xdr:colOff>
      <xdr:row>278</xdr:row>
      <xdr:rowOff>0</xdr:rowOff>
    </xdr:to>
    <xdr:sp macro="" textlink="">
      <xdr:nvSpPr>
        <xdr:cNvPr id="111" name="Rectangle 461">
          <a:extLst>
            <a:ext uri="{FF2B5EF4-FFF2-40B4-BE49-F238E27FC236}">
              <a16:creationId xmlns:a16="http://schemas.microsoft.com/office/drawing/2014/main" id="{00000000-0008-0000-1300-00006F000000}"/>
            </a:ext>
          </a:extLst>
        </xdr:cNvPr>
        <xdr:cNvSpPr>
          <a:spLocks noChangeArrowheads="1"/>
        </xdr:cNvSpPr>
      </xdr:nvSpPr>
      <xdr:spPr bwMode="auto">
        <a:xfrm>
          <a:off x="11058525" y="234886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260</xdr:row>
      <xdr:rowOff>28575</xdr:rowOff>
    </xdr:from>
    <xdr:ext cx="86177" cy="118494"/>
    <xdr:sp macro="" textlink="">
      <xdr:nvSpPr>
        <xdr:cNvPr id="112" name="Text Box 362">
          <a:extLst>
            <a:ext uri="{FF2B5EF4-FFF2-40B4-BE49-F238E27FC236}">
              <a16:creationId xmlns:a16="http://schemas.microsoft.com/office/drawing/2014/main" id="{00000000-0008-0000-1300-000070000000}"/>
            </a:ext>
          </a:extLst>
        </xdr:cNvPr>
        <xdr:cNvSpPr txBox="1">
          <a:spLocks noChangeArrowheads="1"/>
        </xdr:cNvSpPr>
      </xdr:nvSpPr>
      <xdr:spPr bwMode="auto">
        <a:xfrm>
          <a:off x="5800725" y="2249805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5</xdr:col>
      <xdr:colOff>19050</xdr:colOff>
      <xdr:row>339</xdr:row>
      <xdr:rowOff>66261</xdr:rowOff>
    </xdr:from>
    <xdr:to>
      <xdr:col>6</xdr:col>
      <xdr:colOff>9525</xdr:colOff>
      <xdr:row>339</xdr:row>
      <xdr:rowOff>190500</xdr:rowOff>
    </xdr:to>
    <xdr:sp macro="" textlink="">
      <xdr:nvSpPr>
        <xdr:cNvPr id="113" name="正方形/長方形 112">
          <a:extLst>
            <a:ext uri="{FF2B5EF4-FFF2-40B4-BE49-F238E27FC236}">
              <a16:creationId xmlns:a16="http://schemas.microsoft.com/office/drawing/2014/main" id="{00000000-0008-0000-1300-000071000000}"/>
            </a:ext>
          </a:extLst>
        </xdr:cNvPr>
        <xdr:cNvSpPr/>
      </xdr:nvSpPr>
      <xdr:spPr>
        <a:xfrm>
          <a:off x="3867150" y="26917236"/>
          <a:ext cx="333375" cy="124239"/>
        </a:xfrm>
        <a:prstGeom prst="rect">
          <a:avLst/>
        </a:prstGeom>
        <a:solidFill>
          <a:schemeClr val="tx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340</xdr:row>
      <xdr:rowOff>66675</xdr:rowOff>
    </xdr:from>
    <xdr:to>
      <xdr:col>6</xdr:col>
      <xdr:colOff>19050</xdr:colOff>
      <xdr:row>340</xdr:row>
      <xdr:rowOff>180975</xdr:rowOff>
    </xdr:to>
    <xdr:sp macro="" textlink="">
      <xdr:nvSpPr>
        <xdr:cNvPr id="114" name="正方形/長方形 113">
          <a:extLst>
            <a:ext uri="{FF2B5EF4-FFF2-40B4-BE49-F238E27FC236}">
              <a16:creationId xmlns:a16="http://schemas.microsoft.com/office/drawing/2014/main" id="{00000000-0008-0000-1300-000072000000}"/>
            </a:ext>
          </a:extLst>
        </xdr:cNvPr>
        <xdr:cNvSpPr/>
      </xdr:nvSpPr>
      <xdr:spPr>
        <a:xfrm>
          <a:off x="3848100" y="27165300"/>
          <a:ext cx="361950" cy="114300"/>
        </a:xfrm>
        <a:prstGeom prst="rect">
          <a:avLst/>
        </a:prstGeom>
        <a:pattFill prst="dkDnDiag">
          <a:fgClr>
            <a:schemeClr val="tx1"/>
          </a:fgClr>
          <a:bgClr>
            <a:schemeClr val="bg1"/>
          </a:bgClr>
        </a:patt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5916</xdr:colOff>
      <xdr:row>338</xdr:row>
      <xdr:rowOff>91934</xdr:rowOff>
    </xdr:from>
    <xdr:to>
      <xdr:col>6</xdr:col>
      <xdr:colOff>26091</xdr:colOff>
      <xdr:row>338</xdr:row>
      <xdr:rowOff>234277</xdr:rowOff>
    </xdr:to>
    <xdr:sp macro="" textlink="">
      <xdr:nvSpPr>
        <xdr:cNvPr id="115" name="正方形/長方形 114">
          <a:extLst>
            <a:ext uri="{FF2B5EF4-FFF2-40B4-BE49-F238E27FC236}">
              <a16:creationId xmlns:a16="http://schemas.microsoft.com/office/drawing/2014/main" id="{00000000-0008-0000-1300-000073000000}"/>
            </a:ext>
          </a:extLst>
        </xdr:cNvPr>
        <xdr:cNvSpPr/>
      </xdr:nvSpPr>
      <xdr:spPr>
        <a:xfrm>
          <a:off x="3854016" y="26695259"/>
          <a:ext cx="363075" cy="142343"/>
        </a:xfrm>
        <a:prstGeom prst="rect">
          <a:avLst/>
        </a:prstGeom>
        <a:solidFill>
          <a:schemeClr val="bg2">
            <a:lumMod val="9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73398</xdr:colOff>
      <xdr:row>292</xdr:row>
      <xdr:rowOff>87967</xdr:rowOff>
    </xdr:from>
    <xdr:to>
      <xdr:col>46</xdr:col>
      <xdr:colOff>20170</xdr:colOff>
      <xdr:row>336</xdr:row>
      <xdr:rowOff>209550</xdr:rowOff>
    </xdr:to>
    <xdr:sp macro="" textlink="">
      <xdr:nvSpPr>
        <xdr:cNvPr id="116" name="角丸四角形吹き出し 115">
          <a:extLst>
            <a:ext uri="{FF2B5EF4-FFF2-40B4-BE49-F238E27FC236}">
              <a16:creationId xmlns:a16="http://schemas.microsoft.com/office/drawing/2014/main" id="{00000000-0008-0000-1300-000074000000}"/>
            </a:ext>
          </a:extLst>
        </xdr:cNvPr>
        <xdr:cNvSpPr/>
      </xdr:nvSpPr>
      <xdr:spPr>
        <a:xfrm>
          <a:off x="5607423" y="25119667"/>
          <a:ext cx="3375772" cy="1197908"/>
        </a:xfrm>
        <a:prstGeom prst="wedgeRoundRectCallout">
          <a:avLst>
            <a:gd name="adj1" fmla="val 33090"/>
            <a:gd name="adj2" fmla="val -66932"/>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000"/>
            </a:lnSpc>
            <a:spcBef>
              <a:spcPts val="600"/>
            </a:spcBef>
          </a:pPr>
          <a:r>
            <a:rPr kumimoji="1" lang="ja-JP" altLang="en-US" sz="1100">
              <a:solidFill>
                <a:sysClr val="windowText" lastClr="000000"/>
              </a:solidFill>
              <a:latin typeface="+mj-ea"/>
              <a:ea typeface="+mj-ea"/>
            </a:rPr>
            <a:t>国内業務に限り、「</a:t>
          </a:r>
          <a:r>
            <a:rPr kumimoji="1" lang="en-US" altLang="ja-JP" sz="1100">
              <a:solidFill>
                <a:sysClr val="windowText" lastClr="000000"/>
              </a:solidFill>
              <a:latin typeface="+mj-ea"/>
              <a:ea typeface="+mj-ea"/>
            </a:rPr>
            <a:t>10/10</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10/20</a:t>
          </a:r>
          <a:r>
            <a:rPr kumimoji="1" lang="ja-JP" altLang="en-US" sz="1100">
              <a:solidFill>
                <a:sysClr val="windowText" lastClr="000000"/>
              </a:solidFill>
              <a:latin typeface="+mj-ea"/>
              <a:ea typeface="+mj-ea"/>
            </a:rPr>
            <a:t>のうち</a:t>
          </a:r>
          <a:r>
            <a:rPr kumimoji="1" lang="en-US" altLang="ja-JP" sz="1100">
              <a:solidFill>
                <a:sysClr val="windowText" lastClr="000000"/>
              </a:solidFill>
              <a:latin typeface="+mj-ea"/>
              <a:ea typeface="+mj-ea"/>
            </a:rPr>
            <a:t>3</a:t>
          </a:r>
          <a:r>
            <a:rPr kumimoji="1" lang="ja-JP" altLang="en-US" sz="1100">
              <a:solidFill>
                <a:sysClr val="windowText" lastClr="000000"/>
              </a:solidFill>
              <a:latin typeface="+mj-ea"/>
              <a:ea typeface="+mj-ea"/>
            </a:rPr>
            <a:t>日間」という形式での実績計上方法が可能です。</a:t>
          </a:r>
          <a:endParaRPr kumimoji="1" lang="en-US" altLang="ja-JP" sz="1100">
            <a:solidFill>
              <a:sysClr val="windowText" lastClr="000000"/>
            </a:solidFill>
            <a:latin typeface="+mj-ea"/>
            <a:ea typeface="+mj-ea"/>
          </a:endParaRPr>
        </a:p>
        <a:p>
          <a:pPr algn="l">
            <a:lnSpc>
              <a:spcPts val="1000"/>
            </a:lnSpc>
            <a:spcBef>
              <a:spcPts val="600"/>
            </a:spcBef>
          </a:pP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現地業務については、旅費支給対象期間は終日</a:t>
          </a:r>
          <a:r>
            <a:rPr kumimoji="1" lang="en-US" altLang="ja-JP" sz="1100">
              <a:solidFill>
                <a:sysClr val="windowText" lastClr="000000"/>
              </a:solidFill>
              <a:latin typeface="+mj-ea"/>
              <a:ea typeface="+mj-ea"/>
            </a:rPr>
            <a:t>JICA</a:t>
          </a:r>
          <a:r>
            <a:rPr kumimoji="1" lang="ja-JP" altLang="en-US" sz="1100">
              <a:solidFill>
                <a:sysClr val="windowText" lastClr="000000"/>
              </a:solidFill>
              <a:latin typeface="+mj-ea"/>
              <a:ea typeface="+mj-ea"/>
            </a:rPr>
            <a:t>業務に従事していることが原則であるため、この計上方法は認められません。</a:t>
          </a:r>
        </a:p>
      </xdr:txBody>
    </xdr:sp>
    <xdr:clientData/>
  </xdr:twoCellAnchor>
  <xdr:twoCellAnchor>
    <xdr:from>
      <xdr:col>49</xdr:col>
      <xdr:colOff>17369</xdr:colOff>
      <xdr:row>290</xdr:row>
      <xdr:rowOff>42395</xdr:rowOff>
    </xdr:from>
    <xdr:to>
      <xdr:col>84</xdr:col>
      <xdr:colOff>64994</xdr:colOff>
      <xdr:row>298</xdr:row>
      <xdr:rowOff>110377</xdr:rowOff>
    </xdr:to>
    <xdr:sp macro="" textlink="">
      <xdr:nvSpPr>
        <xdr:cNvPr id="117" name="角丸四角形吹き出し 116">
          <a:extLst>
            <a:ext uri="{FF2B5EF4-FFF2-40B4-BE49-F238E27FC236}">
              <a16:creationId xmlns:a16="http://schemas.microsoft.com/office/drawing/2014/main" id="{00000000-0008-0000-1300-000075000000}"/>
            </a:ext>
          </a:extLst>
        </xdr:cNvPr>
        <xdr:cNvSpPr/>
      </xdr:nvSpPr>
      <xdr:spPr>
        <a:xfrm>
          <a:off x="9266144" y="24883595"/>
          <a:ext cx="3381375" cy="953807"/>
        </a:xfrm>
        <a:prstGeom prst="wedgeRoundRectCallout">
          <a:avLst>
            <a:gd name="adj1" fmla="val -7991"/>
            <a:gd name="adj2" fmla="val -148374"/>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000"/>
            </a:lnSpc>
            <a:spcBef>
              <a:spcPts val="600"/>
            </a:spcBef>
          </a:pPr>
          <a:r>
            <a:rPr kumimoji="1" lang="ja-JP" altLang="en-US" sz="1100">
              <a:solidFill>
                <a:sysClr val="windowText" lastClr="000000"/>
              </a:solidFill>
              <a:latin typeface="+mj-ea"/>
              <a:ea typeface="+mj-ea"/>
            </a:rPr>
            <a:t>国内業務に限り、</a:t>
          </a:r>
          <a:r>
            <a:rPr kumimoji="1" lang="en-US" altLang="ja-JP" sz="1100">
              <a:solidFill>
                <a:sysClr val="windowText" lastClr="000000"/>
              </a:solidFill>
              <a:latin typeface="+mj-ea"/>
              <a:ea typeface="+mj-ea"/>
            </a:rPr>
            <a:t>1</a:t>
          </a:r>
          <a:r>
            <a:rPr kumimoji="1" lang="ja-JP" altLang="en-US" sz="1100">
              <a:solidFill>
                <a:sysClr val="windowText" lastClr="000000"/>
              </a:solidFill>
              <a:latin typeface="+mj-ea"/>
              <a:ea typeface="+mj-ea"/>
            </a:rPr>
            <a:t>日未満での実績計上が可能です。</a:t>
          </a:r>
          <a:endParaRPr kumimoji="1" lang="en-US" altLang="ja-JP" sz="1100">
            <a:solidFill>
              <a:sysClr val="windowText" lastClr="000000"/>
            </a:solidFill>
            <a:latin typeface="+mj-ea"/>
            <a:ea typeface="+mj-ea"/>
          </a:endParaRPr>
        </a:p>
        <a:p>
          <a:pPr algn="l">
            <a:lnSpc>
              <a:spcPts val="1000"/>
            </a:lnSpc>
            <a:spcBef>
              <a:spcPts val="600"/>
            </a:spcBef>
          </a:pP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現地業務については、旅費支給対象期間は終日</a:t>
          </a:r>
          <a:r>
            <a:rPr kumimoji="1" lang="en-US" altLang="ja-JP" sz="1100">
              <a:solidFill>
                <a:sysClr val="windowText" lastClr="000000"/>
              </a:solidFill>
              <a:latin typeface="+mj-ea"/>
              <a:ea typeface="+mj-ea"/>
            </a:rPr>
            <a:t>JICA</a:t>
          </a:r>
          <a:r>
            <a:rPr kumimoji="1" lang="ja-JP" altLang="en-US" sz="1100">
              <a:solidFill>
                <a:sysClr val="windowText" lastClr="000000"/>
              </a:solidFill>
              <a:latin typeface="+mj-ea"/>
              <a:ea typeface="+mj-ea"/>
            </a:rPr>
            <a:t>業務に従事していることが原則であるため、この計上方法は認められません。</a:t>
          </a:r>
        </a:p>
      </xdr:txBody>
    </xdr:sp>
    <xdr:clientData/>
  </xdr:twoCellAnchor>
  <xdr:twoCellAnchor>
    <xdr:from>
      <xdr:col>5</xdr:col>
      <xdr:colOff>0</xdr:colOff>
      <xdr:row>341</xdr:row>
      <xdr:rowOff>40822</xdr:rowOff>
    </xdr:from>
    <xdr:to>
      <xdr:col>6</xdr:col>
      <xdr:colOff>19050</xdr:colOff>
      <xdr:row>341</xdr:row>
      <xdr:rowOff>155122</xdr:rowOff>
    </xdr:to>
    <xdr:sp macro="" textlink="">
      <xdr:nvSpPr>
        <xdr:cNvPr id="118" name="正方形/長方形 117">
          <a:extLst>
            <a:ext uri="{FF2B5EF4-FFF2-40B4-BE49-F238E27FC236}">
              <a16:creationId xmlns:a16="http://schemas.microsoft.com/office/drawing/2014/main" id="{00000000-0008-0000-1300-000076000000}"/>
            </a:ext>
          </a:extLst>
        </xdr:cNvPr>
        <xdr:cNvSpPr/>
      </xdr:nvSpPr>
      <xdr:spPr>
        <a:xfrm>
          <a:off x="3848100" y="27387097"/>
          <a:ext cx="361950" cy="114300"/>
        </a:xfrm>
        <a:prstGeom prst="rect">
          <a:avLst/>
        </a:prstGeom>
        <a:pattFill prst="pct25">
          <a:fgClr>
            <a:schemeClr val="tx1"/>
          </a:fgClr>
          <a:bgClr>
            <a:schemeClr val="bg1"/>
          </a:bgClr>
        </a:patt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12</xdr:col>
      <xdr:colOff>76200</xdr:colOff>
      <xdr:row>263</xdr:row>
      <xdr:rowOff>28575</xdr:rowOff>
    </xdr:from>
    <xdr:ext cx="86177" cy="118494"/>
    <xdr:sp macro="" textlink="">
      <xdr:nvSpPr>
        <xdr:cNvPr id="119" name="Text Box 372">
          <a:extLst>
            <a:ext uri="{FF2B5EF4-FFF2-40B4-BE49-F238E27FC236}">
              <a16:creationId xmlns:a16="http://schemas.microsoft.com/office/drawing/2014/main" id="{00000000-0008-0000-1300-000077000000}"/>
            </a:ext>
          </a:extLst>
        </xdr:cNvPr>
        <xdr:cNvSpPr txBox="1">
          <a:spLocks noChangeArrowheads="1"/>
        </xdr:cNvSpPr>
      </xdr:nvSpPr>
      <xdr:spPr bwMode="auto">
        <a:xfrm>
          <a:off x="5800725" y="227933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269</xdr:row>
      <xdr:rowOff>0</xdr:rowOff>
    </xdr:from>
    <xdr:to>
      <xdr:col>68</xdr:col>
      <xdr:colOff>0</xdr:colOff>
      <xdr:row>269</xdr:row>
      <xdr:rowOff>0</xdr:rowOff>
    </xdr:to>
    <xdr:sp macro="" textlink="">
      <xdr:nvSpPr>
        <xdr:cNvPr id="120" name="Rectangle 436">
          <a:extLst>
            <a:ext uri="{FF2B5EF4-FFF2-40B4-BE49-F238E27FC236}">
              <a16:creationId xmlns:a16="http://schemas.microsoft.com/office/drawing/2014/main" id="{00000000-0008-0000-1300-000078000000}"/>
            </a:ext>
          </a:extLst>
        </xdr:cNvPr>
        <xdr:cNvSpPr>
          <a:spLocks noChangeArrowheads="1"/>
        </xdr:cNvSpPr>
      </xdr:nvSpPr>
      <xdr:spPr bwMode="auto">
        <a:xfrm>
          <a:off x="11058525" y="227933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269</xdr:row>
      <xdr:rowOff>0</xdr:rowOff>
    </xdr:from>
    <xdr:to>
      <xdr:col>68</xdr:col>
      <xdr:colOff>0</xdr:colOff>
      <xdr:row>269</xdr:row>
      <xdr:rowOff>0</xdr:rowOff>
    </xdr:to>
    <xdr:sp macro="" textlink="">
      <xdr:nvSpPr>
        <xdr:cNvPr id="121" name="Rectangle 441">
          <a:extLst>
            <a:ext uri="{FF2B5EF4-FFF2-40B4-BE49-F238E27FC236}">
              <a16:creationId xmlns:a16="http://schemas.microsoft.com/office/drawing/2014/main" id="{00000000-0008-0000-1300-000079000000}"/>
            </a:ext>
          </a:extLst>
        </xdr:cNvPr>
        <xdr:cNvSpPr>
          <a:spLocks noChangeArrowheads="1"/>
        </xdr:cNvSpPr>
      </xdr:nvSpPr>
      <xdr:spPr bwMode="auto">
        <a:xfrm>
          <a:off x="11058525" y="227933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269</xdr:row>
      <xdr:rowOff>0</xdr:rowOff>
    </xdr:from>
    <xdr:to>
      <xdr:col>68</xdr:col>
      <xdr:colOff>0</xdr:colOff>
      <xdr:row>269</xdr:row>
      <xdr:rowOff>0</xdr:rowOff>
    </xdr:to>
    <xdr:sp macro="" textlink="">
      <xdr:nvSpPr>
        <xdr:cNvPr id="122" name="Rectangle 452">
          <a:extLst>
            <a:ext uri="{FF2B5EF4-FFF2-40B4-BE49-F238E27FC236}">
              <a16:creationId xmlns:a16="http://schemas.microsoft.com/office/drawing/2014/main" id="{00000000-0008-0000-1300-00007A000000}"/>
            </a:ext>
          </a:extLst>
        </xdr:cNvPr>
        <xdr:cNvSpPr>
          <a:spLocks noChangeArrowheads="1"/>
        </xdr:cNvSpPr>
      </xdr:nvSpPr>
      <xdr:spPr bwMode="auto">
        <a:xfrm>
          <a:off x="11058525" y="227933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269</xdr:row>
      <xdr:rowOff>0</xdr:rowOff>
    </xdr:from>
    <xdr:to>
      <xdr:col>68</xdr:col>
      <xdr:colOff>0</xdr:colOff>
      <xdr:row>269</xdr:row>
      <xdr:rowOff>0</xdr:rowOff>
    </xdr:to>
    <xdr:sp macro="" textlink="">
      <xdr:nvSpPr>
        <xdr:cNvPr id="123" name="Rectangle 457">
          <a:extLst>
            <a:ext uri="{FF2B5EF4-FFF2-40B4-BE49-F238E27FC236}">
              <a16:creationId xmlns:a16="http://schemas.microsoft.com/office/drawing/2014/main" id="{00000000-0008-0000-1300-00007B000000}"/>
            </a:ext>
          </a:extLst>
        </xdr:cNvPr>
        <xdr:cNvSpPr>
          <a:spLocks noChangeArrowheads="1"/>
        </xdr:cNvSpPr>
      </xdr:nvSpPr>
      <xdr:spPr bwMode="auto">
        <a:xfrm>
          <a:off x="11058525" y="227933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269</xdr:row>
      <xdr:rowOff>0</xdr:rowOff>
    </xdr:from>
    <xdr:to>
      <xdr:col>68</xdr:col>
      <xdr:colOff>0</xdr:colOff>
      <xdr:row>269</xdr:row>
      <xdr:rowOff>0</xdr:rowOff>
    </xdr:to>
    <xdr:sp macro="" textlink="">
      <xdr:nvSpPr>
        <xdr:cNvPr id="124" name="Rectangle 459">
          <a:extLst>
            <a:ext uri="{FF2B5EF4-FFF2-40B4-BE49-F238E27FC236}">
              <a16:creationId xmlns:a16="http://schemas.microsoft.com/office/drawing/2014/main" id="{00000000-0008-0000-1300-00007C000000}"/>
            </a:ext>
          </a:extLst>
        </xdr:cNvPr>
        <xdr:cNvSpPr>
          <a:spLocks noChangeArrowheads="1"/>
        </xdr:cNvSpPr>
      </xdr:nvSpPr>
      <xdr:spPr bwMode="auto">
        <a:xfrm>
          <a:off x="11058525" y="227933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269</xdr:row>
      <xdr:rowOff>0</xdr:rowOff>
    </xdr:from>
    <xdr:to>
      <xdr:col>68</xdr:col>
      <xdr:colOff>0</xdr:colOff>
      <xdr:row>269</xdr:row>
      <xdr:rowOff>0</xdr:rowOff>
    </xdr:to>
    <xdr:sp macro="" textlink="">
      <xdr:nvSpPr>
        <xdr:cNvPr id="125" name="Rectangle 461">
          <a:extLst>
            <a:ext uri="{FF2B5EF4-FFF2-40B4-BE49-F238E27FC236}">
              <a16:creationId xmlns:a16="http://schemas.microsoft.com/office/drawing/2014/main" id="{00000000-0008-0000-1300-00007D000000}"/>
            </a:ext>
          </a:extLst>
        </xdr:cNvPr>
        <xdr:cNvSpPr>
          <a:spLocks noChangeArrowheads="1"/>
        </xdr:cNvSpPr>
      </xdr:nvSpPr>
      <xdr:spPr bwMode="auto">
        <a:xfrm>
          <a:off x="11058525" y="227933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269</xdr:row>
      <xdr:rowOff>28575</xdr:rowOff>
    </xdr:from>
    <xdr:ext cx="86177" cy="118494"/>
    <xdr:sp macro="" textlink="">
      <xdr:nvSpPr>
        <xdr:cNvPr id="126" name="Text Box 362">
          <a:extLst>
            <a:ext uri="{FF2B5EF4-FFF2-40B4-BE49-F238E27FC236}">
              <a16:creationId xmlns:a16="http://schemas.microsoft.com/office/drawing/2014/main" id="{00000000-0008-0000-1300-00007E000000}"/>
            </a:ext>
          </a:extLst>
        </xdr:cNvPr>
        <xdr:cNvSpPr txBox="1">
          <a:spLocks noChangeArrowheads="1"/>
        </xdr:cNvSpPr>
      </xdr:nvSpPr>
      <xdr:spPr bwMode="auto">
        <a:xfrm>
          <a:off x="5800725" y="227933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350</xdr:row>
      <xdr:rowOff>0</xdr:rowOff>
    </xdr:from>
    <xdr:to>
      <xdr:col>68</xdr:col>
      <xdr:colOff>0</xdr:colOff>
      <xdr:row>350</xdr:row>
      <xdr:rowOff>0</xdr:rowOff>
    </xdr:to>
    <xdr:sp macro="" textlink="">
      <xdr:nvSpPr>
        <xdr:cNvPr id="127" name="Line 12">
          <a:extLst>
            <a:ext uri="{FF2B5EF4-FFF2-40B4-BE49-F238E27FC236}">
              <a16:creationId xmlns:a16="http://schemas.microsoft.com/office/drawing/2014/main" id="{00000000-0008-0000-1300-00007F000000}"/>
            </a:ext>
          </a:extLst>
        </xdr:cNvPr>
        <xdr:cNvSpPr>
          <a:spLocks noChangeShapeType="1"/>
        </xdr:cNvSpPr>
      </xdr:nvSpPr>
      <xdr:spPr bwMode="auto">
        <a:xfrm flipH="1">
          <a:off x="11058525" y="2857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68</xdr:col>
      <xdr:colOff>0</xdr:colOff>
      <xdr:row>350</xdr:row>
      <xdr:rowOff>0</xdr:rowOff>
    </xdr:from>
    <xdr:to>
      <xdr:col>68</xdr:col>
      <xdr:colOff>0</xdr:colOff>
      <xdr:row>350</xdr:row>
      <xdr:rowOff>0</xdr:rowOff>
    </xdr:to>
    <xdr:sp macro="" textlink="">
      <xdr:nvSpPr>
        <xdr:cNvPr id="128" name="Rectangle 436">
          <a:extLst>
            <a:ext uri="{FF2B5EF4-FFF2-40B4-BE49-F238E27FC236}">
              <a16:creationId xmlns:a16="http://schemas.microsoft.com/office/drawing/2014/main" id="{00000000-0008-0000-1300-000080000000}"/>
            </a:ext>
          </a:extLst>
        </xdr:cNvPr>
        <xdr:cNvSpPr>
          <a:spLocks noChangeArrowheads="1"/>
        </xdr:cNvSpPr>
      </xdr:nvSpPr>
      <xdr:spPr bwMode="auto">
        <a:xfrm>
          <a:off x="11058525" y="285750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350</xdr:row>
      <xdr:rowOff>0</xdr:rowOff>
    </xdr:from>
    <xdr:to>
      <xdr:col>68</xdr:col>
      <xdr:colOff>0</xdr:colOff>
      <xdr:row>350</xdr:row>
      <xdr:rowOff>0</xdr:rowOff>
    </xdr:to>
    <xdr:sp macro="" textlink="">
      <xdr:nvSpPr>
        <xdr:cNvPr id="129" name="Rectangle 441">
          <a:extLst>
            <a:ext uri="{FF2B5EF4-FFF2-40B4-BE49-F238E27FC236}">
              <a16:creationId xmlns:a16="http://schemas.microsoft.com/office/drawing/2014/main" id="{00000000-0008-0000-1300-000081000000}"/>
            </a:ext>
          </a:extLst>
        </xdr:cNvPr>
        <xdr:cNvSpPr>
          <a:spLocks noChangeArrowheads="1"/>
        </xdr:cNvSpPr>
      </xdr:nvSpPr>
      <xdr:spPr bwMode="auto">
        <a:xfrm>
          <a:off x="11058525" y="285750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350</xdr:row>
      <xdr:rowOff>0</xdr:rowOff>
    </xdr:from>
    <xdr:to>
      <xdr:col>68</xdr:col>
      <xdr:colOff>0</xdr:colOff>
      <xdr:row>350</xdr:row>
      <xdr:rowOff>0</xdr:rowOff>
    </xdr:to>
    <xdr:sp macro="" textlink="">
      <xdr:nvSpPr>
        <xdr:cNvPr id="130" name="Rectangle 452">
          <a:extLst>
            <a:ext uri="{FF2B5EF4-FFF2-40B4-BE49-F238E27FC236}">
              <a16:creationId xmlns:a16="http://schemas.microsoft.com/office/drawing/2014/main" id="{00000000-0008-0000-1300-000082000000}"/>
            </a:ext>
          </a:extLst>
        </xdr:cNvPr>
        <xdr:cNvSpPr>
          <a:spLocks noChangeArrowheads="1"/>
        </xdr:cNvSpPr>
      </xdr:nvSpPr>
      <xdr:spPr bwMode="auto">
        <a:xfrm>
          <a:off x="11058525" y="285750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350</xdr:row>
      <xdr:rowOff>0</xdr:rowOff>
    </xdr:from>
    <xdr:to>
      <xdr:col>68</xdr:col>
      <xdr:colOff>0</xdr:colOff>
      <xdr:row>350</xdr:row>
      <xdr:rowOff>0</xdr:rowOff>
    </xdr:to>
    <xdr:sp macro="" textlink="">
      <xdr:nvSpPr>
        <xdr:cNvPr id="131" name="Rectangle 457">
          <a:extLst>
            <a:ext uri="{FF2B5EF4-FFF2-40B4-BE49-F238E27FC236}">
              <a16:creationId xmlns:a16="http://schemas.microsoft.com/office/drawing/2014/main" id="{00000000-0008-0000-1300-000083000000}"/>
            </a:ext>
          </a:extLst>
        </xdr:cNvPr>
        <xdr:cNvSpPr>
          <a:spLocks noChangeArrowheads="1"/>
        </xdr:cNvSpPr>
      </xdr:nvSpPr>
      <xdr:spPr bwMode="auto">
        <a:xfrm>
          <a:off x="11058525" y="285750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350</xdr:row>
      <xdr:rowOff>0</xdr:rowOff>
    </xdr:from>
    <xdr:to>
      <xdr:col>68</xdr:col>
      <xdr:colOff>0</xdr:colOff>
      <xdr:row>350</xdr:row>
      <xdr:rowOff>0</xdr:rowOff>
    </xdr:to>
    <xdr:sp macro="" textlink="">
      <xdr:nvSpPr>
        <xdr:cNvPr id="132" name="Rectangle 459">
          <a:extLst>
            <a:ext uri="{FF2B5EF4-FFF2-40B4-BE49-F238E27FC236}">
              <a16:creationId xmlns:a16="http://schemas.microsoft.com/office/drawing/2014/main" id="{00000000-0008-0000-1300-000084000000}"/>
            </a:ext>
          </a:extLst>
        </xdr:cNvPr>
        <xdr:cNvSpPr>
          <a:spLocks noChangeArrowheads="1"/>
        </xdr:cNvSpPr>
      </xdr:nvSpPr>
      <xdr:spPr bwMode="auto">
        <a:xfrm>
          <a:off x="11058525" y="285750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350</xdr:row>
      <xdr:rowOff>0</xdr:rowOff>
    </xdr:from>
    <xdr:to>
      <xdr:col>68</xdr:col>
      <xdr:colOff>0</xdr:colOff>
      <xdr:row>350</xdr:row>
      <xdr:rowOff>0</xdr:rowOff>
    </xdr:to>
    <xdr:sp macro="" textlink="">
      <xdr:nvSpPr>
        <xdr:cNvPr id="133" name="Rectangle 461">
          <a:extLst>
            <a:ext uri="{FF2B5EF4-FFF2-40B4-BE49-F238E27FC236}">
              <a16:creationId xmlns:a16="http://schemas.microsoft.com/office/drawing/2014/main" id="{00000000-0008-0000-1300-000085000000}"/>
            </a:ext>
          </a:extLst>
        </xdr:cNvPr>
        <xdr:cNvSpPr>
          <a:spLocks noChangeArrowheads="1"/>
        </xdr:cNvSpPr>
      </xdr:nvSpPr>
      <xdr:spPr bwMode="auto">
        <a:xfrm>
          <a:off x="11058525" y="2857500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194</xdr:col>
      <xdr:colOff>266885</xdr:colOff>
      <xdr:row>343</xdr:row>
      <xdr:rowOff>123510</xdr:rowOff>
    </xdr:from>
    <xdr:to>
      <xdr:col>196</xdr:col>
      <xdr:colOff>44449</xdr:colOff>
      <xdr:row>352</xdr:row>
      <xdr:rowOff>151171</xdr:rowOff>
    </xdr:to>
    <xdr:sp macro="" textlink="">
      <xdr:nvSpPr>
        <xdr:cNvPr id="134" name="角丸四角形吹き出し 133">
          <a:extLst>
            <a:ext uri="{FF2B5EF4-FFF2-40B4-BE49-F238E27FC236}">
              <a16:creationId xmlns:a16="http://schemas.microsoft.com/office/drawing/2014/main" id="{00000000-0008-0000-1300-000086000000}"/>
            </a:ext>
          </a:extLst>
        </xdr:cNvPr>
        <xdr:cNvSpPr/>
      </xdr:nvSpPr>
      <xdr:spPr>
        <a:xfrm>
          <a:off x="17221385" y="26084427"/>
          <a:ext cx="3132481" cy="1075411"/>
        </a:xfrm>
        <a:prstGeom prst="wedgeRoundRectCallout">
          <a:avLst>
            <a:gd name="adj1" fmla="val -36177"/>
            <a:gd name="adj2" fmla="val -65338"/>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000"/>
            </a:lnSpc>
          </a:pPr>
          <a:r>
            <a:rPr kumimoji="1" lang="ja-JP" altLang="en-US" sz="1100" b="1">
              <a:solidFill>
                <a:sysClr val="windowText" lastClr="000000"/>
              </a:solidFill>
              <a:latin typeface="+mn-ea"/>
              <a:ea typeface="+mn-ea"/>
            </a:rPr>
            <a:t>外部人材人月の合計実績は、計画値（契約書上で認められている人月）を超えていないことを確認してください。</a:t>
          </a:r>
          <a:endParaRPr kumimoji="1" lang="en-US" altLang="ja-JP" sz="1100" b="1">
            <a:solidFill>
              <a:sysClr val="windowText" lastClr="000000"/>
            </a:solidFill>
            <a:latin typeface="+mn-ea"/>
            <a:ea typeface="+mn-ea"/>
          </a:endParaRPr>
        </a:p>
        <a:p>
          <a:pPr algn="l">
            <a:lnSpc>
              <a:spcPts val="1000"/>
            </a:lnSpc>
          </a:pPr>
          <a:r>
            <a:rPr kumimoji="1" lang="ja-JP" altLang="en-US" sz="1100" b="1">
              <a:solidFill>
                <a:sysClr val="windowText" lastClr="000000"/>
              </a:solidFill>
              <a:latin typeface="+mn-ea"/>
              <a:ea typeface="+mn-ea"/>
            </a:rPr>
            <a:t>（契約書上で認められた人月を超える人件費の支払いはできません。）</a:t>
          </a:r>
        </a:p>
      </xdr:txBody>
    </xdr:sp>
    <xdr:clientData/>
  </xdr:twoCellAnchor>
  <xdr:twoCellAnchor>
    <xdr:from>
      <xdr:col>195</xdr:col>
      <xdr:colOff>1496676</xdr:colOff>
      <xdr:row>350</xdr:row>
      <xdr:rowOff>124946</xdr:rowOff>
    </xdr:from>
    <xdr:to>
      <xdr:col>195</xdr:col>
      <xdr:colOff>1952080</xdr:colOff>
      <xdr:row>352</xdr:row>
      <xdr:rowOff>89647</xdr:rowOff>
    </xdr:to>
    <xdr:sp macro="" textlink="">
      <xdr:nvSpPr>
        <xdr:cNvPr id="135" name="テキスト ボックス 134">
          <a:extLst>
            <a:ext uri="{FF2B5EF4-FFF2-40B4-BE49-F238E27FC236}">
              <a16:creationId xmlns:a16="http://schemas.microsoft.com/office/drawing/2014/main" id="{00000000-0008-0000-1300-000087000000}"/>
            </a:ext>
          </a:extLst>
        </xdr:cNvPr>
        <xdr:cNvSpPr txBox="1"/>
      </xdr:nvSpPr>
      <xdr:spPr>
        <a:xfrm>
          <a:off x="19089351" y="28699946"/>
          <a:ext cx="455404" cy="288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j-ea"/>
              <a:ea typeface="+mj-ea"/>
            </a:rPr>
            <a:t>注</a:t>
          </a:r>
          <a:r>
            <a:rPr kumimoji="1" lang="en-US" altLang="ja-JP" sz="1100">
              <a:latin typeface="+mj-ea"/>
              <a:ea typeface="+mj-ea"/>
            </a:rPr>
            <a:t>4)</a:t>
          </a:r>
          <a:endParaRPr kumimoji="1" lang="ja-JP" altLang="en-US" sz="1100">
            <a:latin typeface="+mj-ea"/>
            <a:ea typeface="+mj-ea"/>
          </a:endParaRPr>
        </a:p>
      </xdr:txBody>
    </xdr:sp>
    <xdr:clientData/>
  </xdr:twoCellAnchor>
  <xdr:twoCellAnchor>
    <xdr:from>
      <xdr:col>68</xdr:col>
      <xdr:colOff>0</xdr:colOff>
      <xdr:row>296</xdr:row>
      <xdr:rowOff>0</xdr:rowOff>
    </xdr:from>
    <xdr:to>
      <xdr:col>68</xdr:col>
      <xdr:colOff>0</xdr:colOff>
      <xdr:row>296</xdr:row>
      <xdr:rowOff>0</xdr:rowOff>
    </xdr:to>
    <xdr:sp macro="" textlink="">
      <xdr:nvSpPr>
        <xdr:cNvPr id="136" name="Line 12">
          <a:extLst>
            <a:ext uri="{FF2B5EF4-FFF2-40B4-BE49-F238E27FC236}">
              <a16:creationId xmlns:a16="http://schemas.microsoft.com/office/drawing/2014/main" id="{00000000-0008-0000-1300-000088000000}"/>
            </a:ext>
          </a:extLst>
        </xdr:cNvPr>
        <xdr:cNvSpPr>
          <a:spLocks noChangeShapeType="1"/>
        </xdr:cNvSpPr>
      </xdr:nvSpPr>
      <xdr:spPr bwMode="auto">
        <a:xfrm flipH="1">
          <a:off x="11058525" y="25536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68</xdr:col>
      <xdr:colOff>0</xdr:colOff>
      <xdr:row>296</xdr:row>
      <xdr:rowOff>0</xdr:rowOff>
    </xdr:from>
    <xdr:to>
      <xdr:col>68</xdr:col>
      <xdr:colOff>0</xdr:colOff>
      <xdr:row>296</xdr:row>
      <xdr:rowOff>0</xdr:rowOff>
    </xdr:to>
    <xdr:sp macro="" textlink="">
      <xdr:nvSpPr>
        <xdr:cNvPr id="137" name="Rectangle 436">
          <a:extLst>
            <a:ext uri="{FF2B5EF4-FFF2-40B4-BE49-F238E27FC236}">
              <a16:creationId xmlns:a16="http://schemas.microsoft.com/office/drawing/2014/main" id="{00000000-0008-0000-1300-000089000000}"/>
            </a:ext>
          </a:extLst>
        </xdr:cNvPr>
        <xdr:cNvSpPr>
          <a:spLocks noChangeArrowheads="1"/>
        </xdr:cNvSpPr>
      </xdr:nvSpPr>
      <xdr:spPr bwMode="auto">
        <a:xfrm>
          <a:off x="11058525" y="255365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296</xdr:row>
      <xdr:rowOff>0</xdr:rowOff>
    </xdr:from>
    <xdr:to>
      <xdr:col>68</xdr:col>
      <xdr:colOff>0</xdr:colOff>
      <xdr:row>296</xdr:row>
      <xdr:rowOff>0</xdr:rowOff>
    </xdr:to>
    <xdr:sp macro="" textlink="">
      <xdr:nvSpPr>
        <xdr:cNvPr id="138" name="Rectangle 441">
          <a:extLst>
            <a:ext uri="{FF2B5EF4-FFF2-40B4-BE49-F238E27FC236}">
              <a16:creationId xmlns:a16="http://schemas.microsoft.com/office/drawing/2014/main" id="{00000000-0008-0000-1300-00008A000000}"/>
            </a:ext>
          </a:extLst>
        </xdr:cNvPr>
        <xdr:cNvSpPr>
          <a:spLocks noChangeArrowheads="1"/>
        </xdr:cNvSpPr>
      </xdr:nvSpPr>
      <xdr:spPr bwMode="auto">
        <a:xfrm>
          <a:off x="11058525" y="255365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296</xdr:row>
      <xdr:rowOff>0</xdr:rowOff>
    </xdr:from>
    <xdr:to>
      <xdr:col>68</xdr:col>
      <xdr:colOff>0</xdr:colOff>
      <xdr:row>296</xdr:row>
      <xdr:rowOff>0</xdr:rowOff>
    </xdr:to>
    <xdr:sp macro="" textlink="">
      <xdr:nvSpPr>
        <xdr:cNvPr id="139" name="Rectangle 452">
          <a:extLst>
            <a:ext uri="{FF2B5EF4-FFF2-40B4-BE49-F238E27FC236}">
              <a16:creationId xmlns:a16="http://schemas.microsoft.com/office/drawing/2014/main" id="{00000000-0008-0000-1300-00008B000000}"/>
            </a:ext>
          </a:extLst>
        </xdr:cNvPr>
        <xdr:cNvSpPr>
          <a:spLocks noChangeArrowheads="1"/>
        </xdr:cNvSpPr>
      </xdr:nvSpPr>
      <xdr:spPr bwMode="auto">
        <a:xfrm>
          <a:off x="11058525" y="255365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296</xdr:row>
      <xdr:rowOff>0</xdr:rowOff>
    </xdr:from>
    <xdr:to>
      <xdr:col>68</xdr:col>
      <xdr:colOff>0</xdr:colOff>
      <xdr:row>296</xdr:row>
      <xdr:rowOff>0</xdr:rowOff>
    </xdr:to>
    <xdr:sp macro="" textlink="">
      <xdr:nvSpPr>
        <xdr:cNvPr id="140" name="Rectangle 457">
          <a:extLst>
            <a:ext uri="{FF2B5EF4-FFF2-40B4-BE49-F238E27FC236}">
              <a16:creationId xmlns:a16="http://schemas.microsoft.com/office/drawing/2014/main" id="{00000000-0008-0000-1300-00008C000000}"/>
            </a:ext>
          </a:extLst>
        </xdr:cNvPr>
        <xdr:cNvSpPr>
          <a:spLocks noChangeArrowheads="1"/>
        </xdr:cNvSpPr>
      </xdr:nvSpPr>
      <xdr:spPr bwMode="auto">
        <a:xfrm>
          <a:off x="11058525" y="255365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296</xdr:row>
      <xdr:rowOff>0</xdr:rowOff>
    </xdr:from>
    <xdr:to>
      <xdr:col>68</xdr:col>
      <xdr:colOff>0</xdr:colOff>
      <xdr:row>296</xdr:row>
      <xdr:rowOff>0</xdr:rowOff>
    </xdr:to>
    <xdr:sp macro="" textlink="">
      <xdr:nvSpPr>
        <xdr:cNvPr id="141" name="Rectangle 459">
          <a:extLst>
            <a:ext uri="{FF2B5EF4-FFF2-40B4-BE49-F238E27FC236}">
              <a16:creationId xmlns:a16="http://schemas.microsoft.com/office/drawing/2014/main" id="{00000000-0008-0000-1300-00008D000000}"/>
            </a:ext>
          </a:extLst>
        </xdr:cNvPr>
        <xdr:cNvSpPr>
          <a:spLocks noChangeArrowheads="1"/>
        </xdr:cNvSpPr>
      </xdr:nvSpPr>
      <xdr:spPr bwMode="auto">
        <a:xfrm>
          <a:off x="11058525" y="255365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296</xdr:row>
      <xdr:rowOff>0</xdr:rowOff>
    </xdr:from>
    <xdr:to>
      <xdr:col>68</xdr:col>
      <xdr:colOff>0</xdr:colOff>
      <xdr:row>296</xdr:row>
      <xdr:rowOff>0</xdr:rowOff>
    </xdr:to>
    <xdr:sp macro="" textlink="">
      <xdr:nvSpPr>
        <xdr:cNvPr id="142" name="Rectangle 461">
          <a:extLst>
            <a:ext uri="{FF2B5EF4-FFF2-40B4-BE49-F238E27FC236}">
              <a16:creationId xmlns:a16="http://schemas.microsoft.com/office/drawing/2014/main" id="{00000000-0008-0000-1300-00008E000000}"/>
            </a:ext>
          </a:extLst>
        </xdr:cNvPr>
        <xdr:cNvSpPr>
          <a:spLocks noChangeArrowheads="1"/>
        </xdr:cNvSpPr>
      </xdr:nvSpPr>
      <xdr:spPr bwMode="auto">
        <a:xfrm>
          <a:off x="11058525" y="255365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272</xdr:row>
      <xdr:rowOff>28575</xdr:rowOff>
    </xdr:from>
    <xdr:ext cx="86177" cy="118494"/>
    <xdr:sp macro="" textlink="">
      <xdr:nvSpPr>
        <xdr:cNvPr id="143" name="Text Box 372">
          <a:extLst>
            <a:ext uri="{FF2B5EF4-FFF2-40B4-BE49-F238E27FC236}">
              <a16:creationId xmlns:a16="http://schemas.microsoft.com/office/drawing/2014/main" id="{00000000-0008-0000-1300-00008F000000}"/>
            </a:ext>
          </a:extLst>
        </xdr:cNvPr>
        <xdr:cNvSpPr txBox="1">
          <a:spLocks noChangeArrowheads="1"/>
        </xdr:cNvSpPr>
      </xdr:nvSpPr>
      <xdr:spPr bwMode="auto">
        <a:xfrm>
          <a:off x="5800725" y="228219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278</xdr:row>
      <xdr:rowOff>28575</xdr:rowOff>
    </xdr:from>
    <xdr:ext cx="86177" cy="118494"/>
    <xdr:sp macro="" textlink="">
      <xdr:nvSpPr>
        <xdr:cNvPr id="144" name="Text Box 362">
          <a:extLst>
            <a:ext uri="{FF2B5EF4-FFF2-40B4-BE49-F238E27FC236}">
              <a16:creationId xmlns:a16="http://schemas.microsoft.com/office/drawing/2014/main" id="{00000000-0008-0000-1300-000090000000}"/>
            </a:ext>
          </a:extLst>
        </xdr:cNvPr>
        <xdr:cNvSpPr txBox="1">
          <a:spLocks noChangeArrowheads="1"/>
        </xdr:cNvSpPr>
      </xdr:nvSpPr>
      <xdr:spPr bwMode="auto">
        <a:xfrm>
          <a:off x="5800725" y="235172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188</xdr:row>
      <xdr:rowOff>0</xdr:rowOff>
    </xdr:from>
    <xdr:to>
      <xdr:col>68</xdr:col>
      <xdr:colOff>0</xdr:colOff>
      <xdr:row>188</xdr:row>
      <xdr:rowOff>0</xdr:rowOff>
    </xdr:to>
    <xdr:sp macro="" textlink="">
      <xdr:nvSpPr>
        <xdr:cNvPr id="145" name="Rectangle 436">
          <a:extLst>
            <a:ext uri="{FF2B5EF4-FFF2-40B4-BE49-F238E27FC236}">
              <a16:creationId xmlns:a16="http://schemas.microsoft.com/office/drawing/2014/main" id="{00000000-0008-0000-1300-000091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188</xdr:row>
      <xdr:rowOff>0</xdr:rowOff>
    </xdr:from>
    <xdr:to>
      <xdr:col>68</xdr:col>
      <xdr:colOff>0</xdr:colOff>
      <xdr:row>188</xdr:row>
      <xdr:rowOff>0</xdr:rowOff>
    </xdr:to>
    <xdr:sp macro="" textlink="">
      <xdr:nvSpPr>
        <xdr:cNvPr id="146" name="Rectangle 441">
          <a:extLst>
            <a:ext uri="{FF2B5EF4-FFF2-40B4-BE49-F238E27FC236}">
              <a16:creationId xmlns:a16="http://schemas.microsoft.com/office/drawing/2014/main" id="{00000000-0008-0000-1300-000092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188</xdr:row>
      <xdr:rowOff>0</xdr:rowOff>
    </xdr:from>
    <xdr:to>
      <xdr:col>68</xdr:col>
      <xdr:colOff>0</xdr:colOff>
      <xdr:row>188</xdr:row>
      <xdr:rowOff>0</xdr:rowOff>
    </xdr:to>
    <xdr:sp macro="" textlink="">
      <xdr:nvSpPr>
        <xdr:cNvPr id="147" name="Rectangle 452">
          <a:extLst>
            <a:ext uri="{FF2B5EF4-FFF2-40B4-BE49-F238E27FC236}">
              <a16:creationId xmlns:a16="http://schemas.microsoft.com/office/drawing/2014/main" id="{00000000-0008-0000-1300-000093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188</xdr:row>
      <xdr:rowOff>0</xdr:rowOff>
    </xdr:from>
    <xdr:to>
      <xdr:col>68</xdr:col>
      <xdr:colOff>0</xdr:colOff>
      <xdr:row>188</xdr:row>
      <xdr:rowOff>0</xdr:rowOff>
    </xdr:to>
    <xdr:sp macro="" textlink="">
      <xdr:nvSpPr>
        <xdr:cNvPr id="148" name="Rectangle 457">
          <a:extLst>
            <a:ext uri="{FF2B5EF4-FFF2-40B4-BE49-F238E27FC236}">
              <a16:creationId xmlns:a16="http://schemas.microsoft.com/office/drawing/2014/main" id="{00000000-0008-0000-1300-000094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188</xdr:row>
      <xdr:rowOff>0</xdr:rowOff>
    </xdr:from>
    <xdr:to>
      <xdr:col>68</xdr:col>
      <xdr:colOff>0</xdr:colOff>
      <xdr:row>188</xdr:row>
      <xdr:rowOff>0</xdr:rowOff>
    </xdr:to>
    <xdr:sp macro="" textlink="">
      <xdr:nvSpPr>
        <xdr:cNvPr id="149" name="Rectangle 459">
          <a:extLst>
            <a:ext uri="{FF2B5EF4-FFF2-40B4-BE49-F238E27FC236}">
              <a16:creationId xmlns:a16="http://schemas.microsoft.com/office/drawing/2014/main" id="{00000000-0008-0000-1300-000095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188</xdr:row>
      <xdr:rowOff>0</xdr:rowOff>
    </xdr:from>
    <xdr:to>
      <xdr:col>68</xdr:col>
      <xdr:colOff>0</xdr:colOff>
      <xdr:row>188</xdr:row>
      <xdr:rowOff>0</xdr:rowOff>
    </xdr:to>
    <xdr:sp macro="" textlink="">
      <xdr:nvSpPr>
        <xdr:cNvPr id="150" name="Rectangle 461">
          <a:extLst>
            <a:ext uri="{FF2B5EF4-FFF2-40B4-BE49-F238E27FC236}">
              <a16:creationId xmlns:a16="http://schemas.microsoft.com/office/drawing/2014/main" id="{00000000-0008-0000-1300-000096000000}"/>
            </a:ext>
          </a:extLst>
        </xdr:cNvPr>
        <xdr:cNvSpPr>
          <a:spLocks noChangeArrowheads="1"/>
        </xdr:cNvSpPr>
      </xdr:nvSpPr>
      <xdr:spPr bwMode="auto">
        <a:xfrm>
          <a:off x="11058525" y="184689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287</xdr:row>
      <xdr:rowOff>0</xdr:rowOff>
    </xdr:from>
    <xdr:to>
      <xdr:col>68</xdr:col>
      <xdr:colOff>0</xdr:colOff>
      <xdr:row>287</xdr:row>
      <xdr:rowOff>0</xdr:rowOff>
    </xdr:to>
    <xdr:sp macro="" textlink="">
      <xdr:nvSpPr>
        <xdr:cNvPr id="151" name="Line 12">
          <a:extLst>
            <a:ext uri="{FF2B5EF4-FFF2-40B4-BE49-F238E27FC236}">
              <a16:creationId xmlns:a16="http://schemas.microsoft.com/office/drawing/2014/main" id="{00000000-0008-0000-1300-000097000000}"/>
            </a:ext>
          </a:extLst>
        </xdr:cNvPr>
        <xdr:cNvSpPr>
          <a:spLocks noChangeShapeType="1"/>
        </xdr:cNvSpPr>
      </xdr:nvSpPr>
      <xdr:spPr bwMode="auto">
        <a:xfrm flipH="1">
          <a:off x="11058525" y="24517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68</xdr:col>
      <xdr:colOff>0</xdr:colOff>
      <xdr:row>287</xdr:row>
      <xdr:rowOff>0</xdr:rowOff>
    </xdr:from>
    <xdr:to>
      <xdr:col>68</xdr:col>
      <xdr:colOff>0</xdr:colOff>
      <xdr:row>287</xdr:row>
      <xdr:rowOff>0</xdr:rowOff>
    </xdr:to>
    <xdr:sp macro="" textlink="">
      <xdr:nvSpPr>
        <xdr:cNvPr id="152" name="Rectangle 436">
          <a:extLst>
            <a:ext uri="{FF2B5EF4-FFF2-40B4-BE49-F238E27FC236}">
              <a16:creationId xmlns:a16="http://schemas.microsoft.com/office/drawing/2014/main" id="{00000000-0008-0000-1300-000098000000}"/>
            </a:ext>
          </a:extLst>
        </xdr:cNvPr>
        <xdr:cNvSpPr>
          <a:spLocks noChangeArrowheads="1"/>
        </xdr:cNvSpPr>
      </xdr:nvSpPr>
      <xdr:spPr bwMode="auto">
        <a:xfrm>
          <a:off x="11058525" y="245173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287</xdr:row>
      <xdr:rowOff>0</xdr:rowOff>
    </xdr:from>
    <xdr:to>
      <xdr:col>68</xdr:col>
      <xdr:colOff>0</xdr:colOff>
      <xdr:row>287</xdr:row>
      <xdr:rowOff>0</xdr:rowOff>
    </xdr:to>
    <xdr:sp macro="" textlink="">
      <xdr:nvSpPr>
        <xdr:cNvPr id="153" name="Rectangle 441">
          <a:extLst>
            <a:ext uri="{FF2B5EF4-FFF2-40B4-BE49-F238E27FC236}">
              <a16:creationId xmlns:a16="http://schemas.microsoft.com/office/drawing/2014/main" id="{00000000-0008-0000-1300-000099000000}"/>
            </a:ext>
          </a:extLst>
        </xdr:cNvPr>
        <xdr:cNvSpPr>
          <a:spLocks noChangeArrowheads="1"/>
        </xdr:cNvSpPr>
      </xdr:nvSpPr>
      <xdr:spPr bwMode="auto">
        <a:xfrm>
          <a:off x="11058525" y="245173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287</xdr:row>
      <xdr:rowOff>0</xdr:rowOff>
    </xdr:from>
    <xdr:to>
      <xdr:col>68</xdr:col>
      <xdr:colOff>0</xdr:colOff>
      <xdr:row>287</xdr:row>
      <xdr:rowOff>0</xdr:rowOff>
    </xdr:to>
    <xdr:sp macro="" textlink="">
      <xdr:nvSpPr>
        <xdr:cNvPr id="154" name="Rectangle 452">
          <a:extLst>
            <a:ext uri="{FF2B5EF4-FFF2-40B4-BE49-F238E27FC236}">
              <a16:creationId xmlns:a16="http://schemas.microsoft.com/office/drawing/2014/main" id="{00000000-0008-0000-1300-00009A000000}"/>
            </a:ext>
          </a:extLst>
        </xdr:cNvPr>
        <xdr:cNvSpPr>
          <a:spLocks noChangeArrowheads="1"/>
        </xdr:cNvSpPr>
      </xdr:nvSpPr>
      <xdr:spPr bwMode="auto">
        <a:xfrm>
          <a:off x="11058525" y="245173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287</xdr:row>
      <xdr:rowOff>0</xdr:rowOff>
    </xdr:from>
    <xdr:to>
      <xdr:col>68</xdr:col>
      <xdr:colOff>0</xdr:colOff>
      <xdr:row>287</xdr:row>
      <xdr:rowOff>0</xdr:rowOff>
    </xdr:to>
    <xdr:sp macro="" textlink="">
      <xdr:nvSpPr>
        <xdr:cNvPr id="155" name="Rectangle 457">
          <a:extLst>
            <a:ext uri="{FF2B5EF4-FFF2-40B4-BE49-F238E27FC236}">
              <a16:creationId xmlns:a16="http://schemas.microsoft.com/office/drawing/2014/main" id="{00000000-0008-0000-1300-00009B000000}"/>
            </a:ext>
          </a:extLst>
        </xdr:cNvPr>
        <xdr:cNvSpPr>
          <a:spLocks noChangeArrowheads="1"/>
        </xdr:cNvSpPr>
      </xdr:nvSpPr>
      <xdr:spPr bwMode="auto">
        <a:xfrm>
          <a:off x="11058525" y="245173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287</xdr:row>
      <xdr:rowOff>0</xdr:rowOff>
    </xdr:from>
    <xdr:to>
      <xdr:col>68</xdr:col>
      <xdr:colOff>0</xdr:colOff>
      <xdr:row>287</xdr:row>
      <xdr:rowOff>0</xdr:rowOff>
    </xdr:to>
    <xdr:sp macro="" textlink="">
      <xdr:nvSpPr>
        <xdr:cNvPr id="156" name="Rectangle 459">
          <a:extLst>
            <a:ext uri="{FF2B5EF4-FFF2-40B4-BE49-F238E27FC236}">
              <a16:creationId xmlns:a16="http://schemas.microsoft.com/office/drawing/2014/main" id="{00000000-0008-0000-1300-00009C000000}"/>
            </a:ext>
          </a:extLst>
        </xdr:cNvPr>
        <xdr:cNvSpPr>
          <a:spLocks noChangeArrowheads="1"/>
        </xdr:cNvSpPr>
      </xdr:nvSpPr>
      <xdr:spPr bwMode="auto">
        <a:xfrm>
          <a:off x="11058525" y="245173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287</xdr:row>
      <xdr:rowOff>0</xdr:rowOff>
    </xdr:from>
    <xdr:to>
      <xdr:col>68</xdr:col>
      <xdr:colOff>0</xdr:colOff>
      <xdr:row>287</xdr:row>
      <xdr:rowOff>0</xdr:rowOff>
    </xdr:to>
    <xdr:sp macro="" textlink="">
      <xdr:nvSpPr>
        <xdr:cNvPr id="157" name="Rectangle 461">
          <a:extLst>
            <a:ext uri="{FF2B5EF4-FFF2-40B4-BE49-F238E27FC236}">
              <a16:creationId xmlns:a16="http://schemas.microsoft.com/office/drawing/2014/main" id="{00000000-0008-0000-1300-00009D000000}"/>
            </a:ext>
          </a:extLst>
        </xdr:cNvPr>
        <xdr:cNvSpPr>
          <a:spLocks noChangeArrowheads="1"/>
        </xdr:cNvSpPr>
      </xdr:nvSpPr>
      <xdr:spPr bwMode="auto">
        <a:xfrm>
          <a:off x="11058525" y="24517350"/>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272</xdr:row>
      <xdr:rowOff>28575</xdr:rowOff>
    </xdr:from>
    <xdr:ext cx="86177" cy="118494"/>
    <xdr:sp macro="" textlink="">
      <xdr:nvSpPr>
        <xdr:cNvPr id="158" name="Text Box 372">
          <a:extLst>
            <a:ext uri="{FF2B5EF4-FFF2-40B4-BE49-F238E27FC236}">
              <a16:creationId xmlns:a16="http://schemas.microsoft.com/office/drawing/2014/main" id="{00000000-0008-0000-1300-00009E000000}"/>
            </a:ext>
          </a:extLst>
        </xdr:cNvPr>
        <xdr:cNvSpPr txBox="1">
          <a:spLocks noChangeArrowheads="1"/>
        </xdr:cNvSpPr>
      </xdr:nvSpPr>
      <xdr:spPr bwMode="auto">
        <a:xfrm>
          <a:off x="5800725" y="228219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278</xdr:row>
      <xdr:rowOff>28575</xdr:rowOff>
    </xdr:from>
    <xdr:ext cx="86177" cy="118494"/>
    <xdr:sp macro="" textlink="">
      <xdr:nvSpPr>
        <xdr:cNvPr id="159" name="Text Box 362">
          <a:extLst>
            <a:ext uri="{FF2B5EF4-FFF2-40B4-BE49-F238E27FC236}">
              <a16:creationId xmlns:a16="http://schemas.microsoft.com/office/drawing/2014/main" id="{00000000-0008-0000-1300-00009F000000}"/>
            </a:ext>
          </a:extLst>
        </xdr:cNvPr>
        <xdr:cNvSpPr txBox="1">
          <a:spLocks noChangeArrowheads="1"/>
        </xdr:cNvSpPr>
      </xdr:nvSpPr>
      <xdr:spPr bwMode="auto">
        <a:xfrm>
          <a:off x="5800725" y="235172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281</xdr:row>
      <xdr:rowOff>28575</xdr:rowOff>
    </xdr:from>
    <xdr:ext cx="86177" cy="118494"/>
    <xdr:sp macro="" textlink="">
      <xdr:nvSpPr>
        <xdr:cNvPr id="160" name="Text Box 372">
          <a:extLst>
            <a:ext uri="{FF2B5EF4-FFF2-40B4-BE49-F238E27FC236}">
              <a16:creationId xmlns:a16="http://schemas.microsoft.com/office/drawing/2014/main" id="{00000000-0008-0000-1300-0000A0000000}"/>
            </a:ext>
          </a:extLst>
        </xdr:cNvPr>
        <xdr:cNvSpPr txBox="1">
          <a:spLocks noChangeArrowheads="1"/>
        </xdr:cNvSpPr>
      </xdr:nvSpPr>
      <xdr:spPr bwMode="auto">
        <a:xfrm>
          <a:off x="5800725" y="238410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287</xdr:row>
      <xdr:rowOff>28575</xdr:rowOff>
    </xdr:from>
    <xdr:ext cx="86177" cy="118494"/>
    <xdr:sp macro="" textlink="">
      <xdr:nvSpPr>
        <xdr:cNvPr id="161" name="Text Box 362">
          <a:extLst>
            <a:ext uri="{FF2B5EF4-FFF2-40B4-BE49-F238E27FC236}">
              <a16:creationId xmlns:a16="http://schemas.microsoft.com/office/drawing/2014/main" id="{00000000-0008-0000-1300-0000A1000000}"/>
            </a:ext>
          </a:extLst>
        </xdr:cNvPr>
        <xdr:cNvSpPr txBox="1">
          <a:spLocks noChangeArrowheads="1"/>
        </xdr:cNvSpPr>
      </xdr:nvSpPr>
      <xdr:spPr bwMode="auto">
        <a:xfrm>
          <a:off x="5800725" y="245459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272</xdr:row>
      <xdr:rowOff>28575</xdr:rowOff>
    </xdr:from>
    <xdr:ext cx="86177" cy="118494"/>
    <xdr:sp macro="" textlink="">
      <xdr:nvSpPr>
        <xdr:cNvPr id="162" name="Text Box 372">
          <a:extLst>
            <a:ext uri="{FF2B5EF4-FFF2-40B4-BE49-F238E27FC236}">
              <a16:creationId xmlns:a16="http://schemas.microsoft.com/office/drawing/2014/main" id="{00000000-0008-0000-1300-0000A2000000}"/>
            </a:ext>
          </a:extLst>
        </xdr:cNvPr>
        <xdr:cNvSpPr txBox="1">
          <a:spLocks noChangeArrowheads="1"/>
        </xdr:cNvSpPr>
      </xdr:nvSpPr>
      <xdr:spPr bwMode="auto">
        <a:xfrm>
          <a:off x="5800725" y="228219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278</xdr:row>
      <xdr:rowOff>28575</xdr:rowOff>
    </xdr:from>
    <xdr:ext cx="86177" cy="118494"/>
    <xdr:sp macro="" textlink="">
      <xdr:nvSpPr>
        <xdr:cNvPr id="163" name="Text Box 362">
          <a:extLst>
            <a:ext uri="{FF2B5EF4-FFF2-40B4-BE49-F238E27FC236}">
              <a16:creationId xmlns:a16="http://schemas.microsoft.com/office/drawing/2014/main" id="{00000000-0008-0000-1300-0000A3000000}"/>
            </a:ext>
          </a:extLst>
        </xdr:cNvPr>
        <xdr:cNvSpPr txBox="1">
          <a:spLocks noChangeArrowheads="1"/>
        </xdr:cNvSpPr>
      </xdr:nvSpPr>
      <xdr:spPr bwMode="auto">
        <a:xfrm>
          <a:off x="5800725" y="235172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65</xdr:col>
      <xdr:colOff>7503</xdr:colOff>
      <xdr:row>171</xdr:row>
      <xdr:rowOff>9561</xdr:rowOff>
    </xdr:from>
    <xdr:to>
      <xdr:col>79</xdr:col>
      <xdr:colOff>55384</xdr:colOff>
      <xdr:row>281</xdr:row>
      <xdr:rowOff>25543</xdr:rowOff>
    </xdr:to>
    <xdr:sp macro="" textlink="">
      <xdr:nvSpPr>
        <xdr:cNvPr id="164" name="左カーブ矢印 163">
          <a:extLst>
            <a:ext uri="{FF2B5EF4-FFF2-40B4-BE49-F238E27FC236}">
              <a16:creationId xmlns:a16="http://schemas.microsoft.com/office/drawing/2014/main" id="{00000000-0008-0000-1300-0000A4000000}"/>
            </a:ext>
          </a:extLst>
        </xdr:cNvPr>
        <xdr:cNvSpPr/>
      </xdr:nvSpPr>
      <xdr:spPr>
        <a:xfrm rot="21310107">
          <a:off x="10780278" y="16602111"/>
          <a:ext cx="1381381" cy="7235932"/>
        </a:xfrm>
        <a:prstGeom prst="curvedLeftArrow">
          <a:avLst>
            <a:gd name="adj1" fmla="val 3987"/>
            <a:gd name="adj2" fmla="val 21425"/>
            <a:gd name="adj3" fmla="val 818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60</xdr:col>
      <xdr:colOff>63500</xdr:colOff>
      <xdr:row>236</xdr:row>
      <xdr:rowOff>165100</xdr:rowOff>
    </xdr:from>
    <xdr:to>
      <xdr:col>85</xdr:col>
      <xdr:colOff>74705</xdr:colOff>
      <xdr:row>241</xdr:row>
      <xdr:rowOff>100854</xdr:rowOff>
    </xdr:to>
    <xdr:sp macro="" textlink="">
      <xdr:nvSpPr>
        <xdr:cNvPr id="165" name="角丸四角形吹き出し 164">
          <a:extLst>
            <a:ext uri="{FF2B5EF4-FFF2-40B4-BE49-F238E27FC236}">
              <a16:creationId xmlns:a16="http://schemas.microsoft.com/office/drawing/2014/main" id="{00000000-0008-0000-1300-0000A5000000}"/>
            </a:ext>
          </a:extLst>
        </xdr:cNvPr>
        <xdr:cNvSpPr/>
      </xdr:nvSpPr>
      <xdr:spPr>
        <a:xfrm>
          <a:off x="10360025" y="18957925"/>
          <a:ext cx="2392455" cy="1097804"/>
        </a:xfrm>
        <a:prstGeom prst="wedgeRoundRectCallout">
          <a:avLst>
            <a:gd name="adj1" fmla="val -40338"/>
            <a:gd name="adj2" fmla="val 22964"/>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lnSpc>
              <a:spcPct val="100000"/>
            </a:lnSpc>
          </a:pPr>
          <a:r>
            <a:rPr kumimoji="1" lang="ja-JP" altLang="en-US" sz="1100" b="1" u="sng" spc="-100" baseline="0">
              <a:solidFill>
                <a:sysClr val="windowText" lastClr="000000"/>
              </a:solidFill>
              <a:latin typeface="+mj-ea"/>
              <a:ea typeface="+mj-ea"/>
              <a:cs typeface="+mn-cs"/>
            </a:rPr>
            <a:t>現地業務⇒国内業務への人月振替</a:t>
          </a:r>
          <a:endParaRPr kumimoji="1" lang="en-US" altLang="ja-JP" sz="1100" b="1" u="sng" spc="-100" baseline="0">
            <a:solidFill>
              <a:sysClr val="windowText" lastClr="000000"/>
            </a:solidFill>
            <a:latin typeface="+mj-ea"/>
            <a:ea typeface="+mj-ea"/>
            <a:cs typeface="+mn-cs"/>
          </a:endParaRPr>
        </a:p>
        <a:p>
          <a:pPr marL="0" indent="0" algn="l">
            <a:lnSpc>
              <a:spcPct val="100000"/>
            </a:lnSpc>
          </a:pPr>
          <a:r>
            <a:rPr kumimoji="1" lang="ja-JP" altLang="en-US" sz="1100" spc="-100" baseline="0">
              <a:solidFill>
                <a:sysClr val="windowText" lastClr="000000"/>
              </a:solidFill>
              <a:latin typeface="+mj-ea"/>
              <a:ea typeface="+mj-ea"/>
              <a:cs typeface="+mn-cs"/>
            </a:rPr>
            <a:t>左シート「従事計画・実績表の記入方法」の「人月振替に係る解説２．」を参照</a:t>
          </a:r>
        </a:p>
      </xdr:txBody>
    </xdr:sp>
    <xdr:clientData/>
  </xdr:twoCellAnchor>
  <xdr:twoCellAnchor>
    <xdr:from>
      <xdr:col>6</xdr:col>
      <xdr:colOff>670339</xdr:colOff>
      <xdr:row>236</xdr:row>
      <xdr:rowOff>234950</xdr:rowOff>
    </xdr:from>
    <xdr:to>
      <xdr:col>28</xdr:col>
      <xdr:colOff>72773</xdr:colOff>
      <xdr:row>241</xdr:row>
      <xdr:rowOff>152954</xdr:rowOff>
    </xdr:to>
    <xdr:sp macro="" textlink="">
      <xdr:nvSpPr>
        <xdr:cNvPr id="166" name="角丸四角形吹き出し 165">
          <a:extLst>
            <a:ext uri="{FF2B5EF4-FFF2-40B4-BE49-F238E27FC236}">
              <a16:creationId xmlns:a16="http://schemas.microsoft.com/office/drawing/2014/main" id="{00000000-0008-0000-1300-0000A6000000}"/>
            </a:ext>
          </a:extLst>
        </xdr:cNvPr>
        <xdr:cNvSpPr/>
      </xdr:nvSpPr>
      <xdr:spPr>
        <a:xfrm>
          <a:off x="4861339" y="19027775"/>
          <a:ext cx="2459959" cy="1080054"/>
        </a:xfrm>
        <a:prstGeom prst="wedgeRoundRectCallout">
          <a:avLst>
            <a:gd name="adj1" fmla="val -40338"/>
            <a:gd name="adj2" fmla="val 22964"/>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lnSpc>
              <a:spcPct val="100000"/>
            </a:lnSpc>
          </a:pPr>
          <a:r>
            <a:rPr kumimoji="1" lang="ja-JP" altLang="en-US" sz="1100" b="1" u="sng" spc="-100" baseline="0">
              <a:solidFill>
                <a:sysClr val="windowText" lastClr="000000"/>
              </a:solidFill>
              <a:latin typeface="+mj-ea"/>
              <a:ea typeface="+mj-ea"/>
              <a:cs typeface="+mn-cs"/>
            </a:rPr>
            <a:t>国内業務⇒現地業務への人月振替</a:t>
          </a:r>
          <a:endParaRPr kumimoji="1" lang="en-US" altLang="ja-JP" sz="1100" b="1" u="sng" spc="-100" baseline="0">
            <a:solidFill>
              <a:sysClr val="windowText" lastClr="000000"/>
            </a:solidFill>
            <a:latin typeface="+mj-ea"/>
            <a:ea typeface="+mj-ea"/>
            <a:cs typeface="+mn-cs"/>
          </a:endParaRPr>
        </a:p>
        <a:p>
          <a:pPr marL="0" indent="0" algn="l">
            <a:lnSpc>
              <a:spcPct val="100000"/>
            </a:lnSpc>
          </a:pPr>
          <a:r>
            <a:rPr kumimoji="1" lang="ja-JP" altLang="en-US" sz="1100" spc="-100" baseline="0">
              <a:solidFill>
                <a:sysClr val="windowText" lastClr="000000"/>
              </a:solidFill>
              <a:latin typeface="+mj-ea"/>
              <a:ea typeface="+mj-ea"/>
              <a:cs typeface="+mn-cs"/>
            </a:rPr>
            <a:t>左シート「従事計画・実績表の記入方法」の「人月振替に係る解説３．」を参照</a:t>
          </a:r>
        </a:p>
      </xdr:txBody>
    </xdr:sp>
    <xdr:clientData/>
  </xdr:twoCellAnchor>
  <xdr:twoCellAnchor>
    <xdr:from>
      <xdr:col>195</xdr:col>
      <xdr:colOff>49696</xdr:colOff>
      <xdr:row>236</xdr:row>
      <xdr:rowOff>0</xdr:rowOff>
    </xdr:from>
    <xdr:to>
      <xdr:col>195</xdr:col>
      <xdr:colOff>2651304</xdr:colOff>
      <xdr:row>241</xdr:row>
      <xdr:rowOff>164744</xdr:rowOff>
    </xdr:to>
    <xdr:sp macro="" textlink="">
      <xdr:nvSpPr>
        <xdr:cNvPr id="167" name="角丸四角形吹き出し 166">
          <a:extLst>
            <a:ext uri="{FF2B5EF4-FFF2-40B4-BE49-F238E27FC236}">
              <a16:creationId xmlns:a16="http://schemas.microsoft.com/office/drawing/2014/main" id="{00000000-0008-0000-1300-0000A7000000}"/>
            </a:ext>
          </a:extLst>
        </xdr:cNvPr>
        <xdr:cNvSpPr/>
      </xdr:nvSpPr>
      <xdr:spPr>
        <a:xfrm>
          <a:off x="17642371" y="18792825"/>
          <a:ext cx="2601608" cy="1326794"/>
        </a:xfrm>
        <a:prstGeom prst="wedgeRoundRectCallout">
          <a:avLst>
            <a:gd name="adj1" fmla="val -53413"/>
            <a:gd name="adj2" fmla="val -5854"/>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lnSpc>
              <a:spcPts val="1200"/>
            </a:lnSpc>
            <a:spcBef>
              <a:spcPts val="600"/>
            </a:spcBef>
          </a:pPr>
          <a:r>
            <a:rPr kumimoji="1" lang="ja-JP" altLang="en-US" sz="1100" b="0" u="none">
              <a:solidFill>
                <a:sysClr val="windowText" lastClr="000000"/>
              </a:solidFill>
              <a:latin typeface="+mn-lt"/>
              <a:ea typeface="+mn-ea"/>
              <a:cs typeface="+mn-cs"/>
            </a:rPr>
            <a:t>全従事者の日数合計</a:t>
          </a:r>
          <a:r>
            <a:rPr kumimoji="1" lang="en-US" altLang="ja-JP" sz="1100" b="0" u="none">
              <a:solidFill>
                <a:sysClr val="windowText" lastClr="000000"/>
              </a:solidFill>
              <a:latin typeface="+mn-lt"/>
              <a:ea typeface="+mn-ea"/>
              <a:cs typeface="+mn-cs"/>
            </a:rPr>
            <a:t>÷30</a:t>
          </a:r>
          <a:r>
            <a:rPr kumimoji="1" lang="ja-JP" altLang="ja-JP" sz="1100" b="0" u="none">
              <a:solidFill>
                <a:sysClr val="windowText" lastClr="000000"/>
              </a:solidFill>
              <a:latin typeface="+mn-lt"/>
              <a:ea typeface="+mn-ea"/>
              <a:cs typeface="+mn-cs"/>
            </a:rPr>
            <a:t>（ヨコ計算）</a:t>
          </a:r>
          <a:r>
            <a:rPr kumimoji="1" lang="ja-JP" altLang="en-US" sz="1100" b="0" u="none">
              <a:solidFill>
                <a:sysClr val="windowText" lastClr="000000"/>
              </a:solidFill>
              <a:latin typeface="+mn-lt"/>
              <a:ea typeface="+mn-ea"/>
              <a:cs typeface="+mn-cs"/>
            </a:rPr>
            <a:t>から計算される人月と、従事者毎の人月合計（タテ計算）の数字が一致しない場合は、従事者毎の</a:t>
          </a:r>
          <a:r>
            <a:rPr kumimoji="1" lang="en-US" altLang="ja-JP" sz="1100" b="0" u="none">
              <a:solidFill>
                <a:sysClr val="windowText" lastClr="000000"/>
              </a:solidFill>
              <a:latin typeface="+mn-lt"/>
              <a:ea typeface="+mn-ea"/>
              <a:cs typeface="+mn-cs"/>
            </a:rPr>
            <a:t>MM</a:t>
          </a:r>
          <a:r>
            <a:rPr kumimoji="1" lang="ja-JP" altLang="en-US" sz="1100" b="0" u="none">
              <a:solidFill>
                <a:sysClr val="windowText" lastClr="000000"/>
              </a:solidFill>
              <a:latin typeface="+mn-lt"/>
              <a:ea typeface="+mn-ea"/>
              <a:cs typeface="+mn-cs"/>
            </a:rPr>
            <a:t>合計（タテ計算）の数値を入力してください。</a:t>
          </a:r>
        </a:p>
      </xdr:txBody>
    </xdr:sp>
    <xdr:clientData/>
  </xdr:twoCellAnchor>
  <xdr:twoCellAnchor>
    <xdr:from>
      <xdr:col>195</xdr:col>
      <xdr:colOff>0</xdr:colOff>
      <xdr:row>295</xdr:row>
      <xdr:rowOff>114301</xdr:rowOff>
    </xdr:from>
    <xdr:to>
      <xdr:col>195</xdr:col>
      <xdr:colOff>2532529</xdr:colOff>
      <xdr:row>338</xdr:row>
      <xdr:rowOff>206469</xdr:rowOff>
    </xdr:to>
    <xdr:sp macro="" textlink="">
      <xdr:nvSpPr>
        <xdr:cNvPr id="168" name="角丸四角形吹き出し 167">
          <a:extLst>
            <a:ext uri="{FF2B5EF4-FFF2-40B4-BE49-F238E27FC236}">
              <a16:creationId xmlns:a16="http://schemas.microsoft.com/office/drawing/2014/main" id="{00000000-0008-0000-1300-0000A8000000}"/>
            </a:ext>
          </a:extLst>
        </xdr:cNvPr>
        <xdr:cNvSpPr/>
      </xdr:nvSpPr>
      <xdr:spPr>
        <a:xfrm>
          <a:off x="17592675" y="25517476"/>
          <a:ext cx="2532529" cy="1292318"/>
        </a:xfrm>
        <a:prstGeom prst="wedgeRoundRectCallout">
          <a:avLst>
            <a:gd name="adj1" fmla="val -55463"/>
            <a:gd name="adj2" fmla="val 25056"/>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lnSpc>
              <a:spcPts val="1200"/>
            </a:lnSpc>
            <a:spcBef>
              <a:spcPts val="600"/>
            </a:spcBef>
          </a:pPr>
          <a:r>
            <a:rPr kumimoji="1" lang="ja-JP" altLang="en-US" sz="1100" b="0" u="none">
              <a:solidFill>
                <a:sysClr val="windowText" lastClr="000000"/>
              </a:solidFill>
              <a:latin typeface="+mn-ea"/>
              <a:ea typeface="+mn-ea"/>
              <a:cs typeface="+mn-cs"/>
            </a:rPr>
            <a:t>全従事者の日数合計</a:t>
          </a:r>
          <a:r>
            <a:rPr kumimoji="1" lang="en-US" altLang="ja-JP" sz="1100" b="0" u="none">
              <a:solidFill>
                <a:sysClr val="windowText" lastClr="000000"/>
              </a:solidFill>
              <a:latin typeface="+mn-ea"/>
              <a:ea typeface="+mn-ea"/>
              <a:cs typeface="+mn-cs"/>
            </a:rPr>
            <a:t>÷20</a:t>
          </a:r>
          <a:r>
            <a:rPr kumimoji="1" lang="ja-JP" altLang="ja-JP" sz="1100" b="0" u="none">
              <a:solidFill>
                <a:sysClr val="windowText" lastClr="000000"/>
              </a:solidFill>
              <a:latin typeface="+mn-ea"/>
              <a:ea typeface="+mn-ea"/>
              <a:cs typeface="+mn-cs"/>
            </a:rPr>
            <a:t>（ヨコ計算）</a:t>
          </a:r>
          <a:r>
            <a:rPr kumimoji="1" lang="ja-JP" altLang="en-US" sz="1100" b="0" u="none">
              <a:solidFill>
                <a:sysClr val="windowText" lastClr="000000"/>
              </a:solidFill>
              <a:latin typeface="+mn-ea"/>
              <a:ea typeface="+mn-ea"/>
              <a:cs typeface="+mn-cs"/>
            </a:rPr>
            <a:t>から計算される人月と、従事者毎の人月合計（タテ計算）の数字が一致しない場合は、従事者毎の</a:t>
          </a:r>
          <a:r>
            <a:rPr kumimoji="1" lang="en-US" altLang="ja-JP" sz="1100" b="0" u="none">
              <a:solidFill>
                <a:sysClr val="windowText" lastClr="000000"/>
              </a:solidFill>
              <a:latin typeface="+mn-ea"/>
              <a:ea typeface="+mn-ea"/>
              <a:cs typeface="+mn-cs"/>
            </a:rPr>
            <a:t>MM</a:t>
          </a:r>
          <a:r>
            <a:rPr kumimoji="1" lang="ja-JP" altLang="en-US" sz="1100" b="0" u="none">
              <a:solidFill>
                <a:sysClr val="windowText" lastClr="000000"/>
              </a:solidFill>
              <a:latin typeface="+mn-ea"/>
              <a:ea typeface="+mn-ea"/>
              <a:cs typeface="+mn-cs"/>
            </a:rPr>
            <a:t>合計（タテ計算）の数値を入力してください。</a:t>
          </a:r>
        </a:p>
      </xdr:txBody>
    </xdr:sp>
    <xdr:clientData/>
  </xdr:twoCellAnchor>
  <xdr:twoCellAnchor>
    <xdr:from>
      <xdr:col>68</xdr:col>
      <xdr:colOff>0</xdr:colOff>
      <xdr:row>32</xdr:row>
      <xdr:rowOff>0</xdr:rowOff>
    </xdr:from>
    <xdr:to>
      <xdr:col>68</xdr:col>
      <xdr:colOff>0</xdr:colOff>
      <xdr:row>32</xdr:row>
      <xdr:rowOff>0</xdr:rowOff>
    </xdr:to>
    <xdr:sp macro="" textlink="">
      <xdr:nvSpPr>
        <xdr:cNvPr id="169" name="Rectangle 436">
          <a:extLst>
            <a:ext uri="{FF2B5EF4-FFF2-40B4-BE49-F238E27FC236}">
              <a16:creationId xmlns:a16="http://schemas.microsoft.com/office/drawing/2014/main" id="{00000000-0008-0000-1300-0000A9000000}"/>
            </a:ext>
          </a:extLst>
        </xdr:cNvPr>
        <xdr:cNvSpPr>
          <a:spLocks noChangeArrowheads="1"/>
        </xdr:cNvSpPr>
      </xdr:nvSpPr>
      <xdr:spPr bwMode="auto">
        <a:xfrm>
          <a:off x="11058525" y="4924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32</xdr:row>
      <xdr:rowOff>0</xdr:rowOff>
    </xdr:from>
    <xdr:to>
      <xdr:col>68</xdr:col>
      <xdr:colOff>0</xdr:colOff>
      <xdr:row>32</xdr:row>
      <xdr:rowOff>0</xdr:rowOff>
    </xdr:to>
    <xdr:sp macro="" textlink="">
      <xdr:nvSpPr>
        <xdr:cNvPr id="170" name="Rectangle 441">
          <a:extLst>
            <a:ext uri="{FF2B5EF4-FFF2-40B4-BE49-F238E27FC236}">
              <a16:creationId xmlns:a16="http://schemas.microsoft.com/office/drawing/2014/main" id="{00000000-0008-0000-1300-0000AA000000}"/>
            </a:ext>
          </a:extLst>
        </xdr:cNvPr>
        <xdr:cNvSpPr>
          <a:spLocks noChangeArrowheads="1"/>
        </xdr:cNvSpPr>
      </xdr:nvSpPr>
      <xdr:spPr bwMode="auto">
        <a:xfrm>
          <a:off x="11058525" y="4924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32</xdr:row>
      <xdr:rowOff>0</xdr:rowOff>
    </xdr:from>
    <xdr:to>
      <xdr:col>68</xdr:col>
      <xdr:colOff>0</xdr:colOff>
      <xdr:row>32</xdr:row>
      <xdr:rowOff>0</xdr:rowOff>
    </xdr:to>
    <xdr:sp macro="" textlink="">
      <xdr:nvSpPr>
        <xdr:cNvPr id="171" name="Rectangle 452">
          <a:extLst>
            <a:ext uri="{FF2B5EF4-FFF2-40B4-BE49-F238E27FC236}">
              <a16:creationId xmlns:a16="http://schemas.microsoft.com/office/drawing/2014/main" id="{00000000-0008-0000-1300-0000AB000000}"/>
            </a:ext>
          </a:extLst>
        </xdr:cNvPr>
        <xdr:cNvSpPr>
          <a:spLocks noChangeArrowheads="1"/>
        </xdr:cNvSpPr>
      </xdr:nvSpPr>
      <xdr:spPr bwMode="auto">
        <a:xfrm>
          <a:off x="11058525" y="4924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32</xdr:row>
      <xdr:rowOff>0</xdr:rowOff>
    </xdr:from>
    <xdr:to>
      <xdr:col>68</xdr:col>
      <xdr:colOff>0</xdr:colOff>
      <xdr:row>32</xdr:row>
      <xdr:rowOff>0</xdr:rowOff>
    </xdr:to>
    <xdr:sp macro="" textlink="">
      <xdr:nvSpPr>
        <xdr:cNvPr id="172" name="Rectangle 457">
          <a:extLst>
            <a:ext uri="{FF2B5EF4-FFF2-40B4-BE49-F238E27FC236}">
              <a16:creationId xmlns:a16="http://schemas.microsoft.com/office/drawing/2014/main" id="{00000000-0008-0000-1300-0000AC000000}"/>
            </a:ext>
          </a:extLst>
        </xdr:cNvPr>
        <xdr:cNvSpPr>
          <a:spLocks noChangeArrowheads="1"/>
        </xdr:cNvSpPr>
      </xdr:nvSpPr>
      <xdr:spPr bwMode="auto">
        <a:xfrm>
          <a:off x="11058525" y="4924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32</xdr:row>
      <xdr:rowOff>0</xdr:rowOff>
    </xdr:from>
    <xdr:to>
      <xdr:col>68</xdr:col>
      <xdr:colOff>0</xdr:colOff>
      <xdr:row>32</xdr:row>
      <xdr:rowOff>0</xdr:rowOff>
    </xdr:to>
    <xdr:sp macro="" textlink="">
      <xdr:nvSpPr>
        <xdr:cNvPr id="173" name="Rectangle 459">
          <a:extLst>
            <a:ext uri="{FF2B5EF4-FFF2-40B4-BE49-F238E27FC236}">
              <a16:creationId xmlns:a16="http://schemas.microsoft.com/office/drawing/2014/main" id="{00000000-0008-0000-1300-0000AD000000}"/>
            </a:ext>
          </a:extLst>
        </xdr:cNvPr>
        <xdr:cNvSpPr>
          <a:spLocks noChangeArrowheads="1"/>
        </xdr:cNvSpPr>
      </xdr:nvSpPr>
      <xdr:spPr bwMode="auto">
        <a:xfrm>
          <a:off x="11058525" y="4924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32</xdr:row>
      <xdr:rowOff>0</xdr:rowOff>
    </xdr:from>
    <xdr:to>
      <xdr:col>68</xdr:col>
      <xdr:colOff>0</xdr:colOff>
      <xdr:row>32</xdr:row>
      <xdr:rowOff>0</xdr:rowOff>
    </xdr:to>
    <xdr:sp macro="" textlink="">
      <xdr:nvSpPr>
        <xdr:cNvPr id="174" name="Rectangle 461">
          <a:extLst>
            <a:ext uri="{FF2B5EF4-FFF2-40B4-BE49-F238E27FC236}">
              <a16:creationId xmlns:a16="http://schemas.microsoft.com/office/drawing/2014/main" id="{00000000-0008-0000-1300-0000AE000000}"/>
            </a:ext>
          </a:extLst>
        </xdr:cNvPr>
        <xdr:cNvSpPr>
          <a:spLocks noChangeArrowheads="1"/>
        </xdr:cNvSpPr>
      </xdr:nvSpPr>
      <xdr:spPr bwMode="auto">
        <a:xfrm>
          <a:off x="11058525" y="4924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41</xdr:row>
      <xdr:rowOff>0</xdr:rowOff>
    </xdr:from>
    <xdr:to>
      <xdr:col>68</xdr:col>
      <xdr:colOff>0</xdr:colOff>
      <xdr:row>41</xdr:row>
      <xdr:rowOff>0</xdr:rowOff>
    </xdr:to>
    <xdr:sp macro="" textlink="">
      <xdr:nvSpPr>
        <xdr:cNvPr id="175" name="Rectangle 436">
          <a:extLst>
            <a:ext uri="{FF2B5EF4-FFF2-40B4-BE49-F238E27FC236}">
              <a16:creationId xmlns:a16="http://schemas.microsoft.com/office/drawing/2014/main" id="{00000000-0008-0000-1300-0000AF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41</xdr:row>
      <xdr:rowOff>0</xdr:rowOff>
    </xdr:from>
    <xdr:to>
      <xdr:col>68</xdr:col>
      <xdr:colOff>0</xdr:colOff>
      <xdr:row>41</xdr:row>
      <xdr:rowOff>0</xdr:rowOff>
    </xdr:to>
    <xdr:sp macro="" textlink="">
      <xdr:nvSpPr>
        <xdr:cNvPr id="176" name="Rectangle 441">
          <a:extLst>
            <a:ext uri="{FF2B5EF4-FFF2-40B4-BE49-F238E27FC236}">
              <a16:creationId xmlns:a16="http://schemas.microsoft.com/office/drawing/2014/main" id="{00000000-0008-0000-1300-0000B0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41</xdr:row>
      <xdr:rowOff>0</xdr:rowOff>
    </xdr:from>
    <xdr:to>
      <xdr:col>68</xdr:col>
      <xdr:colOff>0</xdr:colOff>
      <xdr:row>41</xdr:row>
      <xdr:rowOff>0</xdr:rowOff>
    </xdr:to>
    <xdr:sp macro="" textlink="">
      <xdr:nvSpPr>
        <xdr:cNvPr id="177" name="Rectangle 452">
          <a:extLst>
            <a:ext uri="{FF2B5EF4-FFF2-40B4-BE49-F238E27FC236}">
              <a16:creationId xmlns:a16="http://schemas.microsoft.com/office/drawing/2014/main" id="{00000000-0008-0000-1300-0000B1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41</xdr:row>
      <xdr:rowOff>0</xdr:rowOff>
    </xdr:from>
    <xdr:to>
      <xdr:col>68</xdr:col>
      <xdr:colOff>0</xdr:colOff>
      <xdr:row>41</xdr:row>
      <xdr:rowOff>0</xdr:rowOff>
    </xdr:to>
    <xdr:sp macro="" textlink="">
      <xdr:nvSpPr>
        <xdr:cNvPr id="178" name="Rectangle 457">
          <a:extLst>
            <a:ext uri="{FF2B5EF4-FFF2-40B4-BE49-F238E27FC236}">
              <a16:creationId xmlns:a16="http://schemas.microsoft.com/office/drawing/2014/main" id="{00000000-0008-0000-1300-0000B2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41</xdr:row>
      <xdr:rowOff>0</xdr:rowOff>
    </xdr:from>
    <xdr:to>
      <xdr:col>68</xdr:col>
      <xdr:colOff>0</xdr:colOff>
      <xdr:row>41</xdr:row>
      <xdr:rowOff>0</xdr:rowOff>
    </xdr:to>
    <xdr:sp macro="" textlink="">
      <xdr:nvSpPr>
        <xdr:cNvPr id="179" name="Rectangle 459">
          <a:extLst>
            <a:ext uri="{FF2B5EF4-FFF2-40B4-BE49-F238E27FC236}">
              <a16:creationId xmlns:a16="http://schemas.microsoft.com/office/drawing/2014/main" id="{00000000-0008-0000-1300-0000B3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41</xdr:row>
      <xdr:rowOff>0</xdr:rowOff>
    </xdr:from>
    <xdr:to>
      <xdr:col>68</xdr:col>
      <xdr:colOff>0</xdr:colOff>
      <xdr:row>41</xdr:row>
      <xdr:rowOff>0</xdr:rowOff>
    </xdr:to>
    <xdr:sp macro="" textlink="">
      <xdr:nvSpPr>
        <xdr:cNvPr id="180" name="Rectangle 461">
          <a:extLst>
            <a:ext uri="{FF2B5EF4-FFF2-40B4-BE49-F238E27FC236}">
              <a16:creationId xmlns:a16="http://schemas.microsoft.com/office/drawing/2014/main" id="{00000000-0008-0000-1300-0000B4000000}"/>
            </a:ext>
          </a:extLst>
        </xdr:cNvPr>
        <xdr:cNvSpPr>
          <a:spLocks noChangeArrowheads="1"/>
        </xdr:cNvSpPr>
      </xdr:nvSpPr>
      <xdr:spPr bwMode="auto">
        <a:xfrm>
          <a:off x="11058525" y="59721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67914</xdr:colOff>
      <xdr:row>71</xdr:row>
      <xdr:rowOff>190499</xdr:rowOff>
    </xdr:from>
    <xdr:to>
      <xdr:col>5</xdr:col>
      <xdr:colOff>135148</xdr:colOff>
      <xdr:row>76</xdr:row>
      <xdr:rowOff>58269</xdr:rowOff>
    </xdr:to>
    <xdr:sp macro="" textlink="">
      <xdr:nvSpPr>
        <xdr:cNvPr id="181" name="角丸四角形吹き出し 180">
          <a:extLst>
            <a:ext uri="{FF2B5EF4-FFF2-40B4-BE49-F238E27FC236}">
              <a16:creationId xmlns:a16="http://schemas.microsoft.com/office/drawing/2014/main" id="{00000000-0008-0000-1300-0000B5000000}"/>
            </a:ext>
          </a:extLst>
        </xdr:cNvPr>
        <xdr:cNvSpPr/>
      </xdr:nvSpPr>
      <xdr:spPr>
        <a:xfrm>
          <a:off x="391187" y="5432135"/>
          <a:ext cx="3600143" cy="1022316"/>
        </a:xfrm>
        <a:prstGeom prst="wedgeRoundRectCallout">
          <a:avLst>
            <a:gd name="adj1" fmla="val -54949"/>
            <a:gd name="adj2" fmla="val -61655"/>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ct val="100000"/>
            </a:lnSpc>
          </a:pPr>
          <a:r>
            <a:rPr kumimoji="1" lang="ja-JP" altLang="en-US" sz="1100" b="1" u="sng" spc="-100" baseline="0">
              <a:solidFill>
                <a:sysClr val="windowText" lastClr="000000"/>
              </a:solidFill>
              <a:latin typeface="+mj-ea"/>
              <a:ea typeface="+mj-ea"/>
            </a:rPr>
            <a:t>業務従事者の追加</a:t>
          </a:r>
          <a:endParaRPr kumimoji="1" lang="en-US" altLang="ja-JP" sz="1100" b="1" u="sng" spc="-100" baseline="0">
            <a:solidFill>
              <a:sysClr val="windowText" lastClr="000000"/>
            </a:solidFill>
            <a:latin typeface="+mj-ea"/>
            <a:ea typeface="+mj-ea"/>
          </a:endParaRPr>
        </a:p>
        <a:p>
          <a:pPr algn="l">
            <a:lnSpc>
              <a:spcPct val="100000"/>
            </a:lnSpc>
          </a:pPr>
          <a:r>
            <a:rPr kumimoji="1" lang="ja-JP" altLang="en-US" sz="1100">
              <a:solidFill>
                <a:sysClr val="windowText" lastClr="000000"/>
              </a:solidFill>
              <a:latin typeface="+mj-ea"/>
              <a:ea typeface="+mj-ea"/>
            </a:rPr>
            <a:t>更に行を追加する必要がある場合は、非表示になっている行を再表示させて行を増やしてください。</a:t>
          </a:r>
        </a:p>
      </xdr:txBody>
    </xdr:sp>
    <xdr:clientData/>
  </xdr:twoCellAnchor>
  <xdr:twoCellAnchor>
    <xdr:from>
      <xdr:col>195</xdr:col>
      <xdr:colOff>56030</xdr:colOff>
      <xdr:row>102</xdr:row>
      <xdr:rowOff>67229</xdr:rowOff>
    </xdr:from>
    <xdr:to>
      <xdr:col>195</xdr:col>
      <xdr:colOff>2657638</xdr:colOff>
      <xdr:row>140</xdr:row>
      <xdr:rowOff>145674</xdr:rowOff>
    </xdr:to>
    <xdr:sp macro="" textlink="">
      <xdr:nvSpPr>
        <xdr:cNvPr id="182" name="角丸四角形吹き出し 181">
          <a:extLst>
            <a:ext uri="{FF2B5EF4-FFF2-40B4-BE49-F238E27FC236}">
              <a16:creationId xmlns:a16="http://schemas.microsoft.com/office/drawing/2014/main" id="{00000000-0008-0000-1300-0000B6000000}"/>
            </a:ext>
          </a:extLst>
        </xdr:cNvPr>
        <xdr:cNvSpPr/>
      </xdr:nvSpPr>
      <xdr:spPr>
        <a:xfrm>
          <a:off x="17648705" y="10792379"/>
          <a:ext cx="2601608" cy="1992970"/>
        </a:xfrm>
        <a:prstGeom prst="wedgeRoundRectCallout">
          <a:avLst>
            <a:gd name="adj1" fmla="val -53413"/>
            <a:gd name="adj2" fmla="val -5854"/>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lnSpc>
              <a:spcPts val="1200"/>
            </a:lnSpc>
            <a:spcBef>
              <a:spcPts val="600"/>
            </a:spcBef>
          </a:pPr>
          <a:r>
            <a:rPr kumimoji="1" lang="ja-JP" altLang="en-US" sz="1100" b="0" u="none">
              <a:solidFill>
                <a:sysClr val="windowText" lastClr="000000"/>
              </a:solidFill>
              <a:latin typeface="+mn-lt"/>
              <a:ea typeface="+mn-ea"/>
              <a:cs typeface="+mn-cs"/>
            </a:rPr>
            <a:t>全従事者の日数合計</a:t>
          </a:r>
          <a:r>
            <a:rPr kumimoji="1" lang="en-US" altLang="ja-JP" sz="1100" b="0" u="none">
              <a:solidFill>
                <a:sysClr val="windowText" lastClr="000000"/>
              </a:solidFill>
              <a:latin typeface="+mn-lt"/>
              <a:ea typeface="+mn-ea"/>
              <a:cs typeface="+mn-cs"/>
            </a:rPr>
            <a:t>÷20</a:t>
          </a:r>
          <a:r>
            <a:rPr kumimoji="1" lang="ja-JP" altLang="ja-JP" sz="1100" b="0" u="none">
              <a:solidFill>
                <a:sysClr val="windowText" lastClr="000000"/>
              </a:solidFill>
              <a:latin typeface="+mn-lt"/>
              <a:ea typeface="+mn-ea"/>
              <a:cs typeface="+mn-cs"/>
            </a:rPr>
            <a:t>（ヨコ計算）</a:t>
          </a:r>
          <a:r>
            <a:rPr kumimoji="1" lang="ja-JP" altLang="en-US" sz="1100" b="0" u="none">
              <a:solidFill>
                <a:sysClr val="windowText" lastClr="000000"/>
              </a:solidFill>
              <a:latin typeface="+mn-lt"/>
              <a:ea typeface="+mn-ea"/>
              <a:cs typeface="+mn-cs"/>
            </a:rPr>
            <a:t>から計算される人月と、従事者毎の人月合計（タテ計算）の数字が一致しない場合は、従事者毎の</a:t>
          </a:r>
          <a:r>
            <a:rPr kumimoji="1" lang="en-US" altLang="ja-JP" sz="1100" b="0" u="none">
              <a:solidFill>
                <a:sysClr val="windowText" lastClr="000000"/>
              </a:solidFill>
              <a:latin typeface="+mn-lt"/>
              <a:ea typeface="+mn-ea"/>
              <a:cs typeface="+mn-cs"/>
            </a:rPr>
            <a:t>MM</a:t>
          </a:r>
          <a:r>
            <a:rPr kumimoji="1" lang="ja-JP" altLang="en-US" sz="1100" b="0" u="none">
              <a:solidFill>
                <a:sysClr val="windowText" lastClr="000000"/>
              </a:solidFill>
              <a:latin typeface="+mn-lt"/>
              <a:ea typeface="+mn-ea"/>
              <a:cs typeface="+mn-cs"/>
            </a:rPr>
            <a:t>合計（タテ計算）の数値を入力してください。</a:t>
          </a:r>
          <a:endParaRPr kumimoji="1" lang="en-US" altLang="ja-JP" sz="1100" b="0" u="none">
            <a:solidFill>
              <a:sysClr val="windowText" lastClr="000000"/>
            </a:solidFill>
            <a:latin typeface="+mn-lt"/>
            <a:ea typeface="+mn-ea"/>
            <a:cs typeface="+mn-cs"/>
          </a:endParaRPr>
        </a:p>
        <a:p>
          <a:pPr marL="0" indent="0" algn="l">
            <a:lnSpc>
              <a:spcPts val="1200"/>
            </a:lnSpc>
            <a:spcBef>
              <a:spcPts val="600"/>
            </a:spcBef>
          </a:pPr>
          <a:r>
            <a:rPr kumimoji="1" lang="ja-JP" altLang="en-US" sz="1100" b="0" u="none">
              <a:solidFill>
                <a:sysClr val="windowText" lastClr="000000"/>
              </a:solidFill>
              <a:latin typeface="+mn-lt"/>
              <a:ea typeface="+mn-ea"/>
              <a:cs typeface="+mn-cs"/>
            </a:rPr>
            <a:t>なお、提案法人に限っては、実績人月合計が計画人月合計を超えていても問題ありません。</a:t>
          </a:r>
        </a:p>
      </xdr:txBody>
    </xdr:sp>
    <xdr:clientData/>
  </xdr:twoCellAnchor>
  <xdr:oneCellAnchor>
    <xdr:from>
      <xdr:col>12</xdr:col>
      <xdr:colOff>76200</xdr:colOff>
      <xdr:row>108</xdr:row>
      <xdr:rowOff>28575</xdr:rowOff>
    </xdr:from>
    <xdr:ext cx="86177" cy="118494"/>
    <xdr:sp macro="" textlink="">
      <xdr:nvSpPr>
        <xdr:cNvPr id="183" name="Text Box 372">
          <a:extLst>
            <a:ext uri="{FF2B5EF4-FFF2-40B4-BE49-F238E27FC236}">
              <a16:creationId xmlns:a16="http://schemas.microsoft.com/office/drawing/2014/main" id="{00000000-0008-0000-1300-0000B7000000}"/>
            </a:ext>
          </a:extLst>
        </xdr:cNvPr>
        <xdr:cNvSpPr txBox="1">
          <a:spLocks noChangeArrowheads="1"/>
        </xdr:cNvSpPr>
      </xdr:nvSpPr>
      <xdr:spPr bwMode="auto">
        <a:xfrm>
          <a:off x="5800725" y="114014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114</xdr:row>
      <xdr:rowOff>0</xdr:rowOff>
    </xdr:from>
    <xdr:to>
      <xdr:col>68</xdr:col>
      <xdr:colOff>0</xdr:colOff>
      <xdr:row>114</xdr:row>
      <xdr:rowOff>0</xdr:rowOff>
    </xdr:to>
    <xdr:sp macro="" textlink="">
      <xdr:nvSpPr>
        <xdr:cNvPr id="184" name="Rectangle 436">
          <a:extLst>
            <a:ext uri="{FF2B5EF4-FFF2-40B4-BE49-F238E27FC236}">
              <a16:creationId xmlns:a16="http://schemas.microsoft.com/office/drawing/2014/main" id="{00000000-0008-0000-1300-0000B8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114</xdr:row>
      <xdr:rowOff>0</xdr:rowOff>
    </xdr:from>
    <xdr:to>
      <xdr:col>68</xdr:col>
      <xdr:colOff>0</xdr:colOff>
      <xdr:row>114</xdr:row>
      <xdr:rowOff>0</xdr:rowOff>
    </xdr:to>
    <xdr:sp macro="" textlink="">
      <xdr:nvSpPr>
        <xdr:cNvPr id="185" name="Rectangle 441">
          <a:extLst>
            <a:ext uri="{FF2B5EF4-FFF2-40B4-BE49-F238E27FC236}">
              <a16:creationId xmlns:a16="http://schemas.microsoft.com/office/drawing/2014/main" id="{00000000-0008-0000-1300-0000B9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114</xdr:row>
      <xdr:rowOff>0</xdr:rowOff>
    </xdr:from>
    <xdr:to>
      <xdr:col>68</xdr:col>
      <xdr:colOff>0</xdr:colOff>
      <xdr:row>114</xdr:row>
      <xdr:rowOff>0</xdr:rowOff>
    </xdr:to>
    <xdr:sp macro="" textlink="">
      <xdr:nvSpPr>
        <xdr:cNvPr id="186" name="Rectangle 452">
          <a:extLst>
            <a:ext uri="{FF2B5EF4-FFF2-40B4-BE49-F238E27FC236}">
              <a16:creationId xmlns:a16="http://schemas.microsoft.com/office/drawing/2014/main" id="{00000000-0008-0000-1300-0000BA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114</xdr:row>
      <xdr:rowOff>0</xdr:rowOff>
    </xdr:from>
    <xdr:to>
      <xdr:col>68</xdr:col>
      <xdr:colOff>0</xdr:colOff>
      <xdr:row>114</xdr:row>
      <xdr:rowOff>0</xdr:rowOff>
    </xdr:to>
    <xdr:sp macro="" textlink="">
      <xdr:nvSpPr>
        <xdr:cNvPr id="187" name="Rectangle 457">
          <a:extLst>
            <a:ext uri="{FF2B5EF4-FFF2-40B4-BE49-F238E27FC236}">
              <a16:creationId xmlns:a16="http://schemas.microsoft.com/office/drawing/2014/main" id="{00000000-0008-0000-1300-0000BB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114</xdr:row>
      <xdr:rowOff>0</xdr:rowOff>
    </xdr:from>
    <xdr:to>
      <xdr:col>68</xdr:col>
      <xdr:colOff>0</xdr:colOff>
      <xdr:row>114</xdr:row>
      <xdr:rowOff>0</xdr:rowOff>
    </xdr:to>
    <xdr:sp macro="" textlink="">
      <xdr:nvSpPr>
        <xdr:cNvPr id="188" name="Rectangle 459">
          <a:extLst>
            <a:ext uri="{FF2B5EF4-FFF2-40B4-BE49-F238E27FC236}">
              <a16:creationId xmlns:a16="http://schemas.microsoft.com/office/drawing/2014/main" id="{00000000-0008-0000-1300-0000BC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114</xdr:row>
      <xdr:rowOff>0</xdr:rowOff>
    </xdr:from>
    <xdr:to>
      <xdr:col>68</xdr:col>
      <xdr:colOff>0</xdr:colOff>
      <xdr:row>114</xdr:row>
      <xdr:rowOff>0</xdr:rowOff>
    </xdr:to>
    <xdr:sp macro="" textlink="">
      <xdr:nvSpPr>
        <xdr:cNvPr id="189" name="Rectangle 461">
          <a:extLst>
            <a:ext uri="{FF2B5EF4-FFF2-40B4-BE49-F238E27FC236}">
              <a16:creationId xmlns:a16="http://schemas.microsoft.com/office/drawing/2014/main" id="{00000000-0008-0000-1300-0000BD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114</xdr:row>
      <xdr:rowOff>28575</xdr:rowOff>
    </xdr:from>
    <xdr:ext cx="86177" cy="118494"/>
    <xdr:sp macro="" textlink="">
      <xdr:nvSpPr>
        <xdr:cNvPr id="190" name="Text Box 362">
          <a:extLst>
            <a:ext uri="{FF2B5EF4-FFF2-40B4-BE49-F238E27FC236}">
              <a16:creationId xmlns:a16="http://schemas.microsoft.com/office/drawing/2014/main" id="{00000000-0008-0000-1300-0000BE000000}"/>
            </a:ext>
          </a:extLst>
        </xdr:cNvPr>
        <xdr:cNvSpPr txBox="1">
          <a:spLocks noChangeArrowheads="1"/>
        </xdr:cNvSpPr>
      </xdr:nvSpPr>
      <xdr:spPr bwMode="auto">
        <a:xfrm>
          <a:off x="5800725" y="114014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117</xdr:row>
      <xdr:rowOff>28575</xdr:rowOff>
    </xdr:from>
    <xdr:ext cx="86177" cy="118494"/>
    <xdr:sp macro="" textlink="">
      <xdr:nvSpPr>
        <xdr:cNvPr id="191" name="Text Box 372">
          <a:extLst>
            <a:ext uri="{FF2B5EF4-FFF2-40B4-BE49-F238E27FC236}">
              <a16:creationId xmlns:a16="http://schemas.microsoft.com/office/drawing/2014/main" id="{00000000-0008-0000-1300-0000BF000000}"/>
            </a:ext>
          </a:extLst>
        </xdr:cNvPr>
        <xdr:cNvSpPr txBox="1">
          <a:spLocks noChangeArrowheads="1"/>
        </xdr:cNvSpPr>
      </xdr:nvSpPr>
      <xdr:spPr bwMode="auto">
        <a:xfrm>
          <a:off x="5800725" y="114014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68</xdr:col>
      <xdr:colOff>0</xdr:colOff>
      <xdr:row>123</xdr:row>
      <xdr:rowOff>0</xdr:rowOff>
    </xdr:from>
    <xdr:to>
      <xdr:col>68</xdr:col>
      <xdr:colOff>0</xdr:colOff>
      <xdr:row>123</xdr:row>
      <xdr:rowOff>0</xdr:rowOff>
    </xdr:to>
    <xdr:sp macro="" textlink="">
      <xdr:nvSpPr>
        <xdr:cNvPr id="192" name="Rectangle 436">
          <a:extLst>
            <a:ext uri="{FF2B5EF4-FFF2-40B4-BE49-F238E27FC236}">
              <a16:creationId xmlns:a16="http://schemas.microsoft.com/office/drawing/2014/main" id="{00000000-0008-0000-1300-0000C0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123</xdr:row>
      <xdr:rowOff>0</xdr:rowOff>
    </xdr:from>
    <xdr:to>
      <xdr:col>68</xdr:col>
      <xdr:colOff>0</xdr:colOff>
      <xdr:row>123</xdr:row>
      <xdr:rowOff>0</xdr:rowOff>
    </xdr:to>
    <xdr:sp macro="" textlink="">
      <xdr:nvSpPr>
        <xdr:cNvPr id="193" name="Rectangle 441">
          <a:extLst>
            <a:ext uri="{FF2B5EF4-FFF2-40B4-BE49-F238E27FC236}">
              <a16:creationId xmlns:a16="http://schemas.microsoft.com/office/drawing/2014/main" id="{00000000-0008-0000-1300-0000C1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123</xdr:row>
      <xdr:rowOff>0</xdr:rowOff>
    </xdr:from>
    <xdr:to>
      <xdr:col>68</xdr:col>
      <xdr:colOff>0</xdr:colOff>
      <xdr:row>123</xdr:row>
      <xdr:rowOff>0</xdr:rowOff>
    </xdr:to>
    <xdr:sp macro="" textlink="">
      <xdr:nvSpPr>
        <xdr:cNvPr id="194" name="Rectangle 452">
          <a:extLst>
            <a:ext uri="{FF2B5EF4-FFF2-40B4-BE49-F238E27FC236}">
              <a16:creationId xmlns:a16="http://schemas.microsoft.com/office/drawing/2014/main" id="{00000000-0008-0000-1300-0000C2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123</xdr:row>
      <xdr:rowOff>0</xdr:rowOff>
    </xdr:from>
    <xdr:to>
      <xdr:col>68</xdr:col>
      <xdr:colOff>0</xdr:colOff>
      <xdr:row>123</xdr:row>
      <xdr:rowOff>0</xdr:rowOff>
    </xdr:to>
    <xdr:sp macro="" textlink="">
      <xdr:nvSpPr>
        <xdr:cNvPr id="195" name="Rectangle 457">
          <a:extLst>
            <a:ext uri="{FF2B5EF4-FFF2-40B4-BE49-F238E27FC236}">
              <a16:creationId xmlns:a16="http://schemas.microsoft.com/office/drawing/2014/main" id="{00000000-0008-0000-1300-0000C3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123</xdr:row>
      <xdr:rowOff>0</xdr:rowOff>
    </xdr:from>
    <xdr:to>
      <xdr:col>68</xdr:col>
      <xdr:colOff>0</xdr:colOff>
      <xdr:row>123</xdr:row>
      <xdr:rowOff>0</xdr:rowOff>
    </xdr:to>
    <xdr:sp macro="" textlink="">
      <xdr:nvSpPr>
        <xdr:cNvPr id="196" name="Rectangle 459">
          <a:extLst>
            <a:ext uri="{FF2B5EF4-FFF2-40B4-BE49-F238E27FC236}">
              <a16:creationId xmlns:a16="http://schemas.microsoft.com/office/drawing/2014/main" id="{00000000-0008-0000-1300-0000C4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123</xdr:row>
      <xdr:rowOff>0</xdr:rowOff>
    </xdr:from>
    <xdr:to>
      <xdr:col>68</xdr:col>
      <xdr:colOff>0</xdr:colOff>
      <xdr:row>123</xdr:row>
      <xdr:rowOff>0</xdr:rowOff>
    </xdr:to>
    <xdr:sp macro="" textlink="">
      <xdr:nvSpPr>
        <xdr:cNvPr id="197" name="Rectangle 461">
          <a:extLst>
            <a:ext uri="{FF2B5EF4-FFF2-40B4-BE49-F238E27FC236}">
              <a16:creationId xmlns:a16="http://schemas.microsoft.com/office/drawing/2014/main" id="{00000000-0008-0000-1300-0000C5000000}"/>
            </a:ext>
          </a:extLst>
        </xdr:cNvPr>
        <xdr:cNvSpPr>
          <a:spLocks noChangeArrowheads="1"/>
        </xdr:cNvSpPr>
      </xdr:nvSpPr>
      <xdr:spPr bwMode="auto">
        <a:xfrm>
          <a:off x="11058525" y="114014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123</xdr:row>
      <xdr:rowOff>28575</xdr:rowOff>
    </xdr:from>
    <xdr:ext cx="86177" cy="118494"/>
    <xdr:sp macro="" textlink="">
      <xdr:nvSpPr>
        <xdr:cNvPr id="198" name="Text Box 362">
          <a:extLst>
            <a:ext uri="{FF2B5EF4-FFF2-40B4-BE49-F238E27FC236}">
              <a16:creationId xmlns:a16="http://schemas.microsoft.com/office/drawing/2014/main" id="{00000000-0008-0000-1300-0000C6000000}"/>
            </a:ext>
          </a:extLst>
        </xdr:cNvPr>
        <xdr:cNvSpPr txBox="1">
          <a:spLocks noChangeArrowheads="1"/>
        </xdr:cNvSpPr>
      </xdr:nvSpPr>
      <xdr:spPr bwMode="auto">
        <a:xfrm>
          <a:off x="5800725" y="114014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1</xdr:col>
      <xdr:colOff>11206</xdr:colOff>
      <xdr:row>135</xdr:row>
      <xdr:rowOff>224118</xdr:rowOff>
    </xdr:from>
    <xdr:to>
      <xdr:col>5</xdr:col>
      <xdr:colOff>78440</xdr:colOff>
      <xdr:row>139</xdr:row>
      <xdr:rowOff>226359</xdr:rowOff>
    </xdr:to>
    <xdr:sp macro="" textlink="">
      <xdr:nvSpPr>
        <xdr:cNvPr id="199" name="角丸四角形吹き出し 198">
          <a:extLst>
            <a:ext uri="{FF2B5EF4-FFF2-40B4-BE49-F238E27FC236}">
              <a16:creationId xmlns:a16="http://schemas.microsoft.com/office/drawing/2014/main" id="{00000000-0008-0000-1300-0000C7000000}"/>
            </a:ext>
          </a:extLst>
        </xdr:cNvPr>
        <xdr:cNvSpPr/>
      </xdr:nvSpPr>
      <xdr:spPr>
        <a:xfrm>
          <a:off x="335056" y="11625543"/>
          <a:ext cx="3591484" cy="992841"/>
        </a:xfrm>
        <a:prstGeom prst="wedgeRoundRectCallout">
          <a:avLst>
            <a:gd name="adj1" fmla="val -54949"/>
            <a:gd name="adj2" fmla="val -61655"/>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ct val="100000"/>
            </a:lnSpc>
          </a:pPr>
          <a:r>
            <a:rPr kumimoji="1" lang="ja-JP" altLang="en-US" sz="1100" b="1" u="sng" spc="-100" baseline="0">
              <a:solidFill>
                <a:sysClr val="windowText" lastClr="000000"/>
              </a:solidFill>
              <a:latin typeface="+mj-ea"/>
              <a:ea typeface="+mj-ea"/>
            </a:rPr>
            <a:t>業務従事者の追加</a:t>
          </a:r>
          <a:endParaRPr kumimoji="1" lang="en-US" altLang="ja-JP" sz="1100" b="1" u="sng" spc="-100" baseline="0">
            <a:solidFill>
              <a:sysClr val="windowText" lastClr="000000"/>
            </a:solidFill>
            <a:latin typeface="+mj-ea"/>
            <a:ea typeface="+mj-ea"/>
          </a:endParaRPr>
        </a:p>
        <a:p>
          <a:pPr algn="l">
            <a:lnSpc>
              <a:spcPct val="100000"/>
            </a:lnSpc>
          </a:pPr>
          <a:r>
            <a:rPr kumimoji="1" lang="ja-JP" altLang="en-US" sz="1100">
              <a:solidFill>
                <a:sysClr val="windowText" lastClr="000000"/>
              </a:solidFill>
              <a:latin typeface="+mj-ea"/>
              <a:ea typeface="+mj-ea"/>
            </a:rPr>
            <a:t>更に行を追加する必要がある場合は、非表示になっている行を再表示させて行を増やしてください。</a:t>
          </a:r>
        </a:p>
      </xdr:txBody>
    </xdr:sp>
    <xdr:clientData/>
  </xdr:twoCellAnchor>
  <xdr:twoCellAnchor>
    <xdr:from>
      <xdr:col>68</xdr:col>
      <xdr:colOff>0</xdr:colOff>
      <xdr:row>50</xdr:row>
      <xdr:rowOff>0</xdr:rowOff>
    </xdr:from>
    <xdr:to>
      <xdr:col>68</xdr:col>
      <xdr:colOff>0</xdr:colOff>
      <xdr:row>50</xdr:row>
      <xdr:rowOff>0</xdr:rowOff>
    </xdr:to>
    <xdr:sp macro="" textlink="">
      <xdr:nvSpPr>
        <xdr:cNvPr id="200" name="Rectangle 436">
          <a:extLst>
            <a:ext uri="{FF2B5EF4-FFF2-40B4-BE49-F238E27FC236}">
              <a16:creationId xmlns:a16="http://schemas.microsoft.com/office/drawing/2014/main" id="{00000000-0008-0000-1300-0000C8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201" name="Rectangle 441">
          <a:extLst>
            <a:ext uri="{FF2B5EF4-FFF2-40B4-BE49-F238E27FC236}">
              <a16:creationId xmlns:a16="http://schemas.microsoft.com/office/drawing/2014/main" id="{00000000-0008-0000-1300-0000C9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202" name="Rectangle 452">
          <a:extLst>
            <a:ext uri="{FF2B5EF4-FFF2-40B4-BE49-F238E27FC236}">
              <a16:creationId xmlns:a16="http://schemas.microsoft.com/office/drawing/2014/main" id="{00000000-0008-0000-1300-0000CA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203" name="Rectangle 457">
          <a:extLst>
            <a:ext uri="{FF2B5EF4-FFF2-40B4-BE49-F238E27FC236}">
              <a16:creationId xmlns:a16="http://schemas.microsoft.com/office/drawing/2014/main" id="{00000000-0008-0000-1300-0000CB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204" name="Rectangle 459">
          <a:extLst>
            <a:ext uri="{FF2B5EF4-FFF2-40B4-BE49-F238E27FC236}">
              <a16:creationId xmlns:a16="http://schemas.microsoft.com/office/drawing/2014/main" id="{00000000-0008-0000-1300-0000CC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205" name="Rectangle 461">
          <a:extLst>
            <a:ext uri="{FF2B5EF4-FFF2-40B4-BE49-F238E27FC236}">
              <a16:creationId xmlns:a16="http://schemas.microsoft.com/office/drawing/2014/main" id="{00000000-0008-0000-1300-0000CD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206" name="Rectangle 436">
          <a:extLst>
            <a:ext uri="{FF2B5EF4-FFF2-40B4-BE49-F238E27FC236}">
              <a16:creationId xmlns:a16="http://schemas.microsoft.com/office/drawing/2014/main" id="{00000000-0008-0000-1300-0000CE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207" name="Rectangle 441">
          <a:extLst>
            <a:ext uri="{FF2B5EF4-FFF2-40B4-BE49-F238E27FC236}">
              <a16:creationId xmlns:a16="http://schemas.microsoft.com/office/drawing/2014/main" id="{00000000-0008-0000-1300-0000CF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208" name="Rectangle 452">
          <a:extLst>
            <a:ext uri="{FF2B5EF4-FFF2-40B4-BE49-F238E27FC236}">
              <a16:creationId xmlns:a16="http://schemas.microsoft.com/office/drawing/2014/main" id="{00000000-0008-0000-1300-0000D0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209" name="Rectangle 457">
          <a:extLst>
            <a:ext uri="{FF2B5EF4-FFF2-40B4-BE49-F238E27FC236}">
              <a16:creationId xmlns:a16="http://schemas.microsoft.com/office/drawing/2014/main" id="{00000000-0008-0000-1300-0000D1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210" name="Rectangle 459">
          <a:extLst>
            <a:ext uri="{FF2B5EF4-FFF2-40B4-BE49-F238E27FC236}">
              <a16:creationId xmlns:a16="http://schemas.microsoft.com/office/drawing/2014/main" id="{00000000-0008-0000-1300-0000D2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50</xdr:row>
      <xdr:rowOff>0</xdr:rowOff>
    </xdr:from>
    <xdr:to>
      <xdr:col>68</xdr:col>
      <xdr:colOff>0</xdr:colOff>
      <xdr:row>50</xdr:row>
      <xdr:rowOff>0</xdr:rowOff>
    </xdr:to>
    <xdr:sp macro="" textlink="">
      <xdr:nvSpPr>
        <xdr:cNvPr id="211" name="Rectangle 461">
          <a:extLst>
            <a:ext uri="{FF2B5EF4-FFF2-40B4-BE49-F238E27FC236}">
              <a16:creationId xmlns:a16="http://schemas.microsoft.com/office/drawing/2014/main" id="{00000000-0008-0000-1300-0000D3000000}"/>
            </a:ext>
          </a:extLst>
        </xdr:cNvPr>
        <xdr:cNvSpPr>
          <a:spLocks noChangeArrowheads="1"/>
        </xdr:cNvSpPr>
      </xdr:nvSpPr>
      <xdr:spPr bwMode="auto">
        <a:xfrm>
          <a:off x="11058525" y="62960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197</xdr:row>
      <xdr:rowOff>0</xdr:rowOff>
    </xdr:from>
    <xdr:to>
      <xdr:col>68</xdr:col>
      <xdr:colOff>0</xdr:colOff>
      <xdr:row>197</xdr:row>
      <xdr:rowOff>0</xdr:rowOff>
    </xdr:to>
    <xdr:sp macro="" textlink="">
      <xdr:nvSpPr>
        <xdr:cNvPr id="212" name="Rectangle 436">
          <a:extLst>
            <a:ext uri="{FF2B5EF4-FFF2-40B4-BE49-F238E27FC236}">
              <a16:creationId xmlns:a16="http://schemas.microsoft.com/office/drawing/2014/main" id="{00000000-0008-0000-1300-0000D4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197</xdr:row>
      <xdr:rowOff>0</xdr:rowOff>
    </xdr:from>
    <xdr:to>
      <xdr:col>68</xdr:col>
      <xdr:colOff>0</xdr:colOff>
      <xdr:row>197</xdr:row>
      <xdr:rowOff>0</xdr:rowOff>
    </xdr:to>
    <xdr:sp macro="" textlink="">
      <xdr:nvSpPr>
        <xdr:cNvPr id="213" name="Rectangle 441">
          <a:extLst>
            <a:ext uri="{FF2B5EF4-FFF2-40B4-BE49-F238E27FC236}">
              <a16:creationId xmlns:a16="http://schemas.microsoft.com/office/drawing/2014/main" id="{00000000-0008-0000-1300-0000D5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197</xdr:row>
      <xdr:rowOff>0</xdr:rowOff>
    </xdr:from>
    <xdr:to>
      <xdr:col>68</xdr:col>
      <xdr:colOff>0</xdr:colOff>
      <xdr:row>197</xdr:row>
      <xdr:rowOff>0</xdr:rowOff>
    </xdr:to>
    <xdr:sp macro="" textlink="">
      <xdr:nvSpPr>
        <xdr:cNvPr id="214" name="Rectangle 452">
          <a:extLst>
            <a:ext uri="{FF2B5EF4-FFF2-40B4-BE49-F238E27FC236}">
              <a16:creationId xmlns:a16="http://schemas.microsoft.com/office/drawing/2014/main" id="{00000000-0008-0000-1300-0000D6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197</xdr:row>
      <xdr:rowOff>0</xdr:rowOff>
    </xdr:from>
    <xdr:to>
      <xdr:col>68</xdr:col>
      <xdr:colOff>0</xdr:colOff>
      <xdr:row>197</xdr:row>
      <xdr:rowOff>0</xdr:rowOff>
    </xdr:to>
    <xdr:sp macro="" textlink="">
      <xdr:nvSpPr>
        <xdr:cNvPr id="215" name="Rectangle 457">
          <a:extLst>
            <a:ext uri="{FF2B5EF4-FFF2-40B4-BE49-F238E27FC236}">
              <a16:creationId xmlns:a16="http://schemas.microsoft.com/office/drawing/2014/main" id="{00000000-0008-0000-1300-0000D7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197</xdr:row>
      <xdr:rowOff>0</xdr:rowOff>
    </xdr:from>
    <xdr:to>
      <xdr:col>68</xdr:col>
      <xdr:colOff>0</xdr:colOff>
      <xdr:row>197</xdr:row>
      <xdr:rowOff>0</xdr:rowOff>
    </xdr:to>
    <xdr:sp macro="" textlink="">
      <xdr:nvSpPr>
        <xdr:cNvPr id="216" name="Rectangle 459">
          <a:extLst>
            <a:ext uri="{FF2B5EF4-FFF2-40B4-BE49-F238E27FC236}">
              <a16:creationId xmlns:a16="http://schemas.microsoft.com/office/drawing/2014/main" id="{00000000-0008-0000-1300-0000D8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197</xdr:row>
      <xdr:rowOff>0</xdr:rowOff>
    </xdr:from>
    <xdr:to>
      <xdr:col>68</xdr:col>
      <xdr:colOff>0</xdr:colOff>
      <xdr:row>197</xdr:row>
      <xdr:rowOff>0</xdr:rowOff>
    </xdr:to>
    <xdr:sp macro="" textlink="">
      <xdr:nvSpPr>
        <xdr:cNvPr id="217" name="Rectangle 461">
          <a:extLst>
            <a:ext uri="{FF2B5EF4-FFF2-40B4-BE49-F238E27FC236}">
              <a16:creationId xmlns:a16="http://schemas.microsoft.com/office/drawing/2014/main" id="{00000000-0008-0000-1300-0000D9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215</xdr:row>
      <xdr:rowOff>0</xdr:rowOff>
    </xdr:from>
    <xdr:to>
      <xdr:col>68</xdr:col>
      <xdr:colOff>0</xdr:colOff>
      <xdr:row>215</xdr:row>
      <xdr:rowOff>0</xdr:rowOff>
    </xdr:to>
    <xdr:sp macro="" textlink="">
      <xdr:nvSpPr>
        <xdr:cNvPr id="218" name="Rectangle 436">
          <a:extLst>
            <a:ext uri="{FF2B5EF4-FFF2-40B4-BE49-F238E27FC236}">
              <a16:creationId xmlns:a16="http://schemas.microsoft.com/office/drawing/2014/main" id="{00000000-0008-0000-1300-0000DA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215</xdr:row>
      <xdr:rowOff>0</xdr:rowOff>
    </xdr:from>
    <xdr:to>
      <xdr:col>68</xdr:col>
      <xdr:colOff>0</xdr:colOff>
      <xdr:row>215</xdr:row>
      <xdr:rowOff>0</xdr:rowOff>
    </xdr:to>
    <xdr:sp macro="" textlink="">
      <xdr:nvSpPr>
        <xdr:cNvPr id="219" name="Rectangle 441">
          <a:extLst>
            <a:ext uri="{FF2B5EF4-FFF2-40B4-BE49-F238E27FC236}">
              <a16:creationId xmlns:a16="http://schemas.microsoft.com/office/drawing/2014/main" id="{00000000-0008-0000-1300-0000DB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215</xdr:row>
      <xdr:rowOff>0</xdr:rowOff>
    </xdr:from>
    <xdr:to>
      <xdr:col>68</xdr:col>
      <xdr:colOff>0</xdr:colOff>
      <xdr:row>215</xdr:row>
      <xdr:rowOff>0</xdr:rowOff>
    </xdr:to>
    <xdr:sp macro="" textlink="">
      <xdr:nvSpPr>
        <xdr:cNvPr id="220" name="Rectangle 452">
          <a:extLst>
            <a:ext uri="{FF2B5EF4-FFF2-40B4-BE49-F238E27FC236}">
              <a16:creationId xmlns:a16="http://schemas.microsoft.com/office/drawing/2014/main" id="{00000000-0008-0000-1300-0000DC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215</xdr:row>
      <xdr:rowOff>0</xdr:rowOff>
    </xdr:from>
    <xdr:to>
      <xdr:col>68</xdr:col>
      <xdr:colOff>0</xdr:colOff>
      <xdr:row>215</xdr:row>
      <xdr:rowOff>0</xdr:rowOff>
    </xdr:to>
    <xdr:sp macro="" textlink="">
      <xdr:nvSpPr>
        <xdr:cNvPr id="221" name="Rectangle 457">
          <a:extLst>
            <a:ext uri="{FF2B5EF4-FFF2-40B4-BE49-F238E27FC236}">
              <a16:creationId xmlns:a16="http://schemas.microsoft.com/office/drawing/2014/main" id="{00000000-0008-0000-1300-0000DD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215</xdr:row>
      <xdr:rowOff>0</xdr:rowOff>
    </xdr:from>
    <xdr:to>
      <xdr:col>68</xdr:col>
      <xdr:colOff>0</xdr:colOff>
      <xdr:row>215</xdr:row>
      <xdr:rowOff>0</xdr:rowOff>
    </xdr:to>
    <xdr:sp macro="" textlink="">
      <xdr:nvSpPr>
        <xdr:cNvPr id="222" name="Rectangle 459">
          <a:extLst>
            <a:ext uri="{FF2B5EF4-FFF2-40B4-BE49-F238E27FC236}">
              <a16:creationId xmlns:a16="http://schemas.microsoft.com/office/drawing/2014/main" id="{00000000-0008-0000-1300-0000DE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215</xdr:row>
      <xdr:rowOff>0</xdr:rowOff>
    </xdr:from>
    <xdr:to>
      <xdr:col>68</xdr:col>
      <xdr:colOff>0</xdr:colOff>
      <xdr:row>215</xdr:row>
      <xdr:rowOff>0</xdr:rowOff>
    </xdr:to>
    <xdr:sp macro="" textlink="">
      <xdr:nvSpPr>
        <xdr:cNvPr id="223" name="Rectangle 461">
          <a:extLst>
            <a:ext uri="{FF2B5EF4-FFF2-40B4-BE49-F238E27FC236}">
              <a16:creationId xmlns:a16="http://schemas.microsoft.com/office/drawing/2014/main" id="{00000000-0008-0000-1300-0000DF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206</xdr:row>
      <xdr:rowOff>0</xdr:rowOff>
    </xdr:from>
    <xdr:to>
      <xdr:col>68</xdr:col>
      <xdr:colOff>0</xdr:colOff>
      <xdr:row>206</xdr:row>
      <xdr:rowOff>0</xdr:rowOff>
    </xdr:to>
    <xdr:sp macro="" textlink="">
      <xdr:nvSpPr>
        <xdr:cNvPr id="224" name="Rectangle 436">
          <a:extLst>
            <a:ext uri="{FF2B5EF4-FFF2-40B4-BE49-F238E27FC236}">
              <a16:creationId xmlns:a16="http://schemas.microsoft.com/office/drawing/2014/main" id="{00000000-0008-0000-1300-0000E0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206</xdr:row>
      <xdr:rowOff>0</xdr:rowOff>
    </xdr:from>
    <xdr:to>
      <xdr:col>68</xdr:col>
      <xdr:colOff>0</xdr:colOff>
      <xdr:row>206</xdr:row>
      <xdr:rowOff>0</xdr:rowOff>
    </xdr:to>
    <xdr:sp macro="" textlink="">
      <xdr:nvSpPr>
        <xdr:cNvPr id="225" name="Rectangle 441">
          <a:extLst>
            <a:ext uri="{FF2B5EF4-FFF2-40B4-BE49-F238E27FC236}">
              <a16:creationId xmlns:a16="http://schemas.microsoft.com/office/drawing/2014/main" id="{00000000-0008-0000-1300-0000E1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206</xdr:row>
      <xdr:rowOff>0</xdr:rowOff>
    </xdr:from>
    <xdr:to>
      <xdr:col>68</xdr:col>
      <xdr:colOff>0</xdr:colOff>
      <xdr:row>206</xdr:row>
      <xdr:rowOff>0</xdr:rowOff>
    </xdr:to>
    <xdr:sp macro="" textlink="">
      <xdr:nvSpPr>
        <xdr:cNvPr id="226" name="Rectangle 452">
          <a:extLst>
            <a:ext uri="{FF2B5EF4-FFF2-40B4-BE49-F238E27FC236}">
              <a16:creationId xmlns:a16="http://schemas.microsoft.com/office/drawing/2014/main" id="{00000000-0008-0000-1300-0000E2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206</xdr:row>
      <xdr:rowOff>0</xdr:rowOff>
    </xdr:from>
    <xdr:to>
      <xdr:col>68</xdr:col>
      <xdr:colOff>0</xdr:colOff>
      <xdr:row>206</xdr:row>
      <xdr:rowOff>0</xdr:rowOff>
    </xdr:to>
    <xdr:sp macro="" textlink="">
      <xdr:nvSpPr>
        <xdr:cNvPr id="227" name="Rectangle 457">
          <a:extLst>
            <a:ext uri="{FF2B5EF4-FFF2-40B4-BE49-F238E27FC236}">
              <a16:creationId xmlns:a16="http://schemas.microsoft.com/office/drawing/2014/main" id="{00000000-0008-0000-1300-0000E3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206</xdr:row>
      <xdr:rowOff>0</xdr:rowOff>
    </xdr:from>
    <xdr:to>
      <xdr:col>68</xdr:col>
      <xdr:colOff>0</xdr:colOff>
      <xdr:row>206</xdr:row>
      <xdr:rowOff>0</xdr:rowOff>
    </xdr:to>
    <xdr:sp macro="" textlink="">
      <xdr:nvSpPr>
        <xdr:cNvPr id="228" name="Rectangle 459">
          <a:extLst>
            <a:ext uri="{FF2B5EF4-FFF2-40B4-BE49-F238E27FC236}">
              <a16:creationId xmlns:a16="http://schemas.microsoft.com/office/drawing/2014/main" id="{00000000-0008-0000-1300-0000E4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206</xdr:row>
      <xdr:rowOff>0</xdr:rowOff>
    </xdr:from>
    <xdr:to>
      <xdr:col>68</xdr:col>
      <xdr:colOff>0</xdr:colOff>
      <xdr:row>206</xdr:row>
      <xdr:rowOff>0</xdr:rowOff>
    </xdr:to>
    <xdr:sp macro="" textlink="">
      <xdr:nvSpPr>
        <xdr:cNvPr id="229" name="Rectangle 461">
          <a:extLst>
            <a:ext uri="{FF2B5EF4-FFF2-40B4-BE49-F238E27FC236}">
              <a16:creationId xmlns:a16="http://schemas.microsoft.com/office/drawing/2014/main" id="{00000000-0008-0000-1300-0000E5000000}"/>
            </a:ext>
          </a:extLst>
        </xdr:cNvPr>
        <xdr:cNvSpPr>
          <a:spLocks noChangeArrowheads="1"/>
        </xdr:cNvSpPr>
      </xdr:nvSpPr>
      <xdr:spPr bwMode="auto">
        <a:xfrm>
          <a:off x="11058525" y="1879282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305</xdr:row>
      <xdr:rowOff>0</xdr:rowOff>
    </xdr:from>
    <xdr:to>
      <xdr:col>68</xdr:col>
      <xdr:colOff>0</xdr:colOff>
      <xdr:row>305</xdr:row>
      <xdr:rowOff>0</xdr:rowOff>
    </xdr:to>
    <xdr:sp macro="" textlink="">
      <xdr:nvSpPr>
        <xdr:cNvPr id="230" name="Line 12">
          <a:extLst>
            <a:ext uri="{FF2B5EF4-FFF2-40B4-BE49-F238E27FC236}">
              <a16:creationId xmlns:a16="http://schemas.microsoft.com/office/drawing/2014/main" id="{00000000-0008-0000-1300-0000E6000000}"/>
            </a:ext>
          </a:extLst>
        </xdr:cNvPr>
        <xdr:cNvSpPr>
          <a:spLocks noChangeShapeType="1"/>
        </xdr:cNvSpPr>
      </xdr:nvSpPr>
      <xdr:spPr bwMode="auto">
        <a:xfrm flipH="1">
          <a:off x="11058525" y="25860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68</xdr:col>
      <xdr:colOff>0</xdr:colOff>
      <xdr:row>305</xdr:row>
      <xdr:rowOff>0</xdr:rowOff>
    </xdr:from>
    <xdr:to>
      <xdr:col>68</xdr:col>
      <xdr:colOff>0</xdr:colOff>
      <xdr:row>305</xdr:row>
      <xdr:rowOff>0</xdr:rowOff>
    </xdr:to>
    <xdr:sp macro="" textlink="">
      <xdr:nvSpPr>
        <xdr:cNvPr id="231" name="Rectangle 436">
          <a:extLst>
            <a:ext uri="{FF2B5EF4-FFF2-40B4-BE49-F238E27FC236}">
              <a16:creationId xmlns:a16="http://schemas.microsoft.com/office/drawing/2014/main" id="{00000000-0008-0000-1300-0000E7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305</xdr:row>
      <xdr:rowOff>0</xdr:rowOff>
    </xdr:from>
    <xdr:to>
      <xdr:col>68</xdr:col>
      <xdr:colOff>0</xdr:colOff>
      <xdr:row>305</xdr:row>
      <xdr:rowOff>0</xdr:rowOff>
    </xdr:to>
    <xdr:sp macro="" textlink="">
      <xdr:nvSpPr>
        <xdr:cNvPr id="232" name="Rectangle 441">
          <a:extLst>
            <a:ext uri="{FF2B5EF4-FFF2-40B4-BE49-F238E27FC236}">
              <a16:creationId xmlns:a16="http://schemas.microsoft.com/office/drawing/2014/main" id="{00000000-0008-0000-1300-0000E8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305</xdr:row>
      <xdr:rowOff>0</xdr:rowOff>
    </xdr:from>
    <xdr:to>
      <xdr:col>68</xdr:col>
      <xdr:colOff>0</xdr:colOff>
      <xdr:row>305</xdr:row>
      <xdr:rowOff>0</xdr:rowOff>
    </xdr:to>
    <xdr:sp macro="" textlink="">
      <xdr:nvSpPr>
        <xdr:cNvPr id="233" name="Rectangle 452">
          <a:extLst>
            <a:ext uri="{FF2B5EF4-FFF2-40B4-BE49-F238E27FC236}">
              <a16:creationId xmlns:a16="http://schemas.microsoft.com/office/drawing/2014/main" id="{00000000-0008-0000-1300-0000E9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305</xdr:row>
      <xdr:rowOff>0</xdr:rowOff>
    </xdr:from>
    <xdr:to>
      <xdr:col>68</xdr:col>
      <xdr:colOff>0</xdr:colOff>
      <xdr:row>305</xdr:row>
      <xdr:rowOff>0</xdr:rowOff>
    </xdr:to>
    <xdr:sp macro="" textlink="">
      <xdr:nvSpPr>
        <xdr:cNvPr id="234" name="Rectangle 457">
          <a:extLst>
            <a:ext uri="{FF2B5EF4-FFF2-40B4-BE49-F238E27FC236}">
              <a16:creationId xmlns:a16="http://schemas.microsoft.com/office/drawing/2014/main" id="{00000000-0008-0000-1300-0000EA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305</xdr:row>
      <xdr:rowOff>0</xdr:rowOff>
    </xdr:from>
    <xdr:to>
      <xdr:col>68</xdr:col>
      <xdr:colOff>0</xdr:colOff>
      <xdr:row>305</xdr:row>
      <xdr:rowOff>0</xdr:rowOff>
    </xdr:to>
    <xdr:sp macro="" textlink="">
      <xdr:nvSpPr>
        <xdr:cNvPr id="235" name="Rectangle 459">
          <a:extLst>
            <a:ext uri="{FF2B5EF4-FFF2-40B4-BE49-F238E27FC236}">
              <a16:creationId xmlns:a16="http://schemas.microsoft.com/office/drawing/2014/main" id="{00000000-0008-0000-1300-0000EB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305</xdr:row>
      <xdr:rowOff>0</xdr:rowOff>
    </xdr:from>
    <xdr:to>
      <xdr:col>68</xdr:col>
      <xdr:colOff>0</xdr:colOff>
      <xdr:row>305</xdr:row>
      <xdr:rowOff>0</xdr:rowOff>
    </xdr:to>
    <xdr:sp macro="" textlink="">
      <xdr:nvSpPr>
        <xdr:cNvPr id="236" name="Rectangle 461">
          <a:extLst>
            <a:ext uri="{FF2B5EF4-FFF2-40B4-BE49-F238E27FC236}">
              <a16:creationId xmlns:a16="http://schemas.microsoft.com/office/drawing/2014/main" id="{00000000-0008-0000-1300-0000EC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314</xdr:row>
      <xdr:rowOff>0</xdr:rowOff>
    </xdr:from>
    <xdr:to>
      <xdr:col>68</xdr:col>
      <xdr:colOff>0</xdr:colOff>
      <xdr:row>314</xdr:row>
      <xdr:rowOff>0</xdr:rowOff>
    </xdr:to>
    <xdr:sp macro="" textlink="">
      <xdr:nvSpPr>
        <xdr:cNvPr id="237" name="Line 12">
          <a:extLst>
            <a:ext uri="{FF2B5EF4-FFF2-40B4-BE49-F238E27FC236}">
              <a16:creationId xmlns:a16="http://schemas.microsoft.com/office/drawing/2014/main" id="{00000000-0008-0000-1300-0000ED000000}"/>
            </a:ext>
          </a:extLst>
        </xdr:cNvPr>
        <xdr:cNvSpPr>
          <a:spLocks noChangeShapeType="1"/>
        </xdr:cNvSpPr>
      </xdr:nvSpPr>
      <xdr:spPr bwMode="auto">
        <a:xfrm flipH="1">
          <a:off x="11058525" y="25860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68</xdr:col>
      <xdr:colOff>0</xdr:colOff>
      <xdr:row>314</xdr:row>
      <xdr:rowOff>0</xdr:rowOff>
    </xdr:from>
    <xdr:to>
      <xdr:col>68</xdr:col>
      <xdr:colOff>0</xdr:colOff>
      <xdr:row>314</xdr:row>
      <xdr:rowOff>0</xdr:rowOff>
    </xdr:to>
    <xdr:sp macro="" textlink="">
      <xdr:nvSpPr>
        <xdr:cNvPr id="238" name="Rectangle 436">
          <a:extLst>
            <a:ext uri="{FF2B5EF4-FFF2-40B4-BE49-F238E27FC236}">
              <a16:creationId xmlns:a16="http://schemas.microsoft.com/office/drawing/2014/main" id="{00000000-0008-0000-1300-0000EE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314</xdr:row>
      <xdr:rowOff>0</xdr:rowOff>
    </xdr:from>
    <xdr:to>
      <xdr:col>68</xdr:col>
      <xdr:colOff>0</xdr:colOff>
      <xdr:row>314</xdr:row>
      <xdr:rowOff>0</xdr:rowOff>
    </xdr:to>
    <xdr:sp macro="" textlink="">
      <xdr:nvSpPr>
        <xdr:cNvPr id="239" name="Rectangle 441">
          <a:extLst>
            <a:ext uri="{FF2B5EF4-FFF2-40B4-BE49-F238E27FC236}">
              <a16:creationId xmlns:a16="http://schemas.microsoft.com/office/drawing/2014/main" id="{00000000-0008-0000-1300-0000EF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314</xdr:row>
      <xdr:rowOff>0</xdr:rowOff>
    </xdr:from>
    <xdr:to>
      <xdr:col>68</xdr:col>
      <xdr:colOff>0</xdr:colOff>
      <xdr:row>314</xdr:row>
      <xdr:rowOff>0</xdr:rowOff>
    </xdr:to>
    <xdr:sp macro="" textlink="">
      <xdr:nvSpPr>
        <xdr:cNvPr id="240" name="Rectangle 452">
          <a:extLst>
            <a:ext uri="{FF2B5EF4-FFF2-40B4-BE49-F238E27FC236}">
              <a16:creationId xmlns:a16="http://schemas.microsoft.com/office/drawing/2014/main" id="{00000000-0008-0000-1300-0000F0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314</xdr:row>
      <xdr:rowOff>0</xdr:rowOff>
    </xdr:from>
    <xdr:to>
      <xdr:col>68</xdr:col>
      <xdr:colOff>0</xdr:colOff>
      <xdr:row>314</xdr:row>
      <xdr:rowOff>0</xdr:rowOff>
    </xdr:to>
    <xdr:sp macro="" textlink="">
      <xdr:nvSpPr>
        <xdr:cNvPr id="241" name="Rectangle 457">
          <a:extLst>
            <a:ext uri="{FF2B5EF4-FFF2-40B4-BE49-F238E27FC236}">
              <a16:creationId xmlns:a16="http://schemas.microsoft.com/office/drawing/2014/main" id="{00000000-0008-0000-1300-0000F1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314</xdr:row>
      <xdr:rowOff>0</xdr:rowOff>
    </xdr:from>
    <xdr:to>
      <xdr:col>68</xdr:col>
      <xdr:colOff>0</xdr:colOff>
      <xdr:row>314</xdr:row>
      <xdr:rowOff>0</xdr:rowOff>
    </xdr:to>
    <xdr:sp macro="" textlink="">
      <xdr:nvSpPr>
        <xdr:cNvPr id="242" name="Rectangle 459">
          <a:extLst>
            <a:ext uri="{FF2B5EF4-FFF2-40B4-BE49-F238E27FC236}">
              <a16:creationId xmlns:a16="http://schemas.microsoft.com/office/drawing/2014/main" id="{00000000-0008-0000-1300-0000F2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314</xdr:row>
      <xdr:rowOff>0</xdr:rowOff>
    </xdr:from>
    <xdr:to>
      <xdr:col>68</xdr:col>
      <xdr:colOff>0</xdr:colOff>
      <xdr:row>314</xdr:row>
      <xdr:rowOff>0</xdr:rowOff>
    </xdr:to>
    <xdr:sp macro="" textlink="">
      <xdr:nvSpPr>
        <xdr:cNvPr id="243" name="Rectangle 461">
          <a:extLst>
            <a:ext uri="{FF2B5EF4-FFF2-40B4-BE49-F238E27FC236}">
              <a16:creationId xmlns:a16="http://schemas.microsoft.com/office/drawing/2014/main" id="{00000000-0008-0000-1300-0000F3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323</xdr:row>
      <xdr:rowOff>0</xdr:rowOff>
    </xdr:from>
    <xdr:to>
      <xdr:col>68</xdr:col>
      <xdr:colOff>0</xdr:colOff>
      <xdr:row>323</xdr:row>
      <xdr:rowOff>0</xdr:rowOff>
    </xdr:to>
    <xdr:sp macro="" textlink="">
      <xdr:nvSpPr>
        <xdr:cNvPr id="244" name="Line 12">
          <a:extLst>
            <a:ext uri="{FF2B5EF4-FFF2-40B4-BE49-F238E27FC236}">
              <a16:creationId xmlns:a16="http://schemas.microsoft.com/office/drawing/2014/main" id="{00000000-0008-0000-1300-0000F4000000}"/>
            </a:ext>
          </a:extLst>
        </xdr:cNvPr>
        <xdr:cNvSpPr>
          <a:spLocks noChangeShapeType="1"/>
        </xdr:cNvSpPr>
      </xdr:nvSpPr>
      <xdr:spPr bwMode="auto">
        <a:xfrm flipH="1">
          <a:off x="11058525" y="25860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68</xdr:col>
      <xdr:colOff>0</xdr:colOff>
      <xdr:row>323</xdr:row>
      <xdr:rowOff>0</xdr:rowOff>
    </xdr:from>
    <xdr:to>
      <xdr:col>68</xdr:col>
      <xdr:colOff>0</xdr:colOff>
      <xdr:row>323</xdr:row>
      <xdr:rowOff>0</xdr:rowOff>
    </xdr:to>
    <xdr:sp macro="" textlink="">
      <xdr:nvSpPr>
        <xdr:cNvPr id="245" name="Rectangle 436">
          <a:extLst>
            <a:ext uri="{FF2B5EF4-FFF2-40B4-BE49-F238E27FC236}">
              <a16:creationId xmlns:a16="http://schemas.microsoft.com/office/drawing/2014/main" id="{00000000-0008-0000-1300-0000F5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323</xdr:row>
      <xdr:rowOff>0</xdr:rowOff>
    </xdr:from>
    <xdr:to>
      <xdr:col>68</xdr:col>
      <xdr:colOff>0</xdr:colOff>
      <xdr:row>323</xdr:row>
      <xdr:rowOff>0</xdr:rowOff>
    </xdr:to>
    <xdr:sp macro="" textlink="">
      <xdr:nvSpPr>
        <xdr:cNvPr id="246" name="Rectangle 441">
          <a:extLst>
            <a:ext uri="{FF2B5EF4-FFF2-40B4-BE49-F238E27FC236}">
              <a16:creationId xmlns:a16="http://schemas.microsoft.com/office/drawing/2014/main" id="{00000000-0008-0000-1300-0000F6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323</xdr:row>
      <xdr:rowOff>0</xdr:rowOff>
    </xdr:from>
    <xdr:to>
      <xdr:col>68</xdr:col>
      <xdr:colOff>0</xdr:colOff>
      <xdr:row>323</xdr:row>
      <xdr:rowOff>0</xdr:rowOff>
    </xdr:to>
    <xdr:sp macro="" textlink="">
      <xdr:nvSpPr>
        <xdr:cNvPr id="247" name="Rectangle 452">
          <a:extLst>
            <a:ext uri="{FF2B5EF4-FFF2-40B4-BE49-F238E27FC236}">
              <a16:creationId xmlns:a16="http://schemas.microsoft.com/office/drawing/2014/main" id="{00000000-0008-0000-1300-0000F7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323</xdr:row>
      <xdr:rowOff>0</xdr:rowOff>
    </xdr:from>
    <xdr:to>
      <xdr:col>68</xdr:col>
      <xdr:colOff>0</xdr:colOff>
      <xdr:row>323</xdr:row>
      <xdr:rowOff>0</xdr:rowOff>
    </xdr:to>
    <xdr:sp macro="" textlink="">
      <xdr:nvSpPr>
        <xdr:cNvPr id="248" name="Rectangle 457">
          <a:extLst>
            <a:ext uri="{FF2B5EF4-FFF2-40B4-BE49-F238E27FC236}">
              <a16:creationId xmlns:a16="http://schemas.microsoft.com/office/drawing/2014/main" id="{00000000-0008-0000-1300-0000F8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323</xdr:row>
      <xdr:rowOff>0</xdr:rowOff>
    </xdr:from>
    <xdr:to>
      <xdr:col>68</xdr:col>
      <xdr:colOff>0</xdr:colOff>
      <xdr:row>323</xdr:row>
      <xdr:rowOff>0</xdr:rowOff>
    </xdr:to>
    <xdr:sp macro="" textlink="">
      <xdr:nvSpPr>
        <xdr:cNvPr id="249" name="Rectangle 459">
          <a:extLst>
            <a:ext uri="{FF2B5EF4-FFF2-40B4-BE49-F238E27FC236}">
              <a16:creationId xmlns:a16="http://schemas.microsoft.com/office/drawing/2014/main" id="{00000000-0008-0000-1300-0000F9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323</xdr:row>
      <xdr:rowOff>0</xdr:rowOff>
    </xdr:from>
    <xdr:to>
      <xdr:col>68</xdr:col>
      <xdr:colOff>0</xdr:colOff>
      <xdr:row>323</xdr:row>
      <xdr:rowOff>0</xdr:rowOff>
    </xdr:to>
    <xdr:sp macro="" textlink="">
      <xdr:nvSpPr>
        <xdr:cNvPr id="250" name="Rectangle 461">
          <a:extLst>
            <a:ext uri="{FF2B5EF4-FFF2-40B4-BE49-F238E27FC236}">
              <a16:creationId xmlns:a16="http://schemas.microsoft.com/office/drawing/2014/main" id="{00000000-0008-0000-1300-0000FA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332</xdr:row>
      <xdr:rowOff>0</xdr:rowOff>
    </xdr:from>
    <xdr:to>
      <xdr:col>68</xdr:col>
      <xdr:colOff>0</xdr:colOff>
      <xdr:row>332</xdr:row>
      <xdr:rowOff>0</xdr:rowOff>
    </xdr:to>
    <xdr:sp macro="" textlink="">
      <xdr:nvSpPr>
        <xdr:cNvPr id="251" name="Line 12">
          <a:extLst>
            <a:ext uri="{FF2B5EF4-FFF2-40B4-BE49-F238E27FC236}">
              <a16:creationId xmlns:a16="http://schemas.microsoft.com/office/drawing/2014/main" id="{00000000-0008-0000-1300-0000FB000000}"/>
            </a:ext>
          </a:extLst>
        </xdr:cNvPr>
        <xdr:cNvSpPr>
          <a:spLocks noChangeShapeType="1"/>
        </xdr:cNvSpPr>
      </xdr:nvSpPr>
      <xdr:spPr bwMode="auto">
        <a:xfrm flipH="1">
          <a:off x="11058525" y="25860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68</xdr:col>
      <xdr:colOff>0</xdr:colOff>
      <xdr:row>332</xdr:row>
      <xdr:rowOff>0</xdr:rowOff>
    </xdr:from>
    <xdr:to>
      <xdr:col>68</xdr:col>
      <xdr:colOff>0</xdr:colOff>
      <xdr:row>332</xdr:row>
      <xdr:rowOff>0</xdr:rowOff>
    </xdr:to>
    <xdr:sp macro="" textlink="">
      <xdr:nvSpPr>
        <xdr:cNvPr id="252" name="Rectangle 436">
          <a:extLst>
            <a:ext uri="{FF2B5EF4-FFF2-40B4-BE49-F238E27FC236}">
              <a16:creationId xmlns:a16="http://schemas.microsoft.com/office/drawing/2014/main" id="{00000000-0008-0000-1300-0000FC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332</xdr:row>
      <xdr:rowOff>0</xdr:rowOff>
    </xdr:from>
    <xdr:to>
      <xdr:col>68</xdr:col>
      <xdr:colOff>0</xdr:colOff>
      <xdr:row>332</xdr:row>
      <xdr:rowOff>0</xdr:rowOff>
    </xdr:to>
    <xdr:sp macro="" textlink="">
      <xdr:nvSpPr>
        <xdr:cNvPr id="253" name="Rectangle 441">
          <a:extLst>
            <a:ext uri="{FF2B5EF4-FFF2-40B4-BE49-F238E27FC236}">
              <a16:creationId xmlns:a16="http://schemas.microsoft.com/office/drawing/2014/main" id="{00000000-0008-0000-1300-0000FD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332</xdr:row>
      <xdr:rowOff>0</xdr:rowOff>
    </xdr:from>
    <xdr:to>
      <xdr:col>68</xdr:col>
      <xdr:colOff>0</xdr:colOff>
      <xdr:row>332</xdr:row>
      <xdr:rowOff>0</xdr:rowOff>
    </xdr:to>
    <xdr:sp macro="" textlink="">
      <xdr:nvSpPr>
        <xdr:cNvPr id="254" name="Rectangle 452">
          <a:extLst>
            <a:ext uri="{FF2B5EF4-FFF2-40B4-BE49-F238E27FC236}">
              <a16:creationId xmlns:a16="http://schemas.microsoft.com/office/drawing/2014/main" id="{00000000-0008-0000-1300-0000FE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332</xdr:row>
      <xdr:rowOff>0</xdr:rowOff>
    </xdr:from>
    <xdr:to>
      <xdr:col>68</xdr:col>
      <xdr:colOff>0</xdr:colOff>
      <xdr:row>332</xdr:row>
      <xdr:rowOff>0</xdr:rowOff>
    </xdr:to>
    <xdr:sp macro="" textlink="">
      <xdr:nvSpPr>
        <xdr:cNvPr id="255" name="Rectangle 457">
          <a:extLst>
            <a:ext uri="{FF2B5EF4-FFF2-40B4-BE49-F238E27FC236}">
              <a16:creationId xmlns:a16="http://schemas.microsoft.com/office/drawing/2014/main" id="{00000000-0008-0000-1300-0000FF00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332</xdr:row>
      <xdr:rowOff>0</xdr:rowOff>
    </xdr:from>
    <xdr:to>
      <xdr:col>68</xdr:col>
      <xdr:colOff>0</xdr:colOff>
      <xdr:row>332</xdr:row>
      <xdr:rowOff>0</xdr:rowOff>
    </xdr:to>
    <xdr:sp macro="" textlink="">
      <xdr:nvSpPr>
        <xdr:cNvPr id="256" name="Rectangle 459">
          <a:extLst>
            <a:ext uri="{FF2B5EF4-FFF2-40B4-BE49-F238E27FC236}">
              <a16:creationId xmlns:a16="http://schemas.microsoft.com/office/drawing/2014/main" id="{00000000-0008-0000-1300-00000001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68</xdr:col>
      <xdr:colOff>0</xdr:colOff>
      <xdr:row>332</xdr:row>
      <xdr:rowOff>0</xdr:rowOff>
    </xdr:from>
    <xdr:to>
      <xdr:col>68</xdr:col>
      <xdr:colOff>0</xdr:colOff>
      <xdr:row>332</xdr:row>
      <xdr:rowOff>0</xdr:rowOff>
    </xdr:to>
    <xdr:sp macro="" textlink="">
      <xdr:nvSpPr>
        <xdr:cNvPr id="257" name="Rectangle 461">
          <a:extLst>
            <a:ext uri="{FF2B5EF4-FFF2-40B4-BE49-F238E27FC236}">
              <a16:creationId xmlns:a16="http://schemas.microsoft.com/office/drawing/2014/main" id="{00000000-0008-0000-1300-000001010000}"/>
            </a:ext>
          </a:extLst>
        </xdr:cNvPr>
        <xdr:cNvSpPr>
          <a:spLocks noChangeArrowheads="1"/>
        </xdr:cNvSpPr>
      </xdr:nvSpPr>
      <xdr:spPr bwMode="auto">
        <a:xfrm>
          <a:off x="11058525" y="25860375"/>
          <a:ext cx="0" cy="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12</xdr:col>
      <xdr:colOff>76200</xdr:colOff>
      <xdr:row>287</xdr:row>
      <xdr:rowOff>28575</xdr:rowOff>
    </xdr:from>
    <xdr:ext cx="86177" cy="118494"/>
    <xdr:sp macro="" textlink="">
      <xdr:nvSpPr>
        <xdr:cNvPr id="258" name="Text Box 362">
          <a:extLst>
            <a:ext uri="{FF2B5EF4-FFF2-40B4-BE49-F238E27FC236}">
              <a16:creationId xmlns:a16="http://schemas.microsoft.com/office/drawing/2014/main" id="{00000000-0008-0000-1300-000002010000}"/>
            </a:ext>
          </a:extLst>
        </xdr:cNvPr>
        <xdr:cNvSpPr txBox="1">
          <a:spLocks noChangeArrowheads="1"/>
        </xdr:cNvSpPr>
      </xdr:nvSpPr>
      <xdr:spPr bwMode="auto">
        <a:xfrm>
          <a:off x="5800725" y="245459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287</xdr:row>
      <xdr:rowOff>28575</xdr:rowOff>
    </xdr:from>
    <xdr:ext cx="86177" cy="118494"/>
    <xdr:sp macro="" textlink="">
      <xdr:nvSpPr>
        <xdr:cNvPr id="259" name="Text Box 362">
          <a:extLst>
            <a:ext uri="{FF2B5EF4-FFF2-40B4-BE49-F238E27FC236}">
              <a16:creationId xmlns:a16="http://schemas.microsoft.com/office/drawing/2014/main" id="{00000000-0008-0000-1300-000003010000}"/>
            </a:ext>
          </a:extLst>
        </xdr:cNvPr>
        <xdr:cNvSpPr txBox="1">
          <a:spLocks noChangeArrowheads="1"/>
        </xdr:cNvSpPr>
      </xdr:nvSpPr>
      <xdr:spPr bwMode="auto">
        <a:xfrm>
          <a:off x="5800725" y="245459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287</xdr:row>
      <xdr:rowOff>28575</xdr:rowOff>
    </xdr:from>
    <xdr:ext cx="86177" cy="118494"/>
    <xdr:sp macro="" textlink="">
      <xdr:nvSpPr>
        <xdr:cNvPr id="260" name="Text Box 362">
          <a:extLst>
            <a:ext uri="{FF2B5EF4-FFF2-40B4-BE49-F238E27FC236}">
              <a16:creationId xmlns:a16="http://schemas.microsoft.com/office/drawing/2014/main" id="{00000000-0008-0000-1300-000004010000}"/>
            </a:ext>
          </a:extLst>
        </xdr:cNvPr>
        <xdr:cNvSpPr txBox="1">
          <a:spLocks noChangeArrowheads="1"/>
        </xdr:cNvSpPr>
      </xdr:nvSpPr>
      <xdr:spPr bwMode="auto">
        <a:xfrm>
          <a:off x="5800725" y="245459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272</xdr:row>
      <xdr:rowOff>28575</xdr:rowOff>
    </xdr:from>
    <xdr:ext cx="86177" cy="118494"/>
    <xdr:sp macro="" textlink="">
      <xdr:nvSpPr>
        <xdr:cNvPr id="261" name="Text Box 372">
          <a:extLst>
            <a:ext uri="{FF2B5EF4-FFF2-40B4-BE49-F238E27FC236}">
              <a16:creationId xmlns:a16="http://schemas.microsoft.com/office/drawing/2014/main" id="{00000000-0008-0000-1300-000005010000}"/>
            </a:ext>
          </a:extLst>
        </xdr:cNvPr>
        <xdr:cNvSpPr txBox="1">
          <a:spLocks noChangeArrowheads="1"/>
        </xdr:cNvSpPr>
      </xdr:nvSpPr>
      <xdr:spPr bwMode="auto">
        <a:xfrm>
          <a:off x="5800725" y="22821900"/>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278</xdr:row>
      <xdr:rowOff>28575</xdr:rowOff>
    </xdr:from>
    <xdr:ext cx="86177" cy="118494"/>
    <xdr:sp macro="" textlink="">
      <xdr:nvSpPr>
        <xdr:cNvPr id="262" name="Text Box 362">
          <a:extLst>
            <a:ext uri="{FF2B5EF4-FFF2-40B4-BE49-F238E27FC236}">
              <a16:creationId xmlns:a16="http://schemas.microsoft.com/office/drawing/2014/main" id="{00000000-0008-0000-1300-000006010000}"/>
            </a:ext>
          </a:extLst>
        </xdr:cNvPr>
        <xdr:cNvSpPr txBox="1">
          <a:spLocks noChangeArrowheads="1"/>
        </xdr:cNvSpPr>
      </xdr:nvSpPr>
      <xdr:spPr bwMode="auto">
        <a:xfrm>
          <a:off x="5800725" y="2351722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281</xdr:row>
      <xdr:rowOff>28575</xdr:rowOff>
    </xdr:from>
    <xdr:ext cx="86177" cy="118494"/>
    <xdr:sp macro="" textlink="">
      <xdr:nvSpPr>
        <xdr:cNvPr id="263" name="Text Box 372">
          <a:extLst>
            <a:ext uri="{FF2B5EF4-FFF2-40B4-BE49-F238E27FC236}">
              <a16:creationId xmlns:a16="http://schemas.microsoft.com/office/drawing/2014/main" id="{00000000-0008-0000-1300-000007010000}"/>
            </a:ext>
          </a:extLst>
        </xdr:cNvPr>
        <xdr:cNvSpPr txBox="1">
          <a:spLocks noChangeArrowheads="1"/>
        </xdr:cNvSpPr>
      </xdr:nvSpPr>
      <xdr:spPr bwMode="auto">
        <a:xfrm>
          <a:off x="5800725" y="238410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281</xdr:row>
      <xdr:rowOff>28575</xdr:rowOff>
    </xdr:from>
    <xdr:ext cx="86177" cy="118494"/>
    <xdr:sp macro="" textlink="">
      <xdr:nvSpPr>
        <xdr:cNvPr id="264" name="Text Box 372">
          <a:extLst>
            <a:ext uri="{FF2B5EF4-FFF2-40B4-BE49-F238E27FC236}">
              <a16:creationId xmlns:a16="http://schemas.microsoft.com/office/drawing/2014/main" id="{00000000-0008-0000-1300-000008010000}"/>
            </a:ext>
          </a:extLst>
        </xdr:cNvPr>
        <xdr:cNvSpPr txBox="1">
          <a:spLocks noChangeArrowheads="1"/>
        </xdr:cNvSpPr>
      </xdr:nvSpPr>
      <xdr:spPr bwMode="auto">
        <a:xfrm>
          <a:off x="5800725" y="238410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oneCellAnchor>
    <xdr:from>
      <xdr:col>12</xdr:col>
      <xdr:colOff>76200</xdr:colOff>
      <xdr:row>281</xdr:row>
      <xdr:rowOff>28575</xdr:rowOff>
    </xdr:from>
    <xdr:ext cx="86177" cy="118494"/>
    <xdr:sp macro="" textlink="">
      <xdr:nvSpPr>
        <xdr:cNvPr id="265" name="Text Box 372">
          <a:extLst>
            <a:ext uri="{FF2B5EF4-FFF2-40B4-BE49-F238E27FC236}">
              <a16:creationId xmlns:a16="http://schemas.microsoft.com/office/drawing/2014/main" id="{00000000-0008-0000-1300-000009010000}"/>
            </a:ext>
          </a:extLst>
        </xdr:cNvPr>
        <xdr:cNvSpPr txBox="1">
          <a:spLocks noChangeArrowheads="1"/>
        </xdr:cNvSpPr>
      </xdr:nvSpPr>
      <xdr:spPr bwMode="auto">
        <a:xfrm>
          <a:off x="5800725" y="23841075"/>
          <a:ext cx="86177"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明朝"/>
              <a:ea typeface="ＭＳ 明朝"/>
            </a:rPr>
            <a:t>　</a:t>
          </a:r>
        </a:p>
      </xdr:txBody>
    </xdr:sp>
    <xdr:clientData/>
  </xdr:oneCellAnchor>
  <xdr:twoCellAnchor>
    <xdr:from>
      <xdr:col>1</xdr:col>
      <xdr:colOff>0</xdr:colOff>
      <xdr:row>237</xdr:row>
      <xdr:rowOff>0</xdr:rowOff>
    </xdr:from>
    <xdr:to>
      <xdr:col>5</xdr:col>
      <xdr:colOff>67234</xdr:colOff>
      <xdr:row>241</xdr:row>
      <xdr:rowOff>78441</xdr:rowOff>
    </xdr:to>
    <xdr:sp macro="" textlink="">
      <xdr:nvSpPr>
        <xdr:cNvPr id="266" name="角丸四角形吹き出し 265">
          <a:extLst>
            <a:ext uri="{FF2B5EF4-FFF2-40B4-BE49-F238E27FC236}">
              <a16:creationId xmlns:a16="http://schemas.microsoft.com/office/drawing/2014/main" id="{00000000-0008-0000-1300-00000A010000}"/>
            </a:ext>
          </a:extLst>
        </xdr:cNvPr>
        <xdr:cNvSpPr/>
      </xdr:nvSpPr>
      <xdr:spPr>
        <a:xfrm>
          <a:off x="323850" y="19040475"/>
          <a:ext cx="3591484" cy="992841"/>
        </a:xfrm>
        <a:prstGeom prst="wedgeRoundRectCallout">
          <a:avLst>
            <a:gd name="adj1" fmla="val -54949"/>
            <a:gd name="adj2" fmla="val -61655"/>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ct val="100000"/>
            </a:lnSpc>
          </a:pPr>
          <a:r>
            <a:rPr kumimoji="1" lang="ja-JP" altLang="en-US" sz="1100" b="1" u="sng" spc="-100" baseline="0">
              <a:solidFill>
                <a:sysClr val="windowText" lastClr="000000"/>
              </a:solidFill>
              <a:latin typeface="+mj-ea"/>
              <a:ea typeface="+mj-ea"/>
            </a:rPr>
            <a:t>業務従事者の追加</a:t>
          </a:r>
          <a:endParaRPr kumimoji="1" lang="en-US" altLang="ja-JP" sz="1100" b="1" u="sng" spc="-100" baseline="0">
            <a:solidFill>
              <a:sysClr val="windowText" lastClr="000000"/>
            </a:solidFill>
            <a:latin typeface="+mj-ea"/>
            <a:ea typeface="+mj-ea"/>
          </a:endParaRPr>
        </a:p>
        <a:p>
          <a:pPr algn="l">
            <a:lnSpc>
              <a:spcPct val="100000"/>
            </a:lnSpc>
          </a:pPr>
          <a:r>
            <a:rPr kumimoji="1" lang="ja-JP" altLang="en-US" sz="1100">
              <a:solidFill>
                <a:sysClr val="windowText" lastClr="000000"/>
              </a:solidFill>
              <a:latin typeface="+mj-ea"/>
              <a:ea typeface="+mj-ea"/>
            </a:rPr>
            <a:t>更に行を追加する必要がある場合は、非表示になっている行を再表示させて行を増やしてください。</a:t>
          </a:r>
        </a:p>
      </xdr:txBody>
    </xdr:sp>
    <xdr:clientData/>
  </xdr:twoCellAnchor>
  <xdr:twoCellAnchor>
    <xdr:from>
      <xdr:col>0</xdr:col>
      <xdr:colOff>188383</xdr:colOff>
      <xdr:row>294</xdr:row>
      <xdr:rowOff>23284</xdr:rowOff>
    </xdr:from>
    <xdr:to>
      <xdr:col>4</xdr:col>
      <xdr:colOff>863100</xdr:colOff>
      <xdr:row>336</xdr:row>
      <xdr:rowOff>192741</xdr:rowOff>
    </xdr:to>
    <xdr:sp macro="" textlink="">
      <xdr:nvSpPr>
        <xdr:cNvPr id="267" name="角丸四角形吹き出し 266">
          <a:extLst>
            <a:ext uri="{FF2B5EF4-FFF2-40B4-BE49-F238E27FC236}">
              <a16:creationId xmlns:a16="http://schemas.microsoft.com/office/drawing/2014/main" id="{00000000-0008-0000-1300-00000B010000}"/>
            </a:ext>
          </a:extLst>
        </xdr:cNvPr>
        <xdr:cNvSpPr/>
      </xdr:nvSpPr>
      <xdr:spPr>
        <a:xfrm>
          <a:off x="188383" y="23465367"/>
          <a:ext cx="3595717" cy="5133041"/>
        </a:xfrm>
        <a:prstGeom prst="wedgeRoundRectCallout">
          <a:avLst>
            <a:gd name="adj1" fmla="val -56540"/>
            <a:gd name="adj2" fmla="val -17524"/>
            <a:gd name="adj3" fmla="val 16667"/>
          </a:avLst>
        </a:prstGeom>
        <a:solidFill>
          <a:schemeClr val="bg1">
            <a:lumMod val="95000"/>
          </a:schemeClr>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ct val="100000"/>
            </a:lnSpc>
          </a:pPr>
          <a:r>
            <a:rPr kumimoji="1" lang="ja-JP" altLang="en-US" sz="1100" b="1" u="sng" spc="-100" baseline="0">
              <a:solidFill>
                <a:sysClr val="windowText" lastClr="000000"/>
              </a:solidFill>
              <a:latin typeface="+mj-ea"/>
              <a:ea typeface="+mj-ea"/>
            </a:rPr>
            <a:t>業務従事者の追加</a:t>
          </a:r>
          <a:endParaRPr kumimoji="1" lang="en-US" altLang="ja-JP" sz="1100" b="1" u="sng" spc="-100" baseline="0">
            <a:solidFill>
              <a:sysClr val="windowText" lastClr="000000"/>
            </a:solidFill>
            <a:latin typeface="+mj-ea"/>
            <a:ea typeface="+mj-ea"/>
          </a:endParaRPr>
        </a:p>
        <a:p>
          <a:pPr algn="l">
            <a:lnSpc>
              <a:spcPct val="100000"/>
            </a:lnSpc>
          </a:pPr>
          <a:r>
            <a:rPr kumimoji="1" lang="ja-JP" altLang="en-US" sz="1100">
              <a:solidFill>
                <a:sysClr val="windowText" lastClr="000000"/>
              </a:solidFill>
              <a:latin typeface="+mj-ea"/>
              <a:ea typeface="+mj-ea"/>
            </a:rPr>
            <a:t>更に行を追加する必要がある場合は、非表示になっている行を再表示させて行を増やしてください。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affd\shared\270_&#35519;&#36948;&#37096;\2_&#37096;&#20869;&#20840;&#21729;\310_&#22865;&#32004;&#31532;&#20108;&#35506;\3_&#27665;&#38291;&#36899;&#25658;&#29677;\02_&#12460;&#12452;&#12489;&#12521;&#12452;&#12531;\02_03_01_&#31934;&#31639;&#12460;&#12452;&#12489;&#12521;&#12452;&#12531;\&#12304;201909&#29256;&#12305;&#31934;&#31639;&#12460;&#12452;&#12489;&#12521;&#12452;&#12531;\&#27096;&#24335;201909\&#31934;&#31639;&#12460;&#12452;&#12489;&#12521;&#12452;&#12531;&#65288;2019&#24180;9&#26376;&#25913;&#35330;&#65289;_&#21029;&#32025;&#27096;&#24335;&#12469;&#12531;&#12503;&#12523;.xlsx" TargetMode="External"/></Relationships>
</file>

<file path=xl/externalLinks/_rels/externalLink10.xml.rels><?xml version="1.0" encoding="UTF-8" standalone="yes"?>
<Relationships xmlns="http://schemas.openxmlformats.org/package/2006/relationships"><Relationship Id="rId2" Type="http://schemas.microsoft.com/office/2019/04/relationships/externalLinkLongPath" Target="https://jica365-my.sharepoint.com/personal/onedrive-opesupportdept_jica_go_jp/Documents/330_&#35519;&#36948;&#12539;&#27966;&#36963;&#26989;&#21209;&#37096;/2_&#37096;&#20869;&#20840;&#21729;/310_&#22865;&#32004;&#31532;&#20108;&#35506;/04_&#12510;&#12491;&#12517;&#12450;&#12523;&#12539;&#22519;&#21209;&#21442;&#32771;&#36039;&#26009;&#12539;&#12475;&#12511;&#12490;&#12540;&#38306;&#36899;/01_&#27665;&#36899;/02_&#12460;&#12452;&#12489;&#12521;&#12452;&#12531;&#12539;&#27096;&#24335;/03_&#27096;&#24335;&#38598;/202406_&#12460;&#12452;&#12489;&#12521;&#12452;&#12531;&#12398;&#25913;&#23450;&#12395;&#20276;&#12358;&#27096;&#24335;&#22793;&#26356;&#20316;&#26989;/&#25171;&#21512;&#31807;&#27096;&#24335;&#65286;&#35352;&#20837;&#20363;/20141113_&#20013;&#23567;&#26989;&#21209;&#23455;&#26045;&#12456;&#12463;&#12475;&#12523;&#27096;&#24335;&#12469;&#12531;&#12503;&#12523;&#21069;&#25173;&#26377;.xlsx?A961442A" TargetMode="External"/><Relationship Id="rId1" Type="http://schemas.openxmlformats.org/officeDocument/2006/relationships/externalLinkPath" Target="file:///\\A961442A\20141113_&#20013;&#23567;&#26989;&#21209;&#23455;&#26045;&#12456;&#12463;&#12475;&#12523;&#27096;&#24335;&#12469;&#12531;&#12503;&#12523;&#21069;&#25173;&#26377;.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jica365-my.sharepoint.com/Users/28996/Documents/&#35519;&#36948;&#37096;&#36039;&#26009;/8_&#31934;&#31639;&#38306;&#20418;&#12501;&#12449;&#12452;&#12523;/2_&#26032;&#26360;&#24335;&#12377;&#12409;&#12390;&#12398;&#12473;&#12461;&#12540;&#12512;/1_&#20419;&#36914;/2_&#26989;&#21209;&#23455;&#26045;/2014&#31532;&#65297;&#22238;&#29256;/&#36865;&#20184;&#29992;/20141212_&#20419;&#36914;&#26989;&#21209;&#23455;&#26045;&#12456;&#12463;&#12475;&#12523;&#27096;&#24335;&#12469;&#12531;&#12503;&#12523;&#21069;&#25173;&#2896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jica365-my.sharepoint.com/Users/ktakatsu/AppData/Local/Temp/Temp10_H26&#26222;&#21450;&#23455;&#35388;&#12460;&#12452;&#12489;&#12521;&#12452;&#12531;.zip/H26&#26222;&#21450;&#23455;&#35388;&#12460;&#12452;&#12489;&#12521;&#12452;&#12531;/1.&#26989;&#21209;&#23455;&#26045;&#12460;&#12452;&#12489;&#12521;&#12452;&#12531;/&#9313;-2&#26989;&#21209;&#23455;&#26045;&#12460;&#12452;&#12489;&#12521;&#12452;&#12531;&#27096;&#24335;&#65288;&#35352;&#20837;&#20363;&#65289;&#12456;&#12463;&#12475;&#12523;&#29256;.xlsx" TargetMode="External"/></Relationships>
</file>

<file path=xl/externalLinks/_rels/externalLink13.xml.rels><?xml version="1.0" encoding="UTF-8" standalone="yes"?>
<Relationships xmlns="http://schemas.openxmlformats.org/package/2006/relationships"><Relationship Id="rId2" Type="http://schemas.microsoft.com/office/2019/04/relationships/externalLinkLongPath" Target="https://jica365-my.sharepoint.com/personal/onedrive-opesupportdept_jica_go_jp/Documents/330_&#22269;&#38555;&#21332;&#21147;&#35519;&#36948;&#37096;/2_&#37096;&#20869;&#20840;&#21729;/410_&#22865;&#32004;&#25512;&#36914;&#31532;&#20108;&#35506;/05_JICAweb&#12469;&#12452;&#12488;&#12539;&#12472;&#12515;&#12452;&#12490;&#12499;&#12539;&#12393;&#12371;&#12391;&#12418;&#12489;&#12450;&#25522;&#36617;/01_&#27665;&#36899;/01_&#12454;&#12456;&#12502;&#12469;&#12452;&#12488;&#25522;&#36617;/01&#12304;HP&#12305;&#25522;&#36617;&#20381;&#38972;/Web&#26356;&#26032;&#20381;&#38972;_2024.10.9/&#9679;&#65288;&#35352;&#36617;&#20363;&#65289;&#27096;&#24335;1.2.%20&#35211;&#31309;&#37329;&#38989;&#20869;&#35379;&#26360;&#12539;&#20869;&#35379;&#26126;&#32048;&#26360;20151116.xlsx?2E0AE1E5" TargetMode="External"/><Relationship Id="rId1" Type="http://schemas.openxmlformats.org/officeDocument/2006/relationships/externalLinkPath" Target="file:///\\2E0AE1E5\&#9679;&#65288;&#35352;&#36617;&#20363;&#65289;&#27096;&#24335;1.2.%20&#35211;&#31309;&#37329;&#38989;&#20869;&#35379;&#26360;&#12539;&#20869;&#35379;&#26126;&#32048;&#26360;20151116.xlsx" TargetMode="External"/></Relationships>
</file>

<file path=xl/externalLinks/_rels/externalLink14.xml.rels><?xml version="1.0" encoding="UTF-8" standalone="yes"?>
<Relationships xmlns="http://schemas.openxmlformats.org/package/2006/relationships"><Relationship Id="rId2" Type="http://schemas.microsoft.com/office/2019/04/relationships/externalLinkLongPath" Target="https://jica365-my.sharepoint.com/personal/onedrive-opesupportdept_jica_go_jp/Documents/330_&#35519;&#36948;&#12539;&#27966;&#36963;&#26989;&#21209;&#37096;/2_&#37096;&#20869;&#20840;&#21729;/310_&#22865;&#32004;&#31532;&#20108;&#35506;/04_&#12510;&#12491;&#12517;&#12450;&#12523;&#12539;&#22519;&#21209;&#21442;&#32771;&#36039;&#26009;&#12539;&#12475;&#12511;&#12490;&#12540;&#38306;&#36899;/01_&#27665;&#36899;/02_&#12460;&#12452;&#12489;&#12521;&#12452;&#12531;&#12539;&#27096;&#24335;/03_&#27096;&#24335;&#38598;/202406_&#12460;&#12452;&#12489;&#12521;&#12452;&#12531;&#12398;&#25913;&#23450;&#12395;&#20276;&#12358;&#27096;&#24335;&#22793;&#26356;&#20316;&#26989;/&#25171;&#21512;&#31807;&#27096;&#24335;&#65286;&#35352;&#20837;&#20363;/&#20419;&#36914;&#35352;&#36617;&#20363;_&#9679;&#27096;&#24335;1.2._&#35211;&#31309;&#37329;&#38989;&#20869;&#35379;&#26360;&#12539;&#20869;&#35379;&#26126;&#32048;&#26360;1107.xlsx?A961442A" TargetMode="External"/><Relationship Id="rId1" Type="http://schemas.openxmlformats.org/officeDocument/2006/relationships/externalLinkPath" Target="file:///\\A961442A\&#20419;&#36914;&#35352;&#36617;&#20363;_&#9679;&#27096;&#24335;1.2._&#35211;&#31309;&#37329;&#38989;&#20869;&#35379;&#26360;&#12539;&#20869;&#35379;&#26126;&#32048;&#26360;1107.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jica365-my.sharepoint.com/Users/28996/Documents/&#35519;&#36948;&#37096;&#36039;&#26009;/8_&#31934;&#31639;&#38306;&#20418;&#12501;&#12449;&#12452;&#12523;/2_&#26032;&#26360;&#24335;&#12377;&#12409;&#12390;&#12398;&#12473;&#12461;&#12540;&#12512;/1_&#20419;&#36914;/1_&#35211;&#31309;/&#31532;&#65299;&#22238;&#12304;2014&#31532;&#65297;&#22238;&#12305;&#20197;&#38477;/1225&#20419;&#36914;&#35352;&#36617;&#20363;_&#9679;&#27096;&#24335;1.2._&#35211;&#31309;&#37329;&#38989;&#20869;&#35379;&#26360;&#12539;&#20869;&#35379;&#26126;&#32048;&#26360;1107%20.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jica365-my.sharepoint.com/Users/Takeshi/Documents/D&#12489;&#12521;&#12452;&#12502;&#12398;&#12487;&#12540;&#12479;/TAKESHI/&#27494;&#24535;Excel/&#20250;&#31038;/JICA/&#24467;&#20107;&#23455;&#32318;&#12496;&#12540;&#12481;&#12515;&#12540;&#12488;/1026&#22865;&#32004;&#31649;&#29702;&#12460;&#12452;&#12489;&#12521;&#12452;&#12531;(2016&#24180;9&#26376;&#29256;)_&#21029;&#28155;6&#27096;&#24335;&#65288;&#25903;&#25173;&#38306;&#36899;&#65289;_&#12469;&#12531;&#12503;&#12523;&#29256;&#65288;&#21069;&#25173;&#26377;&#12289;&#37096;&#20998;&#25173;1&#22238;&#65289;_ver6-2.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jica365-my.sharepoint.com/Users/Takeshi/Documents/D&#12489;&#12521;&#12452;&#12502;&#12398;&#12487;&#12540;&#12479;/TAKESHI/&#27494;&#24535;Excel/&#20250;&#31038;/JICA/&#24467;&#20107;&#23455;&#32318;&#12496;&#12540;&#12481;&#12515;&#12540;&#12488;/0124&#22865;&#32004;&#31649;&#29702;&#12460;&#12452;&#12489;&#12521;&#12452;&#12531;(2016&#24180;9&#26376;&#29256;)_&#21029;&#28155;6&#27096;&#24335;&#65288;&#25903;&#25173;&#38306;&#36899;&#65289;_&#12469;&#12531;&#12503;&#12523;&#29256;&#65288;&#21069;&#25173;&#26377;&#12289;&#37096;&#20998;&#25173;1&#22238;&#65289;_ver6-3.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jica365-my.sharepoint.com/330_&#35519;&#36948;&#12539;&#27966;&#36963;&#26989;&#21209;&#37096;/2_&#37096;&#20869;&#20840;&#21729;/310_&#22865;&#32004;&#31532;&#20108;&#35506;/3_&#27665;&#38291;&#36899;&#25658;&#29677;/03_&#27096;&#24335;&#38598;/02_&#21069;&#25173;&#12539;&#37096;&#20998;&#25173;&#12539;&#27010;&#31639;&#25173;&#27096;&#24335;/02_00_&#21069;&#25173;&#12539;&#37096;&#20998;&#25173;&#12539;&#27010;&#31639;&#25173;&#12288;&#26368;&#26032;&#29256;/Ver12/&#22865;&#32004;&#31649;&#29702;&#12460;&#12452;&#12489;&#12521;&#12452;&#12531;&#28040;&#36027;&#31246;10%25&#22865;&#32004;(2020&#24180;4&#26376;_&#21029;&#28155;7&#27096;&#24335;&#65288;&#25903;&#25173;&#38306;&#36899;&#65289;_&#20837;&#21147;&#2999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jica365-my.sharepoint.com/Users/28996/Documents/&#35519;&#36948;&#37096;&#36039;&#26009;/8_&#31934;&#31639;&#38306;&#20418;&#12501;&#12449;&#12452;&#12523;/2_&#26032;&#26360;&#24335;&#12377;&#12409;&#12390;&#12398;&#12473;&#12461;&#12540;&#12512;/9_&#31934;&#31639;&#65288;&#20849;&#36890;&#65289;/&#12469;&#12531;&#12503;&#12523;/&#12481;&#12515;&#12524;&#12531;&#12472;&#12469;&#12531;&#12503;&#12523;&#25913;&#35330;&#20013;20160913&#12304;&#37197;&#24067;&#29992;&#12305;&#31934;&#31639;&#12460;&#12452;&#12489;&#12521;&#12452;&#12531;&#65288;2016&#24180;7&#26376;&#25913;&#35330;&#65289;_&#21029;&#32025;&#27096;&#24335;&#12469;&#12531;&#12503;&#125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jica365-my.sharepoint.com/270_&#35519;&#36948;&#37096;/2_&#37096;&#20869;&#20840;&#21729;/310_&#22865;&#32004;&#31532;&#20108;&#35506;/3_&#27665;&#38291;&#36899;&#25658;&#29677;/02_&#12460;&#12452;&#12489;&#12521;&#12452;&#12531;/02_03_01_&#31934;&#31639;&#12460;&#12452;&#12489;&#12521;&#12452;&#12531;/&#12304;201909&#29256;&#12305;&#31934;&#31639;&#12460;&#12452;&#12489;&#12521;&#12452;&#12531;/&#27096;&#24335;201909/&#31934;&#31639;&#12460;&#12452;&#12489;&#12521;&#12452;&#12531;&#65288;2019&#24180;9&#26376;&#25913;&#35330;&#65289;_&#21029;&#32025;&#27096;&#24335;&#12469;&#12531;&#12503;&#12523;.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jica365-my.sharepoint.com/Users/28996/Documents/&#35519;&#36948;&#37096;&#36039;&#26009;/8_&#31934;&#31639;&#38306;&#20418;&#12501;&#12449;&#12452;&#12523;/2_&#26032;&#26360;&#24335;&#12377;&#12409;&#12390;&#12398;&#12473;&#12461;&#12540;&#12512;/4_PPP/1_&#35211;&#31309;/20150331&#20844;&#31034;&#20998;/20150331&#20844;&#31034;PPP&#12288;&#27096;&#24335;&#65297;&#65380;2&#35211;&#31309;&#37329;&#38989;&#20869;&#35379;&#26360;&#12289;&#35352;&#20837;&#12469;&#12531;&#12503;&#12523;ver3.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jica365-my.sharepoint.com/Users/31233/Desktop/&#35251;&#20809;&#26053;&#23458;&#31246;&#23550;&#24540;/&#21029;&#28155;5-2.&#26376;&#22577;_&#28155;&#20184;&#65288;&#26989;&#21209;&#24467;&#20107;&#32773;&#12398;&#24467;&#20107;&#35336;&#30011;&#12539;&#23455;&#32318;&#34920;&#65289;_&#22269;&#20869;&#37096;&#12539;&#27665;&#36899;&#37096;%20ver.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staffd\shared\Users\Takeshi\Documents\D&#12489;&#12521;&#12452;&#12502;&#12398;&#12487;&#12540;&#12479;\TAKESHI\&#27494;&#24535;Excel\&#20250;&#31038;\JICA\8_&#35211;&#31309;&#37329;&#38989;&#20869;&#35379;&#26360;&#65288;&#20849;&#36890;&#65289;\&#25913;&#35330;&#20013;201609&#20844;&#31034;&#26696;&#20214;&#21270;&#35519;&#26619;&#35211;&#31309;&#37329;&#38989;&#20869;&#35379;&#26360;&#12289;&#35352;&#20837;&#12469;&#12531;&#12503;&#12523;&#9312;%20.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jica365-my.sharepoint.com/Users/Takeshi/Documents/D&#12489;&#12521;&#12452;&#12502;&#12398;&#12487;&#12540;&#12479;/TAKESHI/&#27494;&#24535;Excel/&#20250;&#31038;/JICA/8_&#35211;&#31309;&#37329;&#38989;&#20869;&#35379;&#26360;&#65288;&#20849;&#36890;&#65289;/&#25913;&#35330;&#20013;201609&#20844;&#31034;&#26696;&#20214;&#21270;&#35519;&#26619;&#35211;&#31309;&#37329;&#38989;&#20869;&#35379;&#26360;&#12289;&#35352;&#20837;&#12469;&#12531;&#12503;&#12523;&#9312;%20.xlsx" TargetMode="External"/></Relationships>
</file>

<file path=xl/externalLinks/_rels/externalLink24.xml.rels><?xml version="1.0" encoding="UTF-8" standalone="yes"?>
<Relationships xmlns="http://schemas.openxmlformats.org/package/2006/relationships"><Relationship Id="rId2" Type="http://schemas.microsoft.com/office/2019/04/relationships/externalLinkLongPath" Target="https://jica365-my.sharepoint.com/personal/onedrive-opesupportdept_jica_go_jp/Documents/330_&#35519;&#36948;&#12539;&#27966;&#36963;&#26989;&#21209;&#37096;/2_&#37096;&#20869;&#20840;&#21729;/310_&#22865;&#32004;&#31532;&#20108;&#35506;/9_&#35506;&#20869;&#12479;&#12473;&#12463;/2023&#24180;&#24230;_&#22865;&#32004;&#20108;&#35506;3.0/TF3_&#26989;&#21209;&#12398;&#21512;&#29702;&#21270;/&#25171;&#21512;&#31807;/2024&#24180;&#65300;&#26376;&#25913;&#23450;&#12300;&#25171;&#21512;&#31807;&#12301;/0824&#27665;&#36899;&#21152;&#24037;&#29992;04_&#27096;&#24335;4&#65374;25&#26989;&#21209;&#23455;&#26045;&#22865;&#32004;&#31934;&#31639;&#27096;&#24335;v3(2016.8.3&#27770;&#35009;&#29256;)&#20462;&#27491;.xlsx?DBCDA2FC" TargetMode="External"/><Relationship Id="rId1" Type="http://schemas.openxmlformats.org/officeDocument/2006/relationships/externalLinkPath" Target="file:///\\DBCDA2FC\0824&#27665;&#36899;&#21152;&#24037;&#29992;04_&#27096;&#24335;4&#65374;25&#26989;&#21209;&#23455;&#26045;&#22865;&#32004;&#31934;&#31639;&#27096;&#24335;v3(2016.8.3&#27770;&#35009;&#29256;)&#20462;&#27491;.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taffd\shared\Users\28996\Documents\&#35519;&#36948;&#37096;&#36039;&#26009;\8_&#31934;&#31639;&#38306;&#20418;&#12501;&#12449;&#12452;&#12523;\&#31934;&#31639;&#31119;&#23665;&#21830;&#20107;\&#31119;&#23665;&#21830;&#20107;&#31934;&#31639;&#12501;&#12449;&#12452;&#12523;20140325&#24335;&#12459;&#12483;&#12488;&#2925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Users\28996\Documents\&#35519;&#36948;&#37096;&#36039;&#26009;\8_&#31934;&#31639;&#38306;&#20418;&#12501;&#12449;&#12452;&#12523;\&#31934;&#31639;&#31119;&#23665;&#21830;&#20107;\&#31119;&#23665;&#21830;&#20107;&#31934;&#31639;&#12501;&#12449;&#12452;&#12523;20140325&#24335;&#12459;&#12483;&#12488;&#2925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taffd\shared\Users\Takeshi\Desktop\1_&#20419;&#36914;\2_&#26989;&#21209;&#23455;&#26045;\2014&#31532;&#65297;&#22238;&#29256;\&#36865;&#20184;&#29992;\20150209_&#20419;&#36914;&#26989;&#21209;&#23455;&#26045;&#12456;&#12463;&#12475;&#12523;&#27096;&#24335;&#12469;&#12531;&#12503;&#12523;&#21069;&#25173;&#28961;.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jica365-my.sharepoint.com/Users/Takeshi/Desktop/1_&#20419;&#36914;/2_&#26989;&#21209;&#23455;&#26045;/2014&#31532;&#65297;&#22238;&#29256;/&#36865;&#20184;&#29992;/20150209_&#20419;&#36914;&#26989;&#21209;&#23455;&#26045;&#12456;&#12463;&#12475;&#12523;&#27096;&#24335;&#12469;&#12531;&#12503;&#12523;&#21069;&#25173;&#28961;.xlsx" TargetMode="External"/></Relationships>
</file>

<file path=xl/externalLinks/_rels/externalLink29.xml.rels><?xml version="1.0" encoding="UTF-8" standalone="yes"?>
<Relationships xmlns="http://schemas.openxmlformats.org/package/2006/relationships"><Relationship Id="rId2" Type="http://schemas.microsoft.com/office/2019/04/relationships/externalLinkLongPath" Target="https://jica365-my.sharepoint.com/personal/onedrive-opesupportdept_jica_go_jp/Documents/330_&#22269;&#38555;&#21332;&#21147;&#35519;&#36948;&#37096;/2_&#37096;&#20869;&#20840;&#21729;/410_&#22865;&#32004;&#25512;&#36914;&#31532;&#20108;&#35506;/05_JICAweb&#12469;&#12452;&#12488;&#12539;&#12472;&#12515;&#12452;&#12490;&#12499;&#12539;&#12393;&#12371;&#12391;&#12418;&#12489;&#12450;&#25522;&#36617;/01_&#27665;&#36899;/01_&#12454;&#12456;&#12502;&#12469;&#12452;&#12488;&#25522;&#36617;/01&#12304;HP&#12305;&#25522;&#36617;&#20381;&#38972;/Web&#26356;&#26032;&#20381;&#38972;_2024.10.9/140909&#25913;&#23450;&#26696;&#26222;&#21450;&#20419;&#36914;&#65288;&#27096;&#24335;&#65289;&#31934;&#31639;&#27096;&#24335;&#12469;&#12531;&#12503;&#12523;.xlsx?2E0AE1E5" TargetMode="External"/><Relationship Id="rId1" Type="http://schemas.openxmlformats.org/officeDocument/2006/relationships/externalLinkPath" Target="file:///\\2E0AE1E5\140909&#25913;&#23450;&#26696;&#26222;&#21450;&#20419;&#36914;&#65288;&#27096;&#24335;&#65289;&#31934;&#31639;&#27096;&#24335;&#12469;&#12531;&#12503;&#125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jica365-my.sharepoint.com/Users/33197/Desktop/231124&#12288;&#27231;&#26448;&#36027;&#65295;&#21172;&#21209;&#36027;&#65404;&#65392;&#65412;&#25913;&#35330;&#29256;&#65288;231121&#20462;&#27491;&#25351;&#25688;&#21453;&#26144;&#29256;&#65289;%20.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s://jica365-my.sharepoint.com/Users/28996/Documents/&#35519;&#36948;&#37096;&#36039;&#26009;/8_&#31934;&#31639;&#38306;&#20418;&#12501;&#12449;&#12452;&#12523;/&#26360;&#24335;/&#31934;&#31639;&#26360;&#24335;&#26368;&#26032;&#29256;0718/2014.7.3_&#20419;&#36914;&#65288;&#27096;&#24335;&#65289;&#31934;&#31639;&#22577;&#21578;&#26360;0725&#12469;&#12531;&#12503;&#12523;.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s://jica365-my.sharepoint.com/Users/28996/Documents/&#35519;&#36948;&#37096;&#36039;&#26009;/8_&#31934;&#31639;&#38306;&#20418;&#12501;&#12449;&#12452;&#12523;/&#26360;&#24335;/&#26222;&#21450;&#23455;&#35388;/140718&#25913;&#23450;&#26696;&#12288;&#20013;&#23567;&#25903;&#25588;&#31934;&#31639;&#22577;&#21578;&#26360;&#27096;&#24335;&#26696;0725&#20462;&#27491;&#12469;&#12531;&#12503;&#12523;.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s://jica365-my.sharepoint.com/Users/22255/Desktop/&#26032;&#12375;&#12356;&#12501;&#12457;&#12523;&#12480;&#12540;/&#20462;&#27491;14/&#31934;&#31639;&#27096;&#24335;&#12469;&#12531;&#12503;&#12523;&#27880;&#12398;&#12415;&#20462;&#27491;&#29256;1031.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jica365-my.sharepoint.com/Users/28996/Documents/&#35519;&#36948;&#37096;&#36039;&#26009;/8_&#31934;&#31639;&#38306;&#20418;&#12501;&#12449;&#12452;&#12523;/2_&#26032;&#26360;&#24335;&#12377;&#12409;&#12390;&#12398;&#12473;&#12461;&#12540;&#12512;/&#24467;&#20107;&#23455;&#32318;&#12496;&#12540;&#12481;&#12515;&#12540;&#12488;/0104&#22865;&#32004;&#31649;&#29702;&#12460;&#12452;&#12489;&#12521;&#12452;&#12531;(2016&#24180;9&#26376;&#29256;)_&#21029;&#28155;6&#27096;&#24335;&#65288;&#25903;&#25173;&#38306;&#36899;&#65289;_&#20837;&#21147;&#29992;_ver6-2%20.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s://jica365-my.sharepoint.com/Users/28996/Documents/&#35519;&#36948;&#37096;&#36039;&#26009;/8_&#31934;&#31639;&#38306;&#20418;&#12501;&#12449;&#12452;&#12523;/2_&#26032;&#26360;&#24335;&#12377;&#12409;&#12390;&#12398;&#12473;&#12461;&#12540;&#12512;/9_&#31934;&#31639;&#65288;&#20849;&#36890;&#65289;/201804&#25913;&#35330;&#29256;/&#20170;&#22238;&#20462;&#27491;&#29992;/&#23653;&#27508;/1202&#20462;&#27491;&#26696;&#20869;&#29992;20160913&#12304;&#37197;&#24067;&#29992;&#12305;&#31934;&#31639;&#12460;&#12452;&#12489;&#12521;&#12452;&#12531;&#65288;2016&#24180;7&#26376;&#25913;&#35330;&#65289;_&#21029;&#32025;&#27096;&#24335;&#12469;&#12531;&#12503;&#12523;.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s://jica365-my.sharepoint.com/Users/33197/Desktop/20231122&#31934;&#31639;&#22577;&#21578;&#263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jica365.sharepoint.com/Users/32451/Documents/&#12510;&#12491;&#12517;&#12450;&#12523;&#29677;&#38306;&#36899;/&#25171;&#21512;&#31807;&#23450;&#22411;&#21270;rev/seisan_guideline_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jica365-my.sharepoint.com/Users/28996/Documents/&#35519;&#36948;&#37096;&#36039;&#26009;/8_&#31934;&#31639;&#38306;&#20418;&#12501;&#12449;&#12452;&#12523;/2_&#26032;&#26360;&#24335;&#12377;&#12409;&#12390;&#12398;&#12473;&#12461;&#12540;&#12512;/9_&#31934;&#31639;&#65288;&#20849;&#36890;&#65289;/201804&#25913;&#35330;&#29256;/&#12486;&#12473;&#12488;1220&#20462;&#27491;&#26696;&#20869;&#29694;&#22320;&#27963;&#21205;&#36027;&#12383;&#12383;&#12365;&#21488;&#12481;&#12515;&#12524;&#12531;&#12472;&#12469;&#12531;&#12503;&#12523;&#25913;&#35330;&#20013;20160913&#12304;&#37197;&#24067;&#29992;&#12305;&#31934;&#31639;&#12460;&#12452;&#12489;&#12521;&#12452;&#12531;&#65288;2016&#24180;7&#26376;&#25913;&#35330;&#65289;_&#21029;&#32025;&#27096;&#24335;&#12469;&#12531;&#12503;&#1252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jica365-my.sharepoint.com/personal/yamaguchi_tsutomu_jica_go_jp/Documents/&#12487;&#12473;&#12463;&#12488;&#12483;&#12503;/&#19968;&#26178;&#20445;&#23384;/&#12304;&#9733;TF1&#12305;/20230828&#31934;&#31639;&#27096;&#24335;/seisan_guideline_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jica365-my.sharepoint.com/personal/onedrive-opesupportdept_jica_go_jp/Documents/330_&#35519;&#36948;&#12539;&#27966;&#36963;&#26989;&#21209;&#37096;/2_&#37096;&#20869;&#20840;&#21729;/200_&#22865;&#32004;&#12539;&#27966;&#36963;&#21046;&#24230;&#35506;/03_&#27178;&#26029;&#30340;&#26989;&#21209;/90_&#27665;&#36899;/&#28023;&#22806;&#25237;&#34701;&#36039;&#21046;&#24230;&#35211;&#30452;&#12375;/01.&#35500;&#26126;&#20250;20231211/&#27665;&#36899;20231122_seisan_forma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jica365-my.sharepoint.com/personal/onedrive-opesupportdept_jica_go_jp/Documents/330_&#35519;&#36948;&#12539;&#27966;&#36963;&#26989;&#21209;&#37096;/2_&#37096;&#20869;&#20840;&#21729;/310_&#22865;&#32004;&#31532;&#20108;&#35506;/3_&#27665;&#38291;&#36899;&#25658;&#29677;/02_&#12460;&#12452;&#12489;&#12521;&#12452;&#12531;/02_03_01_&#31934;&#31639;&#12460;&#12452;&#12489;&#12521;&#12452;&#12531;/&#27096;&#24335;202107&#12467;&#12525;&#12490;&#32076;&#36027;&#36861;&#21152;/&#31934;&#31639;&#12460;&#12452;&#12489;&#12521;&#12452;&#12531;&#28040;&#36027;&#31246;10%25&#22865;&#32004;&#65288;2020&#24180;12&#26376;&#25913;&#35330;&#65289;_&#21029;&#32025;&#27096;&#2433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jica365-my.sharepoint.com/Users/28996/Documents/&#35519;&#36948;&#37096;&#36039;&#26009;/8_&#31934;&#31639;&#38306;&#20418;&#12501;&#12449;&#12452;&#12523;/2_&#26032;&#26360;&#24335;&#12377;&#12409;&#12390;&#12398;&#12473;&#12461;&#12540;&#12512;/1_&#20419;&#36914;/2_&#26989;&#21209;&#23455;&#26045;/2014&#31532;&#65297;&#22238;&#29256;/&#36865;&#20184;&#29992;/20141212_&#20419;&#36914;&#26989;&#21209;&#23455;&#26045;&#12456;&#12463;&#12475;&#12523;&#27096;&#24335;&#12469;&#12531;&#12503;&#12523;&#21069;&#25173;&#263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入力方法(1)"/>
      <sheetName val="修正"/>
      <sheetName val="入力方法"/>
      <sheetName val="①入力シート"/>
      <sheetName val="②従事者明細"/>
      <sheetName val="③契約金額"/>
      <sheetName val="様式1（契約金額精算報告書の提出）"/>
      <sheetName val="様式2（契約金額精算報告書）"/>
      <sheetName val="様式3（チェックリスト）"/>
      <sheetName val="様式4（内訳書）"/>
      <sheetName val="様式5（流用計算書 ）"/>
      <sheetName val="様式5-1（打合簿あり流用明細）"/>
      <sheetName val="様式5-2（打合簿なし流用明細）"/>
      <sheetName val="様式6（業務従事者）"/>
      <sheetName val="様式7　従事計画・実績表 (解説入り)"/>
      <sheetName val="様式7従事計画・実績表 (解説入り)o"/>
      <sheetName val="様式7（従事計画・実績表 (解説無し)入力用）"/>
      <sheetName val="従事計画・実績表の記入方法"/>
      <sheetName val="様式8（直接人件費）様式9（その他原価・一般管理費等）"/>
      <sheetName val="様式10（機材購入・輸送費）"/>
      <sheetName val="様式10別紙（機材等製造労務費明細）"/>
      <sheetName val="様式11（航空賃）"/>
      <sheetName val="様式12（航空賃　証拠書類附属書)"/>
      <sheetName val="様式13（日当・宿泊・内国旅費）"/>
      <sheetName val="様式13（日当宿泊料）"/>
      <sheetName val="様式14（現地活動費明細） (2)"/>
      <sheetName val="様式14（現地活動費）"/>
      <sheetName val="様式15（現地活動費　支出実績総括表）"/>
      <sheetName val="様式16（出納簿）（車）"/>
      <sheetName val="様式16（出納簿）(車) (2)"/>
      <sheetName val="様式16（出納簿）(車) (3)"/>
      <sheetName val="様式16（出納簿）(車) (4)"/>
      <sheetName val="様式16（出納簿）(傭人)"/>
      <sheetName val="様式16（出納簿）(傭人) (2)"/>
      <sheetName val="様式16（出納簿）(傭人) (3)"/>
      <sheetName val="様式16（出納簿）(傭人) (4)"/>
      <sheetName val="様式16（出納簿）(交通)"/>
      <sheetName val="様式16（出納簿）(交通) (2)"/>
      <sheetName val="様式16（出納簿）(交通) (3)"/>
      <sheetName val="様式16（出納簿）(再委託)"/>
      <sheetName val="様式16（出納簿）(再委託) (2)"/>
      <sheetName val="様式16（出納簿）(セミナー)"/>
      <sheetName val="様式17(本邦受入活動費)"/>
      <sheetName val="様式18（管理費）"/>
      <sheetName val="様式19（証書貼付台紙)"/>
      <sheetName val="様式く外部人材関連 "/>
      <sheetName val="様式20業務完了届"/>
      <sheetName val="様式21請求書"/>
      <sheetName val="様式く外部人材履行結果検査調書 "/>
      <sheetName val="様式さ機材等納入結果検査調書"/>
      <sheetName val="仕切紙"/>
      <sheetName val="総括表"/>
      <sheetName val="実施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実証‐④別添"/>
      <sheetName val="実証‐⑨別添１"/>
      <sheetName val="別添２"/>
      <sheetName val="入力シート"/>
      <sheetName val="データ履歴"/>
      <sheetName val="単価・従事者明細"/>
      <sheetName val="コメント"/>
      <sheetName val="月報1"/>
      <sheetName val="月報2"/>
      <sheetName val="月報3"/>
      <sheetName val="様式7（従事計画表）"/>
      <sheetName val="様式う前払請求書"/>
      <sheetName val="別紙前払請求内訳 "/>
      <sheetName val="様式え保証書"/>
      <sheetName val="様式お受領書"/>
      <sheetName val="様式か部分払請求書"/>
      <sheetName val="様式-か 部分払請求内訳"/>
      <sheetName val="様式き部分完了届"/>
      <sheetName val="添付書類１ （外部人材）"/>
      <sheetName val="添付書類１（その他原価、一般管理費等）"/>
      <sheetName val="添付書類１(機材費）"/>
      <sheetName val="添付書類１ （旅費）"/>
      <sheetName val=" 添付書類１（再委託・本邦受入）"/>
      <sheetName val="様式く外部人材関連"/>
      <sheetName val="様式概算払請求書"/>
      <sheetName val="様式-け 概算払請求内訳"/>
      <sheetName val="様式こ精算払請求書"/>
      <sheetName val="様式さ機材等納入結果"/>
      <sheetName val="総括表"/>
      <sheetName val="Sheet1"/>
      <sheetName val="国別研修費（様式21）"/>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 val="別紙前払請求内訳_"/>
    </sheetNames>
    <sheetDataSet>
      <sheetData sheetId="0" refreshError="1"/>
      <sheetData sheetId="1" refreshError="1"/>
      <sheetData sheetId="2" refreshError="1"/>
      <sheetData sheetId="3" refreshError="1"/>
      <sheetData sheetId="4"/>
      <sheetData sheetId="5" refreshError="1"/>
      <sheetData sheetId="6"/>
      <sheetData sheetId="7" refreshError="1"/>
      <sheetData sheetId="8" refreshError="1"/>
      <sheetData sheetId="9"/>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促進‐④別添"/>
      <sheetName val="促進‐⑨別添１"/>
      <sheetName val="別添２"/>
      <sheetName val="入力シート"/>
      <sheetName val="データ履歴"/>
      <sheetName val="単価・従事者明細"/>
      <sheetName val="コメント"/>
      <sheetName val="様式あ月報1"/>
      <sheetName val="月報2"/>
      <sheetName val="月報3"/>
      <sheetName val="様式7（従事計画表）"/>
      <sheetName val="様式い現地活動費"/>
      <sheetName val="様式う前払請求書"/>
      <sheetName val="別紙前払請求内訳 "/>
      <sheetName val="様式え保証書"/>
      <sheetName val="様式お受領書"/>
      <sheetName val="様式お返却依頼書"/>
      <sheetName val="様式か部分払請求書"/>
      <sheetName val="様式-か 部分払請求内訳"/>
      <sheetName val="様式き部分完了届"/>
      <sheetName val="添付書類１ （外部人材）"/>
      <sheetName val="添付書類１（その他原価、一般管理費等）"/>
      <sheetName val="添付書類１(機材費）"/>
      <sheetName val="添付書類１ （旅費）"/>
      <sheetName val=" 添付書類１（再委託・本邦受入）"/>
      <sheetName val="様式く外部人材関連"/>
      <sheetName val="様式概算払請求書"/>
      <sheetName val="様式-け 概算払請求内訳"/>
      <sheetName val="様式こ精算払請求書"/>
      <sheetName val="様式さ機材等納入結果"/>
      <sheetName val="総括表"/>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実証‐④別添"/>
      <sheetName val="実証‐⑨別添１"/>
      <sheetName val="別添２"/>
      <sheetName val="入力シート"/>
      <sheetName val="データ履歴"/>
      <sheetName val="単価・従事者明細"/>
      <sheetName val="コメント"/>
      <sheetName val="月報1"/>
      <sheetName val="月報2"/>
      <sheetName val="月報3"/>
      <sheetName val="様式7（従事計画表）"/>
      <sheetName val="様式う前払請求書"/>
      <sheetName val="別紙前払請求内訳 "/>
      <sheetName val="様式え保証書"/>
      <sheetName val="様式お受領書"/>
      <sheetName val="様式か部分払請求書"/>
      <sheetName val="様式-か 部分払請求内訳"/>
      <sheetName val="様式き部分完了届"/>
      <sheetName val="添付書類１ （外部人材）"/>
      <sheetName val="添付書類１（その他原価、一般管理費等）"/>
      <sheetName val="添付書類１(機材費）"/>
      <sheetName val="添付書類１ （旅費）"/>
      <sheetName val=" 添付書類１（再委託・本邦受入）"/>
      <sheetName val="様式く外部人材関連"/>
      <sheetName val="様式概算払請求書"/>
      <sheetName val="様式-け 概算払請求内訳"/>
      <sheetName val="様式こ精算払請求書"/>
      <sheetName val="様式さ機材等納入結果"/>
      <sheetName val="総括表"/>
      <sheetName val="Sheet1"/>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従事者明細"/>
      <sheetName val=" 表紙"/>
      <sheetName val="様式1"/>
      <sheetName val="様式2_1人件費"/>
      <sheetName val="様式2_1人件費 (2)"/>
      <sheetName val="様式2_2その他原価・一般管理費"/>
      <sheetName val="様式2_3機材"/>
      <sheetName val="様式2_4旅費"/>
      <sheetName val="様式2_5現地活動費"/>
      <sheetName val="様式2_6本邦受入活動費"/>
      <sheetName val="機材様式（別紙明細）"/>
      <sheetName val="業務従事者名簿"/>
      <sheetName val="年度毎内訳"/>
      <sheetName val="Sheet2"/>
    </sheetNames>
    <sheetDataSet>
      <sheetData sheetId="0" refreshError="1"/>
      <sheetData sheetId="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従事者明細"/>
      <sheetName val=" 表紙"/>
      <sheetName val="様式1"/>
      <sheetName val="様式2_1人件費"/>
      <sheetName val="様式2_2その他原価・一般管理費"/>
      <sheetName val="様式2_3機材"/>
      <sheetName val="様式2_4旅費"/>
      <sheetName val="様式2_5現地活動費"/>
      <sheetName val="様式2_6本邦受入活動費"/>
      <sheetName val="機材様式（別紙明細）"/>
      <sheetName val="業務従事者名簿"/>
      <sheetName val="年度毎内訳"/>
      <sheetName val="Sheet2"/>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単価・従事者明細"/>
      <sheetName val=" 表紙"/>
      <sheetName val="様式1"/>
      <sheetName val="様式2_1人件費"/>
      <sheetName val="様式2_2その他原価・一般管理費"/>
      <sheetName val="様式2_3機材"/>
      <sheetName val="様式2_4旅費"/>
      <sheetName val="様式2_5現地活動費"/>
      <sheetName val="様式2_6本邦受入活動費"/>
      <sheetName val="機材様式（別紙明細）"/>
      <sheetName val="業務従事者名簿"/>
      <sheetName val="年度毎内訳"/>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
      <sheetName val="①入力シート"/>
      <sheetName val="②従事者明細"/>
      <sheetName val="③契約金額"/>
      <sheetName val="④前払請求内訳（様式う別紙） "/>
      <sheetName val="⑤前払請求書（様式う）"/>
      <sheetName val="⑥保証書（様式え）"/>
      <sheetName val="返却依頼書（様式(え)）"/>
      <sheetName val="⑦各種書類受領書（様式お）"/>
      <sheetName val="⑯部分完了届（様式き）"/>
      <sheetName val="⑧契約金相当額計算書（外部人材）"/>
      <sheetName val="⑨外部人材検査調書（様式く）"/>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
      <sheetName val=" ⑮部分払請求内訳（様式か別紙）"/>
      <sheetName val="⑰従事計画・実績表"/>
      <sheetName val="⑰従事計画・実績表 (2)"/>
      <sheetName val="⑰従事計画・実績表 (解説入り)"/>
      <sheetName val="従事計画・実績表の記入方法"/>
      <sheetName val="⑱部分払請求書（様式か）"/>
      <sheetName val="⑲概算払請求内訳（様式け別紙）"/>
      <sheetName val="⑳概算払請求書（様式け）"/>
      <sheetName val="㉑精算払請求書（様式こ）"/>
      <sheetName val="総括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
      <sheetName val="①入力シート"/>
      <sheetName val="②従事者明細"/>
      <sheetName val="③契約金額"/>
      <sheetName val="④前払請求内訳（様式う別紙） "/>
      <sheetName val="⑤前払請求書（様式う）"/>
      <sheetName val="⑥保証書（様式え）"/>
      <sheetName val="返却依頼書（様式(え)）"/>
      <sheetName val="⑦各種書類受領書（様式お）"/>
      <sheetName val="⑯部分完了届（様式き）"/>
      <sheetName val="⑧契約金相当額計算書（外部人材）"/>
      <sheetName val="⑨外部人材検査調書（様式く）"/>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
      <sheetName val=" ⑮部分払請求内訳（様式か別紙）"/>
      <sheetName val="⑰従事計画・実績表"/>
      <sheetName val="⑰従事計画・実績表 (2)"/>
      <sheetName val="⑰従事計画・実績表 (解説入り)"/>
      <sheetName val="⑰従事計画・実績表 (解説無し)入力用"/>
      <sheetName val="従事計画・実績表の記入方法"/>
      <sheetName val="⑱部分払請求書（様式か）"/>
      <sheetName val="⑲概算払請求内訳（様式け別紙）"/>
      <sheetName val="⑳概算払請求書（様式け）"/>
      <sheetName val="㉑精算払請求書（様式こ）"/>
      <sheetName val="総括表"/>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
      <sheetName val="⒁-部分払金額計算書"/>
      <sheetName val="⑱部分払請求書（様式か）"/>
      <sheetName val="⑳概算払請求書（様式け）"/>
      <sheetName val="⑰従事計画・実績表 (解説無し)入力用"/>
      <sheetName val="従事計画・実績表の記入方法"/>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Sheet2"/>
      <sheetName val="入力方法"/>
      <sheetName val="入力方法 (2)"/>
      <sheetName val="①入力シート"/>
      <sheetName val="②従事者明細"/>
      <sheetName val="③契約金額"/>
      <sheetName val="様式1（経費精算報告書の提出）"/>
      <sheetName val="様式2（経費精算報告書）"/>
      <sheetName val="様式3（チェックリスト）"/>
      <sheetName val="様式4（内訳書）"/>
      <sheetName val="様式5（流用計算書 ）"/>
      <sheetName val="様式5-1（打合簿あり流用明細）"/>
      <sheetName val="様式5-2（打合簿なし流用明細）"/>
      <sheetName val="様式6（業務従事者）"/>
      <sheetName val="様式7従事計画・実績表 (解説入り)"/>
      <sheetName val="様式7従事計画・実績表 (解説無し)入力用"/>
      <sheetName val="従事計画・実績表の記入方法"/>
      <sheetName val="様式8､9（人件費）"/>
      <sheetName val="様式10（機材費）"/>
      <sheetName val="様式10別紙（労務費明細）"/>
      <sheetName val="様式11、13（旅費）"/>
      <sheetName val="様式12（証拠書類附属書） (1)"/>
      <sheetName val="様式12（証拠書類附属書） (2)"/>
      <sheetName val="様式12（証拠書類附属書） (3)"/>
      <sheetName val="様式12（証拠書類附属書） (4)"/>
      <sheetName val="様式12（証拠書類附属書） (5)"/>
      <sheetName val="様式12（証拠書類附属書） (6)"/>
      <sheetName val="様式12（証拠書類附属書） (7)"/>
      <sheetName val="様式12（証拠書類附属書） (8)"/>
      <sheetName val="様式12（証拠書類附属書） (9)"/>
      <sheetName val="様式12（証拠書類附属書） (10)"/>
      <sheetName val="様式12（証拠書類附属書） (11)"/>
      <sheetName val="様式12（証拠書類附属書） (12)"/>
      <sheetName val="様式12（証拠書類附属書） (13)"/>
      <sheetName val="様式12（証拠書類附属書） (14)"/>
      <sheetName val="様式12（証拠書類附属書） (15)"/>
      <sheetName val="様式12（証拠書類附属書） (16)"/>
      <sheetName val="様式12（証拠書類附属書） (17)"/>
      <sheetName val="様式13（日当宿泊料）"/>
      <sheetName val="様式12（証拠書類附属書） (18)"/>
      <sheetName val="様式12（証拠書類附属書） (19)"/>
      <sheetName val="様式12（証拠書類附属書） (20)"/>
      <sheetName val="様式12（証拠書類附属書） (21)"/>
      <sheetName val="様式12（証拠書類附属書） (22)"/>
      <sheetName val="様式12（証拠書類附属書） (23)"/>
      <sheetName val="様式12（証拠書類附属書） (24)"/>
      <sheetName val="様式12（証拠書類附属書） (25)"/>
      <sheetName val="様式12（証拠書類附属書） (26)"/>
      <sheetName val="様式12（証拠書類附属書） (27)"/>
      <sheetName val="様式12（証拠書類附属書） (28)"/>
      <sheetName val="様式12（証拠書類附属書） (29)"/>
      <sheetName val="様式12（証拠書類附属書） (30)"/>
      <sheetName val="様式12（証拠書類附属書） (31)"/>
      <sheetName val="様式12（証拠書類附属書） (32)"/>
      <sheetName val="様式12（証拠書類附属書） (33)"/>
      <sheetName val="様式12（証拠書類附属書） (34)"/>
      <sheetName val="様式12（証拠書類附属書） (35)"/>
      <sheetName val="様式14（現地活動費明細）"/>
      <sheetName val="様式15（現地活動費）"/>
      <sheetName val="様式16（出納簿）"/>
      <sheetName val="様式17-1(本邦受入活動費)"/>
      <sheetName val="様式17-2（国内研修費）"/>
      <sheetName val="様式18（管理費）"/>
      <sheetName val="様式19（証書貼付台紙)"/>
      <sheetName val="様式20業務完了届"/>
      <sheetName val="様式21請求書"/>
      <sheetName val="様式く外部人材関連 "/>
      <sheetName val="様式さ機材等納入結果"/>
      <sheetName val="総括表"/>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入力方法(1)"/>
      <sheetName val="修正"/>
      <sheetName val="入力方法"/>
      <sheetName val="①入力シート"/>
      <sheetName val="②従事者明細"/>
      <sheetName val="③契約金額"/>
      <sheetName val="様式1（契約金額精算報告書の提出）"/>
      <sheetName val="様式2（契約金額精算報告書）"/>
      <sheetName val="様式3（チェックリスト）"/>
      <sheetName val="様式4（内訳書）"/>
      <sheetName val="様式5（流用計算書 ）"/>
      <sheetName val="様式5-1（打合簿あり流用明細）"/>
      <sheetName val="様式5-2（打合簿なし流用明細）"/>
      <sheetName val="様式6（業務従事者）"/>
      <sheetName val="様式7　従事計画・実績表 (解説入り)"/>
      <sheetName val="様式7従事計画・実績表 (解説入り)o"/>
      <sheetName val="様式7（従事計画・実績表 (解説無し)入力用）"/>
      <sheetName val="従事計画・実績表の記入方法"/>
      <sheetName val="様式8（直接人件費）様式9（その他原価・一般管理費等）"/>
      <sheetName val="様式10（機材購入・輸送費）"/>
      <sheetName val="様式10別紙（機材等製造労務費明細）"/>
      <sheetName val="様式11（航空賃）"/>
      <sheetName val="様式12（航空賃　証拠書類附属書)"/>
      <sheetName val="様式13（日当・宿泊・内国旅費）"/>
      <sheetName val="様式13（日当宿泊料）"/>
      <sheetName val="様式14（現地活動費明細） (2)"/>
      <sheetName val="様式14（現地活動費）"/>
      <sheetName val="様式15（現地活動費　支出実績総括表）"/>
      <sheetName val="様式16（出納簿）（車）"/>
      <sheetName val="様式16（出納簿）(車) (2)"/>
      <sheetName val="様式16（出納簿）(車) (3)"/>
      <sheetName val="様式16（出納簿）(車) (4)"/>
      <sheetName val="様式16（出納簿）(傭人)"/>
      <sheetName val="様式16（出納簿）(傭人) (2)"/>
      <sheetName val="様式16（出納簿）(傭人) (3)"/>
      <sheetName val="様式16（出納簿）(傭人) (4)"/>
      <sheetName val="様式16（出納簿）(交通)"/>
      <sheetName val="様式16（出納簿）(交通) (2)"/>
      <sheetName val="様式16（出納簿）(交通) (3)"/>
      <sheetName val="様式16（出納簿）(再委託)"/>
      <sheetName val="様式16（出納簿）(再委託) (2)"/>
      <sheetName val="様式16（出納簿）(セミナー)"/>
      <sheetName val="様式17(本邦受入活動費)"/>
      <sheetName val="様式18（管理費）"/>
      <sheetName val="様式19（証書貼付台紙)"/>
      <sheetName val="様式く外部人材関連 "/>
      <sheetName val="様式20業務完了届"/>
      <sheetName val="様式21請求書"/>
      <sheetName val="様式く外部人材履行結果検査調書 "/>
      <sheetName val="様式さ機材等納入結果検査調書"/>
      <sheetName val="仕切紙"/>
      <sheetName val="総括表"/>
      <sheetName val="実施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従事者明細"/>
      <sheetName val=" 表紙"/>
      <sheetName val=" 表紙2"/>
      <sheetName val="様式1"/>
      <sheetName val="様式2_1人件費"/>
      <sheetName val="様式2_2その他原価・一般管理費"/>
      <sheetName val="様式2_3機材"/>
      <sheetName val="様式2_4旅費"/>
      <sheetName val="様式2_5現地活動費"/>
      <sheetName val="様式2_6国内研修費"/>
      <sheetName val="様式2_7管理費"/>
      <sheetName val="機材様式（別紙明細）"/>
      <sheetName val="年度毎内訳"/>
      <sheetName val="業務従事者名簿"/>
      <sheetName val="Sheet2"/>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②従事者明細"/>
      <sheetName val="返却依頼書（様式(え)）"/>
      <sheetName val="⑨外部人材検査調書（様式く）"/>
      <sheetName val="⑰従事計画・実績表"/>
      <sheetName val="⑰従事計画・実績表 (2)"/>
      <sheetName val="⑰従事計画・実績表 (解説無し)入力用"/>
      <sheetName val="⑰従事計画・実績表 (解説入り)"/>
      <sheetName val="従事計画・実績表の記入方法"/>
    </sheetNames>
    <sheetDataSet>
      <sheetData sheetId="0"/>
      <sheetData sheetId="1"/>
      <sheetData sheetId="2"/>
      <sheetData sheetId="3"/>
      <sheetData sheetId="4"/>
      <sheetData sheetId="5"/>
      <sheetData sheetId="6"/>
      <sheetData sheetId="7"/>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従事者明細"/>
      <sheetName val=" 表紙"/>
      <sheetName val="様式1"/>
      <sheetName val="様式2_1人件費"/>
      <sheetName val="様式2_2その他原価・一般管理費等"/>
      <sheetName val="様式2_3機材"/>
      <sheetName val="様式2_4旅費"/>
      <sheetName val="様式2_5現地活動費"/>
      <sheetName val="様式2_6本邦受入活動費OR国内研修費&amp;管理費"/>
      <sheetName val="機材様式（別紙明細）"/>
      <sheetName val="業務従事者名簿"/>
      <sheetName val="年度毎内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従事者明細"/>
      <sheetName val=" 表紙"/>
      <sheetName val="様式1"/>
      <sheetName val="様式2_1人件費"/>
      <sheetName val="様式2_2その他原価・一般管理費等"/>
      <sheetName val="様式2_3機材"/>
      <sheetName val="様式2_4旅費"/>
      <sheetName val="様式2_5現地活動費"/>
      <sheetName val="様式2_6本邦受入活動費OR国内研修費&amp;管理費"/>
      <sheetName val="機材様式（別紙明細）"/>
      <sheetName val="業務従事者名簿"/>
      <sheetName val="年度毎内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4（内訳書）"/>
      <sheetName val="様式5流用明細"/>
      <sheetName val="様式6直接人件費明細書"/>
      <sheetName val="様式7業務従事者名簿"/>
      <sheetName val="様式８従事計画・実績表"/>
      <sheetName val="様式9その他原価及び管理費等"/>
      <sheetName val="様式10航空賃"/>
      <sheetName val="様式11証拠書類附属書（航空）"/>
      <sheetName val="様式12旅費(その他）(日当等）"/>
      <sheetName val="様式12a旅費(その他）(日当等）7か国用"/>
      <sheetName val="様式12b旅費(その他）(日当等）アフガニスタン用"/>
      <sheetName val="様式13戦争特約保険料"/>
      <sheetName val="様式14一般業務費"/>
      <sheetName val="様式15（現地活動費）"/>
      <sheetName val="様式16一般業務費出納簿"/>
      <sheetName val="様式17定率化"/>
      <sheetName val="様式18成果品作成費"/>
      <sheetName val="様式19機材費"/>
      <sheetName val="様式20再委託費"/>
      <sheetName val="様式21国別研修費"/>
      <sheetName val="様式21-1研修詳細計画表"/>
      <sheetName val="様式22研修詳細計画表"/>
      <sheetName val="様式23国別研修費"/>
      <sheetName val="様式24証拠書類附属書"/>
      <sheetName val="様式25定率化報告"/>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総括表"/>
      <sheetName val="25年度実績"/>
      <sheetName val="26年度上"/>
      <sheetName val="支出明細1"/>
      <sheetName val="支出明細2"/>
      <sheetName val="支出明細3"/>
      <sheetName val="支出明細4"/>
      <sheetName val="支出明細5"/>
      <sheetName val="支出明細6"/>
      <sheetName val="4半期分総表"/>
      <sheetName val="半期毎内訳"/>
      <sheetName val="6旅費"/>
      <sheetName val="旅費精算データ"/>
      <sheetName val="参照"/>
      <sheetName val="様式2_2"/>
      <sheetName val="実施明細"/>
      <sheetName val="単価"/>
      <sheetName val="人件費データ"/>
      <sheetName val="7直接人件費明細"/>
      <sheetName val="8間接原価、一般管理費等"/>
      <sheetName val="様式2_4"/>
      <sheetName val="様式2_5"/>
      <sheetName val="従事者名簿"/>
      <sheetName val="月報データ"/>
      <sheetName val="月報2"/>
      <sheetName val="月報1"/>
      <sheetName val="参考"/>
      <sheetName val="単価・従事者明細"/>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総括表"/>
      <sheetName val="25年度実績"/>
      <sheetName val="26年度上"/>
      <sheetName val="支出明細1"/>
      <sheetName val="支出明細2"/>
      <sheetName val="支出明細3"/>
      <sheetName val="支出明細4"/>
      <sheetName val="支出明細5"/>
      <sheetName val="支出明細6"/>
      <sheetName val="4半期分総表"/>
      <sheetName val="半期毎内訳"/>
      <sheetName val="6旅費"/>
      <sheetName val="旅費精算データ"/>
      <sheetName val="参照"/>
      <sheetName val="様式2_2"/>
      <sheetName val="実施明細"/>
      <sheetName val="単価"/>
      <sheetName val="人件費データ"/>
      <sheetName val="7直接人件費明細"/>
      <sheetName val="8間接原価、一般管理費等"/>
      <sheetName val="様式2_4"/>
      <sheetName val="様式2_5"/>
      <sheetName val="従事者名簿"/>
      <sheetName val="月報データ"/>
      <sheetName val="月報2"/>
      <sheetName val="月報1"/>
      <sheetName val="参考"/>
      <sheetName val="単価・従事者明細"/>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 val="入力方法_"/>
      <sheetName val="⑰従事計画・実績表_(解説無し)入力用"/>
      <sheetName val="⑰従事計画・実績表_(解説入り)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促進‐④別添"/>
      <sheetName val="促進‐⑨別添１"/>
      <sheetName val="別添２"/>
      <sheetName val="入力シート"/>
      <sheetName val="データ履歴"/>
      <sheetName val="単価・従事者明細"/>
      <sheetName val="コメント"/>
      <sheetName val="様式あ月報1"/>
      <sheetName val="月報2"/>
      <sheetName val="月報3"/>
      <sheetName val="様式7（従事計画表）"/>
      <sheetName val="様式い現地活動費"/>
      <sheetName val="様式う前払請求書"/>
      <sheetName val="別紙前払請求内訳 "/>
      <sheetName val="様式え保証書"/>
      <sheetName val="様式お受領書"/>
      <sheetName val="様式お返却依頼書"/>
      <sheetName val="様式か部分払請求書"/>
      <sheetName val="様式-か 部分払請求内訳"/>
      <sheetName val="様式き部分完了届"/>
      <sheetName val="添付書類１ （外部人材）"/>
      <sheetName val="添付書類１（その他原価、一般管理費等）"/>
      <sheetName val="添付書類１(機材費）"/>
      <sheetName val="添付書類１ （旅費）"/>
      <sheetName val=" 添付書類１（再委託・本邦受入）"/>
      <sheetName val="様式く外部人材関連"/>
      <sheetName val="様式概算払請求書"/>
      <sheetName val="様式-け 概算払請求内訳"/>
      <sheetName val="様式こ精算払請求書"/>
      <sheetName val="様式さ機材等納入結果"/>
      <sheetName val="総括表"/>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促進‐④別添"/>
      <sheetName val="促進‐⑨別添１"/>
      <sheetName val="別添２"/>
      <sheetName val="入力シート"/>
      <sheetName val="データ履歴"/>
      <sheetName val="単価・従事者明細"/>
      <sheetName val="コメント"/>
      <sheetName val="様式あ月報1"/>
      <sheetName val="月報2"/>
      <sheetName val="月報3"/>
      <sheetName val="様式7（従事計画表）"/>
      <sheetName val="様式い現地活動費"/>
      <sheetName val="様式う前払請求書"/>
      <sheetName val="別紙前払請求内訳 "/>
      <sheetName val="様式え保証書"/>
      <sheetName val="様式お受領書"/>
      <sheetName val="様式お返却依頼書"/>
      <sheetName val="様式か部分払請求書"/>
      <sheetName val="様式-か 部分払請求内訳"/>
      <sheetName val="様式き部分完了届"/>
      <sheetName val="添付書類１ （外部人材）"/>
      <sheetName val="添付書類１（その他原価、一般管理費等）"/>
      <sheetName val="添付書類１(機材費）"/>
      <sheetName val="添付書類１ （旅費）"/>
      <sheetName val=" 添付書類１（再委託・本邦受入）"/>
      <sheetName val="様式く外部人材関連"/>
      <sheetName val="様式概算払請求書"/>
      <sheetName val="様式-け 概算払請求内訳"/>
      <sheetName val="様式こ精算払請求書"/>
      <sheetName val="様式さ機材等納入結果"/>
      <sheetName val="総括表"/>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総括表"/>
      <sheetName val="実施明細"/>
      <sheetName val="Sheet2"/>
      <sheetName val="単価・従事者明細"/>
      <sheetName val="様式1（経費精算報告書の提出）"/>
      <sheetName val="様式2（経費精算報告書）"/>
      <sheetName val="様式3（チェックリスト）（促進）"/>
      <sheetName val="様式4（内訳書）"/>
      <sheetName val="内訳書明細"/>
      <sheetName val="様式5（流用計算書 ）"/>
      <sheetName val="様式5-2（流用打合簿あり）→削除予定 "/>
      <sheetName val="様式5（流用明細）"/>
      <sheetName val="様式6（業務従事者） "/>
      <sheetName val="様式7（従事計画表）"/>
      <sheetName val="様式8（人件費）"/>
      <sheetName val="様式9その他原価、一般管理費等"/>
      <sheetName val="様式10（機材費）"/>
      <sheetName val="様式10別紙（労務費明細）"/>
      <sheetName val="様式11（航空費）"/>
      <sheetName val="様式12（証拠書類附属書）"/>
      <sheetName val="様式13（日当宿泊料）"/>
      <sheetName val="様式14（旅費その他）（実証）→削除"/>
      <sheetName val="様式14（現地活動費明細）"/>
      <sheetName val="様式15（現地活動費）"/>
      <sheetName val="様式16（出納簿）"/>
      <sheetName val="様式17本邦受入活動費"/>
      <sheetName val="様式18（管理費）"/>
      <sheetName val="様式19（証書貼付台紙）（実証）"/>
      <sheetName val="様式20業務完了届"/>
      <sheetName val="様式21請求書"/>
      <sheetName val="様式く外部人材関連"/>
      <sheetName val="様式さ機材等納入結果"/>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入力方法(1)"/>
      <sheetName val="修正"/>
      <sheetName val="入力方法"/>
      <sheetName val="別表 特例措置関連経費一覧表"/>
      <sheetName val="①入力シート"/>
      <sheetName val="様式4（内訳書）"/>
      <sheetName val="様式21請求書 (特例経費含む)"/>
      <sheetName val="②従事者明細"/>
      <sheetName val="③契約金額"/>
      <sheetName val="様式1（契約金額精算報告書の提出）"/>
      <sheetName val="様式2（契約金額精算報告書）"/>
      <sheetName val="様式3（チェックリスト）"/>
      <sheetName val="様式4（内訳書_8%経過措置）"/>
      <sheetName val="様式4（内訳書_消費税10％）"/>
      <sheetName val="様式5（流用計算書 ）"/>
      <sheetName val="様式5-1（打合簿あり流用明細）"/>
      <sheetName val="様式5-2（打合簿なし流用明細）"/>
      <sheetName val="様式6（業務従事者）"/>
      <sheetName val="様式7　従事計画・実績表 (解説入り)"/>
      <sheetName val="様式7従事計画・実績表 (解説入り)o"/>
      <sheetName val="様式7（従事計画・実績表 (解説無し)入力用）"/>
      <sheetName val="従事計画・実績表の記入方法"/>
      <sheetName val="様式8（直接人件費）様式9（その他原価・一般管理費等）"/>
      <sheetName val="様式10（機材購入・輸送費）"/>
      <sheetName val="様式10別紙（機材等製造労務費明細）"/>
      <sheetName val="様式11（航空賃）"/>
      <sheetName val="様式12（航空賃　証拠書類附属書)"/>
      <sheetName val="様式13（日当・宿泊・内国旅費）"/>
      <sheetName val="様式13（日当宿泊料）"/>
      <sheetName val="様式14（現地活動費）"/>
      <sheetName val="様式15（現地活動費　支出実績総括表）"/>
      <sheetName val="様式16（出納簿）（車）"/>
      <sheetName val="様式16（出納簿）(車) (2)"/>
      <sheetName val="様式16（出納簿）(車) (3)"/>
      <sheetName val="様式16（出納簿）(車) (4)"/>
      <sheetName val="様式16（出納簿）(傭人)"/>
      <sheetName val="様式16（出納簿）(傭人) (2)"/>
      <sheetName val="様式16（出納簿）(傭人) (3)"/>
      <sheetName val="様式16（出納簿）(傭人) (4)"/>
      <sheetName val="様式16（出納簿）(交通)"/>
      <sheetName val="様式16（出納簿）(交通) (2)"/>
      <sheetName val="様式16（出納簿）(交通) (3)"/>
      <sheetName val="様式16（出納簿）(再委託)"/>
      <sheetName val="様式16（出納簿）(再委託) (2)"/>
      <sheetName val="様式16（出納簿）(セミナー)"/>
      <sheetName val="様式17(本邦受入活動費)"/>
      <sheetName val="様式19（証書貼付台紙)"/>
      <sheetName val="様式く外部人材関連 "/>
      <sheetName val="様式20業務完了届"/>
      <sheetName val="様式18（管理費）"/>
      <sheetName val="様式21請求書（消費税8%経過措置）"/>
      <sheetName val="様式21請求書（消費税10％）"/>
      <sheetName val="様式22　特例経費"/>
      <sheetName val="様式く外部人材履行結果検査調書 "/>
      <sheetName val="様式さ機材等納入結果検査調書"/>
      <sheetName val="様式-お　受領書受領書 記入例"/>
      <sheetName val="仕切紙"/>
      <sheetName val="総括表"/>
      <sheetName val="実施明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総括表"/>
      <sheetName val="実施明細"/>
      <sheetName val="Sheet2"/>
      <sheetName val="単価・従事者明細"/>
      <sheetName val="様式1（経費精算報告書の提出）（促進）"/>
      <sheetName val="様式2（経費精算報告書）（促進）"/>
      <sheetName val="様式3（チェックリスト）（促進）"/>
      <sheetName val="様式4（内訳書）（促進）"/>
      <sheetName val="内訳書明細"/>
      <sheetName val="様式5-1（流用打合簿なし）（促進）"/>
      <sheetName val="様式5-2（流用打合簿あり）（促進）"/>
      <sheetName val="流用明細"/>
      <sheetName val="様式6（業務従事者） (促進）"/>
      <sheetName val="様式7（従事計画表）（促進）"/>
      <sheetName val="様式8（機材費）（促進）"/>
      <sheetName val="様式9（航空費）（促進）"/>
      <sheetName val="様式10（証書・台紙）（促進）"/>
      <sheetName val="様式11（旅費）（促進）"/>
      <sheetName val="様式12（旅費その他）（促進）"/>
      <sheetName val="様式13（現地普及促進費）（促進）"/>
      <sheetName val="様式14（現地普及促進費）（促進）"/>
      <sheetName val="様式15（出納簿）（促進）"/>
      <sheetName val="様式16国内普及促進費"/>
      <sheetName val="様式17（管理費）（促進）"/>
      <sheetName val="様式18（外部人材活用費）（促進）"/>
      <sheetName val="様式19間接原価、一般管理費等"/>
      <sheetName val="様式20（証書貼付台紙）（促進）"/>
      <sheetName val="様式21業務完了届"/>
      <sheetName val="様式22請求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総括表"/>
      <sheetName val="実施明細"/>
      <sheetName val="Sheet2"/>
      <sheetName val="単価・従事者明細"/>
      <sheetName val="様式1（経費精算報告書の提出）"/>
      <sheetName val="様式2（経費精算報告書）"/>
      <sheetName val="様式3（チェックリスト）"/>
      <sheetName val="様式4（内訳書）"/>
      <sheetName val="内訳書明細"/>
      <sheetName val="様式5（流用打合簿なし）"/>
      <sheetName val="様式5-2（流用打合簿あり）→削除予定 "/>
      <sheetName val="流用明細"/>
      <sheetName val="様式6（業務従事者） "/>
      <sheetName val="様式7（従事計画表）"/>
      <sheetName val="様式8（人件費）"/>
      <sheetName val="様式9その他原価、一般管理費等"/>
      <sheetName val="様式10（機材費）（実証）"/>
      <sheetName val="様式11（航空費）"/>
      <sheetName val="様式12（証拠書類附属書）→削除予定"/>
      <sheetName val="様式13（日当宿泊料）"/>
      <sheetName val="様式14（旅費その他）（実証）→削除"/>
      <sheetName val="様式14（現地活動費明細）"/>
      <sheetName val="様式15（現地活動費）"/>
      <sheetName val="様式16（出納簿）"/>
      <sheetName val="様式17本邦受入活動費"/>
      <sheetName val="様式18（管理費）"/>
      <sheetName val="様式19（証書貼付台紙）（実証）"/>
      <sheetName val="様式く外部人材関連"/>
      <sheetName val="様式さ機材等納入結果"/>
      <sheetName val="様式20業務完了届"/>
      <sheetName val="様式21請求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総括表"/>
      <sheetName val="実施明細"/>
      <sheetName val="Sheet2"/>
      <sheetName val="単価・従事者明細"/>
      <sheetName val="様式1（経費精算報告書の提出）"/>
      <sheetName val="様式2（経費精算報告書）"/>
      <sheetName val="様式3（チェックリスト）"/>
      <sheetName val="様式4（内訳書）"/>
      <sheetName val="内訳書明細"/>
      <sheetName val="様式5（流用計算書 ）"/>
      <sheetName val="様式5-2（流用打合簿あり）→削除予定 "/>
      <sheetName val="様式5（流用明細）"/>
      <sheetName val="様式6（業務従事者） "/>
      <sheetName val="様式7（従事計画表）"/>
      <sheetName val="様式8（人件費）"/>
      <sheetName val="様式9その他原価、一般管理費等"/>
      <sheetName val="様式10（機材費）"/>
      <sheetName val="様式10別紙（労務費明細）"/>
      <sheetName val="様式11（航空費）"/>
      <sheetName val="様式12（証拠書類附属書）"/>
      <sheetName val="様式13（日当宿泊料）"/>
      <sheetName val="様式14（旅費その他）（実証）→削除"/>
      <sheetName val="様式14（現地活動費明細）"/>
      <sheetName val="様式15（現地活動費）"/>
      <sheetName val="様式16（出納簿）"/>
      <sheetName val="様式17本邦受入活動費"/>
      <sheetName val="様式18（管理費）"/>
      <sheetName val="様式19（証書貼付台紙）（実証）"/>
      <sheetName val="様式20業務完了届"/>
      <sheetName val="様式21請求書"/>
      <sheetName val="様式く外部人材関連"/>
      <sheetName val="様式さ機材等納入結果"/>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
      <sheetName val="①入力シート"/>
      <sheetName val="②従事者明細"/>
      <sheetName val="③契約金額"/>
      <sheetName val="④前払請求内訳（様式う別紙） "/>
      <sheetName val="⑤前払請求書（様式う）"/>
      <sheetName val="⑥保証書（様式え）"/>
      <sheetName val="返却依頼書（様式(え)）"/>
      <sheetName val="⑦各種書類受領書（様式お）"/>
      <sheetName val="⑯部分完了届（様式き）"/>
      <sheetName val="⑧契約金相当額計算書（外部人材）"/>
      <sheetName val="⑨外部人材検査調書（様式く）"/>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
      <sheetName val=" ⑮部分払請求内訳（様式か別紙）"/>
      <sheetName val="⑰従事計画・実績表"/>
      <sheetName val="⑰従事計画・実績表 (2)"/>
      <sheetName val="⑰従事計画・実績表 (解説入り)"/>
      <sheetName val="⑰従事計画・実績表 (解説無し)入力用"/>
      <sheetName val="従事計画・実績表の記入方法"/>
      <sheetName val="⑱部分払請求書（様式か）"/>
      <sheetName val="⑲概算払請求内訳（様式け別紙）"/>
      <sheetName val="⑳概算払請求書（様式け）"/>
      <sheetName val="㉑精算払請求書（様式こ）"/>
      <sheetName val="総括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
      <sheetName val="Sheet2"/>
      <sheetName val="入力方法①"/>
      <sheetName val="①入力シート"/>
      <sheetName val="②従事者明細"/>
      <sheetName val="様式1（経費精算報告書の提出）"/>
      <sheetName val="様式2（経費精算報告書）"/>
      <sheetName val="様式3（チェックリスト）"/>
      <sheetName val="様式4（内訳書）"/>
      <sheetName val="内訳書明細"/>
      <sheetName val="様式5（流用計算書 ）"/>
      <sheetName val="様式5-2（流用打合簿あり）→削除予定 "/>
      <sheetName val="様式5-1（打合簿あり流用明細）"/>
      <sheetName val="様式5-2（打合簿なし流用明細）"/>
      <sheetName val="様式6（業務従事者）"/>
      <sheetName val="様式7従事計画・実績表 (解説入り)"/>
      <sheetName val="様式7従事計画・実績表 (解説無し)入力用"/>
      <sheetName val="従事計画・実績表の記入方法"/>
      <sheetName val="様式8（人件費）"/>
      <sheetName val="様式9その他原価、一般管理費等"/>
      <sheetName val="様式10（機材費）"/>
      <sheetName val="様式10別紙（労務費明細）"/>
      <sheetName val="様式11（航空費）"/>
      <sheetName val="様式12（証拠書類附属書）"/>
      <sheetName val="様式13（日当宿泊料）"/>
      <sheetName val="様式14（旅費その他）（実証）→削除"/>
      <sheetName val="様式14（現地活動費明細）"/>
      <sheetName val="様式15（現地活動費）"/>
      <sheetName val="様式16（出納簿）"/>
      <sheetName val="様式17-1(本邦受入活動費)"/>
      <sheetName val="様式17-2（国内研修費）"/>
      <sheetName val="様式18（管理費）"/>
      <sheetName val="様式19（証書貼付台紙)"/>
      <sheetName val="様式20業務完了届"/>
      <sheetName val="様式21請求書"/>
      <sheetName val="様式く外部人材関連 "/>
      <sheetName val="様式さ機材等納入結果"/>
      <sheetName val="総括表"/>
      <sheetName val="実施明細"/>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入力方法(1)"/>
      <sheetName val="修正"/>
      <sheetName val="入力方法"/>
      <sheetName val="別表 特例措置関連経費一覧表"/>
      <sheetName val="①入力シート"/>
      <sheetName val="様式4（内訳書）"/>
      <sheetName val="様式21請求書 (特例経費含む)"/>
      <sheetName val="②従事者明細"/>
      <sheetName val="③契約金額"/>
      <sheetName val="様式1（契約金額精算報告書の提出）"/>
      <sheetName val="様式2（契約金額精算報告書）"/>
      <sheetName val="様式3（チェックリスト）"/>
      <sheetName val="様式4（内訳書_8%経過措置）"/>
      <sheetName val="様式4（内訳書_消費税10％）"/>
      <sheetName val="様式5（流用計算書 ）"/>
      <sheetName val="様式5-1（打合簿あり流用明細）"/>
      <sheetName val="様式5-2（打合簿なし流用明細）"/>
      <sheetName val="様式6（業務従事者）"/>
      <sheetName val="様式7　従事計画・実績表 (解説入り)"/>
      <sheetName val="様式7従事計画・実績表 (解説入り)o"/>
      <sheetName val="様式7（従事計画・実績表 (解説無し)入力用）"/>
      <sheetName val="従事計画・実績表の記入方法"/>
      <sheetName val="様式8（直接人件費）様式9（その他原価・一般管理費等）"/>
      <sheetName val="様式10（機材購入・輸送費）"/>
      <sheetName val="様式10別紙（機材等製造労務費明細）"/>
      <sheetName val="様式11（航空賃）"/>
      <sheetName val="様式12（航空賃　証拠書類附属書)"/>
      <sheetName val="様式13（日当・宿泊・内国旅費）"/>
      <sheetName val="様式13（日当宿泊料）"/>
      <sheetName val="様式14（現地活動費）"/>
      <sheetName val="様式15（現地活動費　支出実績総括表）"/>
      <sheetName val="様式16（出納簿）（車）"/>
      <sheetName val="様式16（出納簿）(車) (2)"/>
      <sheetName val="様式16（出納簿）(車) (3)"/>
      <sheetName val="様式16（出納簿）(車) (4)"/>
      <sheetName val="様式16（出納簿）(傭人)"/>
      <sheetName val="様式16（出納簿）(傭人) (2)"/>
      <sheetName val="様式16（出納簿）(傭人) (3)"/>
      <sheetName val="様式16（出納簿）(傭人) (4)"/>
      <sheetName val="様式16（出納簿）(交通)"/>
      <sheetName val="様式16（出納簿）(交通) (2)"/>
      <sheetName val="様式16（出納簿）(交通) (3)"/>
      <sheetName val="様式16（出納簿）(再委託)"/>
      <sheetName val="様式16（出納簿）(再委託) (2)"/>
      <sheetName val="様式16（出納簿）(セミナー)"/>
      <sheetName val="様式17(本邦受入活動費)"/>
      <sheetName val="様式く外部人材関連 "/>
      <sheetName val="様式18（管理費）"/>
      <sheetName val="様式19（証書貼付台紙)"/>
      <sheetName val="様式20業務完了届"/>
      <sheetName val="様式21請求書（消費税8%経過措置）"/>
      <sheetName val="様式21請求書（消費税10％）"/>
      <sheetName val="様式22　特例経費"/>
      <sheetName val="様式く外部人材履行結果検査調書 "/>
      <sheetName val="様式さ機材等納入結果検査調書"/>
      <sheetName val="様式-お　受領書受領書 記入例"/>
      <sheetName val="仕切紙"/>
      <sheetName val="総括表"/>
      <sheetName val="実施明細"/>
    </sheetNames>
    <sheetDataSet>
      <sheetData sheetId="0"/>
      <sheetData sheetId="1"/>
      <sheetData sheetId="2"/>
      <sheetData sheetId="3"/>
      <sheetData sheetId="4"/>
      <sheetData sheetId="5"/>
      <sheetData sheetId="6"/>
      <sheetData sheetId="7"/>
      <sheetData sheetId="8">
        <row r="3">
          <cell r="A3">
            <v>1</v>
          </cell>
          <cell r="D3" t="str">
            <v>A-1</v>
          </cell>
          <cell r="F3">
            <v>3</v>
          </cell>
          <cell r="J3">
            <v>900000</v>
          </cell>
          <cell r="K3">
            <v>3800</v>
          </cell>
          <cell r="L3">
            <v>11600</v>
          </cell>
        </row>
        <row r="4">
          <cell r="A4">
            <v>2</v>
          </cell>
          <cell r="J4" t="str">
            <v/>
          </cell>
          <cell r="K4" t="str">
            <v/>
          </cell>
          <cell r="L4" t="str">
            <v/>
          </cell>
        </row>
        <row r="5">
          <cell r="A5">
            <v>3</v>
          </cell>
          <cell r="J5" t="str">
            <v/>
          </cell>
          <cell r="K5" t="str">
            <v/>
          </cell>
          <cell r="L5" t="str">
            <v/>
          </cell>
        </row>
        <row r="6">
          <cell r="A6">
            <v>4</v>
          </cell>
          <cell r="J6" t="str">
            <v/>
          </cell>
          <cell r="K6" t="str">
            <v/>
          </cell>
          <cell r="L6" t="str">
            <v/>
          </cell>
        </row>
        <row r="7">
          <cell r="A7">
            <v>5</v>
          </cell>
          <cell r="J7" t="str">
            <v/>
          </cell>
          <cell r="K7" t="str">
            <v/>
          </cell>
          <cell r="L7" t="str">
            <v/>
          </cell>
        </row>
        <row r="8">
          <cell r="A8">
            <v>6</v>
          </cell>
          <cell r="J8" t="str">
            <v/>
          </cell>
          <cell r="K8" t="str">
            <v/>
          </cell>
          <cell r="L8" t="str">
            <v/>
          </cell>
        </row>
        <row r="9">
          <cell r="A9">
            <v>7</v>
          </cell>
          <cell r="J9" t="str">
            <v/>
          </cell>
          <cell r="K9" t="str">
            <v/>
          </cell>
          <cell r="L9" t="str">
            <v/>
          </cell>
        </row>
        <row r="10">
          <cell r="A10">
            <v>8</v>
          </cell>
          <cell r="J10" t="str">
            <v/>
          </cell>
          <cell r="K10" t="str">
            <v/>
          </cell>
          <cell r="L10" t="str">
            <v/>
          </cell>
        </row>
        <row r="11">
          <cell r="A11">
            <v>9</v>
          </cell>
          <cell r="J11" t="str">
            <v/>
          </cell>
          <cell r="K11" t="str">
            <v/>
          </cell>
          <cell r="L11" t="str">
            <v/>
          </cell>
        </row>
        <row r="12">
          <cell r="A12">
            <v>10</v>
          </cell>
          <cell r="J12" t="str">
            <v/>
          </cell>
          <cell r="K12" t="str">
            <v/>
          </cell>
          <cell r="L12" t="str">
            <v/>
          </cell>
        </row>
        <row r="13">
          <cell r="A13">
            <v>11</v>
          </cell>
          <cell r="J13" t="str">
            <v/>
          </cell>
          <cell r="K13" t="str">
            <v/>
          </cell>
          <cell r="L13" t="str">
            <v/>
          </cell>
        </row>
        <row r="14">
          <cell r="A14">
            <v>12</v>
          </cell>
          <cell r="J14" t="str">
            <v/>
          </cell>
          <cell r="K14" t="str">
            <v/>
          </cell>
          <cell r="L14" t="str">
            <v/>
          </cell>
        </row>
        <row r="15">
          <cell r="A15">
            <v>13</v>
          </cell>
          <cell r="J15" t="str">
            <v/>
          </cell>
          <cell r="K15" t="str">
            <v/>
          </cell>
          <cell r="L15" t="str">
            <v/>
          </cell>
        </row>
        <row r="16">
          <cell r="A16">
            <v>14</v>
          </cell>
          <cell r="J16" t="str">
            <v/>
          </cell>
          <cell r="K16" t="str">
            <v/>
          </cell>
          <cell r="L16" t="str">
            <v/>
          </cell>
        </row>
        <row r="17">
          <cell r="A17">
            <v>15</v>
          </cell>
          <cell r="J17" t="str">
            <v/>
          </cell>
          <cell r="K17" t="str">
            <v/>
          </cell>
          <cell r="L17" t="str">
            <v/>
          </cell>
        </row>
        <row r="18">
          <cell r="A18">
            <v>16</v>
          </cell>
          <cell r="J18" t="str">
            <v/>
          </cell>
          <cell r="K18" t="str">
            <v/>
          </cell>
          <cell r="L18" t="str">
            <v/>
          </cell>
        </row>
        <row r="19">
          <cell r="A19">
            <v>17</v>
          </cell>
          <cell r="J19" t="str">
            <v/>
          </cell>
          <cell r="K19" t="str">
            <v/>
          </cell>
          <cell r="L19" t="str">
            <v/>
          </cell>
        </row>
        <row r="20">
          <cell r="A20">
            <v>18</v>
          </cell>
          <cell r="J20" t="str">
            <v/>
          </cell>
          <cell r="K20" t="str">
            <v/>
          </cell>
          <cell r="L20" t="str">
            <v/>
          </cell>
        </row>
        <row r="21">
          <cell r="A21">
            <v>19</v>
          </cell>
          <cell r="J21" t="str">
            <v/>
          </cell>
          <cell r="K21" t="str">
            <v/>
          </cell>
          <cell r="L21" t="str">
            <v/>
          </cell>
        </row>
        <row r="22">
          <cell r="A22">
            <v>20</v>
          </cell>
          <cell r="J22" t="str">
            <v/>
          </cell>
          <cell r="K22" t="str">
            <v/>
          </cell>
          <cell r="L22" t="str">
            <v/>
          </cell>
        </row>
        <row r="23">
          <cell r="A23">
            <v>21</v>
          </cell>
          <cell r="J23" t="str">
            <v/>
          </cell>
          <cell r="K23" t="str">
            <v/>
          </cell>
          <cell r="L23" t="str">
            <v/>
          </cell>
        </row>
        <row r="24">
          <cell r="A24">
            <v>22</v>
          </cell>
          <cell r="J24" t="str">
            <v/>
          </cell>
          <cell r="K24" t="str">
            <v/>
          </cell>
          <cell r="L24" t="str">
            <v/>
          </cell>
        </row>
        <row r="25">
          <cell r="A25">
            <v>23</v>
          </cell>
          <cell r="J25" t="str">
            <v/>
          </cell>
          <cell r="K25" t="str">
            <v/>
          </cell>
          <cell r="L25" t="str">
            <v/>
          </cell>
        </row>
        <row r="26">
          <cell r="A26">
            <v>24</v>
          </cell>
          <cell r="J26" t="str">
            <v/>
          </cell>
          <cell r="K26" t="str">
            <v/>
          </cell>
          <cell r="L26" t="str">
            <v/>
          </cell>
        </row>
        <row r="27">
          <cell r="A27">
            <v>25</v>
          </cell>
          <cell r="J27" t="str">
            <v/>
          </cell>
          <cell r="K27" t="str">
            <v/>
          </cell>
          <cell r="L27" t="str">
            <v/>
          </cell>
        </row>
        <row r="28">
          <cell r="A28">
            <v>26</v>
          </cell>
          <cell r="J28" t="str">
            <v/>
          </cell>
          <cell r="K28" t="str">
            <v/>
          </cell>
          <cell r="L28" t="str">
            <v/>
          </cell>
        </row>
        <row r="29">
          <cell r="A29">
            <v>27</v>
          </cell>
          <cell r="J29" t="str">
            <v/>
          </cell>
          <cell r="K29" t="str">
            <v/>
          </cell>
          <cell r="L29" t="str">
            <v/>
          </cell>
        </row>
        <row r="30">
          <cell r="A30">
            <v>28</v>
          </cell>
          <cell r="J30" t="str">
            <v/>
          </cell>
          <cell r="K30" t="str">
            <v/>
          </cell>
          <cell r="L30" t="str">
            <v/>
          </cell>
        </row>
        <row r="31">
          <cell r="A31">
            <v>29</v>
          </cell>
          <cell r="J31" t="str">
            <v/>
          </cell>
          <cell r="K31" t="str">
            <v/>
          </cell>
          <cell r="L31" t="str">
            <v/>
          </cell>
        </row>
        <row r="32">
          <cell r="A32">
            <v>30</v>
          </cell>
          <cell r="J32" t="str">
            <v/>
          </cell>
          <cell r="K32" t="str">
            <v/>
          </cell>
          <cell r="L32" t="str">
            <v/>
          </cell>
        </row>
        <row r="33">
          <cell r="A33">
            <v>31</v>
          </cell>
          <cell r="J33" t="str">
            <v/>
          </cell>
          <cell r="K33" t="str">
            <v/>
          </cell>
          <cell r="L33" t="str">
            <v/>
          </cell>
        </row>
        <row r="35">
          <cell r="B35" t="str">
            <v>（注1）外部人材については所属分類が３種類あります。その他原価、一般管理費等を算出するため、所属先ごとに分類・枝番を選択してください。</v>
          </cell>
        </row>
        <row r="36">
          <cell r="B36" t="str">
            <v>　　　提案企業はＺを選択ください。</v>
          </cell>
        </row>
        <row r="37">
          <cell r="B37" t="str">
            <v xml:space="preserve">　　Ａ．コンサルティング企業　Ｂ．コンサルティング企業以外の法人　Ｃ．個人　Ｚ．提案企業　Ｇ．地域金融機関（中小企業支援型のみ） </v>
          </cell>
        </row>
        <row r="38">
          <cell r="B38" t="str">
            <v>（注2）業務従事者の最終学歴（卒業年月）が大学院卒以上の場合、大学学歴と大学卒業年月もあわせて記載願います。</v>
          </cell>
        </row>
        <row r="39">
          <cell r="B39" t="str">
            <v>（注3）業務従事者の所属法人所在地又は居住地（都道府県）を記載ください。</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入力方法(1)"/>
      <sheetName val="修正"/>
      <sheetName val="入力方法"/>
      <sheetName val="①入力シート"/>
      <sheetName val="②従事者明細"/>
      <sheetName val="③契約金額"/>
      <sheetName val="様式1（契約金額精算報告書の提出）"/>
      <sheetName val="様式2（契約金額精算報告書）"/>
      <sheetName val="様式3（チェックリスト）"/>
      <sheetName val="様式4（内訳書）"/>
      <sheetName val="様式5（流用計算書 ）"/>
      <sheetName val="様式5-1（打合簿あり流用明細）"/>
      <sheetName val="様式5-2（打合簿なし流用明細）"/>
      <sheetName val="様式6（業務従事者）"/>
      <sheetName val="様式7　従事計画・実績表 (解説入り)"/>
      <sheetName val="様式7従事計画・実績表 (解説入り)o"/>
      <sheetName val="様式7（従事計画・実績表 (解説無し)入力用）"/>
      <sheetName val="従事計画・実績表の記入方法"/>
      <sheetName val="様式8（直接人件費）様式9（その他原価・一般管理費等）"/>
      <sheetName val="様式10（機材購入・輸送費）"/>
      <sheetName val="様式10別紙（機材等製造労務費明細）"/>
      <sheetName val="様式11（航空賃）"/>
      <sheetName val="様式12（航空賃　証拠書類附属書)"/>
      <sheetName val="様式13（日当・宿泊・内国旅費）"/>
      <sheetName val="様式13（日当宿泊料）"/>
      <sheetName val="様式14（現地活動費明細） (2)"/>
      <sheetName val="様式14（現地活動費）"/>
      <sheetName val="様式15（現地活動費　支出実績総括表）"/>
      <sheetName val="様式16（出納簿）（車）"/>
      <sheetName val="様式16（出納簿）(車) (2)"/>
      <sheetName val="様式16（出納簿）(車) (3)"/>
      <sheetName val="様式16（出納簿）(車) (4)"/>
      <sheetName val="様式16（出納簿）(交通)"/>
      <sheetName val="様式16（出納簿）(傭人)"/>
      <sheetName val="様式16（出納簿）(傭人) (2)"/>
      <sheetName val="様式16（出納簿）(傭人) (3)"/>
      <sheetName val="様式16（出納簿）(傭人) (4)"/>
      <sheetName val="様式16（出納簿）(交通) (2)"/>
      <sheetName val="様式16（出納簿）(交通) (3)"/>
      <sheetName val="様式16（出納簿）(再委託)"/>
      <sheetName val="様式16（出納簿）(再委託) (2)"/>
      <sheetName val="様式16（出納簿）(セミナー)"/>
      <sheetName val="様式17(本邦受入活動費)"/>
      <sheetName val="様式18（管理費）"/>
      <sheetName val="様式19（証書貼付台紙)"/>
      <sheetName val="様式く外部人材関連 "/>
      <sheetName val="様式20業務完了届"/>
      <sheetName val="様式21請求書"/>
      <sheetName val="様式く外部人材履行結果検査調書 "/>
      <sheetName val="様式さ機材等納入結果検査調書"/>
      <sheetName val="様式-お　受領書"/>
      <sheetName val="仕切紙"/>
      <sheetName val="総括表"/>
      <sheetName val="実施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Sheet2"/>
      <sheetName val="入力方法"/>
      <sheetName val="入力方法 (2)"/>
      <sheetName val="①入力シート"/>
      <sheetName val="②従事者明細"/>
      <sheetName val="③契約金額"/>
      <sheetName val="様式1（経費精算報告書の提出）"/>
      <sheetName val="様式2（経費精算報告書）"/>
      <sheetName val="様式3（チェックリスト）"/>
      <sheetName val="様式4（内訳書）"/>
      <sheetName val="様式5（流用計算書 ）"/>
      <sheetName val="様式5-1（打合簿あり流用明細）"/>
      <sheetName val="様式5-2（打合簿なし流用明細）"/>
      <sheetName val="様式6（業務従事者）"/>
      <sheetName val="⑰従事計画・実績表 (解説入り)"/>
      <sheetName val="⑰従事計画・実績表 (解説無し)入力用"/>
      <sheetName val="従事計画・実績表の記入方法"/>
      <sheetName val="様式8（人件費）"/>
      <sheetName val="様式9その他原価・一般管理費等"/>
      <sheetName val="様式10（機材費）"/>
      <sheetName val="様式10別紙（労務費明細）"/>
      <sheetName val="様式11（旅費）"/>
      <sheetName val="様式12（証拠書類附属書） (1)"/>
      <sheetName val="様式12（証拠書類附属書） (2)"/>
      <sheetName val="様式12（証拠書類附属書） (3)"/>
      <sheetName val="様式12（証拠書類附属書） (4)"/>
      <sheetName val="様式12（証拠書類附属書） (5)"/>
      <sheetName val="様式12（証拠書類附属書） (6)"/>
      <sheetName val="様式12（証拠書類附属書） (7)"/>
      <sheetName val="様式12（証拠書類附属書） (8)"/>
      <sheetName val="様式12（証拠書類附属書） (9)"/>
      <sheetName val="様式12（証拠書類附属書） (10)"/>
      <sheetName val="様式12（証拠書類附属書） (11)"/>
      <sheetName val="様式12（証拠書類附属書） (12)"/>
      <sheetName val="様式12（証拠書類附属書） (13)"/>
      <sheetName val="様式12（証拠書類附属書） (14)"/>
      <sheetName val="様式12（証拠書類附属書） (15)"/>
      <sheetName val="様式12（証拠書類附属書） (16)"/>
      <sheetName val="様式12（証拠書類附属書） (17)"/>
      <sheetName val="様式13（日当宿泊料）"/>
      <sheetName val="様式14（現地活動費明細）"/>
      <sheetName val="様式15（現地活動費）"/>
      <sheetName val="現地活動費入力用"/>
      <sheetName val="様式16（出納簿）(1)"/>
      <sheetName val="様式16（出納簿） (2)"/>
      <sheetName val="様式16（出納簿） (3)"/>
      <sheetName val="様式16（出納簿） (4)"/>
      <sheetName val="様式17-1(本邦受入活動費)"/>
      <sheetName val="様式17-2（国内研修費）"/>
      <sheetName val="様式18（管理費）"/>
      <sheetName val="様式19（証書貼付台紙)"/>
      <sheetName val="様式20業務完了届"/>
      <sheetName val="様式21請求書"/>
      <sheetName val="様式く外部人材関連 "/>
      <sheetName val="様式さ機材等納入結果"/>
      <sheetName val="総括表"/>
      <sheetName val="実施明細"/>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入力方法(1)"/>
      <sheetName val="修正"/>
      <sheetName val="入力方法"/>
      <sheetName val="別表 特例措置関連経費一覧表"/>
      <sheetName val="①入力シート"/>
      <sheetName val="②従事者明細"/>
      <sheetName val="③契約金額"/>
      <sheetName val="様式1（契約金額精算報告書の提出）"/>
      <sheetName val="様式2（契約金額精算報告書）"/>
      <sheetName val="様式3（チェックリスト）"/>
      <sheetName val="様式4（内訳書）特例経費含む"/>
      <sheetName val="様式4（内訳書）"/>
      <sheetName val="様式5（流用計算書 ）"/>
      <sheetName val="様式5-1（打合簿あり流用明細）"/>
      <sheetName val="様式5-2（打合簿なし流用明細）"/>
      <sheetName val="様式6（業務従事者）"/>
      <sheetName val="様式7　従事計画・実績表 (解説入り)"/>
      <sheetName val="様式7従事計画・実績表 (解説入り)o"/>
      <sheetName val="様式7（従事計画・実績表 (解説無し)入力用）"/>
      <sheetName val="従事計画・実績表の記入方法"/>
      <sheetName val="様式8（直接人件費）様式9（その他原価・一般管理費等）"/>
      <sheetName val="様式10（機材購入・輸送費）"/>
      <sheetName val="様式10別紙（機材等製造労務費明細）"/>
      <sheetName val="様式11（航空賃）"/>
      <sheetName val="様式12（航空賃　証拠書類附属書)"/>
      <sheetName val="様式13（日当・宿泊・内国旅費）"/>
      <sheetName val="様式13（日当宿泊料）"/>
      <sheetName val="様式14（現地活動費明細） (2)"/>
      <sheetName val="様式14（現地活動費）"/>
      <sheetName val="様式15（現地活動費　支出実績総括表）"/>
      <sheetName val="様式16（出納簿）（車）"/>
      <sheetName val="様式16（出納簿）(車) (2)"/>
      <sheetName val="様式16（出納簿）(車) (3)"/>
      <sheetName val="様式16（出納簿）(車) (4)"/>
      <sheetName val="様式16（出納簿）(傭人)"/>
      <sheetName val="様式16（出納簿）(傭人) (2)"/>
      <sheetName val="様式16（出納簿）(傭人) (3)"/>
      <sheetName val="様式16（出納簿）(傭人) (4)"/>
      <sheetName val="様式16（出納簿）(交通)"/>
      <sheetName val="様式16（出納簿）(交通) (2)"/>
      <sheetName val="様式16（出納簿）(交通) (3)"/>
      <sheetName val="様式16（出納簿）(再委託)"/>
      <sheetName val="様式16（出納簿）(再委託) (2)"/>
      <sheetName val="様式16（出納簿）(セミナー)"/>
      <sheetName val="様式17(本邦受入活動費)"/>
      <sheetName val="様式18（管理費）"/>
      <sheetName val="様式19（証書貼付台紙)"/>
      <sheetName val="様式く外部人材関連 "/>
      <sheetName val="様式20業務完了届"/>
      <sheetName val="様式21請求書"/>
      <sheetName val="様式22　特例経費"/>
      <sheetName val="様式く外部人材履行結果検査調書 "/>
      <sheetName val="様式さ機材等納入結果検査調書"/>
      <sheetName val="様式-お　受領書受領書 記入例"/>
      <sheetName val="仕切紙"/>
      <sheetName val="総括表"/>
      <sheetName val="実施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入力方法(1)"/>
      <sheetName val="修正"/>
      <sheetName val="入力方法"/>
      <sheetName val="別表 特例措置関連経費一覧表"/>
      <sheetName val="①入力シート"/>
      <sheetName val="様式4（内訳書）"/>
      <sheetName val="様式21請求書 (特例経費含む)"/>
      <sheetName val="②従事者明細"/>
      <sheetName val="③契約金額"/>
      <sheetName val="様式1（契約金額精算報告書の提出）"/>
      <sheetName val="様式2（契約金額精算報告書）"/>
      <sheetName val="様式3（チェックリスト）"/>
      <sheetName val="様式4（内訳書_8%経過措置）"/>
      <sheetName val="様式4（内訳書_消費税10％）"/>
      <sheetName val="様式5（流用計算書 ）"/>
      <sheetName val="様式5-1（打合簿あり流用明細）"/>
      <sheetName val="様式5-2（打合簿なし流用明細）"/>
      <sheetName val="様式6（業務従事者）"/>
      <sheetName val="様式7　従事計画・実績表 (解説入り)"/>
      <sheetName val="様式7従事計画・実績表 (解説入り)o"/>
      <sheetName val="様式7（従事計画・実績表 (解説無し)入力用）"/>
      <sheetName val="従事計画・実績表の記入方法"/>
      <sheetName val="様式8（直接人件費）様式9（その他原価・一般管理費等）"/>
      <sheetName val="様式10（機材購入・輸送費）"/>
      <sheetName val="様式10別紙（機材等製造労務費明細）"/>
      <sheetName val="様式11（航空賃）"/>
      <sheetName val="様式12（航空賃　証拠書類附属書)"/>
      <sheetName val="様式13（日当・宿泊・内国旅費）"/>
      <sheetName val="様式13（日当宿泊料）"/>
      <sheetName val="様式14（現地活動費）"/>
      <sheetName val="様式14-2（現地活動費　合意単価適用分）"/>
      <sheetName val="様式15（現地活動費　支出実績総括表）"/>
      <sheetName val="様式16（出納簿）（車）"/>
      <sheetName val="様式16（出納簿）(車) (2)"/>
      <sheetName val="様式16（出納簿）(車) (3)"/>
      <sheetName val="様式16（出納簿）(車) (4)"/>
      <sheetName val="様式16（出納簿）(傭人)"/>
      <sheetName val="様式16（出納簿）(傭人) (2)"/>
      <sheetName val="様式16（出納簿）(傭人) (3)"/>
      <sheetName val="様式16（出納簿）(傭人) (4)"/>
      <sheetName val="様式16（出納簿）(交通)"/>
      <sheetName val="様式16（出納簿）(交通) (2)"/>
      <sheetName val="様式16（出納簿）(交通) (3)"/>
      <sheetName val="様式16（出納簿）(再委託)"/>
      <sheetName val="様式16（出納簿）(再委託) (2)"/>
      <sheetName val="様式16（出納簿）(セミナー)"/>
      <sheetName val="様式17(本邦受入活動費)"/>
      <sheetName val="様式19（証書貼付台紙)"/>
      <sheetName val="様式く外部人材関連 "/>
      <sheetName val="様式18（管理費）"/>
      <sheetName val="様式20業務完了届"/>
      <sheetName val="様式21請求書（消費税8%経過措置）"/>
      <sheetName val="様式21請求書（消費税10％）"/>
      <sheetName val="様式22　特例経費"/>
      <sheetName val="様式く外部人材履行結果検査調書 "/>
      <sheetName val="様式さ機材等納入結果検査調書"/>
      <sheetName val="様式-お　受領書受領書 記入例"/>
      <sheetName val="仕切紙"/>
      <sheetName val="総括表"/>
      <sheetName val="実施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入力方法(1)"/>
      <sheetName val="修正"/>
      <sheetName val="様式ｰお（各種書類受領書）"/>
      <sheetName val="入力方法"/>
      <sheetName val="①入力シート"/>
      <sheetName val="②従事者明細"/>
      <sheetName val="③契約金額"/>
      <sheetName val="様式1（契約金額精算報告書の提出）"/>
      <sheetName val="様式2（契約金額精算報告書）"/>
      <sheetName val="様式3（チェックリスト）"/>
      <sheetName val="様式4（内訳書）"/>
      <sheetName val="様式5（流用計算書 ）"/>
      <sheetName val="様式5-1（打合簿あり流用明細）"/>
      <sheetName val="様式5-2（打合簿なし流用明細）"/>
      <sheetName val="様式6（業務従事者）"/>
      <sheetName val="様式7　従事計画・実績表 (解説入り)"/>
      <sheetName val="様式7従事計画・実績表 (解説入り)o"/>
      <sheetName val="様式7（従事計画・実績表 (解説無し)入力用）"/>
      <sheetName val="従事計画・実績表の記入方法"/>
      <sheetName val="様式8（直接人件費）様式9（その他原価・一般管理費等）"/>
      <sheetName val="様式10（機材購入・輸送費）"/>
      <sheetName val="様式10別紙（機材等製造労務費明細）"/>
      <sheetName val="様式11（航空賃）"/>
      <sheetName val="様式12（航空賃　証拠書類附属書)"/>
      <sheetName val="様式13（日当・宿泊・内国旅費）"/>
      <sheetName val="様式13（日当宿泊料）"/>
      <sheetName val="様式14（現地活動費明細） (2)"/>
      <sheetName val="様式14（現地活動費）"/>
      <sheetName val="様式15（現地活動費　支出実績総括表）"/>
      <sheetName val="様式16（出納簿）（車）"/>
      <sheetName val="様式16（出納簿）(車) (2)"/>
      <sheetName val="様式16（出納簿）(車) (3)"/>
      <sheetName val="様式16（出納簿）(車) (4)"/>
      <sheetName val="様式16（出納簿）(交通)"/>
      <sheetName val="様式16（出納簿）(傭人)"/>
      <sheetName val="様式16（出納簿）(傭人) (2)"/>
      <sheetName val="様式16（出納簿）(傭人) (3)"/>
      <sheetName val="様式16（出納簿）(傭人) (4)"/>
      <sheetName val="様式16（出納簿）(交通) (2)"/>
      <sheetName val="様式16（出納簿）(交通) (3)"/>
      <sheetName val="様式16（出納簿）(再委託)"/>
      <sheetName val="様式16（出納簿）(再委託) (2)"/>
      <sheetName val="様式16（出納簿）(セミナー)"/>
      <sheetName val="様式17(本邦受入活動費)"/>
      <sheetName val="様式18（管理費）"/>
      <sheetName val="様式19（証書貼付台紙)"/>
      <sheetName val="様式く外部人材関連 "/>
      <sheetName val="様式20業務完了届"/>
      <sheetName val="様式21請求書"/>
      <sheetName val="様式く外部人材履行結果検査調書 "/>
      <sheetName val="様式さ機材等納入結果検査調書"/>
      <sheetName val="仕切紙"/>
      <sheetName val="総括表"/>
      <sheetName val="実施明細"/>
      <sheetName val="様式お（各種書類受領書）"/>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促進‐④別添"/>
      <sheetName val="促進‐⑨別添１"/>
      <sheetName val="別添２"/>
      <sheetName val="入力シート"/>
      <sheetName val="データ履歴"/>
      <sheetName val="単価・従事者明細"/>
      <sheetName val="コメント"/>
      <sheetName val="月報1"/>
      <sheetName val="月報2"/>
      <sheetName val="月報3"/>
      <sheetName val="様式7（従事計画表）"/>
      <sheetName val="様式い現地活動費"/>
      <sheetName val="様式う前払請求書"/>
      <sheetName val="別紙前払請求内訳 "/>
      <sheetName val="様式え保証書"/>
      <sheetName val="様式お受領書"/>
      <sheetName val="様式お返却依頼書"/>
      <sheetName val="様式か部分払請求書"/>
      <sheetName val="様式-か 部分払請求内訳"/>
      <sheetName val="様式き部分完了届"/>
      <sheetName val="添付書類１ （外部人材）"/>
      <sheetName val="添付書類１（その他原価、一般管理費等）"/>
      <sheetName val="添付書類１(機材費）"/>
      <sheetName val="添付書類１ （旅費）"/>
      <sheetName val=" 添付書類１（再委託・本邦受入）"/>
      <sheetName val="様式く外部人材関連"/>
      <sheetName val="様式概算払請求書"/>
      <sheetName val="様式-け 概算払請求内訳"/>
      <sheetName val="様式こ精算払請求書"/>
      <sheetName val="様式さ機材等納入結果"/>
      <sheetName val="総括表"/>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5.xml"/><Relationship Id="rId1" Type="http://schemas.openxmlformats.org/officeDocument/2006/relationships/printerSettings" Target="../printerSettings/printerSettings2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6.xml"/><Relationship Id="rId1" Type="http://schemas.openxmlformats.org/officeDocument/2006/relationships/printerSettings" Target="../printerSettings/printerSettings27.bin"/><Relationship Id="rId4" Type="http://schemas.openxmlformats.org/officeDocument/2006/relationships/comments" Target="../comments4.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14"/>
  <sheetViews>
    <sheetView workbookViewId="0">
      <selection activeCell="A14" sqref="A14"/>
    </sheetView>
  </sheetViews>
  <sheetFormatPr defaultRowHeight="14.25"/>
  <cols>
    <col min="1" max="1" width="29.5" customWidth="1"/>
    <col min="2" max="2" width="16.125" bestFit="1" customWidth="1"/>
  </cols>
  <sheetData>
    <row r="1" spans="1:3">
      <c r="A1" t="s">
        <v>0</v>
      </c>
      <c r="B1" t="s">
        <v>1</v>
      </c>
    </row>
    <row r="2" spans="1:3">
      <c r="A2" t="s">
        <v>2</v>
      </c>
      <c r="B2" t="s">
        <v>3</v>
      </c>
    </row>
    <row r="3" spans="1:3">
      <c r="A3" t="s">
        <v>4</v>
      </c>
      <c r="B3" t="s">
        <v>3</v>
      </c>
    </row>
    <row r="4" spans="1:3">
      <c r="A4" t="s">
        <v>5</v>
      </c>
      <c r="B4" t="s">
        <v>6</v>
      </c>
    </row>
    <row r="5" spans="1:3">
      <c r="A5" t="s">
        <v>7</v>
      </c>
      <c r="B5" t="s">
        <v>8</v>
      </c>
      <c r="C5" s="408" t="s">
        <v>9</v>
      </c>
    </row>
    <row r="6" spans="1:3">
      <c r="A6" t="s">
        <v>10</v>
      </c>
      <c r="B6" t="s">
        <v>11</v>
      </c>
    </row>
    <row r="7" spans="1:3">
      <c r="A7" t="s">
        <v>12</v>
      </c>
      <c r="B7" t="s">
        <v>13</v>
      </c>
    </row>
    <row r="8" spans="1:3">
      <c r="B8" t="s">
        <v>14</v>
      </c>
    </row>
    <row r="9" spans="1:3">
      <c r="A9" t="s">
        <v>15</v>
      </c>
      <c r="B9" t="s">
        <v>16</v>
      </c>
    </row>
    <row r="11" spans="1:3">
      <c r="A11" t="s">
        <v>17</v>
      </c>
      <c r="B11" t="s">
        <v>18</v>
      </c>
    </row>
    <row r="12" spans="1:3">
      <c r="A12" t="s">
        <v>19</v>
      </c>
      <c r="B12" t="s">
        <v>20</v>
      </c>
    </row>
    <row r="13" spans="1:3">
      <c r="A13" t="s">
        <v>21</v>
      </c>
    </row>
    <row r="14" spans="1:3">
      <c r="A14" t="s">
        <v>22</v>
      </c>
    </row>
  </sheetData>
  <phoneticPr fontId="2"/>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FFFF00"/>
    <pageSetUpPr fitToPage="1"/>
  </sheetPr>
  <dimension ref="A3:I48"/>
  <sheetViews>
    <sheetView view="pageBreakPreview" topLeftCell="A6" zoomScaleNormal="100" zoomScaleSheetLayoutView="100" workbookViewId="0">
      <selection activeCell="I27" sqref="I27"/>
    </sheetView>
  </sheetViews>
  <sheetFormatPr defaultColWidth="9" defaultRowHeight="14.25"/>
  <cols>
    <col min="1" max="1" width="3" customWidth="1"/>
    <col min="2" max="2" width="11.125" customWidth="1"/>
    <col min="3" max="3" width="7.625" customWidth="1"/>
    <col min="5" max="5" width="4.125" style="34" customWidth="1"/>
    <col min="6" max="6" width="20.125" customWidth="1"/>
    <col min="7" max="7" width="7.125" customWidth="1"/>
    <col min="8" max="8" width="24.625" customWidth="1"/>
    <col min="9" max="9" width="7.625" customWidth="1"/>
    <col min="10" max="10" width="3.625" customWidth="1"/>
  </cols>
  <sheetData>
    <row r="3" spans="2:9">
      <c r="I3" s="1174" t="s">
        <v>536</v>
      </c>
    </row>
    <row r="6" spans="2:9" ht="16.5">
      <c r="H6" s="435">
        <f>①入力シート!D30</f>
        <v>0</v>
      </c>
      <c r="I6" s="84" t="s">
        <v>537</v>
      </c>
    </row>
    <row r="7" spans="2:9">
      <c r="B7" t="s">
        <v>538</v>
      </c>
    </row>
    <row r="8" spans="2:9">
      <c r="B8" t="s">
        <v>539</v>
      </c>
    </row>
    <row r="10" spans="2:9" ht="38.25" customHeight="1">
      <c r="F10" t="s">
        <v>540</v>
      </c>
      <c r="H10" s="513" t="str">
        <f>①入力シート!D33</f>
        <v>●●製作所</v>
      </c>
    </row>
    <row r="11" spans="2:9">
      <c r="F11" t="s">
        <v>541</v>
      </c>
      <c r="H11" s="347">
        <f>①入力シート!D35</f>
        <v>0</v>
      </c>
    </row>
    <row r="12" spans="2:9">
      <c r="F12" t="s">
        <v>542</v>
      </c>
      <c r="H12" s="347" t="str">
        <f>①入力シート!D36</f>
        <v>●●太郎</v>
      </c>
      <c r="I12" s="657" t="s">
        <v>543</v>
      </c>
    </row>
    <row r="13" spans="2:9">
      <c r="I13" s="1174"/>
    </row>
    <row r="14" spans="2:9">
      <c r="I14" s="1174"/>
    </row>
    <row r="17" spans="2:9">
      <c r="D17" t="s">
        <v>544</v>
      </c>
    </row>
    <row r="19" spans="2:9" ht="21.6" customHeight="1"/>
    <row r="20" spans="2:9" ht="34.5" customHeight="1"/>
    <row r="21" spans="2:9">
      <c r="B21" t="s">
        <v>545</v>
      </c>
    </row>
    <row r="22" spans="2:9">
      <c r="B22" t="s">
        <v>546</v>
      </c>
    </row>
    <row r="23" spans="2:9">
      <c r="B23" t="s">
        <v>547</v>
      </c>
    </row>
    <row r="24" spans="2:9">
      <c r="B24" t="s">
        <v>548</v>
      </c>
    </row>
    <row r="30" spans="2:9">
      <c r="E30" s="34" t="s">
        <v>549</v>
      </c>
    </row>
    <row r="32" spans="2:9" ht="20.100000000000001" customHeight="1">
      <c r="B32" t="s">
        <v>550</v>
      </c>
      <c r="C32" s="34" t="s">
        <v>551</v>
      </c>
      <c r="D32" t="s">
        <v>552</v>
      </c>
      <c r="E32" s="34" t="s">
        <v>551</v>
      </c>
      <c r="F32" s="1303" t="str">
        <f>①入力シート!D37</f>
        <v>●●案件化調査</v>
      </c>
      <c r="G32" s="1303"/>
      <c r="H32" s="1303"/>
      <c r="I32" s="397"/>
    </row>
    <row r="33" spans="1:9" ht="20.100000000000001" customHeight="1">
      <c r="C33" s="34"/>
      <c r="F33" s="1303"/>
      <c r="G33" s="1303"/>
      <c r="H33" s="1303"/>
      <c r="I33" s="397"/>
    </row>
    <row r="34" spans="1:9" ht="20.100000000000001" customHeight="1">
      <c r="C34" s="34"/>
      <c r="F34" s="1304"/>
      <c r="G34" s="1304"/>
      <c r="H34" s="1304"/>
      <c r="I34" s="397"/>
    </row>
    <row r="35" spans="1:9" ht="20.100000000000001" customHeight="1">
      <c r="D35" t="s">
        <v>553</v>
      </c>
      <c r="E35" s="34" t="s">
        <v>551</v>
      </c>
      <c r="F35" s="374" t="str">
        <f>①入力シート!D38</f>
        <v>〇〇国</v>
      </c>
      <c r="G35" s="374"/>
      <c r="H35" s="374"/>
    </row>
    <row r="36" spans="1:9" ht="20.100000000000001" customHeight="1">
      <c r="D36" s="1174" t="s">
        <v>554</v>
      </c>
      <c r="E36" s="34" t="s">
        <v>551</v>
      </c>
      <c r="F36" s="375">
        <f>①入力シート!D39</f>
        <v>0</v>
      </c>
      <c r="G36" s="374"/>
      <c r="H36" s="374"/>
    </row>
    <row r="37" spans="1:9" ht="20.100000000000001" customHeight="1"/>
    <row r="38" spans="1:9" ht="20.100000000000001" customHeight="1">
      <c r="B38" t="s">
        <v>555</v>
      </c>
      <c r="C38" s="34" t="s">
        <v>551</v>
      </c>
      <c r="D38" t="s">
        <v>556</v>
      </c>
    </row>
    <row r="46" spans="1:9">
      <c r="A46" s="11" t="s">
        <v>557</v>
      </c>
    </row>
    <row r="47" spans="1:9">
      <c r="A47" s="11" t="s">
        <v>558</v>
      </c>
    </row>
    <row r="48" spans="1:9">
      <c r="A48" s="11" t="s">
        <v>559</v>
      </c>
    </row>
  </sheetData>
  <mergeCells count="1">
    <mergeCell ref="F32:H34"/>
  </mergeCells>
  <phoneticPr fontId="2"/>
  <pageMargins left="0.7" right="0.7" top="0.75" bottom="0.75" header="0.3" footer="0.3"/>
  <pageSetup paperSize="9" scale="86"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FFFF00"/>
  </sheetPr>
  <dimension ref="A3:I53"/>
  <sheetViews>
    <sheetView view="pageBreakPreview" topLeftCell="A24" zoomScaleNormal="100" zoomScaleSheetLayoutView="100" workbookViewId="0">
      <selection activeCell="E37" sqref="E37"/>
    </sheetView>
  </sheetViews>
  <sheetFormatPr defaultColWidth="9" defaultRowHeight="14.25"/>
  <cols>
    <col min="2" max="2" width="3.125" style="34" customWidth="1"/>
    <col min="4" max="4" width="16" customWidth="1"/>
    <col min="6" max="6" width="8.625" customWidth="1"/>
    <col min="7" max="7" width="15.125" customWidth="1"/>
    <col min="8" max="8" width="11" customWidth="1"/>
  </cols>
  <sheetData>
    <row r="3" spans="1:9">
      <c r="H3" s="1174" t="s">
        <v>423</v>
      </c>
      <c r="I3" s="34"/>
    </row>
    <row r="10" spans="1:9" ht="28.5">
      <c r="D10" s="7" t="s">
        <v>560</v>
      </c>
      <c r="E10" s="7"/>
      <c r="F10" s="7"/>
      <c r="G10" s="6"/>
    </row>
    <row r="13" spans="1:9">
      <c r="I13" s="1174"/>
    </row>
    <row r="14" spans="1:9">
      <c r="A14" t="s">
        <v>552</v>
      </c>
      <c r="B14" s="34" t="s">
        <v>551</v>
      </c>
      <c r="C14" s="1303" t="str">
        <f>①入力シート!D37</f>
        <v>●●案件化調査</v>
      </c>
      <c r="D14" s="1303"/>
      <c r="E14" s="1303"/>
      <c r="F14" s="1303"/>
      <c r="G14" s="1303"/>
      <c r="H14" s="1303"/>
      <c r="I14" s="1174"/>
    </row>
    <row r="15" spans="1:9">
      <c r="C15" s="1303"/>
      <c r="D15" s="1303"/>
      <c r="E15" s="1303"/>
      <c r="F15" s="1303"/>
      <c r="G15" s="1303"/>
      <c r="H15" s="1303"/>
      <c r="I15" s="1174"/>
    </row>
    <row r="16" spans="1:9">
      <c r="C16" s="1304"/>
      <c r="D16" s="1304"/>
      <c r="E16" s="1304"/>
      <c r="F16" s="1304"/>
      <c r="G16" s="1304"/>
      <c r="H16" s="1304"/>
      <c r="I16" s="1174"/>
    </row>
    <row r="17" spans="1:9">
      <c r="I17" s="1174"/>
    </row>
    <row r="18" spans="1:9">
      <c r="A18" t="s">
        <v>553</v>
      </c>
      <c r="B18" s="34" t="s">
        <v>551</v>
      </c>
      <c r="C18" s="376" t="str">
        <f>①入力シート!D38</f>
        <v>〇〇国</v>
      </c>
      <c r="D18" s="376"/>
      <c r="E18" s="376"/>
      <c r="F18" s="376"/>
      <c r="G18" s="376"/>
      <c r="H18" s="376"/>
    </row>
    <row r="26" spans="1:9">
      <c r="D26" s="1305">
        <f>①入力シート!D30</f>
        <v>0</v>
      </c>
      <c r="E26" s="1305"/>
      <c r="F26" s="1305"/>
      <c r="G26" s="1305"/>
    </row>
    <row r="29" spans="1:9">
      <c r="C29" t="s">
        <v>561</v>
      </c>
      <c r="D29" s="376" t="str">
        <f>①入力シート!D33</f>
        <v>●●製作所</v>
      </c>
      <c r="E29" s="376"/>
      <c r="F29" s="376"/>
      <c r="G29" s="376"/>
    </row>
    <row r="33" spans="3:8">
      <c r="E33" s="34"/>
    </row>
    <row r="35" spans="3:8" ht="30" customHeight="1"/>
    <row r="36" spans="3:8" ht="15.75">
      <c r="C36" s="628" t="s">
        <v>562</v>
      </c>
      <c r="D36" s="597"/>
      <c r="E36" s="379"/>
      <c r="F36" s="379"/>
      <c r="G36" s="379"/>
      <c r="H36" s="378"/>
    </row>
    <row r="37" spans="3:8">
      <c r="C37" s="1" t="s">
        <v>563</v>
      </c>
      <c r="D37" s="2"/>
      <c r="H37" s="380"/>
    </row>
    <row r="38" spans="3:8">
      <c r="C38" s="1" t="s">
        <v>564</v>
      </c>
      <c r="D38" s="2"/>
      <c r="H38" s="380"/>
    </row>
    <row r="39" spans="3:8">
      <c r="C39" s="627" t="s">
        <v>565</v>
      </c>
      <c r="D39" s="599"/>
      <c r="H39" s="380"/>
    </row>
    <row r="40" spans="3:8">
      <c r="C40" s="627" t="s">
        <v>566</v>
      </c>
      <c r="D40" s="599"/>
      <c r="H40" s="380"/>
    </row>
    <row r="41" spans="3:8">
      <c r="C41" s="3"/>
      <c r="D41" s="4"/>
      <c r="E41" s="377"/>
      <c r="F41" s="377"/>
      <c r="G41" s="377"/>
      <c r="H41" s="381"/>
    </row>
    <row r="42" spans="3:8">
      <c r="C42" s="1" t="s">
        <v>567</v>
      </c>
      <c r="D42" s="2"/>
      <c r="E42" s="379"/>
      <c r="F42" s="379"/>
      <c r="G42" s="379"/>
      <c r="H42" s="378"/>
    </row>
    <row r="43" spans="3:8">
      <c r="C43" s="1" t="s">
        <v>563</v>
      </c>
      <c r="D43" s="2"/>
      <c r="H43" s="380"/>
    </row>
    <row r="44" spans="3:8" ht="14.25" customHeight="1">
      <c r="C44" s="1" t="s">
        <v>564</v>
      </c>
      <c r="D44" s="2"/>
      <c r="H44" s="380"/>
    </row>
    <row r="45" spans="3:8">
      <c r="C45" s="1" t="s">
        <v>565</v>
      </c>
      <c r="D45" s="2"/>
      <c r="H45" s="380"/>
    </row>
    <row r="46" spans="3:8">
      <c r="C46" s="1" t="s">
        <v>566</v>
      </c>
      <c r="D46" s="2"/>
      <c r="H46" s="380"/>
    </row>
    <row r="47" spans="3:8">
      <c r="C47" s="595"/>
      <c r="D47" s="596"/>
      <c r="E47" s="377"/>
      <c r="F47" s="377"/>
      <c r="G47" s="377"/>
      <c r="H47" s="381"/>
    </row>
    <row r="51" spans="1:9">
      <c r="B51"/>
    </row>
    <row r="52" spans="1:9" ht="14.85" customHeight="1">
      <c r="A52" s="1289" t="s">
        <v>568</v>
      </c>
      <c r="B52" s="1289"/>
      <c r="C52" s="1289"/>
      <c r="D52" s="1289"/>
      <c r="E52" s="1289"/>
      <c r="F52" s="1289"/>
      <c r="G52" s="1289"/>
      <c r="H52" s="1289"/>
      <c r="I52" s="5"/>
    </row>
    <row r="53" spans="1:9">
      <c r="A53" s="1289"/>
      <c r="B53" s="1289"/>
      <c r="C53" s="1289"/>
      <c r="D53" s="1289"/>
      <c r="E53" s="1289"/>
      <c r="F53" s="1289"/>
      <c r="G53" s="1289"/>
      <c r="H53" s="1289"/>
      <c r="I53" s="5"/>
    </row>
  </sheetData>
  <mergeCells count="3">
    <mergeCell ref="A52:H53"/>
    <mergeCell ref="C14:H16"/>
    <mergeCell ref="D26:G26"/>
  </mergeCells>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FFFF00"/>
  </sheetPr>
  <dimension ref="A1:C53"/>
  <sheetViews>
    <sheetView view="pageBreakPreview" topLeftCell="C33" zoomScale="75" zoomScaleNormal="100" zoomScaleSheetLayoutView="75" workbookViewId="0">
      <selection activeCell="C42" sqref="C42"/>
    </sheetView>
  </sheetViews>
  <sheetFormatPr defaultRowHeight="13.5"/>
  <cols>
    <col min="1" max="1" width="10.5" style="563" customWidth="1"/>
    <col min="2" max="2" width="5.125" style="563" customWidth="1"/>
    <col min="3" max="3" width="103" style="563" customWidth="1"/>
    <col min="4" max="4" width="13.125" style="563" customWidth="1"/>
    <col min="5" max="253" width="9" style="563"/>
    <col min="254" max="254" width="0" style="563" hidden="1" customWidth="1"/>
    <col min="255" max="255" width="10.5" style="563" customWidth="1"/>
    <col min="256" max="256" width="5.125" style="563" customWidth="1"/>
    <col min="257" max="257" width="106.625" style="563" customWidth="1"/>
    <col min="258" max="259" width="0" style="563" hidden="1" customWidth="1"/>
    <col min="260" max="260" width="13.125" style="563" customWidth="1"/>
    <col min="261" max="509" width="9" style="563"/>
    <col min="510" max="510" width="0" style="563" hidden="1" customWidth="1"/>
    <col min="511" max="511" width="10.5" style="563" customWidth="1"/>
    <col min="512" max="512" width="5.125" style="563" customWidth="1"/>
    <col min="513" max="513" width="106.625" style="563" customWidth="1"/>
    <col min="514" max="515" width="0" style="563" hidden="1" customWidth="1"/>
    <col min="516" max="516" width="13.125" style="563" customWidth="1"/>
    <col min="517" max="765" width="9" style="563"/>
    <col min="766" max="766" width="0" style="563" hidden="1" customWidth="1"/>
    <col min="767" max="767" width="10.5" style="563" customWidth="1"/>
    <col min="768" max="768" width="5.125" style="563" customWidth="1"/>
    <col min="769" max="769" width="106.625" style="563" customWidth="1"/>
    <col min="770" max="771" width="0" style="563" hidden="1" customWidth="1"/>
    <col min="772" max="772" width="13.125" style="563" customWidth="1"/>
    <col min="773" max="1021" width="9" style="563"/>
    <col min="1022" max="1022" width="0" style="563" hidden="1" customWidth="1"/>
    <col min="1023" max="1023" width="10.5" style="563" customWidth="1"/>
    <col min="1024" max="1024" width="5.125" style="563" customWidth="1"/>
    <col min="1025" max="1025" width="106.625" style="563" customWidth="1"/>
    <col min="1026" max="1027" width="0" style="563" hidden="1" customWidth="1"/>
    <col min="1028" max="1028" width="13.125" style="563" customWidth="1"/>
    <col min="1029" max="1277" width="9" style="563"/>
    <col min="1278" max="1278" width="0" style="563" hidden="1" customWidth="1"/>
    <col min="1279" max="1279" width="10.5" style="563" customWidth="1"/>
    <col min="1280" max="1280" width="5.125" style="563" customWidth="1"/>
    <col min="1281" max="1281" width="106.625" style="563" customWidth="1"/>
    <col min="1282" max="1283" width="0" style="563" hidden="1" customWidth="1"/>
    <col min="1284" max="1284" width="13.125" style="563" customWidth="1"/>
    <col min="1285" max="1533" width="9" style="563"/>
    <col min="1534" max="1534" width="0" style="563" hidden="1" customWidth="1"/>
    <col min="1535" max="1535" width="10.5" style="563" customWidth="1"/>
    <col min="1536" max="1536" width="5.125" style="563" customWidth="1"/>
    <col min="1537" max="1537" width="106.625" style="563" customWidth="1"/>
    <col min="1538" max="1539" width="0" style="563" hidden="1" customWidth="1"/>
    <col min="1540" max="1540" width="13.125" style="563" customWidth="1"/>
    <col min="1541" max="1789" width="9" style="563"/>
    <col min="1790" max="1790" width="0" style="563" hidden="1" customWidth="1"/>
    <col min="1791" max="1791" width="10.5" style="563" customWidth="1"/>
    <col min="1792" max="1792" width="5.125" style="563" customWidth="1"/>
    <col min="1793" max="1793" width="106.625" style="563" customWidth="1"/>
    <col min="1794" max="1795" width="0" style="563" hidden="1" customWidth="1"/>
    <col min="1796" max="1796" width="13.125" style="563" customWidth="1"/>
    <col min="1797" max="2045" width="9" style="563"/>
    <col min="2046" max="2046" width="0" style="563" hidden="1" customWidth="1"/>
    <col min="2047" max="2047" width="10.5" style="563" customWidth="1"/>
    <col min="2048" max="2048" width="5.125" style="563" customWidth="1"/>
    <col min="2049" max="2049" width="106.625" style="563" customWidth="1"/>
    <col min="2050" max="2051" width="0" style="563" hidden="1" customWidth="1"/>
    <col min="2052" max="2052" width="13.125" style="563" customWidth="1"/>
    <col min="2053" max="2301" width="9" style="563"/>
    <col min="2302" max="2302" width="0" style="563" hidden="1" customWidth="1"/>
    <col min="2303" max="2303" width="10.5" style="563" customWidth="1"/>
    <col min="2304" max="2304" width="5.125" style="563" customWidth="1"/>
    <col min="2305" max="2305" width="106.625" style="563" customWidth="1"/>
    <col min="2306" max="2307" width="0" style="563" hidden="1" customWidth="1"/>
    <col min="2308" max="2308" width="13.125" style="563" customWidth="1"/>
    <col min="2309" max="2557" width="9" style="563"/>
    <col min="2558" max="2558" width="0" style="563" hidden="1" customWidth="1"/>
    <col min="2559" max="2559" width="10.5" style="563" customWidth="1"/>
    <col min="2560" max="2560" width="5.125" style="563" customWidth="1"/>
    <col min="2561" max="2561" width="106.625" style="563" customWidth="1"/>
    <col min="2562" max="2563" width="0" style="563" hidden="1" customWidth="1"/>
    <col min="2564" max="2564" width="13.125" style="563" customWidth="1"/>
    <col min="2565" max="2813" width="9" style="563"/>
    <col min="2814" max="2814" width="0" style="563" hidden="1" customWidth="1"/>
    <col min="2815" max="2815" width="10.5" style="563" customWidth="1"/>
    <col min="2816" max="2816" width="5.125" style="563" customWidth="1"/>
    <col min="2817" max="2817" width="106.625" style="563" customWidth="1"/>
    <col min="2818" max="2819" width="0" style="563" hidden="1" customWidth="1"/>
    <col min="2820" max="2820" width="13.125" style="563" customWidth="1"/>
    <col min="2821" max="3069" width="9" style="563"/>
    <col min="3070" max="3070" width="0" style="563" hidden="1" customWidth="1"/>
    <col min="3071" max="3071" width="10.5" style="563" customWidth="1"/>
    <col min="3072" max="3072" width="5.125" style="563" customWidth="1"/>
    <col min="3073" max="3073" width="106.625" style="563" customWidth="1"/>
    <col min="3074" max="3075" width="0" style="563" hidden="1" customWidth="1"/>
    <col min="3076" max="3076" width="13.125" style="563" customWidth="1"/>
    <col min="3077" max="3325" width="9" style="563"/>
    <col min="3326" max="3326" width="0" style="563" hidden="1" customWidth="1"/>
    <col min="3327" max="3327" width="10.5" style="563" customWidth="1"/>
    <col min="3328" max="3328" width="5.125" style="563" customWidth="1"/>
    <col min="3329" max="3329" width="106.625" style="563" customWidth="1"/>
    <col min="3330" max="3331" width="0" style="563" hidden="1" customWidth="1"/>
    <col min="3332" max="3332" width="13.125" style="563" customWidth="1"/>
    <col min="3333" max="3581" width="9" style="563"/>
    <col min="3582" max="3582" width="0" style="563" hidden="1" customWidth="1"/>
    <col min="3583" max="3583" width="10.5" style="563" customWidth="1"/>
    <col min="3584" max="3584" width="5.125" style="563" customWidth="1"/>
    <col min="3585" max="3585" width="106.625" style="563" customWidth="1"/>
    <col min="3586" max="3587" width="0" style="563" hidden="1" customWidth="1"/>
    <col min="3588" max="3588" width="13.125" style="563" customWidth="1"/>
    <col min="3589" max="3837" width="9" style="563"/>
    <col min="3838" max="3838" width="0" style="563" hidden="1" customWidth="1"/>
    <col min="3839" max="3839" width="10.5" style="563" customWidth="1"/>
    <col min="3840" max="3840" width="5.125" style="563" customWidth="1"/>
    <col min="3841" max="3841" width="106.625" style="563" customWidth="1"/>
    <col min="3842" max="3843" width="0" style="563" hidden="1" customWidth="1"/>
    <col min="3844" max="3844" width="13.125" style="563" customWidth="1"/>
    <col min="3845" max="4093" width="9" style="563"/>
    <col min="4094" max="4094" width="0" style="563" hidden="1" customWidth="1"/>
    <col min="4095" max="4095" width="10.5" style="563" customWidth="1"/>
    <col min="4096" max="4096" width="5.125" style="563" customWidth="1"/>
    <col min="4097" max="4097" width="106.625" style="563" customWidth="1"/>
    <col min="4098" max="4099" width="0" style="563" hidden="1" customWidth="1"/>
    <col min="4100" max="4100" width="13.125" style="563" customWidth="1"/>
    <col min="4101" max="4349" width="9" style="563"/>
    <col min="4350" max="4350" width="0" style="563" hidden="1" customWidth="1"/>
    <col min="4351" max="4351" width="10.5" style="563" customWidth="1"/>
    <col min="4352" max="4352" width="5.125" style="563" customWidth="1"/>
    <col min="4353" max="4353" width="106.625" style="563" customWidth="1"/>
    <col min="4354" max="4355" width="0" style="563" hidden="1" customWidth="1"/>
    <col min="4356" max="4356" width="13.125" style="563" customWidth="1"/>
    <col min="4357" max="4605" width="9" style="563"/>
    <col min="4606" max="4606" width="0" style="563" hidden="1" customWidth="1"/>
    <col min="4607" max="4607" width="10.5" style="563" customWidth="1"/>
    <col min="4608" max="4608" width="5.125" style="563" customWidth="1"/>
    <col min="4609" max="4609" width="106.625" style="563" customWidth="1"/>
    <col min="4610" max="4611" width="0" style="563" hidden="1" customWidth="1"/>
    <col min="4612" max="4612" width="13.125" style="563" customWidth="1"/>
    <col min="4613" max="4861" width="9" style="563"/>
    <col min="4862" max="4862" width="0" style="563" hidden="1" customWidth="1"/>
    <col min="4863" max="4863" width="10.5" style="563" customWidth="1"/>
    <col min="4864" max="4864" width="5.125" style="563" customWidth="1"/>
    <col min="4865" max="4865" width="106.625" style="563" customWidth="1"/>
    <col min="4866" max="4867" width="0" style="563" hidden="1" customWidth="1"/>
    <col min="4868" max="4868" width="13.125" style="563" customWidth="1"/>
    <col min="4869" max="5117" width="9" style="563"/>
    <col min="5118" max="5118" width="0" style="563" hidden="1" customWidth="1"/>
    <col min="5119" max="5119" width="10.5" style="563" customWidth="1"/>
    <col min="5120" max="5120" width="5.125" style="563" customWidth="1"/>
    <col min="5121" max="5121" width="106.625" style="563" customWidth="1"/>
    <col min="5122" max="5123" width="0" style="563" hidden="1" customWidth="1"/>
    <col min="5124" max="5124" width="13.125" style="563" customWidth="1"/>
    <col min="5125" max="5373" width="9" style="563"/>
    <col min="5374" max="5374" width="0" style="563" hidden="1" customWidth="1"/>
    <col min="5375" max="5375" width="10.5" style="563" customWidth="1"/>
    <col min="5376" max="5376" width="5.125" style="563" customWidth="1"/>
    <col min="5377" max="5377" width="106.625" style="563" customWidth="1"/>
    <col min="5378" max="5379" width="0" style="563" hidden="1" customWidth="1"/>
    <col min="5380" max="5380" width="13.125" style="563" customWidth="1"/>
    <col min="5381" max="5629" width="9" style="563"/>
    <col min="5630" max="5630" width="0" style="563" hidden="1" customWidth="1"/>
    <col min="5631" max="5631" width="10.5" style="563" customWidth="1"/>
    <col min="5632" max="5632" width="5.125" style="563" customWidth="1"/>
    <col min="5633" max="5633" width="106.625" style="563" customWidth="1"/>
    <col min="5634" max="5635" width="0" style="563" hidden="1" customWidth="1"/>
    <col min="5636" max="5636" width="13.125" style="563" customWidth="1"/>
    <col min="5637" max="5885" width="9" style="563"/>
    <col min="5886" max="5886" width="0" style="563" hidden="1" customWidth="1"/>
    <col min="5887" max="5887" width="10.5" style="563" customWidth="1"/>
    <col min="5888" max="5888" width="5.125" style="563" customWidth="1"/>
    <col min="5889" max="5889" width="106.625" style="563" customWidth="1"/>
    <col min="5890" max="5891" width="0" style="563" hidden="1" customWidth="1"/>
    <col min="5892" max="5892" width="13.125" style="563" customWidth="1"/>
    <col min="5893" max="6141" width="9" style="563"/>
    <col min="6142" max="6142" width="0" style="563" hidden="1" customWidth="1"/>
    <col min="6143" max="6143" width="10.5" style="563" customWidth="1"/>
    <col min="6144" max="6144" width="5.125" style="563" customWidth="1"/>
    <col min="6145" max="6145" width="106.625" style="563" customWidth="1"/>
    <col min="6146" max="6147" width="0" style="563" hidden="1" customWidth="1"/>
    <col min="6148" max="6148" width="13.125" style="563" customWidth="1"/>
    <col min="6149" max="6397" width="9" style="563"/>
    <col min="6398" max="6398" width="0" style="563" hidden="1" customWidth="1"/>
    <col min="6399" max="6399" width="10.5" style="563" customWidth="1"/>
    <col min="6400" max="6400" width="5.125" style="563" customWidth="1"/>
    <col min="6401" max="6401" width="106.625" style="563" customWidth="1"/>
    <col min="6402" max="6403" width="0" style="563" hidden="1" customWidth="1"/>
    <col min="6404" max="6404" width="13.125" style="563" customWidth="1"/>
    <col min="6405" max="6653" width="9" style="563"/>
    <col min="6654" max="6654" width="0" style="563" hidden="1" customWidth="1"/>
    <col min="6655" max="6655" width="10.5" style="563" customWidth="1"/>
    <col min="6656" max="6656" width="5.125" style="563" customWidth="1"/>
    <col min="6657" max="6657" width="106.625" style="563" customWidth="1"/>
    <col min="6658" max="6659" width="0" style="563" hidden="1" customWidth="1"/>
    <col min="6660" max="6660" width="13.125" style="563" customWidth="1"/>
    <col min="6661" max="6909" width="9" style="563"/>
    <col min="6910" max="6910" width="0" style="563" hidden="1" customWidth="1"/>
    <col min="6911" max="6911" width="10.5" style="563" customWidth="1"/>
    <col min="6912" max="6912" width="5.125" style="563" customWidth="1"/>
    <col min="6913" max="6913" width="106.625" style="563" customWidth="1"/>
    <col min="6914" max="6915" width="0" style="563" hidden="1" customWidth="1"/>
    <col min="6916" max="6916" width="13.125" style="563" customWidth="1"/>
    <col min="6917" max="7165" width="9" style="563"/>
    <col min="7166" max="7166" width="0" style="563" hidden="1" customWidth="1"/>
    <col min="7167" max="7167" width="10.5" style="563" customWidth="1"/>
    <col min="7168" max="7168" width="5.125" style="563" customWidth="1"/>
    <col min="7169" max="7169" width="106.625" style="563" customWidth="1"/>
    <col min="7170" max="7171" width="0" style="563" hidden="1" customWidth="1"/>
    <col min="7172" max="7172" width="13.125" style="563" customWidth="1"/>
    <col min="7173" max="7421" width="9" style="563"/>
    <col min="7422" max="7422" width="0" style="563" hidden="1" customWidth="1"/>
    <col min="7423" max="7423" width="10.5" style="563" customWidth="1"/>
    <col min="7424" max="7424" width="5.125" style="563" customWidth="1"/>
    <col min="7425" max="7425" width="106.625" style="563" customWidth="1"/>
    <col min="7426" max="7427" width="0" style="563" hidden="1" customWidth="1"/>
    <col min="7428" max="7428" width="13.125" style="563" customWidth="1"/>
    <col min="7429" max="7677" width="9" style="563"/>
    <col min="7678" max="7678" width="0" style="563" hidden="1" customWidth="1"/>
    <col min="7679" max="7679" width="10.5" style="563" customWidth="1"/>
    <col min="7680" max="7680" width="5.125" style="563" customWidth="1"/>
    <col min="7681" max="7681" width="106.625" style="563" customWidth="1"/>
    <col min="7682" max="7683" width="0" style="563" hidden="1" customWidth="1"/>
    <col min="7684" max="7684" width="13.125" style="563" customWidth="1"/>
    <col min="7685" max="7933" width="9" style="563"/>
    <col min="7934" max="7934" width="0" style="563" hidden="1" customWidth="1"/>
    <col min="7935" max="7935" width="10.5" style="563" customWidth="1"/>
    <col min="7936" max="7936" width="5.125" style="563" customWidth="1"/>
    <col min="7937" max="7937" width="106.625" style="563" customWidth="1"/>
    <col min="7938" max="7939" width="0" style="563" hidden="1" customWidth="1"/>
    <col min="7940" max="7940" width="13.125" style="563" customWidth="1"/>
    <col min="7941" max="8189" width="9" style="563"/>
    <col min="8190" max="8190" width="0" style="563" hidden="1" customWidth="1"/>
    <col min="8191" max="8191" width="10.5" style="563" customWidth="1"/>
    <col min="8192" max="8192" width="5.125" style="563" customWidth="1"/>
    <col min="8193" max="8193" width="106.625" style="563" customWidth="1"/>
    <col min="8194" max="8195" width="0" style="563" hidden="1" customWidth="1"/>
    <col min="8196" max="8196" width="13.125" style="563" customWidth="1"/>
    <col min="8197" max="8445" width="9" style="563"/>
    <col min="8446" max="8446" width="0" style="563" hidden="1" customWidth="1"/>
    <col min="8447" max="8447" width="10.5" style="563" customWidth="1"/>
    <col min="8448" max="8448" width="5.125" style="563" customWidth="1"/>
    <col min="8449" max="8449" width="106.625" style="563" customWidth="1"/>
    <col min="8450" max="8451" width="0" style="563" hidden="1" customWidth="1"/>
    <col min="8452" max="8452" width="13.125" style="563" customWidth="1"/>
    <col min="8453" max="8701" width="9" style="563"/>
    <col min="8702" max="8702" width="0" style="563" hidden="1" customWidth="1"/>
    <col min="8703" max="8703" width="10.5" style="563" customWidth="1"/>
    <col min="8704" max="8704" width="5.125" style="563" customWidth="1"/>
    <col min="8705" max="8705" width="106.625" style="563" customWidth="1"/>
    <col min="8706" max="8707" width="0" style="563" hidden="1" customWidth="1"/>
    <col min="8708" max="8708" width="13.125" style="563" customWidth="1"/>
    <col min="8709" max="8957" width="9" style="563"/>
    <col min="8958" max="8958" width="0" style="563" hidden="1" customWidth="1"/>
    <col min="8959" max="8959" width="10.5" style="563" customWidth="1"/>
    <col min="8960" max="8960" width="5.125" style="563" customWidth="1"/>
    <col min="8961" max="8961" width="106.625" style="563" customWidth="1"/>
    <col min="8962" max="8963" width="0" style="563" hidden="1" customWidth="1"/>
    <col min="8964" max="8964" width="13.125" style="563" customWidth="1"/>
    <col min="8965" max="9213" width="9" style="563"/>
    <col min="9214" max="9214" width="0" style="563" hidden="1" customWidth="1"/>
    <col min="9215" max="9215" width="10.5" style="563" customWidth="1"/>
    <col min="9216" max="9216" width="5.125" style="563" customWidth="1"/>
    <col min="9217" max="9217" width="106.625" style="563" customWidth="1"/>
    <col min="9218" max="9219" width="0" style="563" hidden="1" customWidth="1"/>
    <col min="9220" max="9220" width="13.125" style="563" customWidth="1"/>
    <col min="9221" max="9469" width="9" style="563"/>
    <col min="9470" max="9470" width="0" style="563" hidden="1" customWidth="1"/>
    <col min="9471" max="9471" width="10.5" style="563" customWidth="1"/>
    <col min="9472" max="9472" width="5.125" style="563" customWidth="1"/>
    <col min="9473" max="9473" width="106.625" style="563" customWidth="1"/>
    <col min="9474" max="9475" width="0" style="563" hidden="1" customWidth="1"/>
    <col min="9476" max="9476" width="13.125" style="563" customWidth="1"/>
    <col min="9477" max="9725" width="9" style="563"/>
    <col min="9726" max="9726" width="0" style="563" hidden="1" customWidth="1"/>
    <col min="9727" max="9727" width="10.5" style="563" customWidth="1"/>
    <col min="9728" max="9728" width="5.125" style="563" customWidth="1"/>
    <col min="9729" max="9729" width="106.625" style="563" customWidth="1"/>
    <col min="9730" max="9731" width="0" style="563" hidden="1" customWidth="1"/>
    <col min="9732" max="9732" width="13.125" style="563" customWidth="1"/>
    <col min="9733" max="9981" width="9" style="563"/>
    <col min="9982" max="9982" width="0" style="563" hidden="1" customWidth="1"/>
    <col min="9983" max="9983" width="10.5" style="563" customWidth="1"/>
    <col min="9984" max="9984" width="5.125" style="563" customWidth="1"/>
    <col min="9985" max="9985" width="106.625" style="563" customWidth="1"/>
    <col min="9986" max="9987" width="0" style="563" hidden="1" customWidth="1"/>
    <col min="9988" max="9988" width="13.125" style="563" customWidth="1"/>
    <col min="9989" max="10237" width="9" style="563"/>
    <col min="10238" max="10238" width="0" style="563" hidden="1" customWidth="1"/>
    <col min="10239" max="10239" width="10.5" style="563" customWidth="1"/>
    <col min="10240" max="10240" width="5.125" style="563" customWidth="1"/>
    <col min="10241" max="10241" width="106.625" style="563" customWidth="1"/>
    <col min="10242" max="10243" width="0" style="563" hidden="1" customWidth="1"/>
    <col min="10244" max="10244" width="13.125" style="563" customWidth="1"/>
    <col min="10245" max="10493" width="9" style="563"/>
    <col min="10494" max="10494" width="0" style="563" hidden="1" customWidth="1"/>
    <col min="10495" max="10495" width="10.5" style="563" customWidth="1"/>
    <col min="10496" max="10496" width="5.125" style="563" customWidth="1"/>
    <col min="10497" max="10497" width="106.625" style="563" customWidth="1"/>
    <col min="10498" max="10499" width="0" style="563" hidden="1" customWidth="1"/>
    <col min="10500" max="10500" width="13.125" style="563" customWidth="1"/>
    <col min="10501" max="10749" width="9" style="563"/>
    <col min="10750" max="10750" width="0" style="563" hidden="1" customWidth="1"/>
    <col min="10751" max="10751" width="10.5" style="563" customWidth="1"/>
    <col min="10752" max="10752" width="5.125" style="563" customWidth="1"/>
    <col min="10753" max="10753" width="106.625" style="563" customWidth="1"/>
    <col min="10754" max="10755" width="0" style="563" hidden="1" customWidth="1"/>
    <col min="10756" max="10756" width="13.125" style="563" customWidth="1"/>
    <col min="10757" max="11005" width="9" style="563"/>
    <col min="11006" max="11006" width="0" style="563" hidden="1" customWidth="1"/>
    <col min="11007" max="11007" width="10.5" style="563" customWidth="1"/>
    <col min="11008" max="11008" width="5.125" style="563" customWidth="1"/>
    <col min="11009" max="11009" width="106.625" style="563" customWidth="1"/>
    <col min="11010" max="11011" width="0" style="563" hidden="1" customWidth="1"/>
    <col min="11012" max="11012" width="13.125" style="563" customWidth="1"/>
    <col min="11013" max="11261" width="9" style="563"/>
    <col min="11262" max="11262" width="0" style="563" hidden="1" customWidth="1"/>
    <col min="11263" max="11263" width="10.5" style="563" customWidth="1"/>
    <col min="11264" max="11264" width="5.125" style="563" customWidth="1"/>
    <col min="11265" max="11265" width="106.625" style="563" customWidth="1"/>
    <col min="11266" max="11267" width="0" style="563" hidden="1" customWidth="1"/>
    <col min="11268" max="11268" width="13.125" style="563" customWidth="1"/>
    <col min="11269" max="11517" width="9" style="563"/>
    <col min="11518" max="11518" width="0" style="563" hidden="1" customWidth="1"/>
    <col min="11519" max="11519" width="10.5" style="563" customWidth="1"/>
    <col min="11520" max="11520" width="5.125" style="563" customWidth="1"/>
    <col min="11521" max="11521" width="106.625" style="563" customWidth="1"/>
    <col min="11522" max="11523" width="0" style="563" hidden="1" customWidth="1"/>
    <col min="11524" max="11524" width="13.125" style="563" customWidth="1"/>
    <col min="11525" max="11773" width="9" style="563"/>
    <col min="11774" max="11774" width="0" style="563" hidden="1" customWidth="1"/>
    <col min="11775" max="11775" width="10.5" style="563" customWidth="1"/>
    <col min="11776" max="11776" width="5.125" style="563" customWidth="1"/>
    <col min="11777" max="11777" width="106.625" style="563" customWidth="1"/>
    <col min="11778" max="11779" width="0" style="563" hidden="1" customWidth="1"/>
    <col min="11780" max="11780" width="13.125" style="563" customWidth="1"/>
    <col min="11781" max="12029" width="9" style="563"/>
    <col min="12030" max="12030" width="0" style="563" hidden="1" customWidth="1"/>
    <col min="12031" max="12031" width="10.5" style="563" customWidth="1"/>
    <col min="12032" max="12032" width="5.125" style="563" customWidth="1"/>
    <col min="12033" max="12033" width="106.625" style="563" customWidth="1"/>
    <col min="12034" max="12035" width="0" style="563" hidden="1" customWidth="1"/>
    <col min="12036" max="12036" width="13.125" style="563" customWidth="1"/>
    <col min="12037" max="12285" width="9" style="563"/>
    <col min="12286" max="12286" width="0" style="563" hidden="1" customWidth="1"/>
    <col min="12287" max="12287" width="10.5" style="563" customWidth="1"/>
    <col min="12288" max="12288" width="5.125" style="563" customWidth="1"/>
    <col min="12289" max="12289" width="106.625" style="563" customWidth="1"/>
    <col min="12290" max="12291" width="0" style="563" hidden="1" customWidth="1"/>
    <col min="12292" max="12292" width="13.125" style="563" customWidth="1"/>
    <col min="12293" max="12541" width="9" style="563"/>
    <col min="12542" max="12542" width="0" style="563" hidden="1" customWidth="1"/>
    <col min="12543" max="12543" width="10.5" style="563" customWidth="1"/>
    <col min="12544" max="12544" width="5.125" style="563" customWidth="1"/>
    <col min="12545" max="12545" width="106.625" style="563" customWidth="1"/>
    <col min="12546" max="12547" width="0" style="563" hidden="1" customWidth="1"/>
    <col min="12548" max="12548" width="13.125" style="563" customWidth="1"/>
    <col min="12549" max="12797" width="9" style="563"/>
    <col min="12798" max="12798" width="0" style="563" hidden="1" customWidth="1"/>
    <col min="12799" max="12799" width="10.5" style="563" customWidth="1"/>
    <col min="12800" max="12800" width="5.125" style="563" customWidth="1"/>
    <col min="12801" max="12801" width="106.625" style="563" customWidth="1"/>
    <col min="12802" max="12803" width="0" style="563" hidden="1" customWidth="1"/>
    <col min="12804" max="12804" width="13.125" style="563" customWidth="1"/>
    <col min="12805" max="13053" width="9" style="563"/>
    <col min="13054" max="13054" width="0" style="563" hidden="1" customWidth="1"/>
    <col min="13055" max="13055" width="10.5" style="563" customWidth="1"/>
    <col min="13056" max="13056" width="5.125" style="563" customWidth="1"/>
    <col min="13057" max="13057" width="106.625" style="563" customWidth="1"/>
    <col min="13058" max="13059" width="0" style="563" hidden="1" customWidth="1"/>
    <col min="13060" max="13060" width="13.125" style="563" customWidth="1"/>
    <col min="13061" max="13309" width="9" style="563"/>
    <col min="13310" max="13310" width="0" style="563" hidden="1" customWidth="1"/>
    <col min="13311" max="13311" width="10.5" style="563" customWidth="1"/>
    <col min="13312" max="13312" width="5.125" style="563" customWidth="1"/>
    <col min="13313" max="13313" width="106.625" style="563" customWidth="1"/>
    <col min="13314" max="13315" width="0" style="563" hidden="1" customWidth="1"/>
    <col min="13316" max="13316" width="13.125" style="563" customWidth="1"/>
    <col min="13317" max="13565" width="9" style="563"/>
    <col min="13566" max="13566" width="0" style="563" hidden="1" customWidth="1"/>
    <col min="13567" max="13567" width="10.5" style="563" customWidth="1"/>
    <col min="13568" max="13568" width="5.125" style="563" customWidth="1"/>
    <col min="13569" max="13569" width="106.625" style="563" customWidth="1"/>
    <col min="13570" max="13571" width="0" style="563" hidden="1" customWidth="1"/>
    <col min="13572" max="13572" width="13.125" style="563" customWidth="1"/>
    <col min="13573" max="13821" width="9" style="563"/>
    <col min="13822" max="13822" width="0" style="563" hidden="1" customWidth="1"/>
    <col min="13823" max="13823" width="10.5" style="563" customWidth="1"/>
    <col min="13824" max="13824" width="5.125" style="563" customWidth="1"/>
    <col min="13825" max="13825" width="106.625" style="563" customWidth="1"/>
    <col min="13826" max="13827" width="0" style="563" hidden="1" customWidth="1"/>
    <col min="13828" max="13828" width="13.125" style="563" customWidth="1"/>
    <col min="13829" max="14077" width="9" style="563"/>
    <col min="14078" max="14078" width="0" style="563" hidden="1" customWidth="1"/>
    <col min="14079" max="14079" width="10.5" style="563" customWidth="1"/>
    <col min="14080" max="14080" width="5.125" style="563" customWidth="1"/>
    <col min="14081" max="14081" width="106.625" style="563" customWidth="1"/>
    <col min="14082" max="14083" width="0" style="563" hidden="1" customWidth="1"/>
    <col min="14084" max="14084" width="13.125" style="563" customWidth="1"/>
    <col min="14085" max="14333" width="9" style="563"/>
    <col min="14334" max="14334" width="0" style="563" hidden="1" customWidth="1"/>
    <col min="14335" max="14335" width="10.5" style="563" customWidth="1"/>
    <col min="14336" max="14336" width="5.125" style="563" customWidth="1"/>
    <col min="14337" max="14337" width="106.625" style="563" customWidth="1"/>
    <col min="14338" max="14339" width="0" style="563" hidden="1" customWidth="1"/>
    <col min="14340" max="14340" width="13.125" style="563" customWidth="1"/>
    <col min="14341" max="14589" width="9" style="563"/>
    <col min="14590" max="14590" width="0" style="563" hidden="1" customWidth="1"/>
    <col min="14591" max="14591" width="10.5" style="563" customWidth="1"/>
    <col min="14592" max="14592" width="5.125" style="563" customWidth="1"/>
    <col min="14593" max="14593" width="106.625" style="563" customWidth="1"/>
    <col min="14594" max="14595" width="0" style="563" hidden="1" customWidth="1"/>
    <col min="14596" max="14596" width="13.125" style="563" customWidth="1"/>
    <col min="14597" max="14845" width="9" style="563"/>
    <col min="14846" max="14846" width="0" style="563" hidden="1" customWidth="1"/>
    <col min="14847" max="14847" width="10.5" style="563" customWidth="1"/>
    <col min="14848" max="14848" width="5.125" style="563" customWidth="1"/>
    <col min="14849" max="14849" width="106.625" style="563" customWidth="1"/>
    <col min="14850" max="14851" width="0" style="563" hidden="1" customWidth="1"/>
    <col min="14852" max="14852" width="13.125" style="563" customWidth="1"/>
    <col min="14853" max="15101" width="9" style="563"/>
    <col min="15102" max="15102" width="0" style="563" hidden="1" customWidth="1"/>
    <col min="15103" max="15103" width="10.5" style="563" customWidth="1"/>
    <col min="15104" max="15104" width="5.125" style="563" customWidth="1"/>
    <col min="15105" max="15105" width="106.625" style="563" customWidth="1"/>
    <col min="15106" max="15107" width="0" style="563" hidden="1" customWidth="1"/>
    <col min="15108" max="15108" width="13.125" style="563" customWidth="1"/>
    <col min="15109" max="15357" width="9" style="563"/>
    <col min="15358" max="15358" width="0" style="563" hidden="1" customWidth="1"/>
    <col min="15359" max="15359" width="10.5" style="563" customWidth="1"/>
    <col min="15360" max="15360" width="5.125" style="563" customWidth="1"/>
    <col min="15361" max="15361" width="106.625" style="563" customWidth="1"/>
    <col min="15362" max="15363" width="0" style="563" hidden="1" customWidth="1"/>
    <col min="15364" max="15364" width="13.125" style="563" customWidth="1"/>
    <col min="15365" max="15613" width="9" style="563"/>
    <col min="15614" max="15614" width="0" style="563" hidden="1" customWidth="1"/>
    <col min="15615" max="15615" width="10.5" style="563" customWidth="1"/>
    <col min="15616" max="15616" width="5.125" style="563" customWidth="1"/>
    <col min="15617" max="15617" width="106.625" style="563" customWidth="1"/>
    <col min="15618" max="15619" width="0" style="563" hidden="1" customWidth="1"/>
    <col min="15620" max="15620" width="13.125" style="563" customWidth="1"/>
    <col min="15621" max="15869" width="9" style="563"/>
    <col min="15870" max="15870" width="0" style="563" hidden="1" customWidth="1"/>
    <col min="15871" max="15871" width="10.5" style="563" customWidth="1"/>
    <col min="15872" max="15872" width="5.125" style="563" customWidth="1"/>
    <col min="15873" max="15873" width="106.625" style="563" customWidth="1"/>
    <col min="15874" max="15875" width="0" style="563" hidden="1" customWidth="1"/>
    <col min="15876" max="15876" width="13.125" style="563" customWidth="1"/>
    <col min="15877" max="16125" width="9" style="563"/>
    <col min="16126" max="16126" width="0" style="563" hidden="1" customWidth="1"/>
    <col min="16127" max="16127" width="10.5" style="563" customWidth="1"/>
    <col min="16128" max="16128" width="5.125" style="563" customWidth="1"/>
    <col min="16129" max="16129" width="106.625" style="563" customWidth="1"/>
    <col min="16130" max="16131" width="0" style="563" hidden="1" customWidth="1"/>
    <col min="16132" max="16132" width="13.125" style="563" customWidth="1"/>
    <col min="16133" max="16384" width="9" style="563"/>
  </cols>
  <sheetData>
    <row r="1" spans="1:3" ht="18.75" customHeight="1">
      <c r="C1" s="1174" t="s">
        <v>569</v>
      </c>
    </row>
    <row r="2" spans="1:3" ht="3.75" customHeight="1"/>
    <row r="3" spans="1:3" s="564" customFormat="1" ht="22.5" customHeight="1">
      <c r="C3" s="565"/>
    </row>
    <row r="4" spans="1:3" ht="28.5" customHeight="1">
      <c r="A4" s="1309" t="s">
        <v>570</v>
      </c>
      <c r="B4" s="1309"/>
      <c r="C4" s="1309"/>
    </row>
    <row r="5" spans="1:3" ht="21" customHeight="1" thickBot="1">
      <c r="A5" s="564"/>
      <c r="B5" s="564"/>
      <c r="C5" s="564"/>
    </row>
    <row r="6" spans="1:3" ht="57" customHeight="1">
      <c r="A6" s="566" t="s">
        <v>571</v>
      </c>
      <c r="B6" s="567" t="s">
        <v>572</v>
      </c>
      <c r="C6" s="568" t="s">
        <v>573</v>
      </c>
    </row>
    <row r="7" spans="1:3" ht="63" customHeight="1">
      <c r="A7" s="1310" t="s">
        <v>574</v>
      </c>
      <c r="B7" s="569"/>
      <c r="C7" s="570" t="s">
        <v>575</v>
      </c>
    </row>
    <row r="8" spans="1:3" ht="68.099999999999994" customHeight="1">
      <c r="A8" s="1307"/>
      <c r="B8" s="569"/>
      <c r="C8" s="570" t="s">
        <v>576</v>
      </c>
    </row>
    <row r="9" spans="1:3" ht="37.5" customHeight="1">
      <c r="A9" s="1307"/>
      <c r="B9" s="569"/>
      <c r="C9" s="570" t="s">
        <v>577</v>
      </c>
    </row>
    <row r="10" spans="1:3" ht="37.5" customHeight="1">
      <c r="A10" s="1307"/>
      <c r="B10" s="569"/>
      <c r="C10" s="570" t="s">
        <v>578</v>
      </c>
    </row>
    <row r="11" spans="1:3" ht="53.25" customHeight="1">
      <c r="A11" s="1307"/>
      <c r="B11" s="569"/>
      <c r="C11" s="570" t="s">
        <v>579</v>
      </c>
    </row>
    <row r="12" spans="1:3" ht="47.25" customHeight="1">
      <c r="A12" s="1307"/>
      <c r="B12" s="569"/>
      <c r="C12" s="570" t="s">
        <v>580</v>
      </c>
    </row>
    <row r="13" spans="1:3" ht="49.5" customHeight="1" thickBot="1">
      <c r="A13" s="1308"/>
      <c r="B13" s="569"/>
      <c r="C13" s="1130" t="s">
        <v>581</v>
      </c>
    </row>
    <row r="14" spans="1:3" ht="37.5" customHeight="1" thickTop="1">
      <c r="A14" s="1306" t="s">
        <v>582</v>
      </c>
      <c r="B14" s="571"/>
      <c r="C14" s="570" t="s">
        <v>583</v>
      </c>
    </row>
    <row r="15" spans="1:3" ht="37.5" customHeight="1">
      <c r="A15" s="1307"/>
      <c r="B15" s="569"/>
      <c r="C15" s="570" t="s">
        <v>584</v>
      </c>
    </row>
    <row r="16" spans="1:3" ht="37.5" customHeight="1">
      <c r="A16" s="1307"/>
      <c r="B16" s="569"/>
      <c r="C16" s="570" t="s">
        <v>585</v>
      </c>
    </row>
    <row r="17" spans="1:3" ht="37.5" customHeight="1">
      <c r="A17" s="1307"/>
      <c r="B17" s="569"/>
      <c r="C17" s="570" t="s">
        <v>586</v>
      </c>
    </row>
    <row r="18" spans="1:3" ht="37.5" customHeight="1">
      <c r="A18" s="1307"/>
      <c r="B18" s="569"/>
      <c r="C18" s="570" t="s">
        <v>587</v>
      </c>
    </row>
    <row r="19" spans="1:3" ht="37.5" customHeight="1">
      <c r="A19" s="1307"/>
      <c r="B19" s="572"/>
      <c r="C19" s="570" t="s">
        <v>588</v>
      </c>
    </row>
    <row r="20" spans="1:3" ht="37.5" customHeight="1">
      <c r="A20" s="1307"/>
      <c r="B20" s="569"/>
      <c r="C20" s="570" t="s">
        <v>589</v>
      </c>
    </row>
    <row r="21" spans="1:3" ht="37.5" customHeight="1">
      <c r="A21" s="1307"/>
      <c r="B21" s="573"/>
      <c r="C21" s="570" t="s">
        <v>590</v>
      </c>
    </row>
    <row r="22" spans="1:3" ht="37.5" customHeight="1">
      <c r="A22" s="1307"/>
      <c r="B22" s="573"/>
      <c r="C22" s="570" t="s">
        <v>591</v>
      </c>
    </row>
    <row r="23" spans="1:3" ht="37.5" customHeight="1">
      <c r="A23" s="1307"/>
      <c r="B23" s="573"/>
      <c r="C23" s="570" t="s">
        <v>592</v>
      </c>
    </row>
    <row r="24" spans="1:3" ht="37.5" customHeight="1" thickBot="1">
      <c r="A24" s="1308"/>
      <c r="B24" s="574"/>
      <c r="C24" s="570" t="s">
        <v>593</v>
      </c>
    </row>
    <row r="25" spans="1:3" ht="37.5" customHeight="1" thickTop="1">
      <c r="A25" s="1306" t="s">
        <v>594</v>
      </c>
      <c r="B25" s="575"/>
      <c r="C25" s="570" t="s">
        <v>595</v>
      </c>
    </row>
    <row r="26" spans="1:3" ht="37.5" customHeight="1" thickBot="1">
      <c r="A26" s="1308"/>
      <c r="B26" s="576"/>
      <c r="C26" s="570" t="s">
        <v>596</v>
      </c>
    </row>
    <row r="27" spans="1:3" ht="51.75" customHeight="1" thickTop="1" thickBot="1">
      <c r="A27" s="577" t="s">
        <v>597</v>
      </c>
      <c r="B27" s="578"/>
      <c r="C27" s="570" t="s">
        <v>598</v>
      </c>
    </row>
    <row r="28" spans="1:3" ht="37.5" customHeight="1" thickTop="1">
      <c r="A28" s="1307" t="s">
        <v>599</v>
      </c>
      <c r="B28" s="575"/>
      <c r="C28" s="570" t="s">
        <v>600</v>
      </c>
    </row>
    <row r="29" spans="1:3" ht="37.5" customHeight="1">
      <c r="A29" s="1307"/>
      <c r="B29" s="579"/>
      <c r="C29" s="570" t="s">
        <v>601</v>
      </c>
    </row>
    <row r="30" spans="1:3" ht="37.5" customHeight="1">
      <c r="A30" s="1307"/>
      <c r="B30" s="579"/>
      <c r="C30" s="570" t="s">
        <v>602</v>
      </c>
    </row>
    <row r="31" spans="1:3" ht="37.5" customHeight="1">
      <c r="A31" s="1307"/>
      <c r="B31" s="580"/>
      <c r="C31" s="1130" t="s">
        <v>603</v>
      </c>
    </row>
    <row r="32" spans="1:3" ht="37.5" customHeight="1">
      <c r="A32" s="1307"/>
      <c r="B32" s="580"/>
      <c r="C32" s="570" t="s">
        <v>604</v>
      </c>
    </row>
    <row r="33" spans="1:3" ht="37.5" customHeight="1" thickBot="1">
      <c r="A33" s="1308"/>
      <c r="B33" s="581"/>
      <c r="C33" s="570" t="s">
        <v>605</v>
      </c>
    </row>
    <row r="34" spans="1:3" ht="37.5" customHeight="1" thickTop="1">
      <c r="A34" s="1306" t="s">
        <v>606</v>
      </c>
      <c r="B34" s="578"/>
      <c r="C34" s="570" t="s">
        <v>607</v>
      </c>
    </row>
    <row r="35" spans="1:3" ht="37.5" customHeight="1">
      <c r="A35" s="1307"/>
      <c r="B35" s="572"/>
      <c r="C35" s="570" t="s">
        <v>608</v>
      </c>
    </row>
    <row r="36" spans="1:3" ht="37.5" customHeight="1">
      <c r="A36" s="1307"/>
      <c r="B36" s="572"/>
      <c r="C36" s="570" t="s">
        <v>609</v>
      </c>
    </row>
    <row r="37" spans="1:3" ht="37.5" customHeight="1">
      <c r="A37" s="1307"/>
      <c r="B37" s="572"/>
      <c r="C37" s="570" t="s">
        <v>610</v>
      </c>
    </row>
    <row r="38" spans="1:3" ht="37.5" customHeight="1">
      <c r="A38" s="1307"/>
      <c r="B38" s="572"/>
      <c r="C38" s="570" t="s">
        <v>611</v>
      </c>
    </row>
    <row r="39" spans="1:3" ht="37.5" customHeight="1">
      <c r="A39" s="1307"/>
      <c r="B39" s="572"/>
      <c r="C39" s="570" t="s">
        <v>612</v>
      </c>
    </row>
    <row r="40" spans="1:3" ht="37.5" customHeight="1">
      <c r="A40" s="1307"/>
      <c r="B40" s="569"/>
      <c r="C40" s="570" t="s">
        <v>613</v>
      </c>
    </row>
    <row r="41" spans="1:3" ht="37.5" customHeight="1">
      <c r="A41" s="1307"/>
      <c r="B41" s="582"/>
      <c r="C41" s="1130" t="s">
        <v>614</v>
      </c>
    </row>
    <row r="42" spans="1:3" ht="47.25" customHeight="1" thickBot="1">
      <c r="A42" s="1308"/>
      <c r="B42" s="574"/>
      <c r="C42" s="570" t="s">
        <v>615</v>
      </c>
    </row>
    <row r="43" spans="1:3" ht="37.5" customHeight="1" thickTop="1">
      <c r="A43" s="1306" t="s">
        <v>616</v>
      </c>
      <c r="B43" s="578"/>
      <c r="C43" s="570" t="s">
        <v>617</v>
      </c>
    </row>
    <row r="44" spans="1:3" ht="37.5" customHeight="1" thickBot="1">
      <c r="A44" s="1308"/>
      <c r="B44" s="569"/>
      <c r="C44" s="570" t="s">
        <v>618</v>
      </c>
    </row>
    <row r="45" spans="1:3" ht="30" thickTop="1" thickBot="1">
      <c r="A45" s="583" t="s">
        <v>619</v>
      </c>
      <c r="B45" s="578"/>
      <c r="C45" s="1131" t="s">
        <v>620</v>
      </c>
    </row>
    <row r="46" spans="1:3" ht="33" customHeight="1" thickTop="1">
      <c r="A46" s="1306" t="s">
        <v>621</v>
      </c>
      <c r="B46" s="578"/>
      <c r="C46" s="570" t="s">
        <v>607</v>
      </c>
    </row>
    <row r="47" spans="1:3" ht="33" customHeight="1">
      <c r="A47" s="1307"/>
      <c r="B47" s="582"/>
      <c r="C47" s="570" t="s">
        <v>608</v>
      </c>
    </row>
    <row r="48" spans="1:3" ht="33" customHeight="1" thickBot="1">
      <c r="A48" s="1311"/>
      <c r="B48" s="584"/>
      <c r="C48" s="570" t="s">
        <v>622</v>
      </c>
    </row>
    <row r="49" spans="1:3" ht="30" customHeight="1">
      <c r="A49" s="585"/>
      <c r="B49" s="585"/>
      <c r="C49" s="634" t="s">
        <v>623</v>
      </c>
    </row>
    <row r="50" spans="1:3" ht="30" customHeight="1">
      <c r="A50" s="585"/>
      <c r="B50" s="585"/>
      <c r="C50" s="585"/>
    </row>
    <row r="51" spans="1:3" ht="30" customHeight="1">
      <c r="A51" s="585"/>
      <c r="B51" s="585"/>
      <c r="C51" s="585"/>
    </row>
    <row r="52" spans="1:3" ht="15.75" customHeight="1"/>
    <row r="53" spans="1:3" ht="15.75" customHeight="1"/>
  </sheetData>
  <mergeCells count="8">
    <mergeCell ref="A14:A24"/>
    <mergeCell ref="A4:C4"/>
    <mergeCell ref="A7:A13"/>
    <mergeCell ref="A43:A44"/>
    <mergeCell ref="A46:A48"/>
    <mergeCell ref="A34:A42"/>
    <mergeCell ref="A25:A26"/>
    <mergeCell ref="A28:A33"/>
  </mergeCells>
  <phoneticPr fontId="2"/>
  <printOptions horizontalCentered="1"/>
  <pageMargins left="0.39370078740157483" right="0.39370078740157483" top="0.59055118110236227" bottom="0.19685039370078741" header="0.31496062992125984" footer="0.31496062992125984"/>
  <pageSetup paperSize="9" scale="72" fitToHeight="0" orientation="portrait" r:id="rId1"/>
  <headerFooter scaleWithDoc="0" alignWithMargins="0"/>
  <rowBreaks count="1" manualBreakCount="1">
    <brk id="27" max="16383" man="1"/>
  </rowBreaks>
  <colBreaks count="1" manualBreakCount="1">
    <brk id="3" max="3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L28"/>
  <sheetViews>
    <sheetView showGridLines="0" zoomScale="80" zoomScaleNormal="80" zoomScaleSheetLayoutView="70" workbookViewId="0">
      <selection activeCell="F3" sqref="F3"/>
    </sheetView>
  </sheetViews>
  <sheetFormatPr defaultColWidth="9" defaultRowHeight="14.25"/>
  <cols>
    <col min="1" max="2" width="3.125" customWidth="1"/>
    <col min="3" max="3" width="28.125" customWidth="1"/>
    <col min="4" max="4" width="13.625" style="64" customWidth="1"/>
    <col min="5" max="10" width="13.625" customWidth="1"/>
    <col min="11" max="11" width="25.125" customWidth="1"/>
    <col min="12" max="12" width="14.625" customWidth="1"/>
  </cols>
  <sheetData>
    <row r="1" spans="1:12">
      <c r="A1" s="193" t="s">
        <v>346</v>
      </c>
    </row>
    <row r="2" spans="1:12">
      <c r="A2" s="1174"/>
      <c r="B2" s="1174"/>
      <c r="C2" s="1174"/>
      <c r="G2" s="1174"/>
      <c r="J2" s="1174" t="s">
        <v>347</v>
      </c>
    </row>
    <row r="3" spans="1:12" ht="17.25">
      <c r="A3" s="1148"/>
      <c r="B3" s="1148"/>
      <c r="C3" s="1148"/>
      <c r="F3" s="1148" t="s">
        <v>624</v>
      </c>
    </row>
    <row r="4" spans="1:12" ht="15" thickBot="1">
      <c r="A4" s="76"/>
      <c r="B4" s="76"/>
      <c r="C4" s="76"/>
      <c r="I4" s="75"/>
      <c r="J4" s="75" t="s">
        <v>349</v>
      </c>
      <c r="K4" s="75"/>
    </row>
    <row r="5" spans="1:12" ht="14.25" customHeight="1">
      <c r="A5" s="1283" t="s">
        <v>350</v>
      </c>
      <c r="B5" s="1284"/>
      <c r="C5" s="1285"/>
      <c r="D5" s="1277" t="s">
        <v>351</v>
      </c>
      <c r="E5" s="1278"/>
      <c r="F5" s="1274" t="s">
        <v>352</v>
      </c>
      <c r="G5" s="1313" t="s">
        <v>353</v>
      </c>
      <c r="H5" s="1274" t="s">
        <v>354</v>
      </c>
      <c r="I5" s="1274" t="s">
        <v>355</v>
      </c>
      <c r="J5" s="1279" t="s">
        <v>356</v>
      </c>
    </row>
    <row r="6" spans="1:12" ht="15" thickBot="1">
      <c r="A6" s="1286"/>
      <c r="B6" s="1287"/>
      <c r="C6" s="1288"/>
      <c r="D6" s="393" t="s">
        <v>357</v>
      </c>
      <c r="E6" s="394" t="s">
        <v>358</v>
      </c>
      <c r="F6" s="1312"/>
      <c r="G6" s="1314"/>
      <c r="H6" s="1275"/>
      <c r="I6" s="1275"/>
      <c r="J6" s="1280"/>
    </row>
    <row r="7" spans="1:12" ht="21.6" customHeight="1" thickBot="1">
      <c r="A7" s="1142" t="s">
        <v>359</v>
      </c>
      <c r="B7" s="1143"/>
      <c r="C7" s="1143"/>
      <c r="D7" s="330">
        <f>③契約金額!G4</f>
        <v>13209000</v>
      </c>
      <c r="E7" s="517"/>
      <c r="F7" s="384">
        <f>'様式8（直接人件費・その他原価・一般管理費等） '!D6</f>
        <v>13127000</v>
      </c>
      <c r="G7" s="1315"/>
      <c r="H7" s="1316"/>
      <c r="I7" s="1316"/>
      <c r="J7" s="1317"/>
    </row>
    <row r="8" spans="1:12" ht="23.1" customHeight="1" thickBot="1">
      <c r="A8" s="1281" t="s">
        <v>363</v>
      </c>
      <c r="B8" s="1282"/>
      <c r="C8" s="1282"/>
      <c r="D8" s="318">
        <f>③契約金額!G8</f>
        <v>12781000</v>
      </c>
      <c r="E8" s="589"/>
      <c r="F8" s="384">
        <f>SUM(F9+F10+F13+F14)</f>
        <v>10935747</v>
      </c>
      <c r="G8" s="1318"/>
      <c r="H8" s="1319"/>
      <c r="I8" s="1319"/>
      <c r="J8" s="1320"/>
    </row>
    <row r="9" spans="1:12" ht="23.1" customHeight="1" thickBot="1">
      <c r="A9" s="391"/>
      <c r="B9" s="319" t="s">
        <v>364</v>
      </c>
      <c r="C9" s="319"/>
      <c r="D9" s="318">
        <f>③契約金額!G9</f>
        <v>0</v>
      </c>
      <c r="E9" s="385"/>
      <c r="F9" s="321">
        <f>'様式10（機材購入・輸送費）'!E6</f>
        <v>0</v>
      </c>
      <c r="G9" s="1318"/>
      <c r="H9" s="1319"/>
      <c r="I9" s="1319"/>
      <c r="J9" s="1320"/>
      <c r="L9" s="520" t="s">
        <v>365</v>
      </c>
    </row>
    <row r="10" spans="1:12" ht="23.1" customHeight="1">
      <c r="A10" s="391"/>
      <c r="B10" s="387" t="s">
        <v>366</v>
      </c>
      <c r="C10" s="319"/>
      <c r="D10" s="321">
        <f>SUM(D11:D12)</f>
        <v>9662000</v>
      </c>
      <c r="E10" s="321" t="str">
        <f>IF(E11="","",E11+E12)</f>
        <v/>
      </c>
      <c r="F10" s="321">
        <f>SUM(F11:F12)</f>
        <v>8882507</v>
      </c>
      <c r="G10" s="1318"/>
      <c r="H10" s="1319"/>
      <c r="I10" s="1319"/>
      <c r="J10" s="1320"/>
      <c r="L10" s="523">
        <f>F10</f>
        <v>8882507</v>
      </c>
    </row>
    <row r="11" spans="1:12" ht="23.1" customHeight="1">
      <c r="A11" s="391"/>
      <c r="B11" s="388"/>
      <c r="C11" s="390" t="s">
        <v>367</v>
      </c>
      <c r="D11" s="318">
        <f>③契約金額!G11</f>
        <v>6331000</v>
      </c>
      <c r="E11" s="385"/>
      <c r="F11" s="321">
        <f>'様式11（航空賃・日当・宿泊・内国旅費）'!F126</f>
        <v>5476949</v>
      </c>
      <c r="G11" s="1318"/>
      <c r="H11" s="1319"/>
      <c r="I11" s="1319"/>
      <c r="J11" s="1320"/>
      <c r="K11" s="454" t="s">
        <v>368</v>
      </c>
      <c r="L11" s="521">
        <f>L10-L12</f>
        <v>5476949</v>
      </c>
    </row>
    <row r="12" spans="1:12" ht="23.1" customHeight="1" thickBot="1">
      <c r="A12" s="391"/>
      <c r="B12" s="389"/>
      <c r="C12" s="390" t="s">
        <v>369</v>
      </c>
      <c r="D12" s="318">
        <f>③契約金額!G12</f>
        <v>3331000</v>
      </c>
      <c r="E12" s="385"/>
      <c r="F12" s="321">
        <f>'様式11（航空賃・日当・宿泊・内国旅費）'!U127</f>
        <v>3405558</v>
      </c>
      <c r="G12" s="1318"/>
      <c r="H12" s="1319"/>
      <c r="I12" s="1319"/>
      <c r="J12" s="1320"/>
      <c r="K12" s="454" t="s">
        <v>370</v>
      </c>
      <c r="L12" s="522">
        <f>F12</f>
        <v>3405558</v>
      </c>
    </row>
    <row r="13" spans="1:12" ht="23.1" customHeight="1">
      <c r="A13" s="391"/>
      <c r="B13" s="325" t="s">
        <v>371</v>
      </c>
      <c r="C13" s="326"/>
      <c r="D13" s="318">
        <f>③契約金額!G13</f>
        <v>3119000</v>
      </c>
      <c r="E13" s="385"/>
      <c r="F13" s="321">
        <f>'様式14（現地活動費）(全)'!D6</f>
        <v>2053240</v>
      </c>
      <c r="G13" s="1318"/>
      <c r="H13" s="1319"/>
      <c r="I13" s="1319"/>
      <c r="J13" s="1320"/>
    </row>
    <row r="14" spans="1:12" ht="23.1" customHeight="1" thickBot="1">
      <c r="A14" s="391"/>
      <c r="B14" s="325" t="s">
        <v>372</v>
      </c>
      <c r="C14" s="326"/>
      <c r="D14" s="318">
        <f>③契約金額!G16</f>
        <v>0</v>
      </c>
      <c r="E14" s="386"/>
      <c r="F14" s="321">
        <f>'様式17(本邦受入活動費)'!D5</f>
        <v>0</v>
      </c>
      <c r="G14" s="1318"/>
      <c r="H14" s="1319"/>
      <c r="I14" s="1319"/>
      <c r="J14" s="1320"/>
    </row>
    <row r="15" spans="1:12" ht="23.1" customHeight="1">
      <c r="A15" s="740" t="s">
        <v>625</v>
      </c>
      <c r="B15" s="741"/>
      <c r="C15" s="742"/>
      <c r="D15" s="384">
        <f>③契約金額!G18</f>
        <v>1278000</v>
      </c>
      <c r="E15" s="517"/>
      <c r="F15" s="384">
        <f>F16+F17</f>
        <v>1157360</v>
      </c>
      <c r="G15" s="1318"/>
      <c r="H15" s="1319"/>
      <c r="I15" s="1319"/>
      <c r="J15" s="1320"/>
    </row>
    <row r="16" spans="1:12" ht="23.1" customHeight="1">
      <c r="A16" s="743"/>
      <c r="B16" s="744"/>
      <c r="C16" s="745" t="s">
        <v>528</v>
      </c>
      <c r="D16" s="321">
        <f>③契約金額!G19</f>
        <v>1278000</v>
      </c>
      <c r="E16" s="518"/>
      <c r="F16" s="321">
        <f>'様式18（管理費）'!F14</f>
        <v>1093574</v>
      </c>
      <c r="G16" s="1318"/>
      <c r="H16" s="1319"/>
      <c r="I16" s="1319"/>
      <c r="J16" s="1320"/>
      <c r="K16" s="34"/>
    </row>
    <row r="17" spans="1:11" ht="23.1" customHeight="1" thickBot="1">
      <c r="A17" s="746"/>
      <c r="B17" s="747"/>
      <c r="C17" s="748" t="s">
        <v>529</v>
      </c>
      <c r="D17" s="321">
        <f>③契約金額!G20</f>
        <v>0</v>
      </c>
      <c r="E17" s="728"/>
      <c r="F17" s="324">
        <f>'様式22　特例経費'!G126</f>
        <v>63786</v>
      </c>
      <c r="G17" s="1318"/>
      <c r="H17" s="1319"/>
      <c r="I17" s="1319"/>
      <c r="J17" s="1320"/>
    </row>
    <row r="18" spans="1:11" ht="23.1" customHeight="1" thickBot="1">
      <c r="A18" s="1265" t="s">
        <v>374</v>
      </c>
      <c r="B18" s="1266"/>
      <c r="C18" s="1267"/>
      <c r="D18" s="330">
        <f>③契約金額!G21</f>
        <v>27268000</v>
      </c>
      <c r="E18" s="519"/>
      <c r="F18" s="330">
        <f>F7+F8+F15</f>
        <v>25220107</v>
      </c>
      <c r="G18" s="1318"/>
      <c r="H18" s="1319"/>
      <c r="I18" s="1319"/>
      <c r="J18" s="1320"/>
    </row>
    <row r="19" spans="1:11" ht="23.1" customHeight="1" thickBot="1">
      <c r="A19" s="1268" t="s">
        <v>375</v>
      </c>
      <c r="B19" s="1269"/>
      <c r="C19" s="1270"/>
      <c r="D19" s="330">
        <f>③契約金額!G22</f>
        <v>2726800</v>
      </c>
      <c r="E19" s="519"/>
      <c r="F19" s="330">
        <f>ROUNDDOWN(①入力シート!D12+①入力シート!D13,0)</f>
        <v>2522010</v>
      </c>
      <c r="G19" s="1321"/>
      <c r="H19" s="1322"/>
      <c r="I19" s="1322"/>
      <c r="J19" s="1323"/>
      <c r="K19" s="138"/>
    </row>
    <row r="20" spans="1:11" ht="23.1" customHeight="1" thickBot="1">
      <c r="A20" s="1271" t="s">
        <v>376</v>
      </c>
      <c r="B20" s="1272"/>
      <c r="C20" s="1273"/>
      <c r="D20" s="330">
        <f>③契約金額!G23</f>
        <v>29994800</v>
      </c>
      <c r="E20" s="519"/>
      <c r="F20" s="330">
        <f>F18+F19</f>
        <v>27742117</v>
      </c>
      <c r="G20" s="758"/>
      <c r="H20" s="758"/>
      <c r="I20" s="758"/>
      <c r="J20" s="321">
        <f>F20-G20-H20-I20</f>
        <v>27742117</v>
      </c>
    </row>
    <row r="21" spans="1:11" ht="22.5" customHeight="1">
      <c r="A21" s="2152" t="s">
        <v>377</v>
      </c>
      <c r="B21" s="2152"/>
      <c r="C21" s="2152"/>
      <c r="D21" s="2152"/>
      <c r="E21" s="2152"/>
      <c r="F21" s="2152"/>
      <c r="G21" s="2152"/>
      <c r="H21" s="2152"/>
      <c r="I21" s="2152"/>
      <c r="J21" s="2152"/>
    </row>
    <row r="22" spans="1:11" ht="36.75" customHeight="1">
      <c r="A22" s="1324" t="s">
        <v>626</v>
      </c>
      <c r="B22" s="1325"/>
      <c r="C22" s="1325"/>
      <c r="D22" s="1325"/>
      <c r="E22" s="1325"/>
      <c r="F22" s="1325"/>
      <c r="G22" s="1325"/>
      <c r="H22" s="1325"/>
      <c r="I22" s="1325"/>
      <c r="J22" s="1325"/>
    </row>
    <row r="23" spans="1:11" ht="16.350000000000001" customHeight="1">
      <c r="A23" s="1289" t="s">
        <v>379</v>
      </c>
      <c r="B23" s="1289"/>
      <c r="C23" s="1289"/>
      <c r="D23" s="1289"/>
      <c r="E23" s="1289"/>
      <c r="F23" s="1289"/>
      <c r="G23" s="1289"/>
      <c r="H23" s="1289"/>
      <c r="I23" s="1289"/>
      <c r="J23" s="1289"/>
    </row>
    <row r="24" spans="1:11" ht="16.350000000000001" customHeight="1">
      <c r="A24" s="1264" t="s">
        <v>380</v>
      </c>
      <c r="B24" s="1264"/>
      <c r="C24" s="1264"/>
      <c r="D24" s="1264"/>
      <c r="E24" s="1264"/>
      <c r="F24" s="1264"/>
      <c r="G24" s="1264"/>
      <c r="H24" s="1264"/>
      <c r="I24" s="1264"/>
      <c r="J24" s="1264"/>
    </row>
    <row r="25" spans="1:11" ht="16.350000000000001" customHeight="1">
      <c r="A25" s="1264" t="s">
        <v>381</v>
      </c>
      <c r="B25" s="1264"/>
      <c r="C25" s="1264"/>
      <c r="D25" s="1264"/>
      <c r="E25" s="1264"/>
      <c r="F25" s="1264"/>
      <c r="G25" s="1264"/>
      <c r="H25" s="1264"/>
      <c r="I25" s="1264"/>
      <c r="J25" s="1264"/>
    </row>
    <row r="26" spans="1:11" ht="31.5" customHeight="1">
      <c r="A26" s="1276"/>
      <c r="B26" s="1264"/>
      <c r="C26" s="1264"/>
      <c r="D26" s="1264"/>
      <c r="E26" s="1264"/>
      <c r="F26" s="1264"/>
      <c r="G26" s="1264"/>
      <c r="H26" s="1264"/>
      <c r="I26" s="1264"/>
      <c r="J26" s="1264"/>
    </row>
    <row r="27" spans="1:11" ht="26.25" customHeight="1">
      <c r="A27" s="1263"/>
      <c r="B27" s="1263"/>
      <c r="C27" s="1263"/>
      <c r="D27" s="1263"/>
      <c r="E27" s="1263"/>
      <c r="F27" s="1263"/>
      <c r="G27" s="1263"/>
      <c r="H27" s="1263"/>
      <c r="I27" s="1263"/>
      <c r="J27" s="1263"/>
    </row>
    <row r="28" spans="1:11" ht="14.85" customHeight="1">
      <c r="A28" s="143"/>
      <c r="B28" s="143"/>
      <c r="C28" s="143"/>
      <c r="D28" s="143"/>
      <c r="E28" s="143"/>
      <c r="F28" s="143"/>
      <c r="G28" s="143"/>
      <c r="H28" s="143"/>
      <c r="I28" s="143"/>
      <c r="J28" s="143"/>
    </row>
  </sheetData>
  <mergeCells count="19">
    <mergeCell ref="A27:J27"/>
    <mergeCell ref="A21:J21"/>
    <mergeCell ref="A22:J22"/>
    <mergeCell ref="A23:J23"/>
    <mergeCell ref="A24:J24"/>
    <mergeCell ref="A25:J25"/>
    <mergeCell ref="A26:J26"/>
    <mergeCell ref="J5:J6"/>
    <mergeCell ref="G7:J19"/>
    <mergeCell ref="A8:C8"/>
    <mergeCell ref="A18:C18"/>
    <mergeCell ref="A19:C19"/>
    <mergeCell ref="H5:H6"/>
    <mergeCell ref="I5:I6"/>
    <mergeCell ref="A20:C20"/>
    <mergeCell ref="A5:C6"/>
    <mergeCell ref="D5:E5"/>
    <mergeCell ref="F5:F6"/>
    <mergeCell ref="G5:G6"/>
  </mergeCells>
  <phoneticPr fontId="2"/>
  <hyperlinks>
    <hyperlink ref="A1" location="入力方法!A1" display="入力方法に戻る" xr:uid="{00000000-0004-0000-0B00-000000000000}"/>
  </hyperlinks>
  <pageMargins left="0.70866141732283472" right="0.70866141732283472" top="0.55118110236220474" bottom="0.35433070866141736" header="0.31496062992125984" footer="0.31496062992125984"/>
  <pageSetup paperSize="9" scale="95"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4377F-8017-4C9C-AB42-082A150B49A6}">
  <sheetPr>
    <tabColor rgb="FF0070C0"/>
    <pageSetUpPr fitToPage="1"/>
  </sheetPr>
  <dimension ref="A1:L33"/>
  <sheetViews>
    <sheetView view="pageBreakPreview" topLeftCell="A3" zoomScale="90" zoomScaleNormal="100" zoomScaleSheetLayoutView="90" workbookViewId="0">
      <selection activeCell="F3" sqref="F3"/>
    </sheetView>
  </sheetViews>
  <sheetFormatPr defaultColWidth="9" defaultRowHeight="14.25"/>
  <cols>
    <col min="1" max="2" width="3.125" customWidth="1"/>
    <col min="3" max="3" width="28.125" customWidth="1"/>
    <col min="4" max="4" width="13.625" style="64" customWidth="1"/>
    <col min="5" max="10" width="13.625" customWidth="1"/>
    <col min="11" max="11" width="25.125" customWidth="1"/>
    <col min="12" max="12" width="14.625" customWidth="1"/>
  </cols>
  <sheetData>
    <row r="1" spans="1:12">
      <c r="A1" s="193" t="s">
        <v>346</v>
      </c>
    </row>
    <row r="2" spans="1:12">
      <c r="A2" s="1174"/>
      <c r="B2" s="1174"/>
      <c r="C2" s="1174"/>
      <c r="G2" s="1174"/>
      <c r="J2" s="1174" t="s">
        <v>347</v>
      </c>
    </row>
    <row r="3" spans="1:12" ht="17.25">
      <c r="A3" s="1148"/>
      <c r="B3" s="1148"/>
      <c r="C3" s="1148"/>
      <c r="F3" s="1148" t="s">
        <v>627</v>
      </c>
    </row>
    <row r="4" spans="1:12" ht="15" thickBot="1">
      <c r="A4" s="76"/>
      <c r="B4" s="76"/>
      <c r="C4" s="76"/>
      <c r="I4" s="75"/>
      <c r="J4" s="75" t="s">
        <v>349</v>
      </c>
      <c r="K4" s="75"/>
    </row>
    <row r="5" spans="1:12" ht="14.25" customHeight="1">
      <c r="A5" s="1283" t="s">
        <v>350</v>
      </c>
      <c r="B5" s="1284"/>
      <c r="C5" s="1285"/>
      <c r="D5" s="1277" t="s">
        <v>351</v>
      </c>
      <c r="E5" s="1278"/>
      <c r="F5" s="1274" t="s">
        <v>352</v>
      </c>
      <c r="G5" s="1313" t="s">
        <v>353</v>
      </c>
      <c r="H5" s="1274" t="s">
        <v>354</v>
      </c>
      <c r="I5" s="1274" t="s">
        <v>355</v>
      </c>
      <c r="J5" s="1279" t="s">
        <v>356</v>
      </c>
    </row>
    <row r="6" spans="1:12" ht="15" thickBot="1">
      <c r="A6" s="1286"/>
      <c r="B6" s="1287"/>
      <c r="C6" s="1288"/>
      <c r="D6" s="393" t="s">
        <v>357</v>
      </c>
      <c r="E6" s="394" t="s">
        <v>358</v>
      </c>
      <c r="F6" s="1312"/>
      <c r="G6" s="1314"/>
      <c r="H6" s="1275"/>
      <c r="I6" s="1275"/>
      <c r="J6" s="1280"/>
    </row>
    <row r="7" spans="1:12" ht="23.1" customHeight="1" thickBot="1">
      <c r="A7" s="1142" t="s">
        <v>359</v>
      </c>
      <c r="B7" s="1143"/>
      <c r="C7" s="1143"/>
      <c r="D7" s="330">
        <f>③契約金額!G4</f>
        <v>13209000</v>
      </c>
      <c r="E7" s="517"/>
      <c r="F7" s="384">
        <f>'様式8（直接人件費・その他原価・一般管理費等） '!D6</f>
        <v>13127000</v>
      </c>
      <c r="G7" s="1315"/>
      <c r="H7" s="1316"/>
      <c r="I7" s="1316"/>
      <c r="J7" s="1317"/>
    </row>
    <row r="8" spans="1:12" ht="23.1" hidden="1" customHeight="1">
      <c r="A8" s="391"/>
      <c r="B8" s="319" t="s">
        <v>360</v>
      </c>
      <c r="C8" s="320"/>
      <c r="D8" s="318">
        <f>③契約金額!G5</f>
        <v>4511000</v>
      </c>
      <c r="E8" s="518"/>
      <c r="F8" s="321" t="e">
        <f>#REF!</f>
        <v>#REF!</v>
      </c>
      <c r="G8" s="1318"/>
      <c r="H8" s="1319"/>
      <c r="I8" s="1319"/>
      <c r="J8" s="1320"/>
    </row>
    <row r="9" spans="1:12" ht="23.1" hidden="1" customHeight="1">
      <c r="A9" s="391"/>
      <c r="B9" s="319" t="s">
        <v>361</v>
      </c>
      <c r="C9" s="320"/>
      <c r="D9" s="321">
        <f>③契約金額!G6</f>
        <v>4924000</v>
      </c>
      <c r="E9" s="518"/>
      <c r="F9" s="321" t="e">
        <f>#REF!</f>
        <v>#REF!</v>
      </c>
      <c r="G9" s="1318"/>
      <c r="H9" s="1319"/>
      <c r="I9" s="1319"/>
      <c r="J9" s="1320"/>
    </row>
    <row r="10" spans="1:12" ht="23.1" hidden="1" customHeight="1" thickBot="1">
      <c r="A10" s="392"/>
      <c r="B10" s="322" t="s">
        <v>362</v>
      </c>
      <c r="C10" s="323"/>
      <c r="D10" s="324">
        <f>③契約金額!G7</f>
        <v>3774000</v>
      </c>
      <c r="E10" s="518"/>
      <c r="F10" s="321" t="e">
        <f>#REF!</f>
        <v>#REF!</v>
      </c>
      <c r="G10" s="1318"/>
      <c r="H10" s="1319"/>
      <c r="I10" s="1319"/>
      <c r="J10" s="1320"/>
    </row>
    <row r="11" spans="1:12" ht="23.1" customHeight="1" thickBot="1">
      <c r="A11" s="1281" t="s">
        <v>363</v>
      </c>
      <c r="B11" s="1282"/>
      <c r="C11" s="1282"/>
      <c r="D11" s="318">
        <f>③契約金額!G8</f>
        <v>12781000</v>
      </c>
      <c r="E11" s="589"/>
      <c r="F11" s="384">
        <f>SUM(F12+F13+F16+F19)</f>
        <v>10935747</v>
      </c>
      <c r="G11" s="1318"/>
      <c r="H11" s="1319"/>
      <c r="I11" s="1319"/>
      <c r="J11" s="1320"/>
    </row>
    <row r="12" spans="1:12" ht="23.1" customHeight="1" thickBot="1">
      <c r="A12" s="391"/>
      <c r="B12" s="319" t="s">
        <v>364</v>
      </c>
      <c r="C12" s="319"/>
      <c r="D12" s="318">
        <f>③契約金額!G9</f>
        <v>0</v>
      </c>
      <c r="E12" s="385"/>
      <c r="F12" s="321">
        <f>'様式10（機材購入・輸送費）'!E6</f>
        <v>0</v>
      </c>
      <c r="G12" s="1318"/>
      <c r="H12" s="1319"/>
      <c r="I12" s="1319"/>
      <c r="J12" s="1320"/>
      <c r="L12" s="520" t="s">
        <v>365</v>
      </c>
    </row>
    <row r="13" spans="1:12" ht="23.1" customHeight="1">
      <c r="A13" s="391"/>
      <c r="B13" s="387" t="s">
        <v>366</v>
      </c>
      <c r="C13" s="319"/>
      <c r="D13" s="321">
        <f>SUM(D14:D15)</f>
        <v>9662000</v>
      </c>
      <c r="E13" s="321" t="str">
        <f>IF(E14="","",E14+E15)</f>
        <v/>
      </c>
      <c r="F13" s="321">
        <f>SUM(F14:F15)</f>
        <v>8882507</v>
      </c>
      <c r="G13" s="1318"/>
      <c r="H13" s="1319"/>
      <c r="I13" s="1319"/>
      <c r="J13" s="1320"/>
      <c r="L13" s="523">
        <f>F13</f>
        <v>8882507</v>
      </c>
    </row>
    <row r="14" spans="1:12" ht="23.1" customHeight="1">
      <c r="A14" s="391"/>
      <c r="B14" s="388"/>
      <c r="C14" s="390" t="s">
        <v>367</v>
      </c>
      <c r="D14" s="318">
        <f>③契約金額!G11</f>
        <v>6331000</v>
      </c>
      <c r="E14" s="385"/>
      <c r="F14" s="321">
        <f>'様式11（航空賃・日当・宿泊・内国旅費）'!F126</f>
        <v>5476949</v>
      </c>
      <c r="G14" s="1318"/>
      <c r="H14" s="1319"/>
      <c r="I14" s="1319"/>
      <c r="J14" s="1320"/>
      <c r="K14" s="454" t="s">
        <v>368</v>
      </c>
      <c r="L14" s="521">
        <f>L13-L15</f>
        <v>5476949</v>
      </c>
    </row>
    <row r="15" spans="1:12" ht="23.1" customHeight="1" thickBot="1">
      <c r="A15" s="391"/>
      <c r="B15" s="389"/>
      <c r="C15" s="390" t="s">
        <v>369</v>
      </c>
      <c r="D15" s="318">
        <f>③契約金額!G12</f>
        <v>3331000</v>
      </c>
      <c r="E15" s="385"/>
      <c r="F15" s="321">
        <f>'様式11（航空賃・日当・宿泊・内国旅費）'!U127</f>
        <v>3405558</v>
      </c>
      <c r="G15" s="1318"/>
      <c r="H15" s="1319"/>
      <c r="I15" s="1319"/>
      <c r="J15" s="1320"/>
      <c r="K15" s="454" t="s">
        <v>370</v>
      </c>
      <c r="L15" s="522">
        <f>F15</f>
        <v>3405558</v>
      </c>
    </row>
    <row r="16" spans="1:12" ht="23.1" customHeight="1">
      <c r="A16" s="391"/>
      <c r="B16" s="933" t="s">
        <v>371</v>
      </c>
      <c r="C16" s="326"/>
      <c r="D16" s="318">
        <f>③契約金額!G13</f>
        <v>3119000</v>
      </c>
      <c r="E16" s="385"/>
      <c r="F16" s="956">
        <f>SUM(F17:F18)</f>
        <v>2053240</v>
      </c>
      <c r="G16" s="1318"/>
      <c r="H16" s="1319"/>
      <c r="I16" s="1319"/>
      <c r="J16" s="1320"/>
    </row>
    <row r="17" spans="1:11" ht="23.1" customHeight="1">
      <c r="A17" s="932"/>
      <c r="B17" s="935"/>
      <c r="C17" s="936" t="s">
        <v>523</v>
      </c>
      <c r="D17" s="955">
        <f>③契約金額!G14</f>
        <v>0</v>
      </c>
      <c r="E17" s="386"/>
      <c r="F17" s="956">
        <f>'様式14-2（現地活動費　合意単価適用分）'!B6</f>
        <v>0</v>
      </c>
      <c r="G17" s="1318"/>
      <c r="H17" s="1319"/>
      <c r="I17" s="1319"/>
      <c r="J17" s="1320"/>
    </row>
    <row r="18" spans="1:11" ht="23.1" customHeight="1">
      <c r="A18" s="932"/>
      <c r="B18" s="935"/>
      <c r="C18" s="936" t="s">
        <v>628</v>
      </c>
      <c r="D18" s="955">
        <f>③契約金額!G15</f>
        <v>0</v>
      </c>
      <c r="E18" s="386"/>
      <c r="F18" s="956">
        <f>'様式14（現地活動費）(全)'!D6</f>
        <v>2053240</v>
      </c>
      <c r="G18" s="1318"/>
      <c r="H18" s="1319"/>
      <c r="I18" s="1319"/>
      <c r="J18" s="1320"/>
    </row>
    <row r="19" spans="1:11" ht="23.1" customHeight="1" thickBot="1">
      <c r="A19" s="391"/>
      <c r="B19" s="934" t="s">
        <v>372</v>
      </c>
      <c r="C19" s="326"/>
      <c r="D19" s="318">
        <f>③契約金額!G16</f>
        <v>0</v>
      </c>
      <c r="E19" s="386"/>
      <c r="F19" s="321">
        <f>'様式17(本邦受入活動費)'!D5</f>
        <v>0</v>
      </c>
      <c r="G19" s="1318"/>
      <c r="H19" s="1319"/>
      <c r="I19" s="1319"/>
      <c r="J19" s="1320"/>
    </row>
    <row r="20" spans="1:11" ht="23.1" customHeight="1">
      <c r="A20" s="740" t="s">
        <v>625</v>
      </c>
      <c r="B20" s="741"/>
      <c r="C20" s="742"/>
      <c r="D20" s="384">
        <f>③契約金額!G18</f>
        <v>1278000</v>
      </c>
      <c r="E20" s="517"/>
      <c r="F20" s="384">
        <f>F21+F22</f>
        <v>1157360</v>
      </c>
      <c r="G20" s="1318"/>
      <c r="H20" s="1319"/>
      <c r="I20" s="1319"/>
      <c r="J20" s="1320"/>
    </row>
    <row r="21" spans="1:11" ht="23.1" customHeight="1">
      <c r="A21" s="743"/>
      <c r="B21" s="744"/>
      <c r="C21" s="745" t="s">
        <v>528</v>
      </c>
      <c r="D21" s="321">
        <f>③契約金額!G19</f>
        <v>1278000</v>
      </c>
      <c r="E21" s="518"/>
      <c r="F21" s="321">
        <f>'様式18（管理費）'!F14</f>
        <v>1093574</v>
      </c>
      <c r="G21" s="1318"/>
      <c r="H21" s="1319"/>
      <c r="I21" s="1319"/>
      <c r="J21" s="1320"/>
      <c r="K21" s="34"/>
    </row>
    <row r="22" spans="1:11" ht="23.1" customHeight="1" thickBot="1">
      <c r="A22" s="746"/>
      <c r="B22" s="747"/>
      <c r="C22" s="748" t="s">
        <v>529</v>
      </c>
      <c r="D22" s="321">
        <f>③契約金額!G20</f>
        <v>0</v>
      </c>
      <c r="E22" s="728"/>
      <c r="F22" s="324">
        <f>'様式22　特例経費'!G126</f>
        <v>63786</v>
      </c>
      <c r="G22" s="1318"/>
      <c r="H22" s="1319"/>
      <c r="I22" s="1319"/>
      <c r="J22" s="1320"/>
    </row>
    <row r="23" spans="1:11" ht="23.1" customHeight="1" thickBot="1">
      <c r="A23" s="1265" t="s">
        <v>374</v>
      </c>
      <c r="B23" s="1266"/>
      <c r="C23" s="1267"/>
      <c r="D23" s="330">
        <f>③契約金額!G21</f>
        <v>27268000</v>
      </c>
      <c r="E23" s="519"/>
      <c r="F23" s="330">
        <f>F7+F11+F20</f>
        <v>25220107</v>
      </c>
      <c r="G23" s="1318"/>
      <c r="H23" s="1319"/>
      <c r="I23" s="1319"/>
      <c r="J23" s="1320"/>
    </row>
    <row r="24" spans="1:11" ht="23.1" customHeight="1" thickBot="1">
      <c r="A24" s="1268" t="s">
        <v>375</v>
      </c>
      <c r="B24" s="1269"/>
      <c r="C24" s="1270"/>
      <c r="D24" s="330">
        <f>③契約金額!G22</f>
        <v>2726800</v>
      </c>
      <c r="E24" s="519"/>
      <c r="F24" s="330">
        <f>ROUNDDOWN(F23*0.1,0)</f>
        <v>2522010</v>
      </c>
      <c r="G24" s="1321"/>
      <c r="H24" s="1322"/>
      <c r="I24" s="1322"/>
      <c r="J24" s="1323"/>
      <c r="K24" s="138"/>
    </row>
    <row r="25" spans="1:11" ht="23.1" customHeight="1" thickBot="1">
      <c r="A25" s="1271" t="s">
        <v>376</v>
      </c>
      <c r="B25" s="1272"/>
      <c r="C25" s="1273"/>
      <c r="D25" s="330">
        <f>③契約金額!G23</f>
        <v>29994800</v>
      </c>
      <c r="E25" s="519"/>
      <c r="F25" s="330">
        <f>F23+F24</f>
        <v>27742117</v>
      </c>
      <c r="G25" s="758"/>
      <c r="H25" s="758">
        <v>20463300</v>
      </c>
      <c r="I25" s="758"/>
      <c r="J25" s="321">
        <f>F25-G25-H25-I25</f>
        <v>7278817</v>
      </c>
    </row>
    <row r="26" spans="1:11" ht="16.350000000000001" customHeight="1">
      <c r="A26" s="2152" t="s">
        <v>377</v>
      </c>
      <c r="B26" s="2152"/>
      <c r="C26" s="2152"/>
      <c r="D26" s="2152"/>
      <c r="E26" s="2152"/>
      <c r="F26" s="2152"/>
      <c r="G26" s="2152"/>
      <c r="H26" s="2152"/>
      <c r="I26" s="2152"/>
      <c r="J26" s="2152"/>
    </row>
    <row r="27" spans="1:11" ht="22.35" customHeight="1">
      <c r="A27" s="1324" t="s">
        <v>626</v>
      </c>
      <c r="B27" s="1325"/>
      <c r="C27" s="1325"/>
      <c r="D27" s="1325"/>
      <c r="E27" s="1325"/>
      <c r="F27" s="1325"/>
      <c r="G27" s="1325"/>
      <c r="H27" s="1325"/>
      <c r="I27" s="1325"/>
      <c r="J27" s="1325"/>
    </row>
    <row r="28" spans="1:11" ht="16.350000000000001" customHeight="1">
      <c r="A28" s="1289" t="s">
        <v>379</v>
      </c>
      <c r="B28" s="1289"/>
      <c r="C28" s="1289"/>
      <c r="D28" s="1289"/>
      <c r="E28" s="1289"/>
      <c r="F28" s="1289"/>
      <c r="G28" s="1289"/>
      <c r="H28" s="1289"/>
      <c r="I28" s="1289"/>
      <c r="J28" s="1289"/>
    </row>
    <row r="29" spans="1:11" ht="16.350000000000001" customHeight="1">
      <c r="A29" s="1264" t="s">
        <v>380</v>
      </c>
      <c r="B29" s="1264"/>
      <c r="C29" s="1264"/>
      <c r="D29" s="1264"/>
      <c r="E29" s="1264"/>
      <c r="F29" s="1264"/>
      <c r="G29" s="1264"/>
      <c r="H29" s="1264"/>
      <c r="I29" s="1264"/>
      <c r="J29" s="1264"/>
    </row>
    <row r="30" spans="1:11" ht="16.350000000000001" customHeight="1">
      <c r="A30" s="1264" t="s">
        <v>381</v>
      </c>
      <c r="B30" s="1264"/>
      <c r="C30" s="1264"/>
      <c r="D30" s="1264"/>
      <c r="E30" s="1264"/>
      <c r="F30" s="1264"/>
      <c r="G30" s="1264"/>
      <c r="H30" s="1264"/>
      <c r="I30" s="1264"/>
      <c r="J30" s="1264"/>
    </row>
    <row r="31" spans="1:11" ht="31.5" customHeight="1">
      <c r="A31" s="1276"/>
      <c r="B31" s="1264"/>
      <c r="C31" s="1264"/>
      <c r="D31" s="1264"/>
      <c r="E31" s="1264"/>
      <c r="F31" s="1264"/>
      <c r="G31" s="1264"/>
      <c r="H31" s="1264"/>
      <c r="I31" s="1264"/>
      <c r="J31" s="1264"/>
    </row>
    <row r="32" spans="1:11" ht="26.25" customHeight="1">
      <c r="A32" s="1263"/>
      <c r="B32" s="1263"/>
      <c r="C32" s="1263"/>
      <c r="D32" s="1263"/>
      <c r="E32" s="1263"/>
      <c r="F32" s="1263"/>
      <c r="G32" s="1263"/>
      <c r="H32" s="1263"/>
      <c r="I32" s="1263"/>
      <c r="J32" s="1263"/>
    </row>
    <row r="33" spans="1:10" ht="14.85" customHeight="1">
      <c r="A33" s="143"/>
      <c r="B33" s="143"/>
      <c r="C33" s="143"/>
      <c r="D33" s="143"/>
      <c r="E33" s="143"/>
      <c r="F33" s="143"/>
      <c r="G33" s="143"/>
      <c r="H33" s="143"/>
      <c r="I33" s="143"/>
      <c r="J33" s="143"/>
    </row>
  </sheetData>
  <mergeCells count="19">
    <mergeCell ref="A25:C25"/>
    <mergeCell ref="A5:C6"/>
    <mergeCell ref="D5:E5"/>
    <mergeCell ref="F5:F6"/>
    <mergeCell ref="G5:G6"/>
    <mergeCell ref="J5:J6"/>
    <mergeCell ref="G7:J24"/>
    <mergeCell ref="A11:C11"/>
    <mergeCell ref="A23:C23"/>
    <mergeCell ref="A24:C24"/>
    <mergeCell ref="H5:H6"/>
    <mergeCell ref="I5:I6"/>
    <mergeCell ref="A32:J32"/>
    <mergeCell ref="A26:J26"/>
    <mergeCell ref="A27:J27"/>
    <mergeCell ref="A28:J28"/>
    <mergeCell ref="A29:J29"/>
    <mergeCell ref="A30:J30"/>
    <mergeCell ref="A31:J31"/>
  </mergeCells>
  <phoneticPr fontId="2"/>
  <hyperlinks>
    <hyperlink ref="A1" location="入力方法!A1" display="入力方法に戻る" xr:uid="{8E168E98-C676-4D1D-8CC2-6459E0CEC32C}"/>
  </hyperlinks>
  <pageMargins left="0.70866141732283472" right="0.70866141732283472" top="0.55118110236220474" bottom="0.35433070866141736" header="0.31496062992125984" footer="0.31496062992125984"/>
  <pageSetup paperSize="9" scale="9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C000"/>
    <pageSetUpPr fitToPage="1"/>
  </sheetPr>
  <dimension ref="A1:AC36"/>
  <sheetViews>
    <sheetView zoomScale="90" zoomScaleNormal="90" workbookViewId="0">
      <selection activeCell="F15" sqref="F15"/>
    </sheetView>
  </sheetViews>
  <sheetFormatPr defaultColWidth="9" defaultRowHeight="14.25"/>
  <cols>
    <col min="1" max="1" width="3.625" customWidth="1"/>
    <col min="2" max="2" width="4.625" customWidth="1"/>
    <col min="3" max="3" width="8" customWidth="1"/>
    <col min="4" max="4" width="31.625" customWidth="1"/>
    <col min="5" max="5" width="13.625" bestFit="1" customWidth="1"/>
    <col min="6" max="7" width="13.125" customWidth="1"/>
    <col min="8" max="8" width="13.125" bestFit="1" customWidth="1"/>
    <col min="9" max="9" width="11.625" customWidth="1"/>
    <col min="10" max="10" width="13" customWidth="1"/>
    <col min="11" max="11" width="11.625" customWidth="1"/>
    <col min="12" max="12" width="12.125" customWidth="1"/>
    <col min="13" max="13" width="11.625" hidden="1" customWidth="1"/>
    <col min="14" max="14" width="13" hidden="1" customWidth="1"/>
    <col min="15" max="15" width="11.625" hidden="1" customWidth="1"/>
    <col min="16" max="16" width="12.125" hidden="1" customWidth="1"/>
    <col min="17" max="17" width="11.625" hidden="1" customWidth="1"/>
    <col min="18" max="18" width="13" hidden="1" customWidth="1"/>
    <col min="19" max="19" width="12.625" hidden="1" customWidth="1"/>
    <col min="20" max="20" width="12.125" hidden="1" customWidth="1"/>
    <col min="21" max="21" width="11.625" hidden="1" customWidth="1"/>
    <col min="22" max="22" width="12.125" hidden="1" customWidth="1"/>
    <col min="23" max="23" width="12.625" hidden="1" customWidth="1"/>
    <col min="24" max="24" width="12.125" hidden="1" customWidth="1"/>
    <col min="25" max="25" width="11.625" hidden="1" customWidth="1"/>
    <col min="26" max="26" width="13" hidden="1" customWidth="1"/>
    <col min="27" max="27" width="12" hidden="1" customWidth="1"/>
    <col min="28" max="28" width="12.125" hidden="1" customWidth="1"/>
    <col min="29" max="29" width="9.5" customWidth="1"/>
  </cols>
  <sheetData>
    <row r="1" spans="1:29">
      <c r="L1" s="1174" t="s">
        <v>629</v>
      </c>
      <c r="P1" s="1174" t="s">
        <v>55</v>
      </c>
      <c r="T1" s="1174" t="s">
        <v>55</v>
      </c>
      <c r="X1" s="1174" t="s">
        <v>55</v>
      </c>
      <c r="AB1" s="1174" t="s">
        <v>55</v>
      </c>
    </row>
    <row r="2" spans="1:29" ht="48.6" customHeight="1">
      <c r="B2" s="1332" t="s">
        <v>630</v>
      </c>
      <c r="C2" s="1333"/>
      <c r="D2" s="1333"/>
      <c r="E2" s="1333"/>
      <c r="F2" s="1333"/>
      <c r="G2" s="1333"/>
      <c r="H2" s="1333"/>
      <c r="I2" s="1333"/>
      <c r="J2" s="1333"/>
      <c r="K2" s="1333"/>
      <c r="L2" s="1333"/>
    </row>
    <row r="3" spans="1:29" ht="18" customHeight="1">
      <c r="A3" s="43"/>
      <c r="B3" s="91" t="s">
        <v>631</v>
      </c>
      <c r="C3" s="50"/>
      <c r="D3" s="50"/>
      <c r="E3" s="51"/>
      <c r="F3" s="51"/>
      <c r="G3" s="52"/>
      <c r="H3" s="60"/>
    </row>
    <row r="4" spans="1:29" ht="18" customHeight="1">
      <c r="A4" s="92"/>
      <c r="B4" s="93"/>
      <c r="C4" s="93"/>
      <c r="D4" s="94" t="s">
        <v>632</v>
      </c>
      <c r="E4" s="95">
        <v>42248</v>
      </c>
      <c r="F4" s="95"/>
      <c r="G4" s="96">
        <v>42584</v>
      </c>
      <c r="H4" s="96">
        <v>42654</v>
      </c>
      <c r="I4" s="96">
        <v>42678</v>
      </c>
      <c r="J4" s="96"/>
      <c r="K4" s="96"/>
      <c r="L4" s="96"/>
      <c r="M4" s="96"/>
      <c r="N4" s="96"/>
      <c r="O4" s="96"/>
      <c r="P4" s="96"/>
      <c r="Q4" s="96"/>
      <c r="R4" s="96"/>
      <c r="S4" s="96"/>
      <c r="T4" s="96"/>
      <c r="U4" s="96"/>
      <c r="V4" s="96"/>
      <c r="W4" s="96"/>
      <c r="X4" s="96"/>
      <c r="Y4" s="96"/>
      <c r="Z4" s="96"/>
      <c r="AA4" s="96"/>
      <c r="AB4" s="96"/>
    </row>
    <row r="5" spans="1:29" ht="18" customHeight="1">
      <c r="A5" s="97"/>
      <c r="B5" s="98"/>
      <c r="C5" s="98"/>
      <c r="D5" s="99" t="s">
        <v>633</v>
      </c>
      <c r="E5" s="100"/>
      <c r="F5" s="100"/>
      <c r="G5" s="101" t="s">
        <v>415</v>
      </c>
      <c r="H5" s="101" t="s">
        <v>415</v>
      </c>
      <c r="I5" s="101" t="s">
        <v>415</v>
      </c>
      <c r="J5" s="101"/>
      <c r="K5" s="101"/>
      <c r="L5" s="101"/>
      <c r="M5" s="101"/>
      <c r="N5" s="101"/>
      <c r="O5" s="101"/>
      <c r="P5" s="101"/>
      <c r="Q5" s="101"/>
      <c r="R5" s="101"/>
      <c r="S5" s="101"/>
      <c r="T5" s="101"/>
      <c r="U5" s="101"/>
      <c r="V5" s="101"/>
      <c r="W5" s="101"/>
      <c r="X5" s="101"/>
      <c r="Y5" s="101"/>
      <c r="Z5" s="101"/>
      <c r="AA5" s="101"/>
      <c r="AB5" s="101"/>
    </row>
    <row r="6" spans="1:29" ht="18" customHeight="1">
      <c r="E6" s="106"/>
      <c r="F6" s="64"/>
      <c r="G6" s="59"/>
      <c r="L6" s="106" t="s">
        <v>634</v>
      </c>
      <c r="P6" s="106" t="s">
        <v>634</v>
      </c>
      <c r="T6" s="106" t="s">
        <v>634</v>
      </c>
      <c r="X6" s="106" t="s">
        <v>634</v>
      </c>
      <c r="AB6" s="106" t="s">
        <v>634</v>
      </c>
    </row>
    <row r="7" spans="1:29" ht="18" customHeight="1">
      <c r="A7" s="45"/>
      <c r="B7" s="1330"/>
      <c r="C7" s="1330"/>
      <c r="D7" s="1330"/>
      <c r="E7" s="1326" t="s">
        <v>635</v>
      </c>
      <c r="F7" s="1331" t="s">
        <v>636</v>
      </c>
      <c r="G7" s="1326" t="s">
        <v>637</v>
      </c>
      <c r="H7" s="1326" t="s">
        <v>638</v>
      </c>
      <c r="I7" s="1326" t="s">
        <v>639</v>
      </c>
      <c r="J7" s="1326" t="s">
        <v>640</v>
      </c>
      <c r="K7" s="1326" t="s">
        <v>641</v>
      </c>
      <c r="L7" s="1326" t="s">
        <v>642</v>
      </c>
      <c r="M7" s="1326" t="s">
        <v>643</v>
      </c>
      <c r="N7" s="1326" t="s">
        <v>644</v>
      </c>
      <c r="O7" s="1326" t="s">
        <v>645</v>
      </c>
      <c r="P7" s="1326" t="s">
        <v>646</v>
      </c>
      <c r="Q7" s="1326" t="s">
        <v>647</v>
      </c>
      <c r="R7" s="1326" t="s">
        <v>648</v>
      </c>
      <c r="S7" s="1326" t="s">
        <v>649</v>
      </c>
      <c r="T7" s="1326" t="s">
        <v>650</v>
      </c>
      <c r="U7" s="1326" t="s">
        <v>651</v>
      </c>
      <c r="V7" s="1326" t="s">
        <v>652</v>
      </c>
      <c r="W7" s="1326" t="s">
        <v>653</v>
      </c>
      <c r="X7" s="1326" t="s">
        <v>654</v>
      </c>
      <c r="Y7" s="1326" t="s">
        <v>655</v>
      </c>
      <c r="Z7" s="1326" t="s">
        <v>656</v>
      </c>
      <c r="AA7" s="1326" t="s">
        <v>657</v>
      </c>
      <c r="AB7" s="1326" t="s">
        <v>658</v>
      </c>
      <c r="AC7" s="1326" t="s">
        <v>659</v>
      </c>
    </row>
    <row r="8" spans="1:29" ht="11.25" customHeight="1">
      <c r="A8" s="48"/>
      <c r="B8" s="1330"/>
      <c r="C8" s="1330"/>
      <c r="D8" s="1330"/>
      <c r="E8" s="1327"/>
      <c r="F8" s="1331"/>
      <c r="G8" s="1327"/>
      <c r="H8" s="1327"/>
      <c r="I8" s="1327"/>
      <c r="J8" s="1327"/>
      <c r="K8" s="1327"/>
      <c r="L8" s="1327"/>
      <c r="M8" s="1327"/>
      <c r="N8" s="1327"/>
      <c r="O8" s="1327"/>
      <c r="P8" s="1327"/>
      <c r="Q8" s="1327"/>
      <c r="R8" s="1327"/>
      <c r="S8" s="1327"/>
      <c r="T8" s="1327"/>
      <c r="U8" s="1327"/>
      <c r="V8" s="1327"/>
      <c r="W8" s="1327"/>
      <c r="X8" s="1327"/>
      <c r="Y8" s="1327"/>
      <c r="Z8" s="1327"/>
      <c r="AA8" s="1327"/>
      <c r="AB8" s="1327"/>
      <c r="AC8" s="1327"/>
    </row>
    <row r="9" spans="1:29" ht="20.100000000000001" customHeight="1">
      <c r="A9" s="64"/>
      <c r="B9" s="87" t="s">
        <v>506</v>
      </c>
      <c r="C9" s="87" t="s">
        <v>660</v>
      </c>
      <c r="D9" s="87"/>
      <c r="E9" s="399">
        <f>E10+E11+E12</f>
        <v>8970000</v>
      </c>
      <c r="F9" s="400">
        <f t="shared" ref="F9:L9" si="0">F10+F11+F12</f>
        <v>8970000</v>
      </c>
      <c r="G9" s="89">
        <f t="shared" si="0"/>
        <v>0</v>
      </c>
      <c r="H9" s="89">
        <f t="shared" si="0"/>
        <v>0</v>
      </c>
      <c r="I9" s="89">
        <f t="shared" si="0"/>
        <v>0</v>
      </c>
      <c r="J9" s="89">
        <f t="shared" si="0"/>
        <v>0</v>
      </c>
      <c r="K9" s="89">
        <f t="shared" si="0"/>
        <v>0</v>
      </c>
      <c r="L9" s="89">
        <f t="shared" si="0"/>
        <v>0</v>
      </c>
      <c r="M9" s="89">
        <f t="shared" ref="M9:AB9" si="1">M10+M11+M12</f>
        <v>0</v>
      </c>
      <c r="N9" s="89">
        <f t="shared" si="1"/>
        <v>0</v>
      </c>
      <c r="O9" s="89">
        <f t="shared" si="1"/>
        <v>0</v>
      </c>
      <c r="P9" s="89">
        <f t="shared" si="1"/>
        <v>0</v>
      </c>
      <c r="Q9" s="89">
        <f t="shared" si="1"/>
        <v>0</v>
      </c>
      <c r="R9" s="89">
        <f t="shared" si="1"/>
        <v>0</v>
      </c>
      <c r="S9" s="89">
        <f t="shared" si="1"/>
        <v>0</v>
      </c>
      <c r="T9" s="89">
        <f t="shared" si="1"/>
        <v>0</v>
      </c>
      <c r="U9" s="89">
        <f t="shared" si="1"/>
        <v>0</v>
      </c>
      <c r="V9" s="89">
        <f t="shared" si="1"/>
        <v>0</v>
      </c>
      <c r="W9" s="89">
        <f t="shared" si="1"/>
        <v>0</v>
      </c>
      <c r="X9" s="89">
        <f t="shared" si="1"/>
        <v>0</v>
      </c>
      <c r="Y9" s="89">
        <f t="shared" si="1"/>
        <v>0</v>
      </c>
      <c r="Z9" s="89">
        <f t="shared" si="1"/>
        <v>0</v>
      </c>
      <c r="AA9" s="89">
        <f t="shared" si="1"/>
        <v>0</v>
      </c>
      <c r="AB9" s="89">
        <f t="shared" si="1"/>
        <v>0</v>
      </c>
      <c r="AC9" s="401">
        <f t="shared" ref="AC9:AC36" si="2">SUM(G9:AB9)</f>
        <v>0</v>
      </c>
    </row>
    <row r="10" spans="1:29" ht="20.100000000000001" customHeight="1">
      <c r="A10" s="64"/>
      <c r="B10" s="87"/>
      <c r="C10" s="87" t="s">
        <v>661</v>
      </c>
      <c r="D10" s="87" t="s">
        <v>662</v>
      </c>
      <c r="E10" s="134">
        <v>3850000</v>
      </c>
      <c r="F10" s="156">
        <f>E10+G10+H10+I10+J10+K10+L10+M10+N10+O10+P10+Q10+S10+T10+U10+V10+W10+X10+Y10+Z10+AA10+AB10</f>
        <v>3850000</v>
      </c>
      <c r="G10" s="103"/>
      <c r="H10" s="35"/>
      <c r="I10" s="35"/>
      <c r="J10" s="35"/>
      <c r="K10" s="35"/>
      <c r="L10" s="35"/>
      <c r="M10" s="35"/>
      <c r="N10" s="35"/>
      <c r="O10" s="35"/>
      <c r="P10" s="35"/>
      <c r="Q10" s="35"/>
      <c r="R10" s="35"/>
      <c r="S10" s="35"/>
      <c r="T10" s="35"/>
      <c r="U10" s="35"/>
      <c r="V10" s="35"/>
      <c r="W10" s="35"/>
      <c r="X10" s="35"/>
      <c r="Y10" s="35"/>
      <c r="Z10" s="35"/>
      <c r="AA10" s="35"/>
      <c r="AB10" s="35"/>
      <c r="AC10" s="87">
        <f t="shared" si="2"/>
        <v>0</v>
      </c>
    </row>
    <row r="11" spans="1:29" ht="20.100000000000001" customHeight="1">
      <c r="A11" s="64"/>
      <c r="B11" s="87"/>
      <c r="C11" s="87" t="s">
        <v>511</v>
      </c>
      <c r="D11" s="87" t="s">
        <v>663</v>
      </c>
      <c r="E11" s="134">
        <v>2970000</v>
      </c>
      <c r="F11" s="156">
        <f>E11+G11+H11+I11+J11+K11+L11+M11+N11+O11+P11+Q11+S11+T11+U11+V11+W11+X11+Y11+Z11+AA11+AB11</f>
        <v>2970000</v>
      </c>
      <c r="G11" s="103"/>
      <c r="H11" s="35"/>
      <c r="I11" s="35"/>
      <c r="J11" s="35"/>
      <c r="K11" s="35"/>
      <c r="L11" s="35"/>
      <c r="M11" s="35"/>
      <c r="N11" s="35"/>
      <c r="O11" s="35"/>
      <c r="P11" s="35"/>
      <c r="Q11" s="35"/>
      <c r="R11" s="35"/>
      <c r="S11" s="35"/>
      <c r="T11" s="35"/>
      <c r="U11" s="35"/>
      <c r="V11" s="35"/>
      <c r="W11" s="35"/>
      <c r="X11" s="35"/>
      <c r="Y11" s="35"/>
      <c r="Z11" s="35"/>
      <c r="AA11" s="35"/>
      <c r="AB11" s="35"/>
      <c r="AC11" s="87">
        <f t="shared" si="2"/>
        <v>0</v>
      </c>
    </row>
    <row r="12" spans="1:29" ht="20.100000000000001" customHeight="1">
      <c r="A12" s="402"/>
      <c r="B12" s="87"/>
      <c r="C12" s="87" t="s">
        <v>513</v>
      </c>
      <c r="D12" s="87" t="s">
        <v>664</v>
      </c>
      <c r="E12" s="134">
        <v>2150000</v>
      </c>
      <c r="F12" s="156">
        <f>E12+G12+H12+I12+J12+K12+L12+M12+N12+O12+P12+Q12+S12+T12+U12+V12+W12+X12+Y12+Z12+AA12+AB12</f>
        <v>2150000</v>
      </c>
      <c r="G12" s="103"/>
      <c r="H12" s="35"/>
      <c r="I12" s="35"/>
      <c r="J12" s="35"/>
      <c r="K12" s="35"/>
      <c r="L12" s="35"/>
      <c r="M12" s="35"/>
      <c r="N12" s="35"/>
      <c r="O12" s="35"/>
      <c r="P12" s="35"/>
      <c r="Q12" s="35"/>
      <c r="R12" s="35"/>
      <c r="S12" s="35"/>
      <c r="T12" s="35"/>
      <c r="U12" s="35"/>
      <c r="V12" s="35"/>
      <c r="W12" s="35"/>
      <c r="X12" s="35"/>
      <c r="Y12" s="35"/>
      <c r="Z12" s="35"/>
      <c r="AA12" s="35"/>
      <c r="AB12" s="35"/>
      <c r="AC12" s="87">
        <f t="shared" si="2"/>
        <v>0</v>
      </c>
    </row>
    <row r="13" spans="1:29" ht="20.100000000000001" customHeight="1">
      <c r="A13" s="402"/>
      <c r="B13" s="87" t="s">
        <v>665</v>
      </c>
      <c r="C13" s="87" t="s">
        <v>516</v>
      </c>
      <c r="D13" s="87"/>
      <c r="E13" s="399">
        <f t="shared" ref="E13:L13" si="3">E14+E18+E21+E27</f>
        <v>8627000</v>
      </c>
      <c r="F13" s="400">
        <f t="shared" si="3"/>
        <v>8627000</v>
      </c>
      <c r="G13" s="89">
        <f t="shared" si="3"/>
        <v>0</v>
      </c>
      <c r="H13" s="89">
        <f t="shared" si="3"/>
        <v>0</v>
      </c>
      <c r="I13" s="89">
        <f t="shared" si="3"/>
        <v>0</v>
      </c>
      <c r="J13" s="89">
        <f t="shared" si="3"/>
        <v>0</v>
      </c>
      <c r="K13" s="89">
        <f t="shared" si="3"/>
        <v>0</v>
      </c>
      <c r="L13" s="89">
        <f t="shared" si="3"/>
        <v>0</v>
      </c>
      <c r="M13" s="89">
        <f t="shared" ref="M13:AB13" si="4">M14+M18+M21+M27</f>
        <v>0</v>
      </c>
      <c r="N13" s="89">
        <f t="shared" si="4"/>
        <v>0</v>
      </c>
      <c r="O13" s="89">
        <f t="shared" si="4"/>
        <v>0</v>
      </c>
      <c r="P13" s="89">
        <f t="shared" si="4"/>
        <v>0</v>
      </c>
      <c r="Q13" s="89">
        <f t="shared" si="4"/>
        <v>0</v>
      </c>
      <c r="R13" s="89">
        <f t="shared" si="4"/>
        <v>0</v>
      </c>
      <c r="S13" s="89">
        <f t="shared" si="4"/>
        <v>0</v>
      </c>
      <c r="T13" s="89">
        <f t="shared" si="4"/>
        <v>0</v>
      </c>
      <c r="U13" s="89">
        <f t="shared" si="4"/>
        <v>0</v>
      </c>
      <c r="V13" s="89">
        <f t="shared" si="4"/>
        <v>0</v>
      </c>
      <c r="W13" s="89">
        <f t="shared" si="4"/>
        <v>0</v>
      </c>
      <c r="X13" s="89">
        <f t="shared" si="4"/>
        <v>0</v>
      </c>
      <c r="Y13" s="89">
        <f t="shared" si="4"/>
        <v>0</v>
      </c>
      <c r="Z13" s="89">
        <f t="shared" si="4"/>
        <v>0</v>
      </c>
      <c r="AA13" s="89">
        <f t="shared" si="4"/>
        <v>0</v>
      </c>
      <c r="AB13" s="89">
        <f t="shared" si="4"/>
        <v>0</v>
      </c>
      <c r="AC13" s="87">
        <f t="shared" si="2"/>
        <v>0</v>
      </c>
    </row>
    <row r="14" spans="1:29" ht="20.100000000000001" customHeight="1">
      <c r="A14" s="402"/>
      <c r="B14" s="87"/>
      <c r="C14" s="87" t="s">
        <v>661</v>
      </c>
      <c r="D14" s="87" t="s">
        <v>517</v>
      </c>
      <c r="E14" s="400">
        <f t="shared" ref="E14:L14" si="5">E15+E16+E17</f>
        <v>2730000</v>
      </c>
      <c r="F14" s="400">
        <f t="shared" si="5"/>
        <v>3030000</v>
      </c>
      <c r="G14" s="400">
        <f t="shared" si="5"/>
        <v>200000</v>
      </c>
      <c r="H14" s="400">
        <f t="shared" si="5"/>
        <v>100000</v>
      </c>
      <c r="I14" s="400">
        <f t="shared" si="5"/>
        <v>0</v>
      </c>
      <c r="J14" s="400">
        <f t="shared" si="5"/>
        <v>0</v>
      </c>
      <c r="K14" s="400">
        <f t="shared" si="5"/>
        <v>0</v>
      </c>
      <c r="L14" s="400">
        <f t="shared" si="5"/>
        <v>0</v>
      </c>
      <c r="M14" s="400">
        <f t="shared" ref="M14:AB14" si="6">M15+M16+M17</f>
        <v>0</v>
      </c>
      <c r="N14" s="400">
        <f t="shared" si="6"/>
        <v>0</v>
      </c>
      <c r="O14" s="400">
        <f t="shared" si="6"/>
        <v>0</v>
      </c>
      <c r="P14" s="400">
        <f t="shared" si="6"/>
        <v>0</v>
      </c>
      <c r="Q14" s="400">
        <f t="shared" si="6"/>
        <v>0</v>
      </c>
      <c r="R14" s="400">
        <f t="shared" si="6"/>
        <v>0</v>
      </c>
      <c r="S14" s="400">
        <f t="shared" si="6"/>
        <v>0</v>
      </c>
      <c r="T14" s="400">
        <f t="shared" si="6"/>
        <v>0</v>
      </c>
      <c r="U14" s="400">
        <f t="shared" si="6"/>
        <v>0</v>
      </c>
      <c r="V14" s="400">
        <f t="shared" si="6"/>
        <v>0</v>
      </c>
      <c r="W14" s="400">
        <f t="shared" si="6"/>
        <v>0</v>
      </c>
      <c r="X14" s="400">
        <f t="shared" si="6"/>
        <v>0</v>
      </c>
      <c r="Y14" s="400">
        <f t="shared" si="6"/>
        <v>0</v>
      </c>
      <c r="Z14" s="400">
        <f t="shared" si="6"/>
        <v>0</v>
      </c>
      <c r="AA14" s="400">
        <f t="shared" si="6"/>
        <v>0</v>
      </c>
      <c r="AB14" s="400">
        <f t="shared" si="6"/>
        <v>0</v>
      </c>
      <c r="AC14" s="87">
        <f t="shared" si="2"/>
        <v>300000</v>
      </c>
    </row>
    <row r="15" spans="1:29" ht="20.100000000000001" customHeight="1">
      <c r="A15" s="402"/>
      <c r="B15" s="87"/>
      <c r="C15" s="87"/>
      <c r="D15" s="146" t="s">
        <v>666</v>
      </c>
      <c r="E15" s="134">
        <v>2400000</v>
      </c>
      <c r="F15" s="156">
        <f>E15+G15+H15+I15+J15+K15+L15+M15+N15+O15+P15+Q15+S15+T15+U15+V15+W15+X15+Y15+Z15+AA15+AB15</f>
        <v>2600000</v>
      </c>
      <c r="G15" s="103">
        <v>200000</v>
      </c>
      <c r="H15" s="103"/>
      <c r="I15" s="103"/>
      <c r="J15" s="103"/>
      <c r="K15" s="103"/>
      <c r="L15" s="103"/>
      <c r="M15" s="103"/>
      <c r="N15" s="103"/>
      <c r="O15" s="103"/>
      <c r="P15" s="103"/>
      <c r="Q15" s="103"/>
      <c r="R15" s="103"/>
      <c r="S15" s="103"/>
      <c r="T15" s="103"/>
      <c r="U15" s="103"/>
      <c r="V15" s="103"/>
      <c r="W15" s="103"/>
      <c r="X15" s="103"/>
      <c r="Y15" s="103"/>
      <c r="Z15" s="103"/>
      <c r="AA15" s="103"/>
      <c r="AB15" s="103"/>
      <c r="AC15" s="87">
        <f t="shared" si="2"/>
        <v>200000</v>
      </c>
    </row>
    <row r="16" spans="1:29" ht="20.100000000000001" customHeight="1">
      <c r="A16" s="402"/>
      <c r="B16" s="87"/>
      <c r="C16" s="87"/>
      <c r="D16" s="146" t="s">
        <v>667</v>
      </c>
      <c r="E16" s="134">
        <v>200000</v>
      </c>
      <c r="F16" s="156">
        <f>E16+G16+H16+I16+J16+K16+L16+M16+N16+O16+P16+Q16+S16+T16+U16+V16+W16+X16+Y16+Z16+AA16+AB16</f>
        <v>300000</v>
      </c>
      <c r="G16" s="103"/>
      <c r="H16" s="103">
        <v>100000</v>
      </c>
      <c r="I16" s="103"/>
      <c r="J16" s="103"/>
      <c r="K16" s="103"/>
      <c r="L16" s="103"/>
      <c r="M16" s="103"/>
      <c r="N16" s="103"/>
      <c r="O16" s="103"/>
      <c r="P16" s="103"/>
      <c r="Q16" s="103"/>
      <c r="R16" s="103"/>
      <c r="S16" s="103"/>
      <c r="T16" s="103"/>
      <c r="U16" s="103"/>
      <c r="V16" s="103"/>
      <c r="W16" s="103"/>
      <c r="X16" s="103"/>
      <c r="Y16" s="103"/>
      <c r="Z16" s="103"/>
      <c r="AA16" s="103"/>
      <c r="AB16" s="103"/>
      <c r="AC16" s="87">
        <f t="shared" si="2"/>
        <v>100000</v>
      </c>
    </row>
    <row r="17" spans="1:29" ht="20.100000000000001" customHeight="1">
      <c r="A17" s="402"/>
      <c r="B17" s="87"/>
      <c r="C17" s="87"/>
      <c r="D17" s="147" t="s">
        <v>668</v>
      </c>
      <c r="E17" s="134">
        <v>130000</v>
      </c>
      <c r="F17" s="156">
        <f>E17+G17+H17+I17+J17+K17+L17+M17+N17+O17+P17+Q17+S17+T17+U17+V17+W17+X17+Y17+Z17+AA17+AB17</f>
        <v>130000</v>
      </c>
      <c r="G17" s="103"/>
      <c r="H17" s="103"/>
      <c r="I17" s="103"/>
      <c r="J17" s="103"/>
      <c r="K17" s="103"/>
      <c r="L17" s="103"/>
      <c r="M17" s="103"/>
      <c r="N17" s="103"/>
      <c r="O17" s="103"/>
      <c r="P17" s="103"/>
      <c r="Q17" s="103"/>
      <c r="R17" s="103"/>
      <c r="S17" s="103"/>
      <c r="T17" s="103"/>
      <c r="U17" s="103"/>
      <c r="V17" s="103"/>
      <c r="W17" s="103"/>
      <c r="X17" s="103"/>
      <c r="Y17" s="103"/>
      <c r="Z17" s="103"/>
      <c r="AA17" s="103"/>
      <c r="AB17" s="103"/>
      <c r="AC17" s="87">
        <f t="shared" si="2"/>
        <v>0</v>
      </c>
    </row>
    <row r="18" spans="1:29" ht="20.100000000000001" customHeight="1">
      <c r="A18" s="402"/>
      <c r="B18" s="87"/>
      <c r="C18" s="87" t="s">
        <v>511</v>
      </c>
      <c r="D18" s="87" t="s">
        <v>669</v>
      </c>
      <c r="E18" s="400">
        <f t="shared" ref="E18:L18" si="7">E19+E20</f>
        <v>3620000</v>
      </c>
      <c r="F18" s="400">
        <f t="shared" si="7"/>
        <v>3500000</v>
      </c>
      <c r="G18" s="89">
        <f t="shared" si="7"/>
        <v>0</v>
      </c>
      <c r="H18" s="89">
        <f t="shared" si="7"/>
        <v>0</v>
      </c>
      <c r="I18" s="89">
        <f t="shared" si="7"/>
        <v>-120000</v>
      </c>
      <c r="J18" s="89">
        <f t="shared" si="7"/>
        <v>0</v>
      </c>
      <c r="K18" s="89">
        <f t="shared" si="7"/>
        <v>0</v>
      </c>
      <c r="L18" s="89">
        <f t="shared" si="7"/>
        <v>0</v>
      </c>
      <c r="M18" s="89">
        <f t="shared" ref="M18:AB18" si="8">M19+M20</f>
        <v>0</v>
      </c>
      <c r="N18" s="89">
        <f t="shared" si="8"/>
        <v>0</v>
      </c>
      <c r="O18" s="89">
        <f t="shared" si="8"/>
        <v>0</v>
      </c>
      <c r="P18" s="89">
        <f t="shared" si="8"/>
        <v>0</v>
      </c>
      <c r="Q18" s="89">
        <f t="shared" si="8"/>
        <v>0</v>
      </c>
      <c r="R18" s="89">
        <f t="shared" si="8"/>
        <v>0</v>
      </c>
      <c r="S18" s="89">
        <f t="shared" si="8"/>
        <v>0</v>
      </c>
      <c r="T18" s="89">
        <f t="shared" si="8"/>
        <v>0</v>
      </c>
      <c r="U18" s="89">
        <f t="shared" si="8"/>
        <v>0</v>
      </c>
      <c r="V18" s="89">
        <f t="shared" si="8"/>
        <v>0</v>
      </c>
      <c r="W18" s="89">
        <f t="shared" si="8"/>
        <v>0</v>
      </c>
      <c r="X18" s="89">
        <f t="shared" si="8"/>
        <v>0</v>
      </c>
      <c r="Y18" s="89">
        <f t="shared" si="8"/>
        <v>0</v>
      </c>
      <c r="Z18" s="89">
        <f t="shared" si="8"/>
        <v>0</v>
      </c>
      <c r="AA18" s="89">
        <f t="shared" si="8"/>
        <v>0</v>
      </c>
      <c r="AB18" s="89">
        <f t="shared" si="8"/>
        <v>0</v>
      </c>
      <c r="AC18" s="87">
        <f t="shared" si="2"/>
        <v>-120000</v>
      </c>
    </row>
    <row r="19" spans="1:29" ht="20.100000000000001" customHeight="1">
      <c r="A19" s="402"/>
      <c r="B19" s="87"/>
      <c r="C19" s="87"/>
      <c r="D19" s="146" t="s">
        <v>670</v>
      </c>
      <c r="E19" s="134">
        <v>2120000</v>
      </c>
      <c r="F19" s="156">
        <f>E19+G19+H19+I19+J19+K19+L19+M19+N19+O19+P19+Q19+S19+T19+U19+V19+W19+X19+Y19+Z19+AA19+AB19</f>
        <v>2000000</v>
      </c>
      <c r="G19" s="103"/>
      <c r="H19" s="103"/>
      <c r="I19" s="103">
        <v>-120000</v>
      </c>
      <c r="J19" s="103"/>
      <c r="K19" s="103"/>
      <c r="L19" s="103"/>
      <c r="M19" s="103"/>
      <c r="N19" s="103"/>
      <c r="O19" s="103"/>
      <c r="P19" s="103"/>
      <c r="Q19" s="103"/>
      <c r="R19" s="103"/>
      <c r="S19" s="103"/>
      <c r="T19" s="103"/>
      <c r="U19" s="103"/>
      <c r="V19" s="103"/>
      <c r="W19" s="103"/>
      <c r="X19" s="103"/>
      <c r="Y19" s="103"/>
      <c r="Z19" s="103"/>
      <c r="AA19" s="103"/>
      <c r="AB19" s="103"/>
      <c r="AC19" s="87">
        <f t="shared" si="2"/>
        <v>-120000</v>
      </c>
    </row>
    <row r="20" spans="1:29" ht="20.100000000000001" customHeight="1">
      <c r="A20" s="64"/>
      <c r="B20" s="87"/>
      <c r="C20" s="87"/>
      <c r="D20" s="146" t="s">
        <v>671</v>
      </c>
      <c r="E20" s="134">
        <v>1500000</v>
      </c>
      <c r="F20" s="156">
        <f>E20+G20+H20+I20+J20+K20+L20+M20+N20+O20+P20+Q20+S20+T20+U20+V20+W20+X20+Y20+Z20+AA20+AB20</f>
        <v>1500000</v>
      </c>
      <c r="G20" s="103"/>
      <c r="H20" s="103"/>
      <c r="I20" s="103"/>
      <c r="J20" s="103"/>
      <c r="K20" s="103"/>
      <c r="L20" s="103"/>
      <c r="M20" s="103"/>
      <c r="N20" s="103"/>
      <c r="O20" s="103"/>
      <c r="P20" s="103"/>
      <c r="Q20" s="103"/>
      <c r="R20" s="103"/>
      <c r="S20" s="103"/>
      <c r="T20" s="103"/>
      <c r="U20" s="103"/>
      <c r="V20" s="103"/>
      <c r="W20" s="103"/>
      <c r="X20" s="103"/>
      <c r="Y20" s="103"/>
      <c r="Z20" s="103"/>
      <c r="AA20" s="103"/>
      <c r="AB20" s="103"/>
      <c r="AC20" s="87">
        <f t="shared" si="2"/>
        <v>0</v>
      </c>
    </row>
    <row r="21" spans="1:29" ht="20.100000000000001" customHeight="1">
      <c r="A21" s="64"/>
      <c r="B21" s="87"/>
      <c r="C21" s="87" t="s">
        <v>522</v>
      </c>
      <c r="D21" s="87" t="s">
        <v>404</v>
      </c>
      <c r="E21" s="400">
        <f>ROUNDDOWN(E22+E23+E24+E25,-3)</f>
        <v>1400000</v>
      </c>
      <c r="F21" s="400">
        <f t="shared" ref="F21:L21" si="9">ROUNDDOWN(F22+F23+F24+F25,-3)</f>
        <v>1220000</v>
      </c>
      <c r="G21" s="400">
        <f t="shared" si="9"/>
        <v>-200000</v>
      </c>
      <c r="H21" s="400">
        <f t="shared" si="9"/>
        <v>-100000</v>
      </c>
      <c r="I21" s="400">
        <f t="shared" si="9"/>
        <v>120000</v>
      </c>
      <c r="J21" s="400">
        <f t="shared" si="9"/>
        <v>0</v>
      </c>
      <c r="K21" s="400">
        <f t="shared" si="9"/>
        <v>0</v>
      </c>
      <c r="L21" s="400">
        <f t="shared" si="9"/>
        <v>0</v>
      </c>
      <c r="M21" s="400">
        <f t="shared" ref="M21:AB21" si="10">ROUNDDOWN(M22+M23+M24+M25,-3)</f>
        <v>0</v>
      </c>
      <c r="N21" s="400">
        <f t="shared" si="10"/>
        <v>0</v>
      </c>
      <c r="O21" s="400">
        <f t="shared" si="10"/>
        <v>0</v>
      </c>
      <c r="P21" s="400">
        <f t="shared" si="10"/>
        <v>0</v>
      </c>
      <c r="Q21" s="400">
        <f t="shared" si="10"/>
        <v>0</v>
      </c>
      <c r="R21" s="400">
        <f t="shared" si="10"/>
        <v>0</v>
      </c>
      <c r="S21" s="400">
        <f t="shared" si="10"/>
        <v>0</v>
      </c>
      <c r="T21" s="400">
        <f t="shared" si="10"/>
        <v>0</v>
      </c>
      <c r="U21" s="400">
        <f t="shared" si="10"/>
        <v>0</v>
      </c>
      <c r="V21" s="400">
        <f t="shared" si="10"/>
        <v>0</v>
      </c>
      <c r="W21" s="400">
        <f t="shared" si="10"/>
        <v>0</v>
      </c>
      <c r="X21" s="400">
        <f t="shared" si="10"/>
        <v>0</v>
      </c>
      <c r="Y21" s="400">
        <f t="shared" si="10"/>
        <v>0</v>
      </c>
      <c r="Z21" s="400">
        <f t="shared" si="10"/>
        <v>0</v>
      </c>
      <c r="AA21" s="400">
        <f t="shared" si="10"/>
        <v>0</v>
      </c>
      <c r="AB21" s="400">
        <f t="shared" si="10"/>
        <v>0</v>
      </c>
      <c r="AC21" s="87">
        <f t="shared" si="2"/>
        <v>-180000</v>
      </c>
    </row>
    <row r="22" spans="1:29" ht="20.100000000000001" customHeight="1">
      <c r="A22" s="64"/>
      <c r="B22" s="87"/>
      <c r="C22" s="87"/>
      <c r="D22" s="146" t="s">
        <v>672</v>
      </c>
      <c r="E22" s="134">
        <v>500000</v>
      </c>
      <c r="F22" s="156">
        <f>E22+G22+H22+I22+J22+K22+L22+M22+N22+O22+P22+Q22+S22+T22+U22+V22+W22+X22+Y22+Z22+AA22+AB22</f>
        <v>300000</v>
      </c>
      <c r="G22" s="103">
        <v>-200000</v>
      </c>
      <c r="H22" s="103"/>
      <c r="I22" s="103"/>
      <c r="J22" s="103"/>
      <c r="K22" s="103"/>
      <c r="L22" s="103"/>
      <c r="M22" s="103"/>
      <c r="N22" s="103"/>
      <c r="O22" s="103"/>
      <c r="P22" s="103"/>
      <c r="Q22" s="103"/>
      <c r="R22" s="103"/>
      <c r="S22" s="103"/>
      <c r="T22" s="103"/>
      <c r="U22" s="103"/>
      <c r="V22" s="103"/>
      <c r="W22" s="103"/>
      <c r="X22" s="103"/>
      <c r="Y22" s="103"/>
      <c r="Z22" s="103"/>
      <c r="AA22" s="103"/>
      <c r="AB22" s="103"/>
      <c r="AC22" s="87">
        <f t="shared" si="2"/>
        <v>-200000</v>
      </c>
    </row>
    <row r="23" spans="1:29" ht="20.100000000000001" customHeight="1">
      <c r="A23" s="64"/>
      <c r="B23" s="87"/>
      <c r="C23" s="87"/>
      <c r="D23" s="146" t="s">
        <v>673</v>
      </c>
      <c r="E23" s="134">
        <v>300000</v>
      </c>
      <c r="F23" s="156">
        <f>E23+G23+H23+I23+J23+K23+L23+M23+N23+O23+P23+Q23+S23+T23+U23+V23+W23+X23+Y23+Z23+AA23+AB23</f>
        <v>200000</v>
      </c>
      <c r="G23" s="103"/>
      <c r="H23" s="103">
        <v>-100000</v>
      </c>
      <c r="I23" s="103"/>
      <c r="J23" s="103"/>
      <c r="K23" s="103"/>
      <c r="L23" s="103"/>
      <c r="M23" s="103"/>
      <c r="N23" s="103"/>
      <c r="O23" s="103"/>
      <c r="P23" s="103"/>
      <c r="Q23" s="103"/>
      <c r="R23" s="103"/>
      <c r="S23" s="103"/>
      <c r="T23" s="103"/>
      <c r="U23" s="103"/>
      <c r="V23" s="103"/>
      <c r="W23" s="103"/>
      <c r="X23" s="103"/>
      <c r="Y23" s="103"/>
      <c r="Z23" s="103"/>
      <c r="AA23" s="103"/>
      <c r="AB23" s="103"/>
      <c r="AC23" s="87">
        <f t="shared" si="2"/>
        <v>-100000</v>
      </c>
    </row>
    <row r="24" spans="1:29" ht="20.100000000000001" customHeight="1">
      <c r="A24" s="64"/>
      <c r="B24" s="87"/>
      <c r="C24" s="87"/>
      <c r="D24" s="146" t="s">
        <v>674</v>
      </c>
      <c r="E24" s="134">
        <v>100000</v>
      </c>
      <c r="F24" s="156">
        <f>E24+G24+H24+I24+J24+K24+L24+M24+N24+O24+P24+Q24+S24+T24+U24+V24+W24+X24+Y24+Z24+AA24+AB24</f>
        <v>120000</v>
      </c>
      <c r="G24" s="103"/>
      <c r="H24" s="103"/>
      <c r="I24" s="103">
        <v>20000</v>
      </c>
      <c r="J24" s="103"/>
      <c r="K24" s="103"/>
      <c r="L24" s="103"/>
      <c r="M24" s="103"/>
      <c r="N24" s="103"/>
      <c r="O24" s="103"/>
      <c r="P24" s="103"/>
      <c r="Q24" s="103"/>
      <c r="R24" s="103"/>
      <c r="S24" s="103"/>
      <c r="T24" s="103"/>
      <c r="U24" s="103"/>
      <c r="V24" s="103"/>
      <c r="W24" s="103"/>
      <c r="X24" s="103"/>
      <c r="Y24" s="103"/>
      <c r="Z24" s="103"/>
      <c r="AA24" s="103"/>
      <c r="AB24" s="103"/>
      <c r="AC24" s="87">
        <f t="shared" si="2"/>
        <v>20000</v>
      </c>
    </row>
    <row r="25" spans="1:29" ht="20.100000000000001" customHeight="1">
      <c r="A25" s="64"/>
      <c r="B25" s="87"/>
      <c r="C25" s="87"/>
      <c r="D25" s="146" t="s">
        <v>675</v>
      </c>
      <c r="E25" s="134">
        <v>500000</v>
      </c>
      <c r="F25" s="156">
        <f>E25+G25+H25+I25+J25+K25+L25+M25+N25+O25+P25+Q25+S25+T25+U25+V25+W25+X25+Y25+Z25+AA25+AB25</f>
        <v>600000</v>
      </c>
      <c r="G25" s="103"/>
      <c r="H25" s="103"/>
      <c r="I25" s="103">
        <v>100000</v>
      </c>
      <c r="J25" s="103"/>
      <c r="K25" s="103"/>
      <c r="L25" s="103"/>
      <c r="M25" s="103"/>
      <c r="N25" s="103"/>
      <c r="O25" s="103"/>
      <c r="P25" s="103"/>
      <c r="Q25" s="103"/>
      <c r="R25" s="103"/>
      <c r="S25" s="103"/>
      <c r="T25" s="103"/>
      <c r="U25" s="103"/>
      <c r="V25" s="103"/>
      <c r="W25" s="103"/>
      <c r="X25" s="103"/>
      <c r="Y25" s="103"/>
      <c r="Z25" s="103"/>
      <c r="AA25" s="103"/>
      <c r="AB25" s="103"/>
      <c r="AC25" s="87">
        <f t="shared" si="2"/>
        <v>100000</v>
      </c>
    </row>
    <row r="26" spans="1:29" ht="20.100000000000001" customHeight="1">
      <c r="A26" s="64"/>
      <c r="B26" s="87"/>
      <c r="C26" s="87"/>
      <c r="D26" s="1183" t="s">
        <v>676</v>
      </c>
      <c r="E26" s="400">
        <f t="shared" ref="E26:O26" si="11">SUM(E22:E25)</f>
        <v>1400000</v>
      </c>
      <c r="F26" s="400">
        <f t="shared" si="11"/>
        <v>1220000</v>
      </c>
      <c r="G26" s="400">
        <f t="shared" si="11"/>
        <v>-200000</v>
      </c>
      <c r="H26" s="400">
        <f t="shared" si="11"/>
        <v>-100000</v>
      </c>
      <c r="I26" s="400">
        <f t="shared" si="11"/>
        <v>120000</v>
      </c>
      <c r="J26" s="400">
        <f t="shared" si="11"/>
        <v>0</v>
      </c>
      <c r="K26" s="400">
        <f t="shared" si="11"/>
        <v>0</v>
      </c>
      <c r="L26" s="400">
        <f t="shared" si="11"/>
        <v>0</v>
      </c>
      <c r="M26" s="400">
        <f t="shared" si="11"/>
        <v>0</v>
      </c>
      <c r="N26" s="400">
        <f t="shared" si="11"/>
        <v>0</v>
      </c>
      <c r="O26" s="400">
        <f t="shared" si="11"/>
        <v>0</v>
      </c>
      <c r="P26" s="400">
        <f t="shared" ref="P26:AB26" si="12">SUM(P22:P25)</f>
        <v>0</v>
      </c>
      <c r="Q26" s="400">
        <f t="shared" si="12"/>
        <v>0</v>
      </c>
      <c r="R26" s="400">
        <f t="shared" si="12"/>
        <v>0</v>
      </c>
      <c r="S26" s="400">
        <f t="shared" si="12"/>
        <v>0</v>
      </c>
      <c r="T26" s="400">
        <f t="shared" si="12"/>
        <v>0</v>
      </c>
      <c r="U26" s="400">
        <f t="shared" si="12"/>
        <v>0</v>
      </c>
      <c r="V26" s="400">
        <f t="shared" si="12"/>
        <v>0</v>
      </c>
      <c r="W26" s="400">
        <f t="shared" si="12"/>
        <v>0</v>
      </c>
      <c r="X26" s="400">
        <f t="shared" si="12"/>
        <v>0</v>
      </c>
      <c r="Y26" s="400">
        <f t="shared" si="12"/>
        <v>0</v>
      </c>
      <c r="Z26" s="400">
        <f t="shared" si="12"/>
        <v>0</v>
      </c>
      <c r="AA26" s="400">
        <f t="shared" si="12"/>
        <v>0</v>
      </c>
      <c r="AB26" s="400">
        <f t="shared" si="12"/>
        <v>0</v>
      </c>
      <c r="AC26" s="87">
        <f t="shared" si="2"/>
        <v>-180000</v>
      </c>
    </row>
    <row r="27" spans="1:29" ht="20.100000000000001" customHeight="1">
      <c r="A27" s="64"/>
      <c r="B27" s="87"/>
      <c r="C27" s="87" t="s">
        <v>677</v>
      </c>
      <c r="D27" s="87" t="s">
        <v>457</v>
      </c>
      <c r="E27" s="400">
        <f t="shared" ref="E27:L27" si="13">E28+E29</f>
        <v>877000</v>
      </c>
      <c r="F27" s="400">
        <f t="shared" si="13"/>
        <v>877000</v>
      </c>
      <c r="G27" s="400">
        <f t="shared" si="13"/>
        <v>0</v>
      </c>
      <c r="H27" s="400">
        <f t="shared" si="13"/>
        <v>0</v>
      </c>
      <c r="I27" s="400">
        <f t="shared" si="13"/>
        <v>0</v>
      </c>
      <c r="J27" s="400">
        <f t="shared" si="13"/>
        <v>0</v>
      </c>
      <c r="K27" s="400">
        <f t="shared" si="13"/>
        <v>0</v>
      </c>
      <c r="L27" s="400">
        <f t="shared" si="13"/>
        <v>0</v>
      </c>
      <c r="M27" s="400">
        <f t="shared" ref="M27:AB27" si="14">M28+M29</f>
        <v>0</v>
      </c>
      <c r="N27" s="400">
        <f t="shared" si="14"/>
        <v>0</v>
      </c>
      <c r="O27" s="400">
        <f t="shared" si="14"/>
        <v>0</v>
      </c>
      <c r="P27" s="400">
        <f t="shared" si="14"/>
        <v>0</v>
      </c>
      <c r="Q27" s="400">
        <f t="shared" si="14"/>
        <v>0</v>
      </c>
      <c r="R27" s="400">
        <f t="shared" si="14"/>
        <v>0</v>
      </c>
      <c r="S27" s="400">
        <f t="shared" si="14"/>
        <v>0</v>
      </c>
      <c r="T27" s="400">
        <f t="shared" si="14"/>
        <v>0</v>
      </c>
      <c r="U27" s="400">
        <f t="shared" si="14"/>
        <v>0</v>
      </c>
      <c r="V27" s="400">
        <f t="shared" si="14"/>
        <v>0</v>
      </c>
      <c r="W27" s="400">
        <f t="shared" si="14"/>
        <v>0</v>
      </c>
      <c r="X27" s="400">
        <f t="shared" si="14"/>
        <v>0</v>
      </c>
      <c r="Y27" s="400">
        <f t="shared" si="14"/>
        <v>0</v>
      </c>
      <c r="Z27" s="400">
        <f t="shared" si="14"/>
        <v>0</v>
      </c>
      <c r="AA27" s="400">
        <f t="shared" si="14"/>
        <v>0</v>
      </c>
      <c r="AB27" s="400">
        <f t="shared" si="14"/>
        <v>0</v>
      </c>
      <c r="AC27" s="87">
        <f t="shared" si="2"/>
        <v>0</v>
      </c>
    </row>
    <row r="28" spans="1:29" ht="20.100000000000001" customHeight="1">
      <c r="A28" s="64"/>
      <c r="B28" s="87"/>
      <c r="C28" s="87"/>
      <c r="D28" s="146" t="s">
        <v>678</v>
      </c>
      <c r="E28" s="134">
        <v>500000</v>
      </c>
      <c r="F28" s="156">
        <f>E28+G28+H28+I28+J28+K28+L28+M28+N28+O28+P28+Q28+S28+T28+U28+V28+W28+X28+Y28+Z28+AA28+AB28</f>
        <v>500000</v>
      </c>
      <c r="G28" s="103"/>
      <c r="H28" s="103"/>
      <c r="I28" s="103"/>
      <c r="J28" s="103"/>
      <c r="K28" s="103"/>
      <c r="L28" s="103"/>
      <c r="M28" s="103"/>
      <c r="N28" s="103"/>
      <c r="O28" s="103"/>
      <c r="P28" s="103"/>
      <c r="Q28" s="103"/>
      <c r="R28" s="103"/>
      <c r="S28" s="103"/>
      <c r="T28" s="103"/>
      <c r="U28" s="103"/>
      <c r="V28" s="103"/>
      <c r="W28" s="103"/>
      <c r="X28" s="103"/>
      <c r="Y28" s="103"/>
      <c r="Z28" s="103"/>
      <c r="AA28" s="103"/>
      <c r="AB28" s="103"/>
      <c r="AC28" s="87">
        <f t="shared" si="2"/>
        <v>0</v>
      </c>
    </row>
    <row r="29" spans="1:29" ht="20.100000000000001" customHeight="1">
      <c r="A29" s="64"/>
      <c r="B29" s="87"/>
      <c r="C29" s="87"/>
      <c r="D29" s="146" t="s">
        <v>679</v>
      </c>
      <c r="E29" s="134">
        <v>377000</v>
      </c>
      <c r="F29" s="156">
        <f>E29+G29+H29+I29+J29+K29+L29+M29+N29+O29+P29+Q29+S29+T29+U29+V29+W29+X29+Y29+Z29+AA29+AB29</f>
        <v>377000</v>
      </c>
      <c r="G29" s="103"/>
      <c r="H29" s="103"/>
      <c r="I29" s="103"/>
      <c r="J29" s="103"/>
      <c r="K29" s="103"/>
      <c r="L29" s="103"/>
      <c r="M29" s="103"/>
      <c r="N29" s="103"/>
      <c r="O29" s="103"/>
      <c r="P29" s="103"/>
      <c r="Q29" s="103"/>
      <c r="R29" s="103"/>
      <c r="S29" s="103"/>
      <c r="T29" s="103"/>
      <c r="U29" s="103"/>
      <c r="V29" s="103"/>
      <c r="W29" s="103"/>
      <c r="X29" s="103"/>
      <c r="Y29" s="103"/>
      <c r="Z29" s="103"/>
      <c r="AA29" s="103"/>
      <c r="AB29" s="103"/>
      <c r="AC29" s="87">
        <f t="shared" si="2"/>
        <v>0</v>
      </c>
    </row>
    <row r="30" spans="1:29" ht="20.100000000000001" hidden="1" customHeight="1">
      <c r="A30" s="64"/>
      <c r="B30" s="87"/>
      <c r="C30" s="87" t="s">
        <v>680</v>
      </c>
      <c r="D30" s="146" t="s">
        <v>681</v>
      </c>
      <c r="E30" s="400">
        <f t="shared" ref="E30:AB30" si="15">E31+E32</f>
        <v>0</v>
      </c>
      <c r="F30" s="400">
        <f t="shared" si="15"/>
        <v>0</v>
      </c>
      <c r="G30" s="400">
        <f t="shared" si="15"/>
        <v>0</v>
      </c>
      <c r="H30" s="400">
        <f t="shared" si="15"/>
        <v>0</v>
      </c>
      <c r="I30" s="400">
        <f t="shared" si="15"/>
        <v>0</v>
      </c>
      <c r="J30" s="400">
        <f t="shared" si="15"/>
        <v>0</v>
      </c>
      <c r="K30" s="400">
        <f t="shared" si="15"/>
        <v>0</v>
      </c>
      <c r="L30" s="400">
        <f t="shared" si="15"/>
        <v>0</v>
      </c>
      <c r="M30" s="400">
        <f t="shared" si="15"/>
        <v>0</v>
      </c>
      <c r="N30" s="400">
        <f t="shared" si="15"/>
        <v>0</v>
      </c>
      <c r="O30" s="400">
        <f t="shared" si="15"/>
        <v>0</v>
      </c>
      <c r="P30" s="400">
        <f t="shared" si="15"/>
        <v>0</v>
      </c>
      <c r="Q30" s="400">
        <f t="shared" si="15"/>
        <v>0</v>
      </c>
      <c r="R30" s="400">
        <f t="shared" si="15"/>
        <v>0</v>
      </c>
      <c r="S30" s="400">
        <f t="shared" si="15"/>
        <v>0</v>
      </c>
      <c r="T30" s="400">
        <f t="shared" si="15"/>
        <v>0</v>
      </c>
      <c r="U30" s="400">
        <f t="shared" si="15"/>
        <v>0</v>
      </c>
      <c r="V30" s="400">
        <f t="shared" si="15"/>
        <v>0</v>
      </c>
      <c r="W30" s="400">
        <f t="shared" si="15"/>
        <v>0</v>
      </c>
      <c r="X30" s="400">
        <f t="shared" si="15"/>
        <v>0</v>
      </c>
      <c r="Y30" s="400">
        <f t="shared" si="15"/>
        <v>0</v>
      </c>
      <c r="Z30" s="400">
        <f t="shared" si="15"/>
        <v>0</v>
      </c>
      <c r="AA30" s="400">
        <f t="shared" si="15"/>
        <v>0</v>
      </c>
      <c r="AB30" s="400">
        <f t="shared" si="15"/>
        <v>0</v>
      </c>
      <c r="AC30" s="87">
        <f t="shared" si="2"/>
        <v>0</v>
      </c>
    </row>
    <row r="31" spans="1:29" ht="20.100000000000001" hidden="1" customHeight="1">
      <c r="A31" s="64"/>
      <c r="B31" s="87"/>
      <c r="C31" s="87"/>
      <c r="D31" s="146" t="s">
        <v>682</v>
      </c>
      <c r="E31" s="134"/>
      <c r="F31" s="156">
        <f>E31+G31+H31+I31+J31+K31+L31+M31+N31+O31+P31+Q31+S31+T31+U31+V31+W31+X31+Y31+Z31+AA31+AB31</f>
        <v>0</v>
      </c>
      <c r="G31" s="103"/>
      <c r="H31" s="103"/>
      <c r="I31" s="103"/>
      <c r="J31" s="103"/>
      <c r="K31" s="103"/>
      <c r="L31" s="103"/>
      <c r="M31" s="103"/>
      <c r="N31" s="103"/>
      <c r="O31" s="103"/>
      <c r="P31" s="103"/>
      <c r="Q31" s="103"/>
      <c r="R31" s="103"/>
      <c r="S31" s="103"/>
      <c r="T31" s="103"/>
      <c r="U31" s="103"/>
      <c r="V31" s="103"/>
      <c r="W31" s="103"/>
      <c r="X31" s="103"/>
      <c r="Y31" s="103"/>
      <c r="Z31" s="103"/>
      <c r="AA31" s="103"/>
      <c r="AB31" s="103"/>
      <c r="AC31" s="87">
        <f t="shared" si="2"/>
        <v>0</v>
      </c>
    </row>
    <row r="32" spans="1:29" ht="20.100000000000001" hidden="1" customHeight="1">
      <c r="A32" s="64"/>
      <c r="B32" s="87"/>
      <c r="C32" s="87"/>
      <c r="D32" s="145" t="s">
        <v>683</v>
      </c>
      <c r="E32" s="134"/>
      <c r="F32" s="156">
        <f>E32+G32+H32+I32+J32+K32+L32+M32+N32+O32+P32+Q32+S32+T32+U32+V32+W32+X32+Y32+Z32+AA32+AB32</f>
        <v>0</v>
      </c>
      <c r="G32" s="103"/>
      <c r="H32" s="103"/>
      <c r="I32" s="103"/>
      <c r="J32" s="103"/>
      <c r="K32" s="103"/>
      <c r="L32" s="103"/>
      <c r="M32" s="103"/>
      <c r="N32" s="103"/>
      <c r="O32" s="103"/>
      <c r="P32" s="103"/>
      <c r="Q32" s="103"/>
      <c r="R32" s="103"/>
      <c r="S32" s="103"/>
      <c r="T32" s="103"/>
      <c r="U32" s="103"/>
      <c r="V32" s="103"/>
      <c r="W32" s="103"/>
      <c r="X32" s="103"/>
      <c r="Y32" s="103"/>
      <c r="Z32" s="103"/>
      <c r="AA32" s="103"/>
      <c r="AB32" s="103"/>
      <c r="AC32" s="87">
        <f t="shared" si="2"/>
        <v>0</v>
      </c>
    </row>
    <row r="33" spans="1:29" ht="20.100000000000001" customHeight="1">
      <c r="A33" s="64"/>
      <c r="B33" s="87" t="s">
        <v>526</v>
      </c>
      <c r="C33" s="87" t="s">
        <v>684</v>
      </c>
      <c r="D33" s="87"/>
      <c r="E33" s="399">
        <v>825000</v>
      </c>
      <c r="F33" s="156">
        <f>E33+G33+H33+I33+J33+K33+L33+M33+N33+O33+P33+Q33+S33+T33+U33+V33+W33+X33+Y33+Z33+AA33+AB33</f>
        <v>825000</v>
      </c>
      <c r="G33" s="103"/>
      <c r="H33" s="103"/>
      <c r="I33" s="103"/>
      <c r="J33" s="103"/>
      <c r="K33" s="103"/>
      <c r="L33" s="103"/>
      <c r="M33" s="103"/>
      <c r="N33" s="103"/>
      <c r="O33" s="103"/>
      <c r="P33" s="103"/>
      <c r="Q33" s="103"/>
      <c r="R33" s="103"/>
      <c r="S33" s="103"/>
      <c r="T33" s="103"/>
      <c r="U33" s="103"/>
      <c r="V33" s="103"/>
      <c r="W33" s="103"/>
      <c r="X33" s="103"/>
      <c r="Y33" s="103"/>
      <c r="Z33" s="103"/>
      <c r="AA33" s="103"/>
      <c r="AB33" s="103"/>
      <c r="AC33" s="87">
        <f t="shared" si="2"/>
        <v>0</v>
      </c>
    </row>
    <row r="34" spans="1:29" ht="20.100000000000001" customHeight="1">
      <c r="A34" s="64"/>
      <c r="B34" s="87" t="s">
        <v>685</v>
      </c>
      <c r="C34" s="87" t="s">
        <v>676</v>
      </c>
      <c r="D34" s="87"/>
      <c r="E34" s="399">
        <f t="shared" ref="E34:L34" si="16">E9+E13+E33</f>
        <v>18422000</v>
      </c>
      <c r="F34" s="400">
        <f t="shared" si="16"/>
        <v>18422000</v>
      </c>
      <c r="G34" s="400">
        <f t="shared" si="16"/>
        <v>0</v>
      </c>
      <c r="H34" s="400">
        <f t="shared" si="16"/>
        <v>0</v>
      </c>
      <c r="I34" s="400">
        <f t="shared" si="16"/>
        <v>0</v>
      </c>
      <c r="J34" s="400">
        <f t="shared" si="16"/>
        <v>0</v>
      </c>
      <c r="K34" s="400">
        <f t="shared" si="16"/>
        <v>0</v>
      </c>
      <c r="L34" s="400">
        <f t="shared" si="16"/>
        <v>0</v>
      </c>
      <c r="M34" s="400">
        <f t="shared" ref="M34:AB34" si="17">M9+M13+M33</f>
        <v>0</v>
      </c>
      <c r="N34" s="400">
        <f t="shared" si="17"/>
        <v>0</v>
      </c>
      <c r="O34" s="400">
        <f t="shared" si="17"/>
        <v>0</v>
      </c>
      <c r="P34" s="400">
        <f t="shared" si="17"/>
        <v>0</v>
      </c>
      <c r="Q34" s="400">
        <f t="shared" si="17"/>
        <v>0</v>
      </c>
      <c r="R34" s="400">
        <f t="shared" si="17"/>
        <v>0</v>
      </c>
      <c r="S34" s="400">
        <f t="shared" si="17"/>
        <v>0</v>
      </c>
      <c r="T34" s="400">
        <f t="shared" si="17"/>
        <v>0</v>
      </c>
      <c r="U34" s="400">
        <f t="shared" si="17"/>
        <v>0</v>
      </c>
      <c r="V34" s="400">
        <f t="shared" si="17"/>
        <v>0</v>
      </c>
      <c r="W34" s="400">
        <f t="shared" si="17"/>
        <v>0</v>
      </c>
      <c r="X34" s="400">
        <f t="shared" si="17"/>
        <v>0</v>
      </c>
      <c r="Y34" s="400">
        <f t="shared" si="17"/>
        <v>0</v>
      </c>
      <c r="Z34" s="400">
        <f t="shared" si="17"/>
        <v>0</v>
      </c>
      <c r="AA34" s="400">
        <f t="shared" si="17"/>
        <v>0</v>
      </c>
      <c r="AB34" s="400">
        <f t="shared" si="17"/>
        <v>0</v>
      </c>
      <c r="AC34" s="87">
        <f t="shared" si="2"/>
        <v>0</v>
      </c>
    </row>
    <row r="35" spans="1:29" ht="20.100000000000001" customHeight="1">
      <c r="A35" s="64"/>
      <c r="B35" s="87" t="s">
        <v>686</v>
      </c>
      <c r="C35" s="1328" t="s">
        <v>687</v>
      </c>
      <c r="D35" s="1329"/>
      <c r="E35" s="400">
        <f>ROUND(E34*0.08,0)</f>
        <v>1473760</v>
      </c>
      <c r="F35" s="400">
        <f>ROUND(F34*0.08,0)</f>
        <v>1473760</v>
      </c>
      <c r="G35" s="400">
        <f t="shared" ref="G35:L35" si="18">ROUND(G34*0.08,0)</f>
        <v>0</v>
      </c>
      <c r="H35" s="400">
        <f t="shared" si="18"/>
        <v>0</v>
      </c>
      <c r="I35" s="400">
        <f t="shared" si="18"/>
        <v>0</v>
      </c>
      <c r="J35" s="400">
        <f t="shared" si="18"/>
        <v>0</v>
      </c>
      <c r="K35" s="400">
        <f t="shared" si="18"/>
        <v>0</v>
      </c>
      <c r="L35" s="400">
        <f t="shared" si="18"/>
        <v>0</v>
      </c>
      <c r="M35" s="400">
        <f t="shared" ref="M35:AB35" si="19">ROUND(M34*0.08,0)</f>
        <v>0</v>
      </c>
      <c r="N35" s="400">
        <f t="shared" si="19"/>
        <v>0</v>
      </c>
      <c r="O35" s="400">
        <f t="shared" si="19"/>
        <v>0</v>
      </c>
      <c r="P35" s="400">
        <f t="shared" si="19"/>
        <v>0</v>
      </c>
      <c r="Q35" s="400">
        <f t="shared" si="19"/>
        <v>0</v>
      </c>
      <c r="R35" s="400">
        <f t="shared" si="19"/>
        <v>0</v>
      </c>
      <c r="S35" s="400">
        <f t="shared" si="19"/>
        <v>0</v>
      </c>
      <c r="T35" s="400">
        <f t="shared" si="19"/>
        <v>0</v>
      </c>
      <c r="U35" s="400">
        <f t="shared" si="19"/>
        <v>0</v>
      </c>
      <c r="V35" s="400">
        <f t="shared" si="19"/>
        <v>0</v>
      </c>
      <c r="W35" s="400">
        <f t="shared" si="19"/>
        <v>0</v>
      </c>
      <c r="X35" s="400">
        <f t="shared" si="19"/>
        <v>0</v>
      </c>
      <c r="Y35" s="400">
        <f t="shared" si="19"/>
        <v>0</v>
      </c>
      <c r="Z35" s="400">
        <f t="shared" si="19"/>
        <v>0</v>
      </c>
      <c r="AA35" s="400">
        <f t="shared" si="19"/>
        <v>0</v>
      </c>
      <c r="AB35" s="400">
        <f t="shared" si="19"/>
        <v>0</v>
      </c>
      <c r="AC35" s="87">
        <f t="shared" si="2"/>
        <v>0</v>
      </c>
    </row>
    <row r="36" spans="1:29" ht="20.100000000000001" customHeight="1">
      <c r="A36" s="64"/>
      <c r="B36" s="87" t="s">
        <v>534</v>
      </c>
      <c r="C36" s="87" t="s">
        <v>688</v>
      </c>
      <c r="D36" s="87"/>
      <c r="E36" s="400">
        <f t="shared" ref="E36:L36" si="20">SUM(E34:E35)</f>
        <v>19895760</v>
      </c>
      <c r="F36" s="400">
        <f t="shared" si="20"/>
        <v>19895760</v>
      </c>
      <c r="G36" s="89">
        <f t="shared" si="20"/>
        <v>0</v>
      </c>
      <c r="H36" s="89">
        <f t="shared" si="20"/>
        <v>0</v>
      </c>
      <c r="I36" s="89">
        <f t="shared" si="20"/>
        <v>0</v>
      </c>
      <c r="J36" s="89">
        <f t="shared" si="20"/>
        <v>0</v>
      </c>
      <c r="K36" s="89">
        <f t="shared" si="20"/>
        <v>0</v>
      </c>
      <c r="L36" s="89">
        <f t="shared" si="20"/>
        <v>0</v>
      </c>
      <c r="M36" s="89">
        <f t="shared" ref="M36:AB36" si="21">SUM(M34:M35)</f>
        <v>0</v>
      </c>
      <c r="N36" s="89">
        <f t="shared" si="21"/>
        <v>0</v>
      </c>
      <c r="O36" s="89">
        <f t="shared" si="21"/>
        <v>0</v>
      </c>
      <c r="P36" s="89">
        <f t="shared" si="21"/>
        <v>0</v>
      </c>
      <c r="Q36" s="89">
        <f t="shared" si="21"/>
        <v>0</v>
      </c>
      <c r="R36" s="89">
        <f t="shared" si="21"/>
        <v>0</v>
      </c>
      <c r="S36" s="89">
        <f t="shared" si="21"/>
        <v>0</v>
      </c>
      <c r="T36" s="89">
        <f t="shared" si="21"/>
        <v>0</v>
      </c>
      <c r="U36" s="89">
        <f t="shared" si="21"/>
        <v>0</v>
      </c>
      <c r="V36" s="89">
        <f t="shared" si="21"/>
        <v>0</v>
      </c>
      <c r="W36" s="89">
        <f t="shared" si="21"/>
        <v>0</v>
      </c>
      <c r="X36" s="89">
        <f t="shared" si="21"/>
        <v>0</v>
      </c>
      <c r="Y36" s="89">
        <f t="shared" si="21"/>
        <v>0</v>
      </c>
      <c r="Z36" s="89">
        <f t="shared" si="21"/>
        <v>0</v>
      </c>
      <c r="AA36" s="89">
        <f t="shared" si="21"/>
        <v>0</v>
      </c>
      <c r="AB36" s="89">
        <f t="shared" si="21"/>
        <v>0</v>
      </c>
      <c r="AC36" s="87">
        <f t="shared" si="2"/>
        <v>0</v>
      </c>
    </row>
  </sheetData>
  <mergeCells count="28">
    <mergeCell ref="AB7:AB8"/>
    <mergeCell ref="V7:V8"/>
    <mergeCell ref="W7:W8"/>
    <mergeCell ref="X7:X8"/>
    <mergeCell ref="Y7:Y8"/>
    <mergeCell ref="Z7:Z8"/>
    <mergeCell ref="B2:L2"/>
    <mergeCell ref="M7:M8"/>
    <mergeCell ref="N7:N8"/>
    <mergeCell ref="O7:O8"/>
    <mergeCell ref="P7:P8"/>
    <mergeCell ref="L7:L8"/>
    <mergeCell ref="AC7:AC8"/>
    <mergeCell ref="C35:D35"/>
    <mergeCell ref="H7:H8"/>
    <mergeCell ref="I7:I8"/>
    <mergeCell ref="J7:J8"/>
    <mergeCell ref="K7:K8"/>
    <mergeCell ref="B7:D8"/>
    <mergeCell ref="E7:E8"/>
    <mergeCell ref="F7:F8"/>
    <mergeCell ref="G7:G8"/>
    <mergeCell ref="Q7:Q8"/>
    <mergeCell ref="R7:R8"/>
    <mergeCell ref="S7:S8"/>
    <mergeCell ref="T7:T8"/>
    <mergeCell ref="U7:U8"/>
    <mergeCell ref="AA7:AA8"/>
  </mergeCells>
  <phoneticPr fontId="2"/>
  <dataValidations count="1">
    <dataValidation type="list" allowBlank="1" showInputMessage="1" showErrorMessage="1" sqref="G5:AB5" xr:uid="{00000000-0002-0000-0E00-000000000000}">
      <formula1>打合簿</formula1>
    </dataValidation>
  </dataValidations>
  <pageMargins left="0.70866141732283472" right="0.51181102362204722" top="0.74803149606299213" bottom="0.74803149606299213" header="0.31496062992125984" footer="0.31496062992125984"/>
  <pageSetup paperSize="9" scale="72"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C000"/>
    <pageSetUpPr fitToPage="1"/>
  </sheetPr>
  <dimension ref="A1:AC36"/>
  <sheetViews>
    <sheetView zoomScale="90" zoomScaleNormal="90" workbookViewId="0">
      <selection activeCell="F10" sqref="F10"/>
    </sheetView>
  </sheetViews>
  <sheetFormatPr defaultRowHeight="14.25"/>
  <cols>
    <col min="1" max="1" width="3.625" customWidth="1"/>
    <col min="2" max="2" width="4.625" customWidth="1"/>
    <col min="3" max="3" width="8" customWidth="1"/>
    <col min="4" max="4" width="31.625" customWidth="1"/>
    <col min="5" max="5" width="13.625" bestFit="1" customWidth="1"/>
    <col min="6" max="7" width="13.125" customWidth="1"/>
    <col min="8" max="8" width="12" bestFit="1" customWidth="1"/>
    <col min="9" max="9" width="11.625" customWidth="1"/>
    <col min="10" max="10" width="13" hidden="1" customWidth="1"/>
    <col min="11" max="11" width="11.625" hidden="1" customWidth="1"/>
    <col min="12" max="12" width="12.125" hidden="1" customWidth="1"/>
    <col min="13" max="13" width="11.625" hidden="1" customWidth="1"/>
    <col min="14" max="14" width="13" hidden="1" customWidth="1"/>
    <col min="15" max="15" width="11.625" hidden="1" customWidth="1"/>
    <col min="16" max="16" width="12.125" hidden="1" customWidth="1"/>
    <col min="17" max="17" width="11.625" hidden="1" customWidth="1"/>
    <col min="18" max="18" width="13" hidden="1" customWidth="1"/>
    <col min="19" max="19" width="12.625" hidden="1" customWidth="1"/>
    <col min="20" max="20" width="12.125" hidden="1" customWidth="1"/>
    <col min="21" max="21" width="11.625" hidden="1" customWidth="1"/>
    <col min="22" max="22" width="12.125" hidden="1" customWidth="1"/>
    <col min="23" max="23" width="12.625" hidden="1" customWidth="1"/>
    <col min="24" max="24" width="12.125" hidden="1" customWidth="1"/>
    <col min="25" max="25" width="11.625" hidden="1" customWidth="1"/>
    <col min="26" max="26" width="13" hidden="1" customWidth="1"/>
    <col min="27" max="27" width="12" hidden="1" customWidth="1"/>
    <col min="28" max="28" width="12.125" hidden="1" customWidth="1"/>
    <col min="29" max="29" width="13.125" customWidth="1"/>
  </cols>
  <sheetData>
    <row r="1" spans="1:29">
      <c r="L1" s="1174"/>
      <c r="P1" s="1174" t="s">
        <v>689</v>
      </c>
      <c r="T1" s="1174" t="s">
        <v>689</v>
      </c>
      <c r="X1" s="1174" t="s">
        <v>689</v>
      </c>
      <c r="AB1" s="1174" t="s">
        <v>689</v>
      </c>
      <c r="AC1" s="1174" t="s">
        <v>689</v>
      </c>
    </row>
    <row r="2" spans="1:29" ht="24.75" customHeight="1">
      <c r="B2" s="1333" t="s">
        <v>690</v>
      </c>
      <c r="C2" s="1333"/>
      <c r="D2" s="1333"/>
      <c r="E2" s="1333"/>
      <c r="F2" s="1333"/>
      <c r="G2" s="1333"/>
      <c r="H2" s="1333"/>
      <c r="I2" s="1333"/>
      <c r="J2" s="1333"/>
      <c r="K2" s="1333"/>
      <c r="L2" s="1333"/>
    </row>
    <row r="3" spans="1:29" ht="18" customHeight="1">
      <c r="A3" s="43"/>
      <c r="B3" s="91" t="s">
        <v>631</v>
      </c>
      <c r="C3" s="50"/>
      <c r="D3" s="50"/>
      <c r="E3" s="51"/>
      <c r="F3" s="51"/>
      <c r="G3" s="52"/>
      <c r="H3" s="60"/>
    </row>
    <row r="4" spans="1:29" ht="18" customHeight="1">
      <c r="A4" s="92"/>
      <c r="B4" s="93"/>
      <c r="C4" s="93"/>
      <c r="D4" s="94" t="s">
        <v>632</v>
      </c>
      <c r="E4" s="95">
        <v>42248</v>
      </c>
      <c r="F4" s="95"/>
      <c r="G4" s="96">
        <v>42634</v>
      </c>
      <c r="H4" s="96">
        <v>42705</v>
      </c>
      <c r="I4" s="96"/>
      <c r="J4" s="96"/>
      <c r="K4" s="96"/>
      <c r="L4" s="96"/>
      <c r="M4" s="96"/>
      <c r="N4" s="96"/>
      <c r="O4" s="96"/>
      <c r="P4" s="96"/>
      <c r="Q4" s="96"/>
      <c r="R4" s="96"/>
      <c r="S4" s="96"/>
      <c r="T4" s="96"/>
      <c r="U4" s="96"/>
      <c r="V4" s="96"/>
      <c r="W4" s="96"/>
      <c r="X4" s="96"/>
      <c r="Y4" s="96"/>
      <c r="Z4" s="96"/>
      <c r="AA4" s="96"/>
      <c r="AB4" s="96"/>
    </row>
    <row r="5" spans="1:29" ht="18" customHeight="1">
      <c r="A5" s="97"/>
      <c r="B5" s="98"/>
      <c r="C5" s="98"/>
      <c r="D5" s="99" t="s">
        <v>633</v>
      </c>
      <c r="E5" s="100"/>
      <c r="F5" s="100"/>
      <c r="G5" s="101" t="s">
        <v>425</v>
      </c>
      <c r="H5" s="101" t="s">
        <v>425</v>
      </c>
      <c r="I5" s="101"/>
      <c r="J5" s="101"/>
      <c r="K5" s="101"/>
      <c r="L5" s="101"/>
      <c r="M5" s="101"/>
      <c r="N5" s="101"/>
      <c r="O5" s="101"/>
      <c r="P5" s="101"/>
      <c r="Q5" s="101"/>
      <c r="R5" s="101"/>
      <c r="S5" s="101"/>
      <c r="T5" s="101"/>
      <c r="U5" s="101"/>
      <c r="V5" s="101"/>
      <c r="W5" s="101"/>
      <c r="X5" s="101"/>
      <c r="Y5" s="101"/>
      <c r="Z5" s="101"/>
      <c r="AA5" s="101"/>
      <c r="AB5" s="101"/>
    </row>
    <row r="6" spans="1:29" ht="18" customHeight="1">
      <c r="E6" s="53"/>
      <c r="F6" s="41"/>
      <c r="G6" s="59"/>
      <c r="L6" s="53"/>
      <c r="P6" s="53" t="s">
        <v>634</v>
      </c>
      <c r="T6" s="53" t="s">
        <v>634</v>
      </c>
      <c r="X6" s="53" t="s">
        <v>634</v>
      </c>
      <c r="AB6" s="53" t="s">
        <v>634</v>
      </c>
      <c r="AC6" s="53" t="s">
        <v>634</v>
      </c>
    </row>
    <row r="7" spans="1:29" ht="18" customHeight="1">
      <c r="A7" s="45"/>
      <c r="B7" s="1330"/>
      <c r="C7" s="1330"/>
      <c r="D7" s="1330"/>
      <c r="E7" s="1326" t="s">
        <v>635</v>
      </c>
      <c r="F7" s="1331" t="s">
        <v>636</v>
      </c>
      <c r="G7" s="1326" t="s">
        <v>637</v>
      </c>
      <c r="H7" s="1326" t="s">
        <v>638</v>
      </c>
      <c r="I7" s="1326" t="s">
        <v>639</v>
      </c>
      <c r="J7" s="1326" t="s">
        <v>640</v>
      </c>
      <c r="K7" s="1326" t="s">
        <v>641</v>
      </c>
      <c r="L7" s="1326" t="s">
        <v>642</v>
      </c>
      <c r="M7" s="1326" t="s">
        <v>643</v>
      </c>
      <c r="N7" s="1326" t="s">
        <v>644</v>
      </c>
      <c r="O7" s="1326" t="s">
        <v>645</v>
      </c>
      <c r="P7" s="1326" t="s">
        <v>646</v>
      </c>
      <c r="Q7" s="1326" t="s">
        <v>647</v>
      </c>
      <c r="R7" s="1326" t="s">
        <v>648</v>
      </c>
      <c r="S7" s="1326" t="s">
        <v>649</v>
      </c>
      <c r="T7" s="1326" t="s">
        <v>650</v>
      </c>
      <c r="U7" s="1326" t="s">
        <v>651</v>
      </c>
      <c r="V7" s="1326" t="s">
        <v>652</v>
      </c>
      <c r="W7" s="1326" t="s">
        <v>653</v>
      </c>
      <c r="X7" s="1326" t="s">
        <v>654</v>
      </c>
      <c r="Y7" s="1326" t="s">
        <v>655</v>
      </c>
      <c r="Z7" s="1326" t="s">
        <v>656</v>
      </c>
      <c r="AA7" s="1326" t="s">
        <v>657</v>
      </c>
      <c r="AB7" s="1326" t="s">
        <v>658</v>
      </c>
      <c r="AC7" s="1331" t="s">
        <v>691</v>
      </c>
    </row>
    <row r="8" spans="1:29" ht="11.25" customHeight="1">
      <c r="A8" s="48"/>
      <c r="B8" s="1330"/>
      <c r="C8" s="1330"/>
      <c r="D8" s="1330"/>
      <c r="E8" s="1327"/>
      <c r="F8" s="1331"/>
      <c r="G8" s="1327"/>
      <c r="H8" s="1327"/>
      <c r="I8" s="1327"/>
      <c r="J8" s="1327"/>
      <c r="K8" s="1327"/>
      <c r="L8" s="1327"/>
      <c r="M8" s="1327"/>
      <c r="N8" s="1327"/>
      <c r="O8" s="1327"/>
      <c r="P8" s="1327"/>
      <c r="Q8" s="1327"/>
      <c r="R8" s="1327"/>
      <c r="S8" s="1327"/>
      <c r="T8" s="1327"/>
      <c r="U8" s="1327"/>
      <c r="V8" s="1327"/>
      <c r="W8" s="1327"/>
      <c r="X8" s="1327"/>
      <c r="Y8" s="1327"/>
      <c r="Z8" s="1327"/>
      <c r="AA8" s="1327"/>
      <c r="AB8" s="1327"/>
      <c r="AC8" s="1331"/>
    </row>
    <row r="9" spans="1:29" ht="20.100000000000001" customHeight="1">
      <c r="A9" s="41"/>
      <c r="B9" s="87" t="str">
        <f>'様式5-1（打合簿あり流用明細）'!B9</f>
        <v>Ⅰ．　</v>
      </c>
      <c r="C9" s="87" t="str">
        <f>'様式5-1（打合簿あり流用明細）'!C9</f>
        <v>人件費</v>
      </c>
      <c r="D9" s="57"/>
      <c r="E9" s="144">
        <f>'様式5-1（打合簿あり流用明細）'!E9</f>
        <v>8970000</v>
      </c>
      <c r="F9" s="88">
        <f>'様式5-1（打合簿あり流用明細）'!F9</f>
        <v>8970000</v>
      </c>
      <c r="G9" s="89">
        <f t="shared" ref="G9:AB9" si="0">G10+G11+G12</f>
        <v>0</v>
      </c>
      <c r="H9" s="89">
        <f t="shared" si="0"/>
        <v>0</v>
      </c>
      <c r="I9" s="89">
        <f t="shared" si="0"/>
        <v>0</v>
      </c>
      <c r="J9" s="89">
        <f t="shared" si="0"/>
        <v>0</v>
      </c>
      <c r="K9" s="89">
        <f t="shared" si="0"/>
        <v>0</v>
      </c>
      <c r="L9" s="89">
        <f t="shared" si="0"/>
        <v>0</v>
      </c>
      <c r="M9" s="89">
        <f t="shared" si="0"/>
        <v>0</v>
      </c>
      <c r="N9" s="89">
        <f t="shared" si="0"/>
        <v>0</v>
      </c>
      <c r="O9" s="89">
        <f t="shared" si="0"/>
        <v>0</v>
      </c>
      <c r="P9" s="89">
        <f t="shared" si="0"/>
        <v>0</v>
      </c>
      <c r="Q9" s="89">
        <f t="shared" si="0"/>
        <v>0</v>
      </c>
      <c r="R9" s="89">
        <f t="shared" si="0"/>
        <v>0</v>
      </c>
      <c r="S9" s="89">
        <f t="shared" si="0"/>
        <v>0</v>
      </c>
      <c r="T9" s="89">
        <f t="shared" si="0"/>
        <v>0</v>
      </c>
      <c r="U9" s="89">
        <f t="shared" si="0"/>
        <v>0</v>
      </c>
      <c r="V9" s="89">
        <f t="shared" si="0"/>
        <v>0</v>
      </c>
      <c r="W9" s="89">
        <f t="shared" si="0"/>
        <v>0</v>
      </c>
      <c r="X9" s="89">
        <f t="shared" si="0"/>
        <v>0</v>
      </c>
      <c r="Y9" s="89">
        <f t="shared" si="0"/>
        <v>0</v>
      </c>
      <c r="Z9" s="89">
        <f t="shared" si="0"/>
        <v>0</v>
      </c>
      <c r="AA9" s="89">
        <f t="shared" si="0"/>
        <v>0</v>
      </c>
      <c r="AB9" s="89">
        <f t="shared" si="0"/>
        <v>0</v>
      </c>
      <c r="AC9" s="87">
        <f t="shared" ref="AC9:AC36" si="1">SUM(F9:AB9)</f>
        <v>8970000</v>
      </c>
    </row>
    <row r="10" spans="1:29" ht="20.100000000000001" customHeight="1">
      <c r="A10" s="41"/>
      <c r="B10" s="57"/>
      <c r="C10" s="57" t="str">
        <f>'様式5-1（打合簿あり流用明細）'!C10</f>
        <v>１．</v>
      </c>
      <c r="D10" s="57" t="str">
        <f>'様式5-1（打合簿あり流用明細）'!D10</f>
        <v>直接人件費</v>
      </c>
      <c r="E10" s="58">
        <f>'様式5-1（打合簿あり流用明細）'!E10</f>
        <v>3850000</v>
      </c>
      <c r="F10" s="128">
        <f>'様式5-1（打合簿あり流用明細）'!F10</f>
        <v>3850000</v>
      </c>
      <c r="G10" s="103"/>
      <c r="H10" s="35"/>
      <c r="I10" s="35"/>
      <c r="J10" s="35"/>
      <c r="K10" s="35"/>
      <c r="L10" s="35"/>
      <c r="M10" s="35"/>
      <c r="N10" s="35"/>
      <c r="O10" s="35"/>
      <c r="P10" s="35"/>
      <c r="Q10" s="35"/>
      <c r="R10" s="35"/>
      <c r="S10" s="35"/>
      <c r="T10" s="35"/>
      <c r="U10" s="35"/>
      <c r="V10" s="35"/>
      <c r="W10" s="35"/>
      <c r="X10" s="35"/>
      <c r="Y10" s="35"/>
      <c r="Z10" s="35"/>
      <c r="AA10" s="35"/>
      <c r="AB10" s="35"/>
      <c r="AC10" s="87">
        <f t="shared" si="1"/>
        <v>3850000</v>
      </c>
    </row>
    <row r="11" spans="1:29" ht="20.100000000000001" customHeight="1">
      <c r="A11" s="41"/>
      <c r="B11" s="57"/>
      <c r="C11" s="57" t="str">
        <f>'様式5-1（打合簿あり流用明細）'!C11</f>
        <v>２．</v>
      </c>
      <c r="D11" s="87" t="str">
        <f>'様式5-1（打合簿あり流用明細）'!D11</f>
        <v>その他原価</v>
      </c>
      <c r="E11" s="58">
        <f>'様式5-1（打合簿あり流用明細）'!E11</f>
        <v>2970000</v>
      </c>
      <c r="F11" s="128">
        <f>'様式5-1（打合簿あり流用明細）'!F11</f>
        <v>2970000</v>
      </c>
      <c r="G11" s="103"/>
      <c r="H11" s="35"/>
      <c r="I11" s="35"/>
      <c r="J11" s="35"/>
      <c r="K11" s="35"/>
      <c r="L11" s="35"/>
      <c r="M11" s="35"/>
      <c r="N11" s="35"/>
      <c r="O11" s="35"/>
      <c r="P11" s="35"/>
      <c r="Q11" s="35"/>
      <c r="R11" s="35"/>
      <c r="S11" s="35"/>
      <c r="T11" s="35"/>
      <c r="U11" s="35"/>
      <c r="V11" s="35"/>
      <c r="W11" s="35"/>
      <c r="X11" s="35"/>
      <c r="Y11" s="35"/>
      <c r="Z11" s="35"/>
      <c r="AA11" s="35"/>
      <c r="AB11" s="35"/>
      <c r="AC11" s="87">
        <f t="shared" si="1"/>
        <v>2970000</v>
      </c>
    </row>
    <row r="12" spans="1:29" ht="20.100000000000001" customHeight="1">
      <c r="A12" s="102"/>
      <c r="B12" s="57"/>
      <c r="C12" s="57" t="str">
        <f>'様式5-1（打合簿あり流用明細）'!C12</f>
        <v>３．</v>
      </c>
      <c r="D12" s="57" t="str">
        <f>'様式5-1（打合簿あり流用明細）'!D12</f>
        <v>一般管理費等</v>
      </c>
      <c r="E12" s="58">
        <f>'様式5-1（打合簿あり流用明細）'!E12</f>
        <v>2150000</v>
      </c>
      <c r="F12" s="128">
        <f>'様式5-1（打合簿あり流用明細）'!F12</f>
        <v>2150000</v>
      </c>
      <c r="G12" s="103"/>
      <c r="H12" s="35"/>
      <c r="I12" s="35"/>
      <c r="J12" s="35"/>
      <c r="K12" s="35"/>
      <c r="L12" s="35"/>
      <c r="M12" s="35"/>
      <c r="N12" s="35"/>
      <c r="O12" s="35"/>
      <c r="P12" s="35"/>
      <c r="Q12" s="35"/>
      <c r="R12" s="35"/>
      <c r="S12" s="35"/>
      <c r="T12" s="35"/>
      <c r="U12" s="35"/>
      <c r="V12" s="35"/>
      <c r="W12" s="35"/>
      <c r="X12" s="35"/>
      <c r="Y12" s="35"/>
      <c r="Z12" s="35"/>
      <c r="AA12" s="35"/>
      <c r="AB12" s="35"/>
      <c r="AC12" s="87">
        <f t="shared" si="1"/>
        <v>2150000</v>
      </c>
    </row>
    <row r="13" spans="1:29" ht="20.100000000000001" customHeight="1">
      <c r="A13" s="102"/>
      <c r="B13" s="57" t="str">
        <f>'様式5-1（打合簿あり流用明細）'!B13</f>
        <v>Ⅱ．</v>
      </c>
      <c r="C13" s="57" t="str">
        <f>'様式5-1（打合簿あり流用明細）'!C13</f>
        <v>直接経費</v>
      </c>
      <c r="D13" s="57"/>
      <c r="E13" s="144">
        <f>'様式5-1（打合簿あり流用明細）'!E13</f>
        <v>8627000</v>
      </c>
      <c r="F13" s="88">
        <f>'様式5-1（打合簿あり流用明細）'!F13</f>
        <v>8627000</v>
      </c>
      <c r="G13" s="89">
        <f t="shared" ref="G13:AB13" si="2">G14+G18+G21+G27</f>
        <v>0</v>
      </c>
      <c r="H13" s="89">
        <f t="shared" si="2"/>
        <v>0</v>
      </c>
      <c r="I13" s="89">
        <f t="shared" si="2"/>
        <v>0</v>
      </c>
      <c r="J13" s="89">
        <f t="shared" si="2"/>
        <v>0</v>
      </c>
      <c r="K13" s="89">
        <f t="shared" si="2"/>
        <v>0</v>
      </c>
      <c r="L13" s="89">
        <f t="shared" si="2"/>
        <v>0</v>
      </c>
      <c r="M13" s="89">
        <f t="shared" si="2"/>
        <v>0</v>
      </c>
      <c r="N13" s="89">
        <f t="shared" si="2"/>
        <v>0</v>
      </c>
      <c r="O13" s="89">
        <f t="shared" si="2"/>
        <v>0</v>
      </c>
      <c r="P13" s="89">
        <f t="shared" si="2"/>
        <v>0</v>
      </c>
      <c r="Q13" s="89">
        <f t="shared" si="2"/>
        <v>0</v>
      </c>
      <c r="R13" s="89">
        <f t="shared" si="2"/>
        <v>0</v>
      </c>
      <c r="S13" s="89">
        <f t="shared" si="2"/>
        <v>0</v>
      </c>
      <c r="T13" s="89">
        <f t="shared" si="2"/>
        <v>0</v>
      </c>
      <c r="U13" s="89">
        <f t="shared" si="2"/>
        <v>0</v>
      </c>
      <c r="V13" s="89">
        <f t="shared" si="2"/>
        <v>0</v>
      </c>
      <c r="W13" s="89">
        <f t="shared" si="2"/>
        <v>0</v>
      </c>
      <c r="X13" s="89">
        <f t="shared" si="2"/>
        <v>0</v>
      </c>
      <c r="Y13" s="89">
        <f t="shared" si="2"/>
        <v>0</v>
      </c>
      <c r="Z13" s="89">
        <f t="shared" si="2"/>
        <v>0</v>
      </c>
      <c r="AA13" s="89">
        <f t="shared" si="2"/>
        <v>0</v>
      </c>
      <c r="AB13" s="89">
        <f t="shared" si="2"/>
        <v>0</v>
      </c>
      <c r="AC13" s="134">
        <f t="shared" si="1"/>
        <v>8627000</v>
      </c>
    </row>
    <row r="14" spans="1:29" ht="20.100000000000001" customHeight="1">
      <c r="A14" s="102"/>
      <c r="B14" s="57"/>
      <c r="C14" s="57" t="str">
        <f>'様式5-1（打合簿あり流用明細）'!C14</f>
        <v>１．</v>
      </c>
      <c r="D14" s="87" t="str">
        <f>'様式5-1（打合簿あり流用明細）'!D14</f>
        <v>機材購入・輸送費</v>
      </c>
      <c r="E14" s="88">
        <f>'様式5-1（打合簿あり流用明細）'!E14</f>
        <v>2730000</v>
      </c>
      <c r="F14" s="88">
        <f>'様式5-1（打合簿あり流用明細）'!F14</f>
        <v>3030000</v>
      </c>
      <c r="G14" s="88">
        <f t="shared" ref="G14:AB14" si="3">G15+G16+G17</f>
        <v>100000</v>
      </c>
      <c r="H14" s="88">
        <f t="shared" si="3"/>
        <v>10000</v>
      </c>
      <c r="I14" s="88">
        <f t="shared" si="3"/>
        <v>0</v>
      </c>
      <c r="J14" s="88">
        <f t="shared" si="3"/>
        <v>0</v>
      </c>
      <c r="K14" s="88">
        <f t="shared" si="3"/>
        <v>0</v>
      </c>
      <c r="L14" s="88">
        <f t="shared" si="3"/>
        <v>0</v>
      </c>
      <c r="M14" s="88">
        <f t="shared" si="3"/>
        <v>0</v>
      </c>
      <c r="N14" s="88">
        <f t="shared" si="3"/>
        <v>0</v>
      </c>
      <c r="O14" s="88">
        <f t="shared" si="3"/>
        <v>0</v>
      </c>
      <c r="P14" s="88">
        <f t="shared" si="3"/>
        <v>0</v>
      </c>
      <c r="Q14" s="88">
        <f t="shared" si="3"/>
        <v>0</v>
      </c>
      <c r="R14" s="88">
        <f t="shared" si="3"/>
        <v>0</v>
      </c>
      <c r="S14" s="88">
        <f t="shared" si="3"/>
        <v>0</v>
      </c>
      <c r="T14" s="88">
        <f t="shared" si="3"/>
        <v>0</v>
      </c>
      <c r="U14" s="88">
        <f t="shared" si="3"/>
        <v>0</v>
      </c>
      <c r="V14" s="88">
        <f t="shared" si="3"/>
        <v>0</v>
      </c>
      <c r="W14" s="88">
        <f t="shared" si="3"/>
        <v>0</v>
      </c>
      <c r="X14" s="88">
        <f t="shared" si="3"/>
        <v>0</v>
      </c>
      <c r="Y14" s="88">
        <f t="shared" si="3"/>
        <v>0</v>
      </c>
      <c r="Z14" s="88">
        <f t="shared" si="3"/>
        <v>0</v>
      </c>
      <c r="AA14" s="88">
        <f t="shared" si="3"/>
        <v>0</v>
      </c>
      <c r="AB14" s="88">
        <f t="shared" si="3"/>
        <v>0</v>
      </c>
      <c r="AC14" s="87">
        <f t="shared" si="1"/>
        <v>3140000</v>
      </c>
    </row>
    <row r="15" spans="1:29" ht="20.100000000000001" customHeight="1">
      <c r="A15" s="102"/>
      <c r="B15" s="57"/>
      <c r="C15" s="57"/>
      <c r="D15" s="148" t="str">
        <f>'様式5-1（打合簿あり流用明細）'!D15</f>
        <v>１．機材製造・購入費等</v>
      </c>
      <c r="E15" s="58">
        <f>'様式5-1（打合簿あり流用明細）'!E15</f>
        <v>2400000</v>
      </c>
      <c r="F15" s="128">
        <f>'様式5-1（打合簿あり流用明細）'!F15</f>
        <v>2600000</v>
      </c>
      <c r="G15" s="103">
        <v>100000</v>
      </c>
      <c r="H15" s="103"/>
      <c r="I15" s="103"/>
      <c r="J15" s="103"/>
      <c r="K15" s="103"/>
      <c r="L15" s="103"/>
      <c r="M15" s="103"/>
      <c r="N15" s="103"/>
      <c r="O15" s="103"/>
      <c r="P15" s="103"/>
      <c r="Q15" s="103"/>
      <c r="R15" s="103"/>
      <c r="S15" s="103"/>
      <c r="T15" s="103"/>
      <c r="U15" s="103"/>
      <c r="V15" s="103"/>
      <c r="W15" s="103"/>
      <c r="X15" s="103"/>
      <c r="Y15" s="103"/>
      <c r="Z15" s="103"/>
      <c r="AA15" s="103"/>
      <c r="AB15" s="103"/>
      <c r="AC15" s="87">
        <f t="shared" si="1"/>
        <v>2700000</v>
      </c>
    </row>
    <row r="16" spans="1:29" ht="20.100000000000001" customHeight="1">
      <c r="A16" s="102"/>
      <c r="B16" s="57"/>
      <c r="C16" s="57"/>
      <c r="D16" s="148" t="str">
        <f>'様式5-1（打合簿あり流用明細）'!D16</f>
        <v>２．輸送費・保険料・通関手数料</v>
      </c>
      <c r="E16" s="58">
        <f>'様式5-1（打合簿あり流用明細）'!E16</f>
        <v>200000</v>
      </c>
      <c r="F16" s="128">
        <f>'様式5-1（打合簿あり流用明細）'!F16</f>
        <v>300000</v>
      </c>
      <c r="G16" s="103"/>
      <c r="H16" s="103"/>
      <c r="I16" s="103"/>
      <c r="J16" s="103"/>
      <c r="K16" s="103"/>
      <c r="L16" s="103"/>
      <c r="M16" s="103"/>
      <c r="N16" s="103"/>
      <c r="O16" s="103"/>
      <c r="P16" s="103"/>
      <c r="Q16" s="103"/>
      <c r="R16" s="103"/>
      <c r="S16" s="103"/>
      <c r="T16" s="103"/>
      <c r="U16" s="103"/>
      <c r="V16" s="103"/>
      <c r="W16" s="103"/>
      <c r="X16" s="103"/>
      <c r="Y16" s="103"/>
      <c r="Z16" s="103"/>
      <c r="AA16" s="103"/>
      <c r="AB16" s="103"/>
      <c r="AC16" s="87">
        <f t="shared" si="1"/>
        <v>300000</v>
      </c>
    </row>
    <row r="17" spans="1:29" ht="20.100000000000001" customHeight="1">
      <c r="A17" s="102"/>
      <c r="B17" s="57"/>
      <c r="C17" s="57"/>
      <c r="D17" s="149" t="str">
        <f>'様式5-1（打合簿あり流用明細）'!D17</f>
        <v>３．関税・付加価値税（VAT）等</v>
      </c>
      <c r="E17" s="58">
        <f>'様式5-1（打合簿あり流用明細）'!E17</f>
        <v>130000</v>
      </c>
      <c r="F17" s="128">
        <f>'様式5-1（打合簿あり流用明細）'!F17</f>
        <v>130000</v>
      </c>
      <c r="G17" s="103"/>
      <c r="H17" s="103">
        <v>10000</v>
      </c>
      <c r="I17" s="103"/>
      <c r="J17" s="103"/>
      <c r="K17" s="103"/>
      <c r="L17" s="103"/>
      <c r="M17" s="103"/>
      <c r="N17" s="103"/>
      <c r="O17" s="103"/>
      <c r="P17" s="103"/>
      <c r="Q17" s="103"/>
      <c r="R17" s="103"/>
      <c r="S17" s="103"/>
      <c r="T17" s="103"/>
      <c r="U17" s="103"/>
      <c r="V17" s="103"/>
      <c r="W17" s="103"/>
      <c r="X17" s="103"/>
      <c r="Y17" s="103"/>
      <c r="Z17" s="103"/>
      <c r="AA17" s="103"/>
      <c r="AB17" s="103"/>
      <c r="AC17" s="87">
        <f t="shared" si="1"/>
        <v>140000</v>
      </c>
    </row>
    <row r="18" spans="1:29" ht="20.100000000000001" customHeight="1">
      <c r="A18" s="102"/>
      <c r="B18" s="57"/>
      <c r="C18" s="57" t="str">
        <f>'様式5-1（打合簿あり流用明細）'!C18</f>
        <v>２．</v>
      </c>
      <c r="D18" s="87" t="str">
        <f>'様式5-1（打合簿あり流用明細）'!D18</f>
        <v>旅費</v>
      </c>
      <c r="E18" s="88">
        <f>'様式5-1（打合簿あり流用明細）'!E18</f>
        <v>3620000</v>
      </c>
      <c r="F18" s="88">
        <f>'様式5-1（打合簿あり流用明細）'!F18</f>
        <v>3500000</v>
      </c>
      <c r="G18" s="89">
        <f t="shared" ref="G18:AB18" si="4">G19+G20</f>
        <v>-100000</v>
      </c>
      <c r="H18" s="89">
        <f t="shared" si="4"/>
        <v>0</v>
      </c>
      <c r="I18" s="89">
        <f t="shared" si="4"/>
        <v>0</v>
      </c>
      <c r="J18" s="89">
        <f t="shared" si="4"/>
        <v>0</v>
      </c>
      <c r="K18" s="89">
        <f t="shared" si="4"/>
        <v>0</v>
      </c>
      <c r="L18" s="89">
        <f t="shared" si="4"/>
        <v>0</v>
      </c>
      <c r="M18" s="89">
        <f t="shared" si="4"/>
        <v>0</v>
      </c>
      <c r="N18" s="89">
        <f t="shared" si="4"/>
        <v>0</v>
      </c>
      <c r="O18" s="89">
        <f t="shared" si="4"/>
        <v>0</v>
      </c>
      <c r="P18" s="89">
        <f t="shared" si="4"/>
        <v>0</v>
      </c>
      <c r="Q18" s="89">
        <f t="shared" si="4"/>
        <v>0</v>
      </c>
      <c r="R18" s="89">
        <f t="shared" si="4"/>
        <v>0</v>
      </c>
      <c r="S18" s="89">
        <f t="shared" si="4"/>
        <v>0</v>
      </c>
      <c r="T18" s="89">
        <f t="shared" si="4"/>
        <v>0</v>
      </c>
      <c r="U18" s="89">
        <f t="shared" si="4"/>
        <v>0</v>
      </c>
      <c r="V18" s="89">
        <f t="shared" si="4"/>
        <v>0</v>
      </c>
      <c r="W18" s="89">
        <f t="shared" si="4"/>
        <v>0</v>
      </c>
      <c r="X18" s="89">
        <f t="shared" si="4"/>
        <v>0</v>
      </c>
      <c r="Y18" s="89">
        <f t="shared" si="4"/>
        <v>0</v>
      </c>
      <c r="Z18" s="89">
        <f t="shared" si="4"/>
        <v>0</v>
      </c>
      <c r="AA18" s="89">
        <f t="shared" si="4"/>
        <v>0</v>
      </c>
      <c r="AB18" s="89">
        <f t="shared" si="4"/>
        <v>0</v>
      </c>
      <c r="AC18" s="87">
        <f t="shared" si="1"/>
        <v>3400000</v>
      </c>
    </row>
    <row r="19" spans="1:29" ht="20.100000000000001" customHeight="1">
      <c r="A19" s="102"/>
      <c r="B19" s="57"/>
      <c r="C19" s="57"/>
      <c r="D19" s="148" t="str">
        <f>'様式5-1（打合簿あり流用明細）'!D19</f>
        <v>１. 航空賃</v>
      </c>
      <c r="E19" s="58">
        <f>'様式5-1（打合簿あり流用明細）'!E19</f>
        <v>2120000</v>
      </c>
      <c r="F19" s="128">
        <f>'様式5-1（打合簿あり流用明細）'!F19</f>
        <v>2000000</v>
      </c>
      <c r="G19" s="103">
        <v>-100000</v>
      </c>
      <c r="H19" s="103"/>
      <c r="I19" s="103"/>
      <c r="J19" s="103"/>
      <c r="K19" s="103"/>
      <c r="L19" s="103"/>
      <c r="M19" s="103"/>
      <c r="N19" s="103"/>
      <c r="O19" s="103"/>
      <c r="P19" s="103"/>
      <c r="Q19" s="103"/>
      <c r="R19" s="103"/>
      <c r="S19" s="103"/>
      <c r="T19" s="103"/>
      <c r="U19" s="103"/>
      <c r="V19" s="103"/>
      <c r="W19" s="103"/>
      <c r="X19" s="103"/>
      <c r="Y19" s="103"/>
      <c r="Z19" s="103"/>
      <c r="AA19" s="103"/>
      <c r="AB19" s="103"/>
      <c r="AC19" s="87">
        <f t="shared" si="1"/>
        <v>1900000</v>
      </c>
    </row>
    <row r="20" spans="1:29" ht="20.100000000000001" customHeight="1">
      <c r="A20" s="41"/>
      <c r="B20" s="57"/>
      <c r="C20" s="57"/>
      <c r="D20" s="148" t="str">
        <f>'様式5-1（打合簿あり流用明細）'!D20</f>
        <v>２．日当・宿泊料、内国旅費</v>
      </c>
      <c r="E20" s="58">
        <f>'様式5-1（打合簿あり流用明細）'!E20</f>
        <v>1500000</v>
      </c>
      <c r="F20" s="128">
        <f>'様式5-1（打合簿あり流用明細）'!F20</f>
        <v>1500000</v>
      </c>
      <c r="G20" s="103"/>
      <c r="H20" s="103"/>
      <c r="I20" s="103"/>
      <c r="J20" s="103"/>
      <c r="K20" s="103"/>
      <c r="L20" s="103"/>
      <c r="M20" s="103"/>
      <c r="N20" s="103"/>
      <c r="O20" s="103"/>
      <c r="P20" s="103"/>
      <c r="Q20" s="103"/>
      <c r="R20" s="103"/>
      <c r="S20" s="103"/>
      <c r="T20" s="103"/>
      <c r="U20" s="103"/>
      <c r="V20" s="103"/>
      <c r="W20" s="103"/>
      <c r="X20" s="103"/>
      <c r="Y20" s="103"/>
      <c r="Z20" s="103"/>
      <c r="AA20" s="103"/>
      <c r="AB20" s="103"/>
      <c r="AC20" s="87">
        <f t="shared" si="1"/>
        <v>1500000</v>
      </c>
    </row>
    <row r="21" spans="1:29" ht="20.100000000000001" customHeight="1">
      <c r="A21" s="41"/>
      <c r="B21" s="57"/>
      <c r="C21" s="57" t="str">
        <f>'様式5-1（打合簿あり流用明細）'!C21</f>
        <v>３．</v>
      </c>
      <c r="D21" s="87" t="str">
        <f>'様式5-1（打合簿あり流用明細）'!D21</f>
        <v>現地活動費</v>
      </c>
      <c r="E21" s="88">
        <f>'様式5-1（打合簿あり流用明細）'!E21</f>
        <v>1400000</v>
      </c>
      <c r="F21" s="88">
        <f>'様式5-1（打合簿あり流用明細）'!F21</f>
        <v>1220000</v>
      </c>
      <c r="G21" s="88">
        <f t="shared" ref="G21:AB21" si="5">ROUNDDOWN(G22+G23+G24+G25,-3)</f>
        <v>0</v>
      </c>
      <c r="H21" s="88">
        <f t="shared" si="5"/>
        <v>-10000</v>
      </c>
      <c r="I21" s="88">
        <f t="shared" si="5"/>
        <v>0</v>
      </c>
      <c r="J21" s="88">
        <f t="shared" si="5"/>
        <v>0</v>
      </c>
      <c r="K21" s="88">
        <f t="shared" si="5"/>
        <v>0</v>
      </c>
      <c r="L21" s="88">
        <f t="shared" si="5"/>
        <v>0</v>
      </c>
      <c r="M21" s="88">
        <f t="shared" si="5"/>
        <v>0</v>
      </c>
      <c r="N21" s="88">
        <f t="shared" si="5"/>
        <v>0</v>
      </c>
      <c r="O21" s="88">
        <f t="shared" si="5"/>
        <v>0</v>
      </c>
      <c r="P21" s="88">
        <f t="shared" si="5"/>
        <v>0</v>
      </c>
      <c r="Q21" s="88">
        <f t="shared" si="5"/>
        <v>0</v>
      </c>
      <c r="R21" s="88">
        <f t="shared" si="5"/>
        <v>0</v>
      </c>
      <c r="S21" s="88">
        <f t="shared" si="5"/>
        <v>0</v>
      </c>
      <c r="T21" s="88">
        <f t="shared" si="5"/>
        <v>0</v>
      </c>
      <c r="U21" s="88">
        <f t="shared" si="5"/>
        <v>0</v>
      </c>
      <c r="V21" s="88">
        <f t="shared" si="5"/>
        <v>0</v>
      </c>
      <c r="W21" s="88">
        <f t="shared" si="5"/>
        <v>0</v>
      </c>
      <c r="X21" s="88">
        <f t="shared" si="5"/>
        <v>0</v>
      </c>
      <c r="Y21" s="88">
        <f t="shared" si="5"/>
        <v>0</v>
      </c>
      <c r="Z21" s="88">
        <f t="shared" si="5"/>
        <v>0</v>
      </c>
      <c r="AA21" s="88">
        <f t="shared" si="5"/>
        <v>0</v>
      </c>
      <c r="AB21" s="88">
        <f t="shared" si="5"/>
        <v>0</v>
      </c>
      <c r="AC21" s="87">
        <f t="shared" si="1"/>
        <v>1210000</v>
      </c>
    </row>
    <row r="22" spans="1:29" ht="20.100000000000001" customHeight="1">
      <c r="A22" s="41"/>
      <c r="B22" s="57"/>
      <c r="C22" s="57"/>
      <c r="D22" s="148" t="str">
        <f>'様式5-1（打合簿あり流用明細）'!D22</f>
        <v>１．車両関係費</v>
      </c>
      <c r="E22" s="58">
        <f>'様式5-1（打合簿あり流用明細）'!E22</f>
        <v>500000</v>
      </c>
      <c r="F22" s="128">
        <f>'様式5-1（打合簿あり流用明細）'!F22</f>
        <v>300000</v>
      </c>
      <c r="G22" s="103"/>
      <c r="H22" s="103">
        <v>-40000</v>
      </c>
      <c r="I22" s="103"/>
      <c r="J22" s="103"/>
      <c r="K22" s="103"/>
      <c r="L22" s="103"/>
      <c r="M22" s="103"/>
      <c r="N22" s="103"/>
      <c r="O22" s="103"/>
      <c r="P22" s="103"/>
      <c r="Q22" s="103"/>
      <c r="R22" s="103"/>
      <c r="S22" s="103"/>
      <c r="T22" s="103"/>
      <c r="U22" s="103"/>
      <c r="V22" s="103"/>
      <c r="W22" s="103"/>
      <c r="X22" s="103"/>
      <c r="Y22" s="103"/>
      <c r="Z22" s="103"/>
      <c r="AA22" s="103"/>
      <c r="AB22" s="103"/>
      <c r="AC22" s="87">
        <f t="shared" si="1"/>
        <v>260000</v>
      </c>
    </row>
    <row r="23" spans="1:29" ht="20.100000000000001" customHeight="1">
      <c r="A23" s="41"/>
      <c r="B23" s="57"/>
      <c r="C23" s="57"/>
      <c r="D23" s="148" t="str">
        <f>'様式5-1（打合簿あり流用明細）'!D23</f>
        <v>２. 現地傭人費</v>
      </c>
      <c r="E23" s="58">
        <f>'様式5-1（打合簿あり流用明細）'!E23</f>
        <v>300000</v>
      </c>
      <c r="F23" s="128">
        <f>'様式5-1（打合簿あり流用明細）'!F23</f>
        <v>200000</v>
      </c>
      <c r="G23" s="103"/>
      <c r="H23" s="103"/>
      <c r="I23" s="103"/>
      <c r="J23" s="103"/>
      <c r="K23" s="103"/>
      <c r="L23" s="103"/>
      <c r="M23" s="103"/>
      <c r="N23" s="103"/>
      <c r="O23" s="103"/>
      <c r="P23" s="103"/>
      <c r="Q23" s="103"/>
      <c r="R23" s="103"/>
      <c r="S23" s="103"/>
      <c r="T23" s="103"/>
      <c r="U23" s="103"/>
      <c r="V23" s="103"/>
      <c r="W23" s="103"/>
      <c r="X23" s="103"/>
      <c r="Y23" s="103"/>
      <c r="Z23" s="103"/>
      <c r="AA23" s="103"/>
      <c r="AB23" s="103"/>
      <c r="AC23" s="87">
        <f t="shared" si="1"/>
        <v>200000</v>
      </c>
    </row>
    <row r="24" spans="1:29" ht="20.100000000000001" customHeight="1">
      <c r="A24" s="41"/>
      <c r="B24" s="57"/>
      <c r="C24" s="57"/>
      <c r="D24" s="148" t="str">
        <f>'様式5-1（打合簿あり流用明細）'!D24</f>
        <v>３．現地交通費</v>
      </c>
      <c r="E24" s="58">
        <f>'様式5-1（打合簿あり流用明細）'!E24</f>
        <v>100000</v>
      </c>
      <c r="F24" s="128">
        <f>'様式5-1（打合簿あり流用明細）'!F24</f>
        <v>120000</v>
      </c>
      <c r="G24" s="103"/>
      <c r="H24" s="103"/>
      <c r="I24" s="103"/>
      <c r="J24" s="103"/>
      <c r="K24" s="103"/>
      <c r="L24" s="103"/>
      <c r="M24" s="103"/>
      <c r="N24" s="103"/>
      <c r="O24" s="103"/>
      <c r="P24" s="103"/>
      <c r="Q24" s="103"/>
      <c r="R24" s="103"/>
      <c r="S24" s="103"/>
      <c r="T24" s="103"/>
      <c r="U24" s="103"/>
      <c r="V24" s="103"/>
      <c r="W24" s="103"/>
      <c r="X24" s="103"/>
      <c r="Y24" s="103"/>
      <c r="Z24" s="103"/>
      <c r="AA24" s="103"/>
      <c r="AB24" s="103"/>
      <c r="AC24" s="87">
        <f t="shared" si="1"/>
        <v>120000</v>
      </c>
    </row>
    <row r="25" spans="1:29" ht="20.100000000000001" customHeight="1">
      <c r="A25" s="41"/>
      <c r="B25" s="57"/>
      <c r="C25" s="57"/>
      <c r="D25" s="148" t="str">
        <f>'様式5-1（打合簿あり流用明細）'!D25</f>
        <v>４．現地再委託費</v>
      </c>
      <c r="E25" s="58">
        <f>'様式5-1（打合簿あり流用明細）'!E25</f>
        <v>500000</v>
      </c>
      <c r="F25" s="128">
        <f>'様式5-1（打合簿あり流用明細）'!F25</f>
        <v>600000</v>
      </c>
      <c r="G25" s="103"/>
      <c r="H25" s="103">
        <v>30000</v>
      </c>
      <c r="I25" s="103"/>
      <c r="J25" s="103"/>
      <c r="K25" s="103"/>
      <c r="L25" s="103"/>
      <c r="M25" s="103"/>
      <c r="N25" s="103"/>
      <c r="O25" s="103"/>
      <c r="P25" s="103"/>
      <c r="Q25" s="103"/>
      <c r="R25" s="103"/>
      <c r="S25" s="103"/>
      <c r="T25" s="103"/>
      <c r="U25" s="103"/>
      <c r="V25" s="103"/>
      <c r="W25" s="103"/>
      <c r="X25" s="103"/>
      <c r="Y25" s="103"/>
      <c r="Z25" s="103"/>
      <c r="AA25" s="103"/>
      <c r="AB25" s="103"/>
      <c r="AC25" s="87">
        <f t="shared" si="1"/>
        <v>630000</v>
      </c>
    </row>
    <row r="26" spans="1:29" ht="20.100000000000001" customHeight="1">
      <c r="A26" s="41"/>
      <c r="B26" s="57"/>
      <c r="C26" s="57"/>
      <c r="D26" s="90" t="str">
        <f>'様式5-1（打合簿あり流用明細）'!D26</f>
        <v>小計</v>
      </c>
      <c r="E26" s="88">
        <f>'様式5-1（打合簿あり流用明細）'!E26</f>
        <v>1400000</v>
      </c>
      <c r="F26" s="88">
        <f>'様式5-1（打合簿あり流用明細）'!F26</f>
        <v>1220000</v>
      </c>
      <c r="G26" s="88">
        <f t="shared" ref="G26:AB26" si="6">SUM(G22:G25)</f>
        <v>0</v>
      </c>
      <c r="H26" s="88">
        <f t="shared" si="6"/>
        <v>-10000</v>
      </c>
      <c r="I26" s="88">
        <f t="shared" si="6"/>
        <v>0</v>
      </c>
      <c r="J26" s="88">
        <f t="shared" si="6"/>
        <v>0</v>
      </c>
      <c r="K26" s="88">
        <f t="shared" si="6"/>
        <v>0</v>
      </c>
      <c r="L26" s="88">
        <f t="shared" si="6"/>
        <v>0</v>
      </c>
      <c r="M26" s="88">
        <f t="shared" si="6"/>
        <v>0</v>
      </c>
      <c r="N26" s="88">
        <f t="shared" si="6"/>
        <v>0</v>
      </c>
      <c r="O26" s="88">
        <f t="shared" si="6"/>
        <v>0</v>
      </c>
      <c r="P26" s="88">
        <f t="shared" si="6"/>
        <v>0</v>
      </c>
      <c r="Q26" s="88">
        <f t="shared" si="6"/>
        <v>0</v>
      </c>
      <c r="R26" s="88">
        <f t="shared" si="6"/>
        <v>0</v>
      </c>
      <c r="S26" s="88">
        <f t="shared" si="6"/>
        <v>0</v>
      </c>
      <c r="T26" s="88">
        <f t="shared" si="6"/>
        <v>0</v>
      </c>
      <c r="U26" s="88">
        <f t="shared" si="6"/>
        <v>0</v>
      </c>
      <c r="V26" s="88">
        <f t="shared" si="6"/>
        <v>0</v>
      </c>
      <c r="W26" s="88">
        <f t="shared" si="6"/>
        <v>0</v>
      </c>
      <c r="X26" s="88">
        <f t="shared" si="6"/>
        <v>0</v>
      </c>
      <c r="Y26" s="88">
        <f t="shared" si="6"/>
        <v>0</v>
      </c>
      <c r="Z26" s="88">
        <f t="shared" si="6"/>
        <v>0</v>
      </c>
      <c r="AA26" s="88">
        <f t="shared" si="6"/>
        <v>0</v>
      </c>
      <c r="AB26" s="88">
        <f t="shared" si="6"/>
        <v>0</v>
      </c>
      <c r="AC26" s="87">
        <f t="shared" si="1"/>
        <v>1210000</v>
      </c>
    </row>
    <row r="27" spans="1:29" ht="20.100000000000001" customHeight="1">
      <c r="A27" s="41"/>
      <c r="B27" s="57"/>
      <c r="C27" s="87" t="str">
        <f>'様式5-1（打合簿あり流用明細）'!C27</f>
        <v>４-１．</v>
      </c>
      <c r="D27" s="87" t="str">
        <f>'様式5-1（打合簿あり流用明細）'!D27</f>
        <v>本邦受入活動費</v>
      </c>
      <c r="E27" s="88">
        <f>'様式5-1（打合簿あり流用明細）'!E27</f>
        <v>877000</v>
      </c>
      <c r="F27" s="88">
        <f>'様式5-1（打合簿あり流用明細）'!F27</f>
        <v>877000</v>
      </c>
      <c r="G27" s="88">
        <f t="shared" ref="G27:AB27" si="7">G28+G29</f>
        <v>0</v>
      </c>
      <c r="H27" s="88">
        <f t="shared" si="7"/>
        <v>0</v>
      </c>
      <c r="I27" s="88">
        <f t="shared" si="7"/>
        <v>0</v>
      </c>
      <c r="J27" s="88">
        <f t="shared" si="7"/>
        <v>0</v>
      </c>
      <c r="K27" s="88">
        <f t="shared" si="7"/>
        <v>0</v>
      </c>
      <c r="L27" s="88">
        <f t="shared" si="7"/>
        <v>0</v>
      </c>
      <c r="M27" s="88">
        <f t="shared" si="7"/>
        <v>0</v>
      </c>
      <c r="N27" s="88">
        <f t="shared" si="7"/>
        <v>0</v>
      </c>
      <c r="O27" s="88">
        <f t="shared" si="7"/>
        <v>0</v>
      </c>
      <c r="P27" s="88">
        <f t="shared" si="7"/>
        <v>0</v>
      </c>
      <c r="Q27" s="88">
        <f t="shared" si="7"/>
        <v>0</v>
      </c>
      <c r="R27" s="88">
        <f t="shared" si="7"/>
        <v>0</v>
      </c>
      <c r="S27" s="88">
        <f t="shared" si="7"/>
        <v>0</v>
      </c>
      <c r="T27" s="88">
        <f t="shared" si="7"/>
        <v>0</v>
      </c>
      <c r="U27" s="88">
        <f t="shared" si="7"/>
        <v>0</v>
      </c>
      <c r="V27" s="88">
        <f t="shared" si="7"/>
        <v>0</v>
      </c>
      <c r="W27" s="88">
        <f t="shared" si="7"/>
        <v>0</v>
      </c>
      <c r="X27" s="88">
        <f t="shared" si="7"/>
        <v>0</v>
      </c>
      <c r="Y27" s="88">
        <f t="shared" si="7"/>
        <v>0</v>
      </c>
      <c r="Z27" s="88">
        <f t="shared" si="7"/>
        <v>0</v>
      </c>
      <c r="AA27" s="88">
        <f t="shared" si="7"/>
        <v>0</v>
      </c>
      <c r="AB27" s="88">
        <f t="shared" si="7"/>
        <v>0</v>
      </c>
      <c r="AC27" s="87">
        <f t="shared" si="1"/>
        <v>877000</v>
      </c>
    </row>
    <row r="28" spans="1:29" ht="20.100000000000001" customHeight="1">
      <c r="A28" s="41"/>
      <c r="B28" s="57"/>
      <c r="C28" s="57"/>
      <c r="D28" s="148" t="str">
        <f>'様式5-1（打合簿あり流用明細）'!D28</f>
        <v>１．航空賃</v>
      </c>
      <c r="E28" s="58">
        <f>'様式5-1（打合簿あり流用明細）'!E28</f>
        <v>500000</v>
      </c>
      <c r="F28" s="128">
        <f>'様式5-1（打合簿あり流用明細）'!F28</f>
        <v>500000</v>
      </c>
      <c r="G28" s="103"/>
      <c r="H28" s="103"/>
      <c r="I28" s="103"/>
      <c r="J28" s="103"/>
      <c r="K28" s="103"/>
      <c r="L28" s="103"/>
      <c r="M28" s="103"/>
      <c r="N28" s="103"/>
      <c r="O28" s="103"/>
      <c r="P28" s="103"/>
      <c r="Q28" s="103"/>
      <c r="R28" s="103"/>
      <c r="S28" s="103"/>
      <c r="T28" s="103"/>
      <c r="U28" s="103"/>
      <c r="V28" s="103"/>
      <c r="W28" s="103"/>
      <c r="X28" s="103"/>
      <c r="Y28" s="103"/>
      <c r="Z28" s="103"/>
      <c r="AA28" s="103"/>
      <c r="AB28" s="103"/>
      <c r="AC28" s="87">
        <f t="shared" si="1"/>
        <v>500000</v>
      </c>
    </row>
    <row r="29" spans="1:29" ht="20.100000000000001" customHeight="1">
      <c r="A29" s="41"/>
      <c r="B29" s="57"/>
      <c r="C29" s="57"/>
      <c r="D29" s="148" t="str">
        <f>'様式5-1（打合簿あり流用明細）'!D29</f>
        <v>２．本邦受入活動業務費</v>
      </c>
      <c r="E29" s="58">
        <f>'様式5-1（打合簿あり流用明細）'!E29</f>
        <v>377000</v>
      </c>
      <c r="F29" s="128">
        <f>'様式5-1（打合簿あり流用明細）'!F29</f>
        <v>377000</v>
      </c>
      <c r="G29" s="103"/>
      <c r="H29" s="103"/>
      <c r="I29" s="103"/>
      <c r="J29" s="103"/>
      <c r="K29" s="103"/>
      <c r="L29" s="103"/>
      <c r="M29" s="103"/>
      <c r="N29" s="103"/>
      <c r="O29" s="103"/>
      <c r="P29" s="103"/>
      <c r="Q29" s="103"/>
      <c r="R29" s="103"/>
      <c r="S29" s="103"/>
      <c r="T29" s="103"/>
      <c r="U29" s="103"/>
      <c r="V29" s="103"/>
      <c r="W29" s="103"/>
      <c r="X29" s="103"/>
      <c r="Y29" s="103"/>
      <c r="Z29" s="103"/>
      <c r="AA29" s="103"/>
      <c r="AB29" s="103"/>
      <c r="AC29" s="87">
        <f t="shared" si="1"/>
        <v>377000</v>
      </c>
    </row>
    <row r="30" spans="1:29" ht="20.100000000000001" customHeight="1">
      <c r="A30" s="41"/>
      <c r="B30" s="57"/>
      <c r="C30" s="87" t="str">
        <f>'様式5-1（打合簿あり流用明細）'!C30</f>
        <v>４-２．</v>
      </c>
      <c r="D30" s="148" t="str">
        <f>'様式5-1（打合簿あり流用明細）'!D30</f>
        <v>国内研修費</v>
      </c>
      <c r="E30" s="88">
        <f>'様式5-1（打合簿あり流用明細）'!E30</f>
        <v>0</v>
      </c>
      <c r="F30" s="128">
        <f>'様式5-1（打合簿あり流用明細）'!F30</f>
        <v>0</v>
      </c>
      <c r="G30" s="88">
        <f t="shared" ref="G30:AB30" si="8">G31+G32</f>
        <v>0</v>
      </c>
      <c r="H30" s="88">
        <f t="shared" si="8"/>
        <v>0</v>
      </c>
      <c r="I30" s="88">
        <f t="shared" si="8"/>
        <v>0</v>
      </c>
      <c r="J30" s="88">
        <f t="shared" si="8"/>
        <v>0</v>
      </c>
      <c r="K30" s="88">
        <f t="shared" si="8"/>
        <v>0</v>
      </c>
      <c r="L30" s="88">
        <f t="shared" si="8"/>
        <v>0</v>
      </c>
      <c r="M30" s="88">
        <f t="shared" si="8"/>
        <v>0</v>
      </c>
      <c r="N30" s="88">
        <f t="shared" si="8"/>
        <v>0</v>
      </c>
      <c r="O30" s="88">
        <f t="shared" si="8"/>
        <v>0</v>
      </c>
      <c r="P30" s="88">
        <f t="shared" si="8"/>
        <v>0</v>
      </c>
      <c r="Q30" s="88">
        <f t="shared" si="8"/>
        <v>0</v>
      </c>
      <c r="R30" s="88">
        <f t="shared" si="8"/>
        <v>0</v>
      </c>
      <c r="S30" s="88">
        <f t="shared" si="8"/>
        <v>0</v>
      </c>
      <c r="T30" s="88">
        <f t="shared" si="8"/>
        <v>0</v>
      </c>
      <c r="U30" s="88">
        <f t="shared" si="8"/>
        <v>0</v>
      </c>
      <c r="V30" s="88">
        <f t="shared" si="8"/>
        <v>0</v>
      </c>
      <c r="W30" s="88">
        <f t="shared" si="8"/>
        <v>0</v>
      </c>
      <c r="X30" s="88">
        <f t="shared" si="8"/>
        <v>0</v>
      </c>
      <c r="Y30" s="88">
        <f t="shared" si="8"/>
        <v>0</v>
      </c>
      <c r="Z30" s="88">
        <f t="shared" si="8"/>
        <v>0</v>
      </c>
      <c r="AA30" s="88">
        <f t="shared" si="8"/>
        <v>0</v>
      </c>
      <c r="AB30" s="88">
        <f t="shared" si="8"/>
        <v>0</v>
      </c>
      <c r="AC30" s="87">
        <f t="shared" si="1"/>
        <v>0</v>
      </c>
    </row>
    <row r="31" spans="1:29" ht="20.100000000000001" customHeight="1">
      <c r="A31" s="41"/>
      <c r="B31" s="57"/>
      <c r="C31" s="57"/>
      <c r="D31" s="148" t="str">
        <f>'様式5-1（打合簿あり流用明細）'!D31</f>
        <v>１．国別研修費</v>
      </c>
      <c r="E31" s="58">
        <f>'様式5-1（打合簿あり流用明細）'!E31</f>
        <v>0</v>
      </c>
      <c r="F31" s="128">
        <f>'様式5-1（打合簿あり流用明細）'!F31</f>
        <v>0</v>
      </c>
      <c r="G31" s="103"/>
      <c r="H31" s="103"/>
      <c r="I31" s="103"/>
      <c r="J31" s="103"/>
      <c r="K31" s="103"/>
      <c r="L31" s="103"/>
      <c r="M31" s="103"/>
      <c r="N31" s="103"/>
      <c r="O31" s="103"/>
      <c r="P31" s="103"/>
      <c r="Q31" s="103"/>
      <c r="R31" s="103"/>
      <c r="S31" s="103"/>
      <c r="T31" s="103"/>
      <c r="U31" s="103"/>
      <c r="V31" s="103"/>
      <c r="W31" s="103"/>
      <c r="X31" s="103"/>
      <c r="Y31" s="103"/>
      <c r="Z31" s="103"/>
      <c r="AA31" s="103"/>
      <c r="AB31" s="103"/>
      <c r="AC31" s="87">
        <f t="shared" si="1"/>
        <v>0</v>
      </c>
    </row>
    <row r="32" spans="1:29" ht="20.100000000000001" customHeight="1">
      <c r="A32" s="41"/>
      <c r="B32" s="57"/>
      <c r="C32" s="57"/>
      <c r="D32" s="150" t="str">
        <f>'様式5-1（打合簿あり流用明細）'!D32</f>
        <v>２．国内ﾜｰｸｼｮｯﾌﾟ等開催費</v>
      </c>
      <c r="E32" s="58">
        <f>'様式5-1（打合簿あり流用明細）'!E32</f>
        <v>0</v>
      </c>
      <c r="F32" s="128">
        <f>'様式5-1（打合簿あり流用明細）'!F32</f>
        <v>0</v>
      </c>
      <c r="G32" s="103"/>
      <c r="H32" s="103"/>
      <c r="I32" s="103"/>
      <c r="J32" s="103"/>
      <c r="K32" s="103"/>
      <c r="L32" s="103"/>
      <c r="M32" s="103"/>
      <c r="N32" s="103"/>
      <c r="O32" s="103"/>
      <c r="P32" s="103"/>
      <c r="Q32" s="103"/>
      <c r="R32" s="103"/>
      <c r="S32" s="103"/>
      <c r="T32" s="103"/>
      <c r="U32" s="103"/>
      <c r="V32" s="103"/>
      <c r="W32" s="103"/>
      <c r="X32" s="103"/>
      <c r="Y32" s="103"/>
      <c r="Z32" s="103"/>
      <c r="AA32" s="103"/>
      <c r="AB32" s="103"/>
      <c r="AC32" s="87">
        <f t="shared" si="1"/>
        <v>0</v>
      </c>
    </row>
    <row r="33" spans="1:29" ht="20.100000000000001" customHeight="1">
      <c r="A33" s="41"/>
      <c r="B33" s="87" t="str">
        <f>'様式5-1（打合簿あり流用明細）'!B33</f>
        <v>Ⅲ．</v>
      </c>
      <c r="C33" s="57" t="str">
        <f>'様式5-1（打合簿あり流用明細）'!C33</f>
        <v>管理費</v>
      </c>
      <c r="D33" s="57"/>
      <c r="E33" s="144">
        <f>'様式5-1（打合簿あり流用明細）'!E33</f>
        <v>825000</v>
      </c>
      <c r="F33" s="128">
        <f>'様式5-1（打合簿あり流用明細）'!F33</f>
        <v>825000</v>
      </c>
      <c r="G33" s="103"/>
      <c r="H33" s="103"/>
      <c r="I33" s="103"/>
      <c r="J33" s="103"/>
      <c r="K33" s="103"/>
      <c r="L33" s="103"/>
      <c r="M33" s="103"/>
      <c r="N33" s="103"/>
      <c r="O33" s="103"/>
      <c r="P33" s="103"/>
      <c r="Q33" s="103"/>
      <c r="R33" s="103"/>
      <c r="S33" s="103"/>
      <c r="T33" s="103"/>
      <c r="U33" s="103"/>
      <c r="V33" s="103"/>
      <c r="W33" s="103"/>
      <c r="X33" s="103"/>
      <c r="Y33" s="103"/>
      <c r="Z33" s="103"/>
      <c r="AA33" s="103"/>
      <c r="AB33" s="103"/>
      <c r="AC33" s="87">
        <f t="shared" si="1"/>
        <v>825000</v>
      </c>
    </row>
    <row r="34" spans="1:29" ht="20.100000000000001" customHeight="1">
      <c r="A34" s="41"/>
      <c r="B34" s="57" t="str">
        <f>'様式5-1（打合簿あり流用明細）'!B34</f>
        <v>Ⅳ．</v>
      </c>
      <c r="C34" s="57" t="str">
        <f>'様式5-1（打合簿あり流用明細）'!C34</f>
        <v>小計</v>
      </c>
      <c r="D34" s="57"/>
      <c r="E34" s="144">
        <f>'様式5-1（打合簿あり流用明細）'!E34</f>
        <v>18422000</v>
      </c>
      <c r="F34" s="88">
        <f>'様式5-1（打合簿あり流用明細）'!F34</f>
        <v>18422000</v>
      </c>
      <c r="G34" s="88">
        <f t="shared" ref="G34:AB34" si="9">G9+G13+G33</f>
        <v>0</v>
      </c>
      <c r="H34" s="88">
        <f t="shared" si="9"/>
        <v>0</v>
      </c>
      <c r="I34" s="88">
        <f t="shared" si="9"/>
        <v>0</v>
      </c>
      <c r="J34" s="88">
        <f t="shared" si="9"/>
        <v>0</v>
      </c>
      <c r="K34" s="88">
        <f t="shared" si="9"/>
        <v>0</v>
      </c>
      <c r="L34" s="88">
        <f t="shared" si="9"/>
        <v>0</v>
      </c>
      <c r="M34" s="88">
        <f t="shared" si="9"/>
        <v>0</v>
      </c>
      <c r="N34" s="88">
        <f t="shared" si="9"/>
        <v>0</v>
      </c>
      <c r="O34" s="88">
        <f t="shared" si="9"/>
        <v>0</v>
      </c>
      <c r="P34" s="88">
        <f t="shared" si="9"/>
        <v>0</v>
      </c>
      <c r="Q34" s="88">
        <f t="shared" si="9"/>
        <v>0</v>
      </c>
      <c r="R34" s="88">
        <f t="shared" si="9"/>
        <v>0</v>
      </c>
      <c r="S34" s="88">
        <f t="shared" si="9"/>
        <v>0</v>
      </c>
      <c r="T34" s="88">
        <f t="shared" si="9"/>
        <v>0</v>
      </c>
      <c r="U34" s="88">
        <f t="shared" si="9"/>
        <v>0</v>
      </c>
      <c r="V34" s="88">
        <f t="shared" si="9"/>
        <v>0</v>
      </c>
      <c r="W34" s="88">
        <f t="shared" si="9"/>
        <v>0</v>
      </c>
      <c r="X34" s="88">
        <f t="shared" si="9"/>
        <v>0</v>
      </c>
      <c r="Y34" s="88">
        <f t="shared" si="9"/>
        <v>0</v>
      </c>
      <c r="Z34" s="88">
        <f t="shared" si="9"/>
        <v>0</v>
      </c>
      <c r="AA34" s="88">
        <f t="shared" si="9"/>
        <v>0</v>
      </c>
      <c r="AB34" s="88">
        <f t="shared" si="9"/>
        <v>0</v>
      </c>
      <c r="AC34" s="134">
        <f t="shared" si="1"/>
        <v>18422000</v>
      </c>
    </row>
    <row r="35" spans="1:29" ht="20.100000000000001" customHeight="1">
      <c r="A35" s="41"/>
      <c r="B35" s="57" t="str">
        <f>'様式5-1（打合簿あり流用明細）'!B35</f>
        <v>Ⅴ．</v>
      </c>
      <c r="C35" s="1328" t="str">
        <f>'様式5-1（打合簿あり流用明細）'!C35</f>
        <v>消費税及び地方消費税の合計金額（小計の8％）</v>
      </c>
      <c r="D35" s="1329"/>
      <c r="E35" s="88">
        <f>'様式5-1（打合簿あり流用明細）'!E35</f>
        <v>1473760</v>
      </c>
      <c r="F35" s="88">
        <f>'様式5-1（打合簿あり流用明細）'!F35</f>
        <v>1473760</v>
      </c>
      <c r="G35" s="88">
        <f t="shared" ref="G35:AB35" si="10">ROUND(G34*0.08,0)</f>
        <v>0</v>
      </c>
      <c r="H35" s="88">
        <f t="shared" si="10"/>
        <v>0</v>
      </c>
      <c r="I35" s="88">
        <f t="shared" si="10"/>
        <v>0</v>
      </c>
      <c r="J35" s="88">
        <f t="shared" si="10"/>
        <v>0</v>
      </c>
      <c r="K35" s="88">
        <f t="shared" si="10"/>
        <v>0</v>
      </c>
      <c r="L35" s="88">
        <f t="shared" si="10"/>
        <v>0</v>
      </c>
      <c r="M35" s="88">
        <f t="shared" si="10"/>
        <v>0</v>
      </c>
      <c r="N35" s="88">
        <f t="shared" si="10"/>
        <v>0</v>
      </c>
      <c r="O35" s="88">
        <f t="shared" si="10"/>
        <v>0</v>
      </c>
      <c r="P35" s="88">
        <f t="shared" si="10"/>
        <v>0</v>
      </c>
      <c r="Q35" s="88">
        <f t="shared" si="10"/>
        <v>0</v>
      </c>
      <c r="R35" s="88">
        <f t="shared" si="10"/>
        <v>0</v>
      </c>
      <c r="S35" s="88">
        <f t="shared" si="10"/>
        <v>0</v>
      </c>
      <c r="T35" s="88">
        <f t="shared" si="10"/>
        <v>0</v>
      </c>
      <c r="U35" s="88">
        <f t="shared" si="10"/>
        <v>0</v>
      </c>
      <c r="V35" s="88">
        <f t="shared" si="10"/>
        <v>0</v>
      </c>
      <c r="W35" s="88">
        <f t="shared" si="10"/>
        <v>0</v>
      </c>
      <c r="X35" s="88">
        <f t="shared" si="10"/>
        <v>0</v>
      </c>
      <c r="Y35" s="88">
        <f t="shared" si="10"/>
        <v>0</v>
      </c>
      <c r="Z35" s="88">
        <f t="shared" si="10"/>
        <v>0</v>
      </c>
      <c r="AA35" s="88">
        <f t="shared" si="10"/>
        <v>0</v>
      </c>
      <c r="AB35" s="88">
        <f t="shared" si="10"/>
        <v>0</v>
      </c>
      <c r="AC35" s="87">
        <f t="shared" si="1"/>
        <v>1473760</v>
      </c>
    </row>
    <row r="36" spans="1:29" ht="20.100000000000001" customHeight="1">
      <c r="A36" s="41"/>
      <c r="B36" s="57" t="str">
        <f>'様式5-1（打合簿あり流用明細）'!B36</f>
        <v>Ⅵ．</v>
      </c>
      <c r="C36" s="57" t="str">
        <f>'様式5-1（打合簿あり流用明細）'!C36</f>
        <v>合　　計</v>
      </c>
      <c r="D36" s="57"/>
      <c r="E36" s="88">
        <f>'様式5-1（打合簿あり流用明細）'!E36</f>
        <v>19895760</v>
      </c>
      <c r="F36" s="88">
        <f>'様式5-1（打合簿あり流用明細）'!F36</f>
        <v>19895760</v>
      </c>
      <c r="G36" s="89">
        <f>SUM(G34:G35)</f>
        <v>0</v>
      </c>
      <c r="H36" s="89">
        <f t="shared" ref="H36:AB36" si="11">SUM(H34:H35)</f>
        <v>0</v>
      </c>
      <c r="I36" s="89">
        <f t="shared" si="11"/>
        <v>0</v>
      </c>
      <c r="J36" s="89">
        <f t="shared" si="11"/>
        <v>0</v>
      </c>
      <c r="K36" s="89">
        <f t="shared" si="11"/>
        <v>0</v>
      </c>
      <c r="L36" s="89">
        <f t="shared" si="11"/>
        <v>0</v>
      </c>
      <c r="M36" s="89">
        <f t="shared" si="11"/>
        <v>0</v>
      </c>
      <c r="N36" s="89">
        <f t="shared" si="11"/>
        <v>0</v>
      </c>
      <c r="O36" s="89">
        <f t="shared" si="11"/>
        <v>0</v>
      </c>
      <c r="P36" s="89">
        <f t="shared" si="11"/>
        <v>0</v>
      </c>
      <c r="Q36" s="89">
        <f t="shared" si="11"/>
        <v>0</v>
      </c>
      <c r="R36" s="89">
        <f t="shared" si="11"/>
        <v>0</v>
      </c>
      <c r="S36" s="89">
        <f t="shared" si="11"/>
        <v>0</v>
      </c>
      <c r="T36" s="89">
        <f t="shared" si="11"/>
        <v>0</v>
      </c>
      <c r="U36" s="89">
        <f t="shared" si="11"/>
        <v>0</v>
      </c>
      <c r="V36" s="89">
        <f t="shared" si="11"/>
        <v>0</v>
      </c>
      <c r="W36" s="89">
        <f t="shared" si="11"/>
        <v>0</v>
      </c>
      <c r="X36" s="89">
        <f t="shared" si="11"/>
        <v>0</v>
      </c>
      <c r="Y36" s="89">
        <f t="shared" si="11"/>
        <v>0</v>
      </c>
      <c r="Z36" s="89">
        <f t="shared" si="11"/>
        <v>0</v>
      </c>
      <c r="AA36" s="89">
        <f t="shared" si="11"/>
        <v>0</v>
      </c>
      <c r="AB36" s="89">
        <f t="shared" si="11"/>
        <v>0</v>
      </c>
      <c r="AC36" s="87">
        <f t="shared" si="1"/>
        <v>19895760</v>
      </c>
    </row>
  </sheetData>
  <mergeCells count="28">
    <mergeCell ref="B2:L2"/>
    <mergeCell ref="B7:D8"/>
    <mergeCell ref="E7:E8"/>
    <mergeCell ref="F7:F8"/>
    <mergeCell ref="G7:G8"/>
    <mergeCell ref="H7:H8"/>
    <mergeCell ref="I7:I8"/>
    <mergeCell ref="J7:J8"/>
    <mergeCell ref="K7:K8"/>
    <mergeCell ref="AB7:AB8"/>
    <mergeCell ref="AC7:AC8"/>
    <mergeCell ref="R7:R8"/>
    <mergeCell ref="S7:S8"/>
    <mergeCell ref="T7:T8"/>
    <mergeCell ref="U7:U8"/>
    <mergeCell ref="V7:V8"/>
    <mergeCell ref="W7:W8"/>
    <mergeCell ref="C35:D35"/>
    <mergeCell ref="X7:X8"/>
    <mergeCell ref="Y7:Y8"/>
    <mergeCell ref="Z7:Z8"/>
    <mergeCell ref="AA7:AA8"/>
    <mergeCell ref="L7:L8"/>
    <mergeCell ref="M7:M8"/>
    <mergeCell ref="N7:N8"/>
    <mergeCell ref="O7:O8"/>
    <mergeCell ref="P7:P8"/>
    <mergeCell ref="Q7:Q8"/>
  </mergeCells>
  <phoneticPr fontId="2"/>
  <dataValidations count="1">
    <dataValidation type="list" allowBlank="1" showInputMessage="1" showErrorMessage="1" sqref="G5:AB5" xr:uid="{00000000-0002-0000-0F00-000000000000}">
      <formula1>打合簿</formula1>
    </dataValidation>
  </dataValidations>
  <pageMargins left="0.70866141732283472" right="0.51181102362204722" top="0.74803149606299213" bottom="0.74803149606299213" header="0.31496062992125984" footer="0.31496062992125984"/>
  <pageSetup paperSize="9" scale="82" orientation="landscape" horizontalDpi="4294967293"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rgb="FFFFFF00"/>
    <pageSetUpPr fitToPage="1"/>
  </sheetPr>
  <dimension ref="A1:F30"/>
  <sheetViews>
    <sheetView view="pageBreakPreview" zoomScaleNormal="100" zoomScaleSheetLayoutView="100" workbookViewId="0">
      <selection activeCell="A3" sqref="A3:F3"/>
    </sheetView>
  </sheetViews>
  <sheetFormatPr defaultRowHeight="14.25"/>
  <cols>
    <col min="1" max="1" width="4.125" customWidth="1"/>
    <col min="2" max="2" width="20" customWidth="1"/>
    <col min="3" max="3" width="19.125" customWidth="1"/>
    <col min="4" max="4" width="21.125" customWidth="1"/>
    <col min="5" max="5" width="8.25" style="34" customWidth="1"/>
    <col min="6" max="6" width="12.375" style="34" customWidth="1"/>
  </cols>
  <sheetData>
    <row r="1" spans="1:6">
      <c r="A1" s="193" t="s">
        <v>346</v>
      </c>
    </row>
    <row r="2" spans="1:6">
      <c r="F2" s="362" t="s">
        <v>456</v>
      </c>
    </row>
    <row r="3" spans="1:6" ht="17.25">
      <c r="A3" s="1336" t="s">
        <v>692</v>
      </c>
      <c r="B3" s="1336"/>
      <c r="C3" s="1336"/>
      <c r="D3" s="1336"/>
      <c r="E3" s="1336"/>
      <c r="F3" s="1336"/>
    </row>
    <row r="4" spans="1:6" ht="18" thickBot="1">
      <c r="B4" s="1334"/>
      <c r="C4" s="1334"/>
      <c r="D4" s="1334"/>
      <c r="E4" s="1334"/>
      <c r="F4" s="1334"/>
    </row>
    <row r="5" spans="1:6" ht="30" customHeight="1" thickBot="1">
      <c r="A5" s="995" t="s">
        <v>383</v>
      </c>
      <c r="B5" s="135" t="s">
        <v>693</v>
      </c>
      <c r="C5" s="12" t="s">
        <v>694</v>
      </c>
      <c r="D5" s="12" t="s">
        <v>695</v>
      </c>
      <c r="E5" s="12" t="s">
        <v>696</v>
      </c>
      <c r="F5" s="1115" t="s">
        <v>697</v>
      </c>
    </row>
    <row r="6" spans="1:6" ht="30" customHeight="1" thickTop="1">
      <c r="A6" s="514">
        <v>1</v>
      </c>
      <c r="B6" s="586" t="str">
        <f>IF($A6="","",VLOOKUP($A6,②従事者明細!$A$3:$I$45,2,FALSE))</f>
        <v>〇〇太郎</v>
      </c>
      <c r="C6" s="72" t="str">
        <f>IF($A6="","",VLOOKUP($A6,②従事者明細!$A$3:$I$45,3,FALSE))</f>
        <v>総括</v>
      </c>
      <c r="D6" s="72" t="str">
        <f>IF($A6="","",VLOOKUP($A6,②従事者明細!$A$3:$I$45,5,FALSE))</f>
        <v>●●商事</v>
      </c>
      <c r="E6" s="136" t="str">
        <f>IF($A6="","",VLOOKUP($A6,②従事者明細!$A$3:$I$45,4,FALSE))</f>
        <v>Z</v>
      </c>
      <c r="F6" s="1116">
        <f>IF($A6="","",VLOOKUP($A6,②従事者明細!$A$3:$I$45,6,FALSE))</f>
        <v>3</v>
      </c>
    </row>
    <row r="7" spans="1:6" ht="30" customHeight="1">
      <c r="A7" s="486">
        <v>2</v>
      </c>
      <c r="B7" s="586" t="str">
        <f>IF($A7="","",VLOOKUP($A7,②従事者明細!$A$3:$I$45,2,FALSE))</f>
        <v>〇〇花子</v>
      </c>
      <c r="C7" s="72" t="str">
        <f>IF($A7="","",VLOOKUP($A7,②従事者明細!$A$3:$I$45,3,FALSE))</f>
        <v>市場調査</v>
      </c>
      <c r="D7" s="72" t="str">
        <f>IF($A7="","",VLOOKUP($A7,②従事者明細!$A$3:$I$45,5,FALSE))</f>
        <v>●●商事</v>
      </c>
      <c r="E7" s="136" t="str">
        <f>IF($A7="","",VLOOKUP($A7,②従事者明細!$A$3:$I$45,4,FALSE))</f>
        <v>Z</v>
      </c>
      <c r="F7" s="1116">
        <f>IF($A7="","",VLOOKUP($A7,②従事者明細!$A$3:$I$45,6,FALSE))</f>
        <v>4</v>
      </c>
    </row>
    <row r="8" spans="1:6" ht="30" customHeight="1">
      <c r="A8" s="486">
        <v>3</v>
      </c>
      <c r="B8" s="586" t="str">
        <f>IF($A8="","",VLOOKUP($A8,②従事者明細!$A$3:$I$45,2,FALSE))</f>
        <v>●●一郎</v>
      </c>
      <c r="C8" s="72" t="str">
        <f>IF($A8="","",VLOOKUP($A8,②従事者明細!$A$3:$I$45,3,FALSE))</f>
        <v>機械運用</v>
      </c>
      <c r="D8" s="72" t="str">
        <f>IF($A8="","",VLOOKUP($A8,②従事者明細!$A$3:$I$45,5,FALSE))</f>
        <v>●●商事</v>
      </c>
      <c r="E8" s="136" t="str">
        <f>IF($A8="","",VLOOKUP($A8,②従事者明細!$A$3:$I$45,4,FALSE))</f>
        <v>Z</v>
      </c>
      <c r="F8" s="1116">
        <f>IF($A8="","",VLOOKUP($A8,②従事者明細!$A$3:$I$45,6,FALSE))</f>
        <v>4</v>
      </c>
    </row>
    <row r="9" spans="1:6" ht="30" customHeight="1">
      <c r="A9" s="486">
        <v>4</v>
      </c>
      <c r="B9" s="586" t="str">
        <f>IF($A9="","",VLOOKUP($A9,②従事者明細!$A$3:$I$45,2,FALSE))</f>
        <v>●●二郎</v>
      </c>
      <c r="C9" s="72" t="str">
        <f>IF($A9="","",VLOOKUP($A9,②従事者明細!$A$3:$I$45,3,FALSE))</f>
        <v>材料管理</v>
      </c>
      <c r="D9" s="72" t="str">
        <f>IF($A9="","",VLOOKUP($A9,②従事者明細!$A$3:$I$45,5,FALSE))</f>
        <v>●●商事</v>
      </c>
      <c r="E9" s="136" t="str">
        <f>IF($A9="","",VLOOKUP($A9,②従事者明細!$A$3:$I$45,4,FALSE))</f>
        <v>Z</v>
      </c>
      <c r="F9" s="1116">
        <f>IF($A9="","",VLOOKUP($A9,②従事者明細!$A$3:$I$45,6,FALSE))</f>
        <v>4</v>
      </c>
    </row>
    <row r="10" spans="1:6" ht="30" customHeight="1">
      <c r="A10" s="486">
        <v>5</v>
      </c>
      <c r="B10" s="586" t="str">
        <f>IF($A10="","",VLOOKUP($A10,②従事者明細!$A$3:$I$45,2,FALSE))</f>
        <v>●●三郎</v>
      </c>
      <c r="C10" s="72" t="str">
        <f>IF($A10="","",VLOOKUP($A10,②従事者明細!$A$3:$I$45,3,FALSE))</f>
        <v>現地調査</v>
      </c>
      <c r="D10" s="72" t="str">
        <f>IF($A10="","",VLOOKUP($A10,②従事者明細!$A$3:$I$45,5,FALSE))</f>
        <v>●●商事</v>
      </c>
      <c r="E10" s="136" t="str">
        <f>IF($A10="","",VLOOKUP($A10,②従事者明細!$A$3:$I$45,4,FALSE))</f>
        <v>Z</v>
      </c>
      <c r="F10" s="1116">
        <f>IF($A10="","",VLOOKUP($A10,②従事者明細!$A$3:$I$45,6,FALSE))</f>
        <v>5</v>
      </c>
    </row>
    <row r="11" spans="1:6" ht="30" customHeight="1">
      <c r="A11" s="486">
        <v>6</v>
      </c>
      <c r="B11" s="586" t="str">
        <f>IF($A11="","",VLOOKUP($A11,②従事者明細!$A$3:$I$45,2,FALSE))</f>
        <v>コンサル太郎</v>
      </c>
      <c r="C11" s="72" t="str">
        <f>IF($A11="","",VLOOKUP($A11,②従事者明細!$A$3:$I$45,3,FALSE))</f>
        <v>コンサル総括</v>
      </c>
      <c r="D11" s="72" t="str">
        <f>IF($A11="","",VLOOKUP($A11,②従事者明細!$A$3:$I$45,5,FALSE))</f>
        <v>コンサル</v>
      </c>
      <c r="E11" s="136" t="str">
        <f>IF($A11="","",VLOOKUP($A11,②従事者明細!$A$3:$I$45,4,FALSE))</f>
        <v>A-1</v>
      </c>
      <c r="F11" s="1116">
        <f>IF($A11="","",VLOOKUP($A11,②従事者明細!$A$3:$I$45,6,FALSE))</f>
        <v>3</v>
      </c>
    </row>
    <row r="12" spans="1:6" ht="30" customHeight="1">
      <c r="A12" s="486">
        <v>7</v>
      </c>
      <c r="B12" s="586" t="str">
        <f>IF($A12="","",VLOOKUP($A12,②従事者明細!$A$3:$I$45,2,FALSE))</f>
        <v>コンサル花子</v>
      </c>
      <c r="C12" s="72" t="str">
        <f>IF($A12="","",VLOOKUP($A12,②従事者明細!$A$3:$I$45,3,FALSE))</f>
        <v>コンサル市場調査</v>
      </c>
      <c r="D12" s="72" t="str">
        <f>IF($A12="","",VLOOKUP($A12,②従事者明細!$A$3:$I$45,5,FALSE))</f>
        <v>アジア</v>
      </c>
      <c r="E12" s="136" t="str">
        <f>IF($A12="","",VLOOKUP($A12,②従事者明細!$A$3:$I$45,4,FALSE))</f>
        <v>A-2</v>
      </c>
      <c r="F12" s="1116">
        <f>IF($A12="","",VLOOKUP($A12,②従事者明細!$A$3:$I$45,6,FALSE))</f>
        <v>4</v>
      </c>
    </row>
    <row r="13" spans="1:6" ht="30" customHeight="1">
      <c r="A13" s="486">
        <v>8</v>
      </c>
      <c r="B13" s="586" t="str">
        <f>IF($A13="","",VLOOKUP($A13,②従事者明細!$A$3:$I$45,2,FALSE))</f>
        <v>コンサル一郎</v>
      </c>
      <c r="C13" s="72" t="str">
        <f>IF($A13="","",VLOOKUP($A13,②従事者明細!$A$3:$I$45,3,FALSE))</f>
        <v>コンサル機械運用</v>
      </c>
      <c r="D13" s="72" t="str">
        <f>IF($A13="","",VLOOKUP($A13,②従事者明細!$A$3:$I$45,5,FALSE))</f>
        <v>開発</v>
      </c>
      <c r="E13" s="136" t="str">
        <f>IF($A13="","",VLOOKUP($A13,②従事者明細!$A$3:$I$45,4,FALSE))</f>
        <v>B-1</v>
      </c>
      <c r="F13" s="1116">
        <f>IF($A13="","",VLOOKUP($A13,②従事者明細!$A$3:$I$45,6,FALSE))</f>
        <v>4</v>
      </c>
    </row>
    <row r="14" spans="1:6" ht="30" customHeight="1">
      <c r="A14" s="486">
        <v>9</v>
      </c>
      <c r="B14" s="586" t="str">
        <f>IF($A14="","",VLOOKUP($A14,②従事者明細!$A$3:$I$45,2,FALSE))</f>
        <v>コンサル二郎</v>
      </c>
      <c r="C14" s="72" t="str">
        <f>IF($A14="","",VLOOKUP($A14,②従事者明細!$A$3:$I$45,3,FALSE))</f>
        <v>コンサル材料管理</v>
      </c>
      <c r="D14" s="72" t="str">
        <f>IF($A14="","",VLOOKUP($A14,②従事者明細!$A$3:$I$45,5,FALSE))</f>
        <v>開発</v>
      </c>
      <c r="E14" s="136" t="str">
        <f>IF($A14="","",VLOOKUP($A14,②従事者明細!$A$3:$I$45,4,FALSE))</f>
        <v>B-1</v>
      </c>
      <c r="F14" s="1116">
        <f>IF($A14="","",VLOOKUP($A14,②従事者明細!$A$3:$I$45,6,FALSE))</f>
        <v>4</v>
      </c>
    </row>
    <row r="15" spans="1:6" ht="30" customHeight="1" thickBot="1">
      <c r="A15" s="487">
        <v>10</v>
      </c>
      <c r="B15" s="587" t="str">
        <f>IF($A15="","",VLOOKUP($A15,②従事者明細!$A$3:$I$45,2,FALSE))</f>
        <v>●●四郎</v>
      </c>
      <c r="C15" s="82" t="str">
        <f>IF($A15="","",VLOOKUP($A15,②従事者明細!$A$3:$I$45,3,FALSE))</f>
        <v>現地調査-2</v>
      </c>
      <c r="D15" s="82" t="str">
        <f>IF($A15="","",VLOOKUP($A15,②従事者明細!$A$3:$I$45,5,FALSE))</f>
        <v>●●商事</v>
      </c>
      <c r="E15" s="515" t="str">
        <f>IF($A15="","",VLOOKUP($A15,②従事者明細!$A$3:$I$45,4,FALSE))</f>
        <v>Z</v>
      </c>
      <c r="F15" s="1117">
        <f>IF($A15="","",VLOOKUP($A15,②従事者明細!$A$3:$I$45,6,FALSE))</f>
        <v>5</v>
      </c>
    </row>
    <row r="16" spans="1:6" ht="30" hidden="1" customHeight="1" thickBot="1">
      <c r="A16" s="514"/>
      <c r="B16" s="588" t="str">
        <f>IF($A16="","",VLOOKUP($A16,②従事者明細!$A$3:$I$45,2,FALSE))</f>
        <v/>
      </c>
      <c r="C16" s="554" t="str">
        <f>IF($A16="","",VLOOKUP($A16,②従事者明細!$A$3:$I$45,3,FALSE))</f>
        <v/>
      </c>
      <c r="D16" s="554" t="str">
        <f>IF($A16="","",VLOOKUP($A16,②従事者明細!$A$3:$I$45,5,FALSE))</f>
        <v/>
      </c>
      <c r="E16" s="555" t="str">
        <f>IF($A16="","",VLOOKUP($A16,②従事者明細!$A$3:$I$45,4,FALSE))</f>
        <v/>
      </c>
      <c r="F16" s="556" t="str">
        <f>IF($A16="","",VLOOKUP($A16,②従事者明細!$A$3:$I$45,6,FALSE))</f>
        <v/>
      </c>
    </row>
    <row r="17" spans="1:6" ht="30" hidden="1" customHeight="1">
      <c r="A17" s="486"/>
      <c r="B17" s="586" t="str">
        <f>IF($A17="","",VLOOKUP($A17,②従事者明細!$A$3:$I$45,2,FALSE))</f>
        <v/>
      </c>
      <c r="C17" s="72" t="str">
        <f>IF($A17="","",VLOOKUP($A17,②従事者明細!$A$3:$I$45,3,FALSE))</f>
        <v/>
      </c>
      <c r="D17" s="72" t="str">
        <f>IF($A17="","",VLOOKUP($A17,②従事者明細!$A$3:$I$45,5,FALSE))</f>
        <v/>
      </c>
      <c r="E17" s="136" t="str">
        <f>IF($A17="","",VLOOKUP($A17,②従事者明細!$A$3:$I$45,4,FALSE))</f>
        <v/>
      </c>
      <c r="F17" s="137" t="str">
        <f>IF($A17="","",VLOOKUP($A17,②従事者明細!$A$3:$I$45,6,FALSE))</f>
        <v/>
      </c>
    </row>
    <row r="18" spans="1:6" ht="30" hidden="1" customHeight="1">
      <c r="A18" s="486"/>
      <c r="B18" s="586" t="str">
        <f>IF($A18="","",VLOOKUP($A18,②従事者明細!$A$3:$I$45,2,FALSE))</f>
        <v/>
      </c>
      <c r="C18" s="72" t="str">
        <f>IF($A18="","",VLOOKUP($A18,②従事者明細!$A$3:$I$45,3,FALSE))</f>
        <v/>
      </c>
      <c r="D18" s="72" t="str">
        <f>IF($A18="","",VLOOKUP($A18,②従事者明細!$A$3:$I$45,5,FALSE))</f>
        <v/>
      </c>
      <c r="E18" s="136" t="str">
        <f>IF($A18="","",VLOOKUP($A18,②従事者明細!$A$3:$I$45,4,FALSE))</f>
        <v/>
      </c>
      <c r="F18" s="137" t="str">
        <f>IF($A18="","",VLOOKUP($A18,②従事者明細!$A$3:$I$45,6,FALSE))</f>
        <v/>
      </c>
    </row>
    <row r="19" spans="1:6" ht="30" hidden="1" customHeight="1">
      <c r="A19" s="486"/>
      <c r="B19" s="586" t="str">
        <f>IF($A19="","",VLOOKUP($A19,②従事者明細!$A$3:$I$45,2,FALSE))</f>
        <v/>
      </c>
      <c r="C19" s="72" t="str">
        <f>IF($A19="","",VLOOKUP($A19,②従事者明細!$A$3:$I$45,3,FALSE))</f>
        <v/>
      </c>
      <c r="D19" s="72" t="str">
        <f>IF($A19="","",VLOOKUP($A19,②従事者明細!$A$3:$I$45,5,FALSE))</f>
        <v/>
      </c>
      <c r="E19" s="136" t="str">
        <f>IF($A19="","",VLOOKUP($A19,②従事者明細!$A$3:$I$45,4,FALSE))</f>
        <v/>
      </c>
      <c r="F19" s="137" t="str">
        <f>IF($A19="","",VLOOKUP($A19,②従事者明細!$A$3:$I$45,6,FALSE))</f>
        <v/>
      </c>
    </row>
    <row r="20" spans="1:6" ht="30" hidden="1" customHeight="1">
      <c r="A20" s="486"/>
      <c r="B20" s="586" t="str">
        <f>IF($A20="","",VLOOKUP($A20,②従事者明細!$A$3:$I$45,2,FALSE))</f>
        <v/>
      </c>
      <c r="C20" s="72" t="str">
        <f>IF($A20="","",VLOOKUP($A20,②従事者明細!$A$3:$I$45,3,FALSE))</f>
        <v/>
      </c>
      <c r="D20" s="72" t="str">
        <f>IF($A20="","",VLOOKUP($A20,②従事者明細!$A$3:$I$45,5,FALSE))</f>
        <v/>
      </c>
      <c r="E20" s="136" t="str">
        <f>IF($A20="","",VLOOKUP($A20,②従事者明細!$A$3:$I$45,4,FALSE))</f>
        <v/>
      </c>
      <c r="F20" s="137" t="str">
        <f>IF($A20="","",VLOOKUP($A20,②従事者明細!$A$3:$I$45,6,FALSE))</f>
        <v/>
      </c>
    </row>
    <row r="21" spans="1:6" ht="30" hidden="1" customHeight="1">
      <c r="A21" s="486"/>
      <c r="B21" s="586" t="str">
        <f>IF($A21="","",VLOOKUP($A21,②従事者明細!$A$3:$I$45,2,FALSE))</f>
        <v/>
      </c>
      <c r="C21" s="72" t="str">
        <f>IF($A21="","",VLOOKUP($A21,②従事者明細!$A$3:$I$45,3,FALSE))</f>
        <v/>
      </c>
      <c r="D21" s="72" t="str">
        <f>IF($A21="","",VLOOKUP($A21,②従事者明細!$A$3:$I$45,5,FALSE))</f>
        <v/>
      </c>
      <c r="E21" s="136" t="str">
        <f>IF($A21="","",VLOOKUP($A21,②従事者明細!$A$3:$I$45,4,FALSE))</f>
        <v/>
      </c>
      <c r="F21" s="137" t="str">
        <f>IF($A21="","",VLOOKUP($A21,②従事者明細!$A$3:$I$45,6,FALSE))</f>
        <v/>
      </c>
    </row>
    <row r="22" spans="1:6" ht="30" hidden="1" customHeight="1">
      <c r="A22" s="486"/>
      <c r="B22" s="586" t="str">
        <f>IF($A22="","",VLOOKUP($A22,②従事者明細!$A$3:$I$45,2,FALSE))</f>
        <v/>
      </c>
      <c r="C22" s="72" t="str">
        <f>IF($A22="","",VLOOKUP($A22,②従事者明細!$A$3:$I$45,3,FALSE))</f>
        <v/>
      </c>
      <c r="D22" s="72" t="str">
        <f>IF($A22="","",VLOOKUP($A22,②従事者明細!$A$3:$I$45,5,FALSE))</f>
        <v/>
      </c>
      <c r="E22" s="136" t="str">
        <f>IF($A22="","",VLOOKUP($A22,②従事者明細!$A$3:$I$45,4,FALSE))</f>
        <v/>
      </c>
      <c r="F22" s="137" t="str">
        <f>IF($A22="","",VLOOKUP($A22,②従事者明細!$A$3:$I$45,6,FALSE))</f>
        <v/>
      </c>
    </row>
    <row r="23" spans="1:6" ht="30" hidden="1" customHeight="1">
      <c r="A23" s="486"/>
      <c r="B23" s="586" t="str">
        <f>IF($A23="","",VLOOKUP($A23,②従事者明細!$A$3:$I$45,2,FALSE))</f>
        <v/>
      </c>
      <c r="C23" s="72" t="str">
        <f>IF($A23="","",VLOOKUP($A23,②従事者明細!$A$3:$I$45,3,FALSE))</f>
        <v/>
      </c>
      <c r="D23" s="72" t="str">
        <f>IF($A23="","",VLOOKUP($A23,②従事者明細!$A$3:$I$45,5,FALSE))</f>
        <v/>
      </c>
      <c r="E23" s="136" t="str">
        <f>IF($A23="","",VLOOKUP($A23,②従事者明細!$A$3:$I$45,4,FALSE))</f>
        <v/>
      </c>
      <c r="F23" s="137" t="str">
        <f>IF($A23="","",VLOOKUP($A23,②従事者明細!$A$3:$I$45,6,FALSE))</f>
        <v/>
      </c>
    </row>
    <row r="24" spans="1:6" ht="30" hidden="1" customHeight="1">
      <c r="A24" s="486"/>
      <c r="B24" s="586" t="str">
        <f>IF($A24="","",VLOOKUP($A24,②従事者明細!$A$3:$I$45,2,FALSE))</f>
        <v/>
      </c>
      <c r="C24" s="72" t="str">
        <f>IF($A24="","",VLOOKUP($A24,②従事者明細!$A$3:$I$45,3,FALSE))</f>
        <v/>
      </c>
      <c r="D24" s="72" t="str">
        <f>IF($A24="","",VLOOKUP($A24,②従事者明細!$A$3:$I$45,5,FALSE))</f>
        <v/>
      </c>
      <c r="E24" s="136" t="str">
        <f>IF($A24="","",VLOOKUP($A24,②従事者明細!$A$3:$I$45,4,FALSE))</f>
        <v/>
      </c>
      <c r="F24" s="137" t="str">
        <f>IF($A24="","",VLOOKUP($A24,②従事者明細!$A$3:$I$45,6,FALSE))</f>
        <v/>
      </c>
    </row>
    <row r="25" spans="1:6" ht="30" hidden="1" customHeight="1">
      <c r="A25" s="487"/>
      <c r="B25" s="587" t="str">
        <f>IF($A25="","",VLOOKUP($A25,②従事者明細!$A$3:$I$45,2,FALSE))</f>
        <v/>
      </c>
      <c r="C25" s="82" t="str">
        <f>IF($A25="","",VLOOKUP($A25,②従事者明細!$A$3:$I$45,3,FALSE))</f>
        <v/>
      </c>
      <c r="D25" s="82" t="str">
        <f>IF($A25="","",VLOOKUP($A25,②従事者明細!$A$3:$I$45,5,FALSE))</f>
        <v/>
      </c>
      <c r="E25" s="515" t="str">
        <f>IF($A25="","",VLOOKUP($A25,②従事者明細!$A$3:$I$45,4,FALSE))</f>
        <v/>
      </c>
      <c r="F25" s="516" t="str">
        <f>IF($A25="","",VLOOKUP($A25,②従事者明細!$A$3:$I$45,6,FALSE))</f>
        <v/>
      </c>
    </row>
    <row r="26" spans="1:6">
      <c r="B26" s="529"/>
      <c r="C26" s="13"/>
      <c r="D26" s="13"/>
      <c r="E26" s="13"/>
      <c r="F26" s="13"/>
    </row>
    <row r="27" spans="1:6">
      <c r="B27" s="1149"/>
      <c r="C27" s="1149"/>
      <c r="D27" s="1149"/>
      <c r="E27" s="13"/>
      <c r="F27" s="13"/>
    </row>
    <row r="28" spans="1:6">
      <c r="B28" s="1335"/>
      <c r="C28" s="1335"/>
      <c r="D28" s="1335"/>
      <c r="E28" s="1335"/>
      <c r="F28" s="1335"/>
    </row>
    <row r="29" spans="1:6">
      <c r="B29" s="11"/>
    </row>
    <row r="30" spans="1:6">
      <c r="B30" s="11"/>
    </row>
  </sheetData>
  <mergeCells count="3">
    <mergeCell ref="B4:F4"/>
    <mergeCell ref="B28:F28"/>
    <mergeCell ref="A3:F3"/>
  </mergeCells>
  <phoneticPr fontId="2"/>
  <hyperlinks>
    <hyperlink ref="A1" location="入力方法!A1" display="入力方法に戻る" xr:uid="{00000000-0004-0000-1000-000000000000}"/>
  </hyperlinks>
  <printOptions horizontalCentered="1"/>
  <pageMargins left="0.43307086614173229" right="0.23622047244094491" top="0.43307086614173229" bottom="0.74803149606299213" header="0.31496062992125984" footer="0.31496062992125984"/>
  <pageSetup paperSize="9" orientation="landscape" cellComments="asDisplayed"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BN371"/>
  <sheetViews>
    <sheetView showZeros="0" zoomScale="80" zoomScaleNormal="80" zoomScaleSheetLayoutView="90" workbookViewId="0">
      <pane ySplit="8" topLeftCell="A345" activePane="bottomLeft" state="frozen"/>
      <selection pane="bottomLeft" activeCell="D374" sqref="D374"/>
      <selection activeCell="G4" sqref="G4"/>
    </sheetView>
  </sheetViews>
  <sheetFormatPr defaultColWidth="8.125" defaultRowHeight="13.5"/>
  <cols>
    <col min="1" max="1" width="4.125" style="194" customWidth="1"/>
    <col min="2" max="2" width="14.625" style="194" customWidth="1"/>
    <col min="3" max="3" width="15" style="194" customWidth="1"/>
    <col min="4" max="4" width="4.125" style="195" customWidth="1"/>
    <col min="5" max="5" width="12.125" style="194" customWidth="1"/>
    <col min="6" max="6" width="4.5" style="195" customWidth="1"/>
    <col min="7" max="7" width="12.625" style="194" customWidth="1"/>
    <col min="8" max="13" width="7.375" style="194" customWidth="1"/>
    <col min="14" max="14" width="5.125" style="194" customWidth="1"/>
    <col min="15" max="16384" width="8.125" style="194"/>
  </cols>
  <sheetData>
    <row r="1" spans="1:15" ht="14.25">
      <c r="A1" s="193"/>
    </row>
    <row r="2" spans="1:15" ht="33" customHeight="1">
      <c r="B2" s="1379" t="s">
        <v>698</v>
      </c>
      <c r="C2" s="1379"/>
      <c r="D2" s="1379"/>
      <c r="E2" s="1379"/>
      <c r="F2" s="1379"/>
      <c r="G2" s="1379"/>
      <c r="H2" s="1379"/>
      <c r="I2" s="1379"/>
      <c r="J2" s="1379"/>
      <c r="K2" s="1379"/>
      <c r="L2" s="1379"/>
      <c r="M2" s="1379"/>
      <c r="N2" s="1379"/>
    </row>
    <row r="3" spans="1:15" ht="33" customHeight="1">
      <c r="B3" s="1155"/>
      <c r="C3" s="1155"/>
      <c r="D3" s="1155"/>
      <c r="E3" s="1155"/>
      <c r="F3" s="1155"/>
      <c r="G3" s="1155"/>
      <c r="H3" s="1155"/>
      <c r="I3" s="1155"/>
      <c r="J3" s="1155"/>
      <c r="K3" s="1155"/>
      <c r="L3" s="1155"/>
      <c r="M3" s="1155"/>
    </row>
    <row r="4" spans="1:15" s="197" customFormat="1" ht="24" customHeight="1">
      <c r="B4" s="198" t="s">
        <v>699</v>
      </c>
      <c r="D4" s="195"/>
      <c r="F4" s="195"/>
      <c r="H4" s="194" t="s">
        <v>700</v>
      </c>
    </row>
    <row r="5" spans="1:15" s="197" customFormat="1" ht="24" customHeight="1" thickBot="1">
      <c r="A5" s="197" t="s">
        <v>701</v>
      </c>
      <c r="B5" s="198"/>
      <c r="D5" s="195"/>
      <c r="F5" s="195"/>
      <c r="H5" s="199" t="s">
        <v>702</v>
      </c>
      <c r="O5" s="194"/>
    </row>
    <row r="6" spans="1:15" ht="15.6" customHeight="1">
      <c r="A6" s="1411" t="s">
        <v>703</v>
      </c>
      <c r="B6" s="1417" t="s">
        <v>704</v>
      </c>
      <c r="C6" s="1417" t="s">
        <v>705</v>
      </c>
      <c r="D6" s="1420" t="s">
        <v>706</v>
      </c>
      <c r="E6" s="1423" t="s">
        <v>707</v>
      </c>
      <c r="F6" s="1423" t="s">
        <v>696</v>
      </c>
      <c r="G6" s="1426" t="s">
        <v>259</v>
      </c>
      <c r="H6" s="1451" t="s">
        <v>708</v>
      </c>
      <c r="I6" s="1452"/>
      <c r="J6" s="1343" t="s">
        <v>709</v>
      </c>
      <c r="K6" s="1344"/>
      <c r="L6" s="1344"/>
      <c r="M6" s="1345"/>
    </row>
    <row r="7" spans="1:15" ht="15.6" customHeight="1">
      <c r="A7" s="1412"/>
      <c r="B7" s="1418"/>
      <c r="C7" s="1418"/>
      <c r="D7" s="1421"/>
      <c r="E7" s="1424"/>
      <c r="F7" s="1424"/>
      <c r="G7" s="1421"/>
      <c r="H7" s="1453"/>
      <c r="I7" s="1454"/>
      <c r="J7" s="1340" t="s">
        <v>710</v>
      </c>
      <c r="K7" s="1340"/>
      <c r="L7" s="1341" t="s">
        <v>711</v>
      </c>
      <c r="M7" s="1342"/>
    </row>
    <row r="8" spans="1:15" s="195" customFormat="1" ht="15.6" customHeight="1" thickBot="1">
      <c r="A8" s="1443"/>
      <c r="B8" s="1419"/>
      <c r="C8" s="1419"/>
      <c r="D8" s="1422"/>
      <c r="E8" s="1425"/>
      <c r="F8" s="1425"/>
      <c r="G8" s="1422"/>
      <c r="H8" s="957" t="s">
        <v>712</v>
      </c>
      <c r="I8" s="957" t="s">
        <v>713</v>
      </c>
      <c r="J8" s="957" t="s">
        <v>712</v>
      </c>
      <c r="K8" s="957" t="s">
        <v>713</v>
      </c>
      <c r="L8" s="957" t="s">
        <v>712</v>
      </c>
      <c r="M8" s="959" t="s">
        <v>713</v>
      </c>
    </row>
    <row r="9" spans="1:15" ht="10.35" customHeight="1">
      <c r="A9" s="1387">
        <v>1</v>
      </c>
      <c r="B9" s="1390" t="str">
        <f>IF($A9="","",VLOOKUP($A9,②従事者明細!$A$3:$I$39,2))</f>
        <v>〇〇太郎</v>
      </c>
      <c r="C9" s="1390" t="str">
        <f>IF($A9="","",VLOOKUP($A9,②従事者明細!$A$3:$I$39,3))</f>
        <v>総括</v>
      </c>
      <c r="D9" s="1381">
        <f>IF($A9="","",VLOOKUP($A9,②従事者明細!$A$3:$I$39,6))</f>
        <v>3</v>
      </c>
      <c r="E9" s="1390" t="str">
        <f>IF($A9="","",VLOOKUP($A9,②従事者明細!$A$3:$I$39,5))</f>
        <v>●●商事</v>
      </c>
      <c r="F9" s="1381" t="str">
        <f>IF($A9="","",VLOOKUP($A9,②従事者明細!$A$3:$I$39,4))</f>
        <v>Z</v>
      </c>
      <c r="G9" s="1444" t="s">
        <v>714</v>
      </c>
      <c r="H9" s="1347"/>
      <c r="I9" s="1429"/>
      <c r="J9" s="1347"/>
      <c r="K9" s="1429"/>
      <c r="L9" s="1347"/>
      <c r="M9" s="1352"/>
    </row>
    <row r="10" spans="1:15" ht="10.35" customHeight="1">
      <c r="A10" s="1387"/>
      <c r="B10" s="1390"/>
      <c r="C10" s="1390"/>
      <c r="D10" s="1381"/>
      <c r="E10" s="1390"/>
      <c r="F10" s="1381"/>
      <c r="G10" s="1444"/>
      <c r="H10" s="1347"/>
      <c r="I10" s="1429"/>
      <c r="J10" s="1347"/>
      <c r="K10" s="1429"/>
      <c r="L10" s="1347"/>
      <c r="M10" s="1352"/>
    </row>
    <row r="11" spans="1:15" ht="10.35" customHeight="1">
      <c r="A11" s="1387"/>
      <c r="B11" s="1390"/>
      <c r="C11" s="1390"/>
      <c r="D11" s="1381"/>
      <c r="E11" s="1390"/>
      <c r="F11" s="1381"/>
      <c r="G11" s="1445"/>
      <c r="H11" s="1348"/>
      <c r="I11" s="1430"/>
      <c r="J11" s="1348"/>
      <c r="K11" s="1430"/>
      <c r="L11" s="1348"/>
      <c r="M11" s="1353"/>
    </row>
    <row r="12" spans="1:15" ht="10.35" customHeight="1">
      <c r="A12" s="1387"/>
      <c r="B12" s="1390"/>
      <c r="C12" s="1390"/>
      <c r="D12" s="1381"/>
      <c r="E12" s="1390"/>
      <c r="F12" s="1381"/>
      <c r="G12" s="1395" t="s">
        <v>715</v>
      </c>
      <c r="H12" s="1347"/>
      <c r="I12" s="1428"/>
      <c r="J12" s="1347"/>
      <c r="K12" s="1428"/>
      <c r="L12" s="1347"/>
      <c r="M12" s="1351"/>
    </row>
    <row r="13" spans="1:15" ht="10.35" customHeight="1">
      <c r="A13" s="1387"/>
      <c r="B13" s="1390"/>
      <c r="C13" s="1390"/>
      <c r="D13" s="1381"/>
      <c r="E13" s="1390"/>
      <c r="F13" s="1381"/>
      <c r="G13" s="1395"/>
      <c r="H13" s="1347"/>
      <c r="I13" s="1429"/>
      <c r="J13" s="1347"/>
      <c r="K13" s="1429"/>
      <c r="L13" s="1347"/>
      <c r="M13" s="1352"/>
    </row>
    <row r="14" spans="1:15" ht="10.35" customHeight="1">
      <c r="A14" s="1387"/>
      <c r="B14" s="1390"/>
      <c r="C14" s="1390"/>
      <c r="D14" s="1381"/>
      <c r="E14" s="1390"/>
      <c r="F14" s="1381"/>
      <c r="G14" s="1396"/>
      <c r="H14" s="1348"/>
      <c r="I14" s="1430"/>
      <c r="J14" s="1348"/>
      <c r="K14" s="1430"/>
      <c r="L14" s="1348"/>
      <c r="M14" s="1353"/>
    </row>
    <row r="15" spans="1:15" ht="10.35" customHeight="1">
      <c r="A15" s="1387"/>
      <c r="B15" s="1390"/>
      <c r="C15" s="1390"/>
      <c r="D15" s="1381"/>
      <c r="E15" s="1390"/>
      <c r="F15" s="1381"/>
      <c r="G15" s="1448" t="s">
        <v>716</v>
      </c>
      <c r="H15" s="1347"/>
      <c r="I15" s="1347"/>
      <c r="J15" s="1347"/>
      <c r="K15" s="1347"/>
      <c r="L15" s="1347"/>
      <c r="M15" s="1354"/>
    </row>
    <row r="16" spans="1:15" ht="10.35" customHeight="1">
      <c r="A16" s="1387"/>
      <c r="B16" s="1390"/>
      <c r="C16" s="1390"/>
      <c r="D16" s="1381"/>
      <c r="E16" s="1390"/>
      <c r="F16" s="1381"/>
      <c r="G16" s="1444"/>
      <c r="H16" s="1347"/>
      <c r="I16" s="1347"/>
      <c r="J16" s="1347"/>
      <c r="K16" s="1347"/>
      <c r="L16" s="1347"/>
      <c r="M16" s="1354"/>
    </row>
    <row r="17" spans="1:13" ht="10.35" customHeight="1">
      <c r="A17" s="1404"/>
      <c r="B17" s="1406"/>
      <c r="C17" s="1406"/>
      <c r="D17" s="1384"/>
      <c r="E17" s="1406"/>
      <c r="F17" s="1384"/>
      <c r="G17" s="1449"/>
      <c r="H17" s="1349"/>
      <c r="I17" s="1349"/>
      <c r="J17" s="1349"/>
      <c r="K17" s="1349"/>
      <c r="L17" s="1349"/>
      <c r="M17" s="1355"/>
    </row>
    <row r="18" spans="1:13" ht="10.35" customHeight="1">
      <c r="A18" s="1402">
        <v>2</v>
      </c>
      <c r="B18" s="1405" t="str">
        <f>IF($A18="","",VLOOKUP($A18,②従事者明細!$A$3:$I$39,2))</f>
        <v>〇〇花子</v>
      </c>
      <c r="C18" s="1405" t="str">
        <f>IF($A18="","",VLOOKUP($A18,②従事者明細!$A$3:$I$39,3))</f>
        <v>市場調査</v>
      </c>
      <c r="D18" s="1383">
        <f>IF($A18="","",VLOOKUP($A18,②従事者明細!$A$3:$I$39,6))</f>
        <v>4</v>
      </c>
      <c r="E18" s="1405" t="str">
        <f>IF($A18="","",VLOOKUP($A18,②従事者明細!$A$3:$I$39,5))</f>
        <v>●●商事</v>
      </c>
      <c r="F18" s="1383" t="str">
        <f>IF($A18="","",VLOOKUP($A18,②従事者明細!$A$3:$I$39,4))</f>
        <v>Z</v>
      </c>
      <c r="G18" s="1446" t="s">
        <v>714</v>
      </c>
      <c r="H18" s="1346"/>
      <c r="I18" s="1428"/>
      <c r="J18" s="1346"/>
      <c r="K18" s="1428"/>
      <c r="L18" s="1346"/>
      <c r="M18" s="1351"/>
    </row>
    <row r="19" spans="1:13" ht="10.35" customHeight="1">
      <c r="A19" s="1387"/>
      <c r="B19" s="1390"/>
      <c r="C19" s="1390"/>
      <c r="D19" s="1381"/>
      <c r="E19" s="1390"/>
      <c r="F19" s="1381"/>
      <c r="G19" s="1444"/>
      <c r="H19" s="1347"/>
      <c r="I19" s="1429"/>
      <c r="J19" s="1347"/>
      <c r="K19" s="1429"/>
      <c r="L19" s="1347"/>
      <c r="M19" s="1352"/>
    </row>
    <row r="20" spans="1:13" ht="10.35" customHeight="1">
      <c r="A20" s="1387"/>
      <c r="B20" s="1390"/>
      <c r="C20" s="1390"/>
      <c r="D20" s="1381"/>
      <c r="E20" s="1390"/>
      <c r="F20" s="1381"/>
      <c r="G20" s="1445"/>
      <c r="H20" s="1348"/>
      <c r="I20" s="1430"/>
      <c r="J20" s="1348"/>
      <c r="K20" s="1430"/>
      <c r="L20" s="1348"/>
      <c r="M20" s="1353"/>
    </row>
    <row r="21" spans="1:13" ht="10.35" customHeight="1">
      <c r="A21" s="1387"/>
      <c r="B21" s="1390"/>
      <c r="C21" s="1390"/>
      <c r="D21" s="1381"/>
      <c r="E21" s="1390"/>
      <c r="F21" s="1381"/>
      <c r="G21" s="1395" t="s">
        <v>715</v>
      </c>
      <c r="H21" s="1347"/>
      <c r="I21" s="1428"/>
      <c r="J21" s="1347"/>
      <c r="K21" s="1428"/>
      <c r="L21" s="1347"/>
      <c r="M21" s="1351"/>
    </row>
    <row r="22" spans="1:13" ht="10.35" customHeight="1">
      <c r="A22" s="1387"/>
      <c r="B22" s="1390"/>
      <c r="C22" s="1390"/>
      <c r="D22" s="1381"/>
      <c r="E22" s="1390"/>
      <c r="F22" s="1381"/>
      <c r="G22" s="1395"/>
      <c r="H22" s="1347"/>
      <c r="I22" s="1429"/>
      <c r="J22" s="1347"/>
      <c r="K22" s="1429"/>
      <c r="L22" s="1347"/>
      <c r="M22" s="1352"/>
    </row>
    <row r="23" spans="1:13" ht="10.35" customHeight="1">
      <c r="A23" s="1387"/>
      <c r="B23" s="1390"/>
      <c r="C23" s="1390"/>
      <c r="D23" s="1381"/>
      <c r="E23" s="1390"/>
      <c r="F23" s="1381"/>
      <c r="G23" s="1396"/>
      <c r="H23" s="1348"/>
      <c r="I23" s="1430"/>
      <c r="J23" s="1348"/>
      <c r="K23" s="1430"/>
      <c r="L23" s="1348"/>
      <c r="M23" s="1353"/>
    </row>
    <row r="24" spans="1:13" ht="10.35" customHeight="1">
      <c r="A24" s="1387"/>
      <c r="B24" s="1390"/>
      <c r="C24" s="1390"/>
      <c r="D24" s="1381"/>
      <c r="E24" s="1390"/>
      <c r="F24" s="1381"/>
      <c r="G24" s="1448" t="s">
        <v>716</v>
      </c>
      <c r="H24" s="1347"/>
      <c r="I24" s="1347"/>
      <c r="J24" s="1347"/>
      <c r="K24" s="1347"/>
      <c r="L24" s="1347"/>
      <c r="M24" s="1354"/>
    </row>
    <row r="25" spans="1:13" ht="10.35" customHeight="1">
      <c r="A25" s="1387"/>
      <c r="B25" s="1390"/>
      <c r="C25" s="1390"/>
      <c r="D25" s="1381"/>
      <c r="E25" s="1390"/>
      <c r="F25" s="1381"/>
      <c r="G25" s="1444"/>
      <c r="H25" s="1347"/>
      <c r="I25" s="1347"/>
      <c r="J25" s="1347"/>
      <c r="K25" s="1347"/>
      <c r="L25" s="1347"/>
      <c r="M25" s="1354"/>
    </row>
    <row r="26" spans="1:13" ht="10.35" customHeight="1">
      <c r="A26" s="1404"/>
      <c r="B26" s="1406"/>
      <c r="C26" s="1406"/>
      <c r="D26" s="1384"/>
      <c r="E26" s="1406"/>
      <c r="F26" s="1384"/>
      <c r="G26" s="1449"/>
      <c r="H26" s="1349"/>
      <c r="I26" s="1349"/>
      <c r="J26" s="1349"/>
      <c r="K26" s="1349"/>
      <c r="L26" s="1349"/>
      <c r="M26" s="1355"/>
    </row>
    <row r="27" spans="1:13" ht="10.35" customHeight="1">
      <c r="A27" s="1402">
        <v>3</v>
      </c>
      <c r="B27" s="1405" t="str">
        <f>IF($A27="","",VLOOKUP($A27,②従事者明細!$A$3:$I$39,2))</f>
        <v>●●一郎</v>
      </c>
      <c r="C27" s="1405" t="str">
        <f>IF($A27="","",VLOOKUP($A27,②従事者明細!$A$3:$I$39,3))</f>
        <v>機械運用</v>
      </c>
      <c r="D27" s="1383">
        <f>IF($A27="","",VLOOKUP($A27,②従事者明細!$A$3:$I$39,6))</f>
        <v>4</v>
      </c>
      <c r="E27" s="1405" t="str">
        <f>IF($A27="","",VLOOKUP($A27,②従事者明細!$A$3:$I$39,5))</f>
        <v>●●商事</v>
      </c>
      <c r="F27" s="1383" t="str">
        <f>IF($A27="","",VLOOKUP($A27,②従事者明細!$A$3:$I$39,4))</f>
        <v>Z</v>
      </c>
      <c r="G27" s="1446" t="s">
        <v>714</v>
      </c>
      <c r="H27" s="1346"/>
      <c r="I27" s="1428"/>
      <c r="J27" s="1346"/>
      <c r="K27" s="1428"/>
      <c r="L27" s="1346"/>
      <c r="M27" s="1351"/>
    </row>
    <row r="28" spans="1:13" ht="10.35" customHeight="1">
      <c r="A28" s="1387"/>
      <c r="B28" s="1390"/>
      <c r="C28" s="1390"/>
      <c r="D28" s="1381"/>
      <c r="E28" s="1390"/>
      <c r="F28" s="1381"/>
      <c r="G28" s="1444"/>
      <c r="H28" s="1347"/>
      <c r="I28" s="1429"/>
      <c r="J28" s="1347"/>
      <c r="K28" s="1429"/>
      <c r="L28" s="1347"/>
      <c r="M28" s="1352"/>
    </row>
    <row r="29" spans="1:13" ht="10.35" customHeight="1">
      <c r="A29" s="1387"/>
      <c r="B29" s="1390"/>
      <c r="C29" s="1390"/>
      <c r="D29" s="1381"/>
      <c r="E29" s="1390"/>
      <c r="F29" s="1381"/>
      <c r="G29" s="1445"/>
      <c r="H29" s="1348"/>
      <c r="I29" s="1430"/>
      <c r="J29" s="1348"/>
      <c r="K29" s="1430"/>
      <c r="L29" s="1348"/>
      <c r="M29" s="1353"/>
    </row>
    <row r="30" spans="1:13" ht="10.35" customHeight="1">
      <c r="A30" s="1387"/>
      <c r="B30" s="1390"/>
      <c r="C30" s="1390"/>
      <c r="D30" s="1381"/>
      <c r="E30" s="1390"/>
      <c r="F30" s="1381"/>
      <c r="G30" s="1395" t="s">
        <v>715</v>
      </c>
      <c r="H30" s="1347"/>
      <c r="I30" s="1428"/>
      <c r="J30" s="1347"/>
      <c r="K30" s="1428"/>
      <c r="L30" s="1347"/>
      <c r="M30" s="1351"/>
    </row>
    <row r="31" spans="1:13" ht="10.35" customHeight="1">
      <c r="A31" s="1387"/>
      <c r="B31" s="1390"/>
      <c r="C31" s="1390"/>
      <c r="D31" s="1381"/>
      <c r="E31" s="1390"/>
      <c r="F31" s="1381"/>
      <c r="G31" s="1395"/>
      <c r="H31" s="1347"/>
      <c r="I31" s="1429"/>
      <c r="J31" s="1347"/>
      <c r="K31" s="1429"/>
      <c r="L31" s="1347"/>
      <c r="M31" s="1352"/>
    </row>
    <row r="32" spans="1:13" ht="10.35" customHeight="1">
      <c r="A32" s="1387"/>
      <c r="B32" s="1390"/>
      <c r="C32" s="1390"/>
      <c r="D32" s="1381"/>
      <c r="E32" s="1390"/>
      <c r="F32" s="1381"/>
      <c r="G32" s="1396"/>
      <c r="H32" s="1348"/>
      <c r="I32" s="1430"/>
      <c r="J32" s="1348"/>
      <c r="K32" s="1430"/>
      <c r="L32" s="1348"/>
      <c r="M32" s="1353"/>
    </row>
    <row r="33" spans="1:14" ht="10.35" customHeight="1">
      <c r="A33" s="1387"/>
      <c r="B33" s="1390"/>
      <c r="C33" s="1390"/>
      <c r="D33" s="1381"/>
      <c r="E33" s="1390"/>
      <c r="F33" s="1381"/>
      <c r="G33" s="1448" t="s">
        <v>716</v>
      </c>
      <c r="H33" s="1347">
        <v>0</v>
      </c>
      <c r="I33" s="1347">
        <v>0</v>
      </c>
      <c r="J33" s="1347">
        <v>0</v>
      </c>
      <c r="K33" s="1347">
        <v>0</v>
      </c>
      <c r="L33" s="1347">
        <v>0</v>
      </c>
      <c r="M33" s="1354">
        <v>0</v>
      </c>
    </row>
    <row r="34" spans="1:14" ht="10.35" customHeight="1">
      <c r="A34" s="1387"/>
      <c r="B34" s="1390"/>
      <c r="C34" s="1390"/>
      <c r="D34" s="1381"/>
      <c r="E34" s="1390"/>
      <c r="F34" s="1381"/>
      <c r="G34" s="1444"/>
      <c r="H34" s="1347"/>
      <c r="I34" s="1347"/>
      <c r="J34" s="1347"/>
      <c r="K34" s="1347"/>
      <c r="L34" s="1347"/>
      <c r="M34" s="1354"/>
    </row>
    <row r="35" spans="1:14" ht="10.35" customHeight="1" thickBot="1">
      <c r="A35" s="1388"/>
      <c r="B35" s="1391"/>
      <c r="C35" s="1391"/>
      <c r="D35" s="1382"/>
      <c r="E35" s="1391"/>
      <c r="F35" s="1382"/>
      <c r="G35" s="1450"/>
      <c r="H35" s="1350"/>
      <c r="I35" s="1350"/>
      <c r="J35" s="1350"/>
      <c r="K35" s="1350"/>
      <c r="L35" s="1350"/>
      <c r="M35" s="1407"/>
    </row>
    <row r="36" spans="1:14" ht="10.35" hidden="1" customHeight="1">
      <c r="A36" s="1387"/>
      <c r="B36" s="1390" t="str">
        <f>IF($A36="","",VLOOKUP($A36,②従事者明細!$A$3:$I$39,2))</f>
        <v/>
      </c>
      <c r="C36" s="1390" t="str">
        <f>IF($A36="","",VLOOKUP($A36,②従事者明細!$A$3:$I$39,3))</f>
        <v/>
      </c>
      <c r="D36" s="1381" t="str">
        <f>IF($A36="","",VLOOKUP($A36,②従事者明細!$A$3:$I$39,6))</f>
        <v/>
      </c>
      <c r="E36" s="1390" t="str">
        <f>IF($A36="","",VLOOKUP($A36,②従事者明細!$A$3:$I$39,5))</f>
        <v/>
      </c>
      <c r="F36" s="1381" t="str">
        <f>IF($A36="","",VLOOKUP($A36,②従事者明細!$A$3:$I$39,4))</f>
        <v/>
      </c>
      <c r="G36" s="1444" t="s">
        <v>714</v>
      </c>
      <c r="H36" s="1347"/>
      <c r="I36" s="1347"/>
      <c r="J36" s="1347"/>
      <c r="K36" s="1347"/>
      <c r="L36" s="1347"/>
      <c r="M36" s="1347"/>
      <c r="N36" s="200"/>
    </row>
    <row r="37" spans="1:14" ht="10.35" hidden="1" customHeight="1">
      <c r="A37" s="1387"/>
      <c r="B37" s="1390"/>
      <c r="C37" s="1390"/>
      <c r="D37" s="1381"/>
      <c r="E37" s="1390"/>
      <c r="F37" s="1381"/>
      <c r="G37" s="1444"/>
      <c r="H37" s="1347"/>
      <c r="I37" s="1347"/>
      <c r="J37" s="1347"/>
      <c r="K37" s="1347"/>
      <c r="L37" s="1347"/>
      <c r="M37" s="1347"/>
      <c r="N37" s="200"/>
    </row>
    <row r="38" spans="1:14" ht="10.35" hidden="1" customHeight="1">
      <c r="A38" s="1387"/>
      <c r="B38" s="1390"/>
      <c r="C38" s="1390"/>
      <c r="D38" s="1381"/>
      <c r="E38" s="1390"/>
      <c r="F38" s="1381"/>
      <c r="G38" s="1445"/>
      <c r="H38" s="1348"/>
      <c r="I38" s="1348"/>
      <c r="J38" s="1348"/>
      <c r="K38" s="1348"/>
      <c r="L38" s="1348"/>
      <c r="M38" s="1348"/>
      <c r="N38" s="200"/>
    </row>
    <row r="39" spans="1:14" ht="10.35" hidden="1" customHeight="1">
      <c r="A39" s="1387"/>
      <c r="B39" s="1390"/>
      <c r="C39" s="1390"/>
      <c r="D39" s="1381"/>
      <c r="E39" s="1390"/>
      <c r="F39" s="1381"/>
      <c r="G39" s="1395" t="s">
        <v>715</v>
      </c>
      <c r="H39" s="1347"/>
      <c r="I39" s="1347"/>
      <c r="J39" s="1347"/>
      <c r="K39" s="1347"/>
      <c r="L39" s="1347"/>
      <c r="M39" s="1347"/>
      <c r="N39" s="200"/>
    </row>
    <row r="40" spans="1:14" ht="10.35" hidden="1" customHeight="1">
      <c r="A40" s="1387"/>
      <c r="B40" s="1390"/>
      <c r="C40" s="1390"/>
      <c r="D40" s="1381"/>
      <c r="E40" s="1390"/>
      <c r="F40" s="1381"/>
      <c r="G40" s="1395"/>
      <c r="H40" s="1347"/>
      <c r="I40" s="1347"/>
      <c r="J40" s="1347"/>
      <c r="K40" s="1347"/>
      <c r="L40" s="1347"/>
      <c r="M40" s="1347"/>
      <c r="N40" s="200"/>
    </row>
    <row r="41" spans="1:14" ht="10.35" hidden="1" customHeight="1">
      <c r="A41" s="1387"/>
      <c r="B41" s="1390"/>
      <c r="C41" s="1390"/>
      <c r="D41" s="1381"/>
      <c r="E41" s="1390"/>
      <c r="F41" s="1381"/>
      <c r="G41" s="1396"/>
      <c r="H41" s="1348"/>
      <c r="I41" s="1348"/>
      <c r="J41" s="1348"/>
      <c r="K41" s="1348"/>
      <c r="L41" s="1348"/>
      <c r="M41" s="1348"/>
      <c r="N41" s="200"/>
    </row>
    <row r="42" spans="1:14" ht="10.35" hidden="1" customHeight="1">
      <c r="A42" s="1387"/>
      <c r="B42" s="1390"/>
      <c r="C42" s="1390"/>
      <c r="D42" s="1381"/>
      <c r="E42" s="1390"/>
      <c r="F42" s="1381"/>
      <c r="G42" s="1431" t="s">
        <v>716</v>
      </c>
      <c r="H42" s="1347"/>
      <c r="I42" s="1347"/>
      <c r="J42" s="1347"/>
      <c r="K42" s="1347"/>
      <c r="L42" s="1347"/>
      <c r="M42" s="1347"/>
      <c r="N42" s="200"/>
    </row>
    <row r="43" spans="1:14" ht="10.35" hidden="1" customHeight="1">
      <c r="A43" s="1387"/>
      <c r="B43" s="1390"/>
      <c r="C43" s="1390"/>
      <c r="D43" s="1381"/>
      <c r="E43" s="1390"/>
      <c r="F43" s="1381"/>
      <c r="G43" s="1392"/>
      <c r="H43" s="1347"/>
      <c r="I43" s="1347"/>
      <c r="J43" s="1347"/>
      <c r="K43" s="1347"/>
      <c r="L43" s="1347"/>
      <c r="M43" s="1347"/>
      <c r="N43" s="200"/>
    </row>
    <row r="44" spans="1:14" ht="6" hidden="1" customHeight="1" thickBot="1">
      <c r="A44" s="1388"/>
      <c r="B44" s="1391"/>
      <c r="C44" s="1391"/>
      <c r="D44" s="1382"/>
      <c r="E44" s="1391"/>
      <c r="F44" s="1382"/>
      <c r="G44" s="1403"/>
      <c r="H44" s="1350"/>
      <c r="I44" s="1350"/>
      <c r="J44" s="1350"/>
      <c r="K44" s="1350"/>
      <c r="L44" s="1350"/>
      <c r="M44" s="1350"/>
      <c r="N44" s="200"/>
    </row>
    <row r="45" spans="1:14" ht="6" hidden="1" customHeight="1">
      <c r="A45" s="1387"/>
      <c r="B45" s="1390" t="str">
        <f>IF($A45="","",VLOOKUP($A45,②従事者明細!$A$3:$I$39,2))</f>
        <v/>
      </c>
      <c r="C45" s="1390" t="str">
        <f>IF($A45="","",VLOOKUP($A45,②従事者明細!$A$3:$I$39,3))</f>
        <v/>
      </c>
      <c r="D45" s="1381" t="str">
        <f>IF($A45="","",VLOOKUP($A45,②従事者明細!$A$3:$I$39,6))</f>
        <v/>
      </c>
      <c r="E45" s="1390" t="str">
        <f>IF($A45="","",VLOOKUP($A45,②従事者明細!$A$3:$I$39,4))</f>
        <v/>
      </c>
      <c r="F45" s="1381" t="str">
        <f>IF($A45="","",VLOOKUP($A45,②従事者明細!$A$3:$I$39,5))</f>
        <v/>
      </c>
      <c r="G45" s="1446" t="s">
        <v>714</v>
      </c>
      <c r="H45" s="1337"/>
      <c r="I45" s="1337"/>
      <c r="J45" s="1337"/>
      <c r="K45" s="1337"/>
      <c r="L45" s="1337"/>
      <c r="M45" s="1337"/>
      <c r="N45" s="200"/>
    </row>
    <row r="46" spans="1:14" ht="6" hidden="1" customHeight="1">
      <c r="A46" s="1387"/>
      <c r="B46" s="1390"/>
      <c r="C46" s="1390"/>
      <c r="D46" s="1381"/>
      <c r="E46" s="1390"/>
      <c r="F46" s="1381"/>
      <c r="G46" s="1444"/>
      <c r="H46" s="1337"/>
      <c r="I46" s="1337"/>
      <c r="J46" s="1337"/>
      <c r="K46" s="1337"/>
      <c r="L46" s="1337"/>
      <c r="M46" s="1337"/>
      <c r="N46" s="200"/>
    </row>
    <row r="47" spans="1:14" ht="6" hidden="1" customHeight="1">
      <c r="A47" s="1387"/>
      <c r="B47" s="1390"/>
      <c r="C47" s="1390"/>
      <c r="D47" s="1381"/>
      <c r="E47" s="1390"/>
      <c r="F47" s="1381"/>
      <c r="G47" s="1445"/>
      <c r="H47" s="1338"/>
      <c r="I47" s="1338"/>
      <c r="J47" s="1338"/>
      <c r="K47" s="1338"/>
      <c r="L47" s="1338"/>
      <c r="M47" s="1338"/>
      <c r="N47" s="200"/>
    </row>
    <row r="48" spans="1:14" ht="6" hidden="1" customHeight="1">
      <c r="A48" s="1387"/>
      <c r="B48" s="1390"/>
      <c r="C48" s="1390"/>
      <c r="D48" s="1381"/>
      <c r="E48" s="1390"/>
      <c r="F48" s="1381"/>
      <c r="G48" s="1395" t="s">
        <v>715</v>
      </c>
      <c r="H48" s="1337"/>
      <c r="I48" s="1337"/>
      <c r="J48" s="1337"/>
      <c r="K48" s="1337"/>
      <c r="L48" s="1337"/>
      <c r="M48" s="1337"/>
      <c r="N48" s="200"/>
    </row>
    <row r="49" spans="1:14" ht="6" hidden="1" customHeight="1">
      <c r="A49" s="1387"/>
      <c r="B49" s="1390"/>
      <c r="C49" s="1390"/>
      <c r="D49" s="1381"/>
      <c r="E49" s="1390"/>
      <c r="F49" s="1381"/>
      <c r="G49" s="1395"/>
      <c r="H49" s="1337"/>
      <c r="I49" s="1337"/>
      <c r="J49" s="1337"/>
      <c r="K49" s="1337"/>
      <c r="L49" s="1337"/>
      <c r="M49" s="1337"/>
      <c r="N49" s="200"/>
    </row>
    <row r="50" spans="1:14" ht="6" hidden="1" customHeight="1">
      <c r="A50" s="1387"/>
      <c r="B50" s="1390"/>
      <c r="C50" s="1390"/>
      <c r="D50" s="1381"/>
      <c r="E50" s="1390"/>
      <c r="F50" s="1381"/>
      <c r="G50" s="1396"/>
      <c r="H50" s="1338"/>
      <c r="I50" s="1338"/>
      <c r="J50" s="1338"/>
      <c r="K50" s="1338"/>
      <c r="L50" s="1338"/>
      <c r="M50" s="1338"/>
      <c r="N50" s="200"/>
    </row>
    <row r="51" spans="1:14" ht="6" hidden="1" customHeight="1">
      <c r="A51" s="1387"/>
      <c r="B51" s="1390"/>
      <c r="C51" s="1390"/>
      <c r="D51" s="1381"/>
      <c r="E51" s="1390"/>
      <c r="F51" s="1381"/>
      <c r="G51" s="1448" t="s">
        <v>716</v>
      </c>
      <c r="H51" s="1337"/>
      <c r="I51" s="1337"/>
      <c r="J51" s="1337"/>
      <c r="K51" s="1337"/>
      <c r="L51" s="1337"/>
      <c r="M51" s="1337"/>
      <c r="N51" s="200"/>
    </row>
    <row r="52" spans="1:14" ht="6" hidden="1" customHeight="1">
      <c r="A52" s="1387"/>
      <c r="B52" s="1390"/>
      <c r="C52" s="1390"/>
      <c r="D52" s="1381"/>
      <c r="E52" s="1390"/>
      <c r="F52" s="1381"/>
      <c r="G52" s="1444"/>
      <c r="H52" s="1337"/>
      <c r="I52" s="1337"/>
      <c r="J52" s="1337"/>
      <c r="K52" s="1337"/>
      <c r="L52" s="1337"/>
      <c r="M52" s="1337"/>
      <c r="N52" s="200"/>
    </row>
    <row r="53" spans="1:14" ht="6" hidden="1" customHeight="1">
      <c r="A53" s="1404"/>
      <c r="B53" s="1406"/>
      <c r="C53" s="1406"/>
      <c r="D53" s="1384"/>
      <c r="E53" s="1406"/>
      <c r="F53" s="1384"/>
      <c r="G53" s="1449"/>
      <c r="H53" s="1437"/>
      <c r="I53" s="1437"/>
      <c r="J53" s="1437"/>
      <c r="K53" s="1437"/>
      <c r="L53" s="1437"/>
      <c r="M53" s="1437"/>
      <c r="N53" s="200"/>
    </row>
    <row r="54" spans="1:14" ht="6" hidden="1" customHeight="1">
      <c r="A54" s="1402"/>
      <c r="B54" s="1405" t="str">
        <f>IF($A54="","",VLOOKUP($A54,②従事者明細!$A$3:$I$39,2))</f>
        <v/>
      </c>
      <c r="C54" s="1405" t="str">
        <f>IF($A54="","",VLOOKUP($A54,②従事者明細!$A$3:$I$39,3))</f>
        <v/>
      </c>
      <c r="D54" s="1383" t="str">
        <f>IF($A54="","",VLOOKUP($A54,②従事者明細!$A$3:$I$39,6))</f>
        <v/>
      </c>
      <c r="E54" s="1405" t="str">
        <f>IF($A54="","",VLOOKUP($A54,②従事者明細!$A$3:$I$39,4))</f>
        <v/>
      </c>
      <c r="F54" s="1383" t="str">
        <f>IF($A54="","",VLOOKUP($A54,②従事者明細!$A$3:$I$39,5))</f>
        <v/>
      </c>
      <c r="G54" s="1446" t="s">
        <v>714</v>
      </c>
      <c r="H54" s="1447"/>
      <c r="I54" s="1447"/>
      <c r="J54" s="1447"/>
      <c r="K54" s="1447"/>
      <c r="L54" s="1447"/>
      <c r="M54" s="1447"/>
      <c r="N54" s="200"/>
    </row>
    <row r="55" spans="1:14" ht="6" hidden="1" customHeight="1">
      <c r="A55" s="1387"/>
      <c r="B55" s="1390"/>
      <c r="C55" s="1390"/>
      <c r="D55" s="1381"/>
      <c r="E55" s="1390"/>
      <c r="F55" s="1381"/>
      <c r="G55" s="1444"/>
      <c r="H55" s="1337"/>
      <c r="I55" s="1337"/>
      <c r="J55" s="1337"/>
      <c r="K55" s="1337"/>
      <c r="L55" s="1337"/>
      <c r="M55" s="1337"/>
      <c r="N55" s="200"/>
    </row>
    <row r="56" spans="1:14" ht="6" hidden="1" customHeight="1">
      <c r="A56" s="1387"/>
      <c r="B56" s="1390"/>
      <c r="C56" s="1390"/>
      <c r="D56" s="1381"/>
      <c r="E56" s="1390"/>
      <c r="F56" s="1381"/>
      <c r="G56" s="1445"/>
      <c r="H56" s="1338"/>
      <c r="I56" s="1338"/>
      <c r="J56" s="1338"/>
      <c r="K56" s="1338"/>
      <c r="L56" s="1338"/>
      <c r="M56" s="1338"/>
      <c r="N56" s="200"/>
    </row>
    <row r="57" spans="1:14" ht="6" hidden="1" customHeight="1">
      <c r="A57" s="1387"/>
      <c r="B57" s="1390"/>
      <c r="C57" s="1390"/>
      <c r="D57" s="1381"/>
      <c r="E57" s="1390"/>
      <c r="F57" s="1381"/>
      <c r="G57" s="1395" t="s">
        <v>715</v>
      </c>
      <c r="H57" s="1337"/>
      <c r="I57" s="1337"/>
      <c r="J57" s="1337"/>
      <c r="K57" s="1337"/>
      <c r="L57" s="1337"/>
      <c r="M57" s="1337"/>
      <c r="N57" s="200"/>
    </row>
    <row r="58" spans="1:14" ht="6" hidden="1" customHeight="1">
      <c r="A58" s="1387"/>
      <c r="B58" s="1390"/>
      <c r="C58" s="1390"/>
      <c r="D58" s="1381"/>
      <c r="E58" s="1390"/>
      <c r="F58" s="1381"/>
      <c r="G58" s="1395"/>
      <c r="H58" s="1337"/>
      <c r="I58" s="1337"/>
      <c r="J58" s="1337"/>
      <c r="K58" s="1337"/>
      <c r="L58" s="1337"/>
      <c r="M58" s="1337"/>
      <c r="N58" s="200"/>
    </row>
    <row r="59" spans="1:14" ht="6" hidden="1" customHeight="1">
      <c r="A59" s="1387"/>
      <c r="B59" s="1390"/>
      <c r="C59" s="1390"/>
      <c r="D59" s="1381"/>
      <c r="E59" s="1390"/>
      <c r="F59" s="1381"/>
      <c r="G59" s="1396"/>
      <c r="H59" s="1338"/>
      <c r="I59" s="1338"/>
      <c r="J59" s="1338"/>
      <c r="K59" s="1338"/>
      <c r="L59" s="1338"/>
      <c r="M59" s="1338"/>
      <c r="N59" s="200"/>
    </row>
    <row r="60" spans="1:14" ht="6" hidden="1" customHeight="1">
      <c r="A60" s="1387"/>
      <c r="B60" s="1390"/>
      <c r="C60" s="1390"/>
      <c r="D60" s="1381"/>
      <c r="E60" s="1390"/>
      <c r="F60" s="1381"/>
      <c r="G60" s="1448" t="s">
        <v>716</v>
      </c>
      <c r="H60" s="1337"/>
      <c r="I60" s="1337"/>
      <c r="J60" s="1337"/>
      <c r="K60" s="1337"/>
      <c r="L60" s="1337"/>
      <c r="M60" s="1337"/>
      <c r="N60" s="200"/>
    </row>
    <row r="61" spans="1:14" ht="6" hidden="1" customHeight="1">
      <c r="A61" s="1387"/>
      <c r="B61" s="1390"/>
      <c r="C61" s="1390"/>
      <c r="D61" s="1381"/>
      <c r="E61" s="1390"/>
      <c r="F61" s="1381"/>
      <c r="G61" s="1444"/>
      <c r="H61" s="1337"/>
      <c r="I61" s="1337"/>
      <c r="J61" s="1337"/>
      <c r="K61" s="1337"/>
      <c r="L61" s="1337"/>
      <c r="M61" s="1337"/>
      <c r="N61" s="200"/>
    </row>
    <row r="62" spans="1:14" ht="6" hidden="1" customHeight="1">
      <c r="A62" s="1404"/>
      <c r="B62" s="1406"/>
      <c r="C62" s="1406"/>
      <c r="D62" s="1384"/>
      <c r="E62" s="1406"/>
      <c r="F62" s="1384"/>
      <c r="G62" s="1449"/>
      <c r="H62" s="1437"/>
      <c r="I62" s="1437"/>
      <c r="J62" s="1437"/>
      <c r="K62" s="1437"/>
      <c r="L62" s="1437"/>
      <c r="M62" s="1437"/>
      <c r="N62" s="200"/>
    </row>
    <row r="63" spans="1:14" ht="6" hidden="1" customHeight="1">
      <c r="A63" s="1402"/>
      <c r="B63" s="1405" t="str">
        <f>IF($A63="","",VLOOKUP($A63,②従事者明細!$A$3:$I$39,2))</f>
        <v/>
      </c>
      <c r="C63" s="1405" t="str">
        <f>IF($A63="","",VLOOKUP($A63,②従事者明細!$A$3:$I$39,3))</f>
        <v/>
      </c>
      <c r="D63" s="1383" t="str">
        <f>IF($A63="","",VLOOKUP($A63,②従事者明細!$A$3:$I$39,6))</f>
        <v/>
      </c>
      <c r="E63" s="1405" t="str">
        <f>IF($A63="","",VLOOKUP($A63,②従事者明細!$A$3:$I$39,4))</f>
        <v/>
      </c>
      <c r="F63" s="1383" t="str">
        <f>IF($A63="","",VLOOKUP($A63,②従事者明細!$A$3:$I$39,5))</f>
        <v/>
      </c>
      <c r="G63" s="1446" t="s">
        <v>714</v>
      </c>
      <c r="H63" s="1447"/>
      <c r="I63" s="1447"/>
      <c r="J63" s="1447"/>
      <c r="K63" s="1447"/>
      <c r="L63" s="1447"/>
      <c r="M63" s="1447"/>
      <c r="N63" s="200"/>
    </row>
    <row r="64" spans="1:14" ht="6" hidden="1" customHeight="1">
      <c r="A64" s="1387"/>
      <c r="B64" s="1390"/>
      <c r="C64" s="1390"/>
      <c r="D64" s="1381"/>
      <c r="E64" s="1390"/>
      <c r="F64" s="1381"/>
      <c r="G64" s="1444"/>
      <c r="H64" s="1337"/>
      <c r="I64" s="1337"/>
      <c r="J64" s="1337"/>
      <c r="K64" s="1337"/>
      <c r="L64" s="1337"/>
      <c r="M64" s="1337"/>
      <c r="N64" s="200"/>
    </row>
    <row r="65" spans="1:14" ht="6" hidden="1" customHeight="1">
      <c r="A65" s="1387"/>
      <c r="B65" s="1390"/>
      <c r="C65" s="1390"/>
      <c r="D65" s="1381"/>
      <c r="E65" s="1390"/>
      <c r="F65" s="1381"/>
      <c r="G65" s="1445"/>
      <c r="H65" s="1338"/>
      <c r="I65" s="1338"/>
      <c r="J65" s="1338"/>
      <c r="K65" s="1338"/>
      <c r="L65" s="1338"/>
      <c r="M65" s="1338"/>
      <c r="N65" s="200"/>
    </row>
    <row r="66" spans="1:14" ht="6" hidden="1" customHeight="1">
      <c r="A66" s="1387"/>
      <c r="B66" s="1390"/>
      <c r="C66" s="1390"/>
      <c r="D66" s="1381"/>
      <c r="E66" s="1390"/>
      <c r="F66" s="1381"/>
      <c r="G66" s="1395" t="s">
        <v>715</v>
      </c>
      <c r="H66" s="1337"/>
      <c r="I66" s="1337"/>
      <c r="J66" s="1337"/>
      <c r="K66" s="1337"/>
      <c r="L66" s="1337"/>
      <c r="M66" s="1337"/>
      <c r="N66" s="200"/>
    </row>
    <row r="67" spans="1:14" ht="6" hidden="1" customHeight="1">
      <c r="A67" s="1387"/>
      <c r="B67" s="1390"/>
      <c r="C67" s="1390"/>
      <c r="D67" s="1381"/>
      <c r="E67" s="1390"/>
      <c r="F67" s="1381"/>
      <c r="G67" s="1395"/>
      <c r="H67" s="1337"/>
      <c r="I67" s="1337"/>
      <c r="J67" s="1337"/>
      <c r="K67" s="1337"/>
      <c r="L67" s="1337"/>
      <c r="M67" s="1337"/>
      <c r="N67" s="200"/>
    </row>
    <row r="68" spans="1:14" ht="6" hidden="1" customHeight="1">
      <c r="A68" s="1387"/>
      <c r="B68" s="1390"/>
      <c r="C68" s="1390"/>
      <c r="D68" s="1381"/>
      <c r="E68" s="1390"/>
      <c r="F68" s="1381"/>
      <c r="G68" s="1396"/>
      <c r="H68" s="1338"/>
      <c r="I68" s="1338"/>
      <c r="J68" s="1338"/>
      <c r="K68" s="1338"/>
      <c r="L68" s="1338"/>
      <c r="M68" s="1338"/>
      <c r="N68" s="200"/>
    </row>
    <row r="69" spans="1:14" ht="6" hidden="1" customHeight="1">
      <c r="A69" s="1387"/>
      <c r="B69" s="1390"/>
      <c r="C69" s="1390"/>
      <c r="D69" s="1381"/>
      <c r="E69" s="1390"/>
      <c r="F69" s="1381"/>
      <c r="G69" s="1448" t="s">
        <v>716</v>
      </c>
      <c r="H69" s="1337"/>
      <c r="I69" s="1337"/>
      <c r="J69" s="1337"/>
      <c r="K69" s="1337"/>
      <c r="L69" s="1337"/>
      <c r="M69" s="1337"/>
      <c r="N69" s="200"/>
    </row>
    <row r="70" spans="1:14" ht="6" hidden="1" customHeight="1">
      <c r="A70" s="1387"/>
      <c r="B70" s="1390"/>
      <c r="C70" s="1390"/>
      <c r="D70" s="1381"/>
      <c r="E70" s="1390"/>
      <c r="F70" s="1381"/>
      <c r="G70" s="1444"/>
      <c r="H70" s="1337"/>
      <c r="I70" s="1337"/>
      <c r="J70" s="1337"/>
      <c r="K70" s="1337"/>
      <c r="L70" s="1337"/>
      <c r="M70" s="1337"/>
      <c r="N70" s="200"/>
    </row>
    <row r="71" spans="1:14" ht="6" hidden="1" customHeight="1" thickBot="1">
      <c r="A71" s="1388"/>
      <c r="B71" s="1391"/>
      <c r="C71" s="1391"/>
      <c r="D71" s="1382"/>
      <c r="E71" s="1391"/>
      <c r="F71" s="1382"/>
      <c r="G71" s="1449"/>
      <c r="H71" s="1339"/>
      <c r="I71" s="1339"/>
      <c r="J71" s="1339"/>
      <c r="K71" s="1339"/>
      <c r="L71" s="1339"/>
      <c r="M71" s="1339"/>
      <c r="N71" s="200"/>
    </row>
    <row r="72" spans="1:14" ht="20.100000000000001" customHeight="1">
      <c r="B72" s="241"/>
      <c r="F72" s="194"/>
      <c r="G72" s="996" t="s">
        <v>717</v>
      </c>
      <c r="H72" s="646">
        <f>SUM(H9,H18,H27,H36,H45,H54,H63)</f>
        <v>0</v>
      </c>
      <c r="I72" s="967"/>
      <c r="J72" s="646">
        <f>SUM(J9,J18,J27,J36,J45,J54,J63)</f>
        <v>0</v>
      </c>
      <c r="K72" s="967"/>
      <c r="L72" s="646">
        <f>SUM(L9,L18,L27,L36,L45,L54,L63)</f>
        <v>0</v>
      </c>
      <c r="M72" s="967"/>
    </row>
    <row r="73" spans="1:14" ht="20.100000000000001" customHeight="1">
      <c r="F73" s="194"/>
      <c r="G73" s="997" t="s">
        <v>718</v>
      </c>
      <c r="H73" s="647">
        <f>SUM(H12,H21,H30,H39,H48,H57,H66)</f>
        <v>0</v>
      </c>
      <c r="I73" s="968"/>
      <c r="J73" s="647">
        <f>SUM(J12,J21,J30,J39,J48,J57,J66)</f>
        <v>0</v>
      </c>
      <c r="K73" s="968"/>
      <c r="L73" s="647">
        <f>SUM(L12,L21,L30,L39,L48,L57,L66)</f>
        <v>0</v>
      </c>
      <c r="M73" s="968"/>
    </row>
    <row r="74" spans="1:14" ht="20.100000000000001" customHeight="1" thickBot="1">
      <c r="F74" s="194"/>
      <c r="G74" s="998" t="s">
        <v>719</v>
      </c>
      <c r="H74" s="648">
        <f t="shared" ref="H74:M74" si="0">SUM(H15,H24,H33,H42,H51,H60,H69)</f>
        <v>0</v>
      </c>
      <c r="I74" s="648">
        <f t="shared" si="0"/>
        <v>0</v>
      </c>
      <c r="J74" s="648">
        <f t="shared" si="0"/>
        <v>0</v>
      </c>
      <c r="K74" s="648">
        <f t="shared" si="0"/>
        <v>0</v>
      </c>
      <c r="L74" s="648">
        <f t="shared" si="0"/>
        <v>0</v>
      </c>
      <c r="M74" s="648">
        <f t="shared" si="0"/>
        <v>0</v>
      </c>
    </row>
    <row r="75" spans="1:14" ht="15.6" customHeight="1">
      <c r="B75" s="194" t="s">
        <v>720</v>
      </c>
    </row>
    <row r="76" spans="1:14" ht="15.6" customHeight="1">
      <c r="A76" s="242"/>
      <c r="B76" s="194" t="s">
        <v>721</v>
      </c>
    </row>
    <row r="77" spans="1:14" ht="15.6" customHeight="1">
      <c r="A77" s="242"/>
      <c r="B77" s="194" t="s">
        <v>722</v>
      </c>
    </row>
    <row r="78" spans="1:14" ht="24" customHeight="1" thickBot="1">
      <c r="A78" s="197" t="s">
        <v>723</v>
      </c>
      <c r="B78" s="199"/>
    </row>
    <row r="79" spans="1:14" ht="13.5" customHeight="1">
      <c r="A79" s="1411" t="s">
        <v>703</v>
      </c>
      <c r="B79" s="1417" t="s">
        <v>704</v>
      </c>
      <c r="C79" s="1417" t="s">
        <v>705</v>
      </c>
      <c r="D79" s="1420" t="s">
        <v>706</v>
      </c>
      <c r="E79" s="1423" t="s">
        <v>707</v>
      </c>
      <c r="F79" s="1423" t="s">
        <v>696</v>
      </c>
      <c r="G79" s="1426" t="s">
        <v>259</v>
      </c>
      <c r="H79" s="1451" t="s">
        <v>724</v>
      </c>
      <c r="I79" s="1455"/>
      <c r="J79" s="958"/>
      <c r="K79" s="958"/>
      <c r="L79" s="958"/>
      <c r="M79" s="958"/>
    </row>
    <row r="80" spans="1:14">
      <c r="A80" s="1412"/>
      <c r="B80" s="1418"/>
      <c r="C80" s="1418"/>
      <c r="D80" s="1421"/>
      <c r="E80" s="1424"/>
      <c r="F80" s="1424"/>
      <c r="G80" s="1421"/>
      <c r="H80" s="1456"/>
      <c r="I80" s="1457"/>
      <c r="J80" s="307"/>
      <c r="K80" s="307"/>
      <c r="L80" s="307"/>
      <c r="M80" s="307"/>
    </row>
    <row r="81" spans="1:13" ht="14.25" thickBot="1">
      <c r="A81" s="1443"/>
      <c r="B81" s="1419"/>
      <c r="C81" s="1419"/>
      <c r="D81" s="1422"/>
      <c r="E81" s="1425"/>
      <c r="F81" s="1425"/>
      <c r="G81" s="1422"/>
      <c r="H81" s="957" t="s">
        <v>712</v>
      </c>
      <c r="I81" s="959" t="s">
        <v>713</v>
      </c>
      <c r="J81" s="307"/>
      <c r="K81" s="307"/>
      <c r="L81" s="307"/>
      <c r="M81" s="307"/>
    </row>
    <row r="82" spans="1:13" ht="10.35" customHeight="1">
      <c r="A82" s="1387">
        <v>1</v>
      </c>
      <c r="B82" s="1390" t="str">
        <f>IF($A82="","",VLOOKUP($A82,②従事者明細!$A$3:$I$39,2))</f>
        <v>〇〇太郎</v>
      </c>
      <c r="C82" s="1390" t="str">
        <f>IF($A82="","",VLOOKUP($A82,②従事者明細!$A$3:$I$39,3))</f>
        <v>総括</v>
      </c>
      <c r="D82" s="1381">
        <f>IF($A82="","",VLOOKUP($A82,②従事者明細!$A$3:$I$39,6))</f>
        <v>3</v>
      </c>
      <c r="E82" s="1390" t="str">
        <f>IF($A82="","",VLOOKUP($A82,②従事者明細!$A$3:$I$39,5))</f>
        <v>●●商事</v>
      </c>
      <c r="F82" s="1381" t="str">
        <f>IF($A82="","",VLOOKUP($A82,②従事者明細!$A$3:$I$39,4))</f>
        <v>Z</v>
      </c>
      <c r="G82" s="1444" t="s">
        <v>714</v>
      </c>
      <c r="H82" s="1347"/>
      <c r="I82" s="1351"/>
      <c r="J82" s="1442"/>
      <c r="K82" s="1442"/>
      <c r="L82" s="1152"/>
      <c r="M82" s="1442"/>
    </row>
    <row r="83" spans="1:13" ht="10.35" customHeight="1">
      <c r="A83" s="1387"/>
      <c r="B83" s="1390"/>
      <c r="C83" s="1390"/>
      <c r="D83" s="1381"/>
      <c r="E83" s="1390"/>
      <c r="F83" s="1381"/>
      <c r="G83" s="1444"/>
      <c r="H83" s="1347"/>
      <c r="I83" s="1352"/>
      <c r="J83" s="1442"/>
      <c r="K83" s="1442"/>
      <c r="L83" s="1152"/>
      <c r="M83" s="1442"/>
    </row>
    <row r="84" spans="1:13" ht="10.35" customHeight="1">
      <c r="A84" s="1387"/>
      <c r="B84" s="1390"/>
      <c r="C84" s="1390"/>
      <c r="D84" s="1381"/>
      <c r="E84" s="1390"/>
      <c r="F84" s="1381"/>
      <c r="G84" s="1445"/>
      <c r="H84" s="1348"/>
      <c r="I84" s="1353"/>
      <c r="J84" s="1442"/>
      <c r="K84" s="1442"/>
      <c r="L84" s="1152"/>
      <c r="M84" s="1442"/>
    </row>
    <row r="85" spans="1:13" ht="10.35" customHeight="1">
      <c r="A85" s="1387"/>
      <c r="B85" s="1390"/>
      <c r="C85" s="1390"/>
      <c r="D85" s="1381"/>
      <c r="E85" s="1390"/>
      <c r="F85" s="1381"/>
      <c r="G85" s="1395" t="s">
        <v>715</v>
      </c>
      <c r="H85" s="1347"/>
      <c r="I85" s="1351"/>
      <c r="J85" s="1442"/>
      <c r="K85" s="1442"/>
      <c r="L85" s="1152"/>
      <c r="M85" s="1442"/>
    </row>
    <row r="86" spans="1:13" ht="10.35" customHeight="1">
      <c r="A86" s="1387"/>
      <c r="B86" s="1390"/>
      <c r="C86" s="1390"/>
      <c r="D86" s="1381"/>
      <c r="E86" s="1390"/>
      <c r="F86" s="1381"/>
      <c r="G86" s="1395"/>
      <c r="H86" s="1347"/>
      <c r="I86" s="1352"/>
      <c r="J86" s="1442"/>
      <c r="K86" s="1442"/>
      <c r="L86" s="1152"/>
      <c r="M86" s="1442"/>
    </row>
    <row r="87" spans="1:13" ht="10.35" customHeight="1">
      <c r="A87" s="1387"/>
      <c r="B87" s="1390"/>
      <c r="C87" s="1390"/>
      <c r="D87" s="1381"/>
      <c r="E87" s="1390"/>
      <c r="F87" s="1381"/>
      <c r="G87" s="1396"/>
      <c r="H87" s="1348"/>
      <c r="I87" s="1353"/>
      <c r="J87" s="1442"/>
      <c r="K87" s="1442"/>
      <c r="L87" s="1152"/>
      <c r="M87" s="1442"/>
    </row>
    <row r="88" spans="1:13" ht="10.35" customHeight="1">
      <c r="A88" s="1387"/>
      <c r="B88" s="1390"/>
      <c r="C88" s="1390"/>
      <c r="D88" s="1381"/>
      <c r="E88" s="1390"/>
      <c r="F88" s="1381"/>
      <c r="G88" s="1392" t="s">
        <v>716</v>
      </c>
      <c r="H88" s="1347"/>
      <c r="I88" s="1354"/>
      <c r="J88" s="1442"/>
      <c r="K88" s="1442"/>
      <c r="L88" s="1152"/>
      <c r="M88" s="1442"/>
    </row>
    <row r="89" spans="1:13" ht="10.35" customHeight="1">
      <c r="A89" s="1387"/>
      <c r="B89" s="1390"/>
      <c r="C89" s="1390"/>
      <c r="D89" s="1381"/>
      <c r="E89" s="1390"/>
      <c r="F89" s="1381"/>
      <c r="G89" s="1392"/>
      <c r="H89" s="1347"/>
      <c r="I89" s="1354"/>
      <c r="J89" s="1442"/>
      <c r="K89" s="1442"/>
      <c r="L89" s="1152"/>
      <c r="M89" s="1442"/>
    </row>
    <row r="90" spans="1:13" ht="10.35" customHeight="1">
      <c r="A90" s="1404"/>
      <c r="B90" s="1406"/>
      <c r="C90" s="1406"/>
      <c r="D90" s="1384"/>
      <c r="E90" s="1406"/>
      <c r="F90" s="1384"/>
      <c r="G90" s="1397"/>
      <c r="H90" s="1349"/>
      <c r="I90" s="1355"/>
      <c r="J90" s="1442"/>
      <c r="K90" s="1442"/>
      <c r="L90" s="1152"/>
      <c r="M90" s="1442"/>
    </row>
    <row r="91" spans="1:13" ht="10.35" customHeight="1">
      <c r="A91" s="1408">
        <v>2</v>
      </c>
      <c r="B91" s="1405" t="str">
        <f>IF($A91="","",VLOOKUP($A91,②従事者明細!$A$3:$I$39,2))</f>
        <v>〇〇花子</v>
      </c>
      <c r="C91" s="1405" t="str">
        <f>IF($A91="","",VLOOKUP($A91,②従事者明細!$A$3:$I$39,3))</f>
        <v>市場調査</v>
      </c>
      <c r="D91" s="1383">
        <f>IF($A91="","",VLOOKUP($A91,②従事者明細!$A$3:$I$39,6))</f>
        <v>4</v>
      </c>
      <c r="E91" s="1405" t="str">
        <f>IF($A91="","",VLOOKUP($A91,②従事者明細!$A$3:$I$39,5))</f>
        <v>●●商事</v>
      </c>
      <c r="F91" s="1383" t="str">
        <f>IF($A91="","",VLOOKUP($A91,②従事者明細!$A$3:$I$39,4))</f>
        <v>Z</v>
      </c>
      <c r="G91" s="1392" t="s">
        <v>714</v>
      </c>
      <c r="H91" s="1346"/>
      <c r="I91" s="1351"/>
      <c r="J91" s="1442"/>
      <c r="K91" s="1442"/>
      <c r="L91" s="1152"/>
      <c r="M91" s="1442"/>
    </row>
    <row r="92" spans="1:13" ht="10.35" customHeight="1">
      <c r="A92" s="1409"/>
      <c r="B92" s="1390"/>
      <c r="C92" s="1390"/>
      <c r="D92" s="1381"/>
      <c r="E92" s="1390"/>
      <c r="F92" s="1381"/>
      <c r="G92" s="1392"/>
      <c r="H92" s="1347"/>
      <c r="I92" s="1352"/>
      <c r="J92" s="1442"/>
      <c r="K92" s="1442"/>
      <c r="L92" s="1152"/>
      <c r="M92" s="1442"/>
    </row>
    <row r="93" spans="1:13" ht="10.35" customHeight="1">
      <c r="A93" s="1409"/>
      <c r="B93" s="1390"/>
      <c r="C93" s="1390"/>
      <c r="D93" s="1381"/>
      <c r="E93" s="1390"/>
      <c r="F93" s="1381"/>
      <c r="G93" s="1393"/>
      <c r="H93" s="1348"/>
      <c r="I93" s="1353"/>
      <c r="J93" s="1442"/>
      <c r="K93" s="1442"/>
      <c r="L93" s="1152"/>
      <c r="M93" s="1442"/>
    </row>
    <row r="94" spans="1:13" ht="10.35" customHeight="1">
      <c r="A94" s="1409"/>
      <c r="B94" s="1390"/>
      <c r="C94" s="1390"/>
      <c r="D94" s="1381"/>
      <c r="E94" s="1390"/>
      <c r="F94" s="1381"/>
      <c r="G94" s="1395" t="s">
        <v>715</v>
      </c>
      <c r="H94" s="1347"/>
      <c r="I94" s="1351"/>
      <c r="J94" s="1442"/>
      <c r="K94" s="1442"/>
      <c r="L94" s="1152"/>
      <c r="M94" s="1442"/>
    </row>
    <row r="95" spans="1:13" ht="10.35" customHeight="1">
      <c r="A95" s="1409"/>
      <c r="B95" s="1390"/>
      <c r="C95" s="1390"/>
      <c r="D95" s="1381"/>
      <c r="E95" s="1390"/>
      <c r="F95" s="1381"/>
      <c r="G95" s="1395"/>
      <c r="H95" s="1347"/>
      <c r="I95" s="1352"/>
      <c r="J95" s="1442"/>
      <c r="K95" s="1442"/>
      <c r="L95" s="1152"/>
      <c r="M95" s="1442"/>
    </row>
    <row r="96" spans="1:13" ht="10.35" customHeight="1">
      <c r="A96" s="1409"/>
      <c r="B96" s="1390"/>
      <c r="C96" s="1390"/>
      <c r="D96" s="1381"/>
      <c r="E96" s="1390"/>
      <c r="F96" s="1381"/>
      <c r="G96" s="1396"/>
      <c r="H96" s="1348"/>
      <c r="I96" s="1353"/>
      <c r="J96" s="1442"/>
      <c r="K96" s="1442"/>
      <c r="L96" s="1152"/>
      <c r="M96" s="1442"/>
    </row>
    <row r="97" spans="1:13" ht="10.35" customHeight="1">
      <c r="A97" s="1409"/>
      <c r="B97" s="1390"/>
      <c r="C97" s="1390"/>
      <c r="D97" s="1381"/>
      <c r="E97" s="1390"/>
      <c r="F97" s="1381"/>
      <c r="G97" s="1392" t="s">
        <v>716</v>
      </c>
      <c r="H97" s="1347"/>
      <c r="I97" s="1354"/>
      <c r="J97" s="1442"/>
      <c r="K97" s="1442"/>
      <c r="L97" s="1152"/>
      <c r="M97" s="1442"/>
    </row>
    <row r="98" spans="1:13" ht="10.35" customHeight="1">
      <c r="A98" s="1409"/>
      <c r="B98" s="1390"/>
      <c r="C98" s="1390"/>
      <c r="D98" s="1381"/>
      <c r="E98" s="1390"/>
      <c r="F98" s="1381"/>
      <c r="G98" s="1392"/>
      <c r="H98" s="1347"/>
      <c r="I98" s="1354"/>
      <c r="J98" s="1442"/>
      <c r="K98" s="1442"/>
      <c r="L98" s="1152"/>
      <c r="M98" s="1442"/>
    </row>
    <row r="99" spans="1:13" ht="10.35" customHeight="1">
      <c r="A99" s="1410"/>
      <c r="B99" s="1406"/>
      <c r="C99" s="1406"/>
      <c r="D99" s="1384"/>
      <c r="E99" s="1406"/>
      <c r="F99" s="1384"/>
      <c r="G99" s="1397"/>
      <c r="H99" s="1349"/>
      <c r="I99" s="1355"/>
      <c r="J99" s="1442"/>
      <c r="K99" s="1442"/>
      <c r="L99" s="1152"/>
      <c r="M99" s="1442"/>
    </row>
    <row r="100" spans="1:13" ht="10.35" customHeight="1">
      <c r="A100" s="1402"/>
      <c r="B100" s="1405" t="str">
        <f>IF($A100="","",VLOOKUP($A100,②従事者明細!$A$3:$I$39,2))</f>
        <v/>
      </c>
      <c r="C100" s="1405" t="str">
        <f>IF($A100="","",VLOOKUP($A100,②従事者明細!$A$3:$I$39,3))</f>
        <v/>
      </c>
      <c r="D100" s="1383" t="str">
        <f>IF($A100="","",VLOOKUP($A100,②従事者明細!$A$3:$I$39,6))</f>
        <v/>
      </c>
      <c r="E100" s="1405" t="str">
        <f>IF($A100="","",VLOOKUP($A100,②従事者明細!$A$3:$I$39,5))</f>
        <v/>
      </c>
      <c r="F100" s="1383" t="str">
        <f>IF($A100="","",VLOOKUP($A100,②従事者明細!$A$3:$I$39,4))</f>
        <v/>
      </c>
      <c r="G100" s="1392" t="s">
        <v>714</v>
      </c>
      <c r="H100" s="1346"/>
      <c r="I100" s="1351"/>
      <c r="J100" s="1442"/>
      <c r="K100" s="1442"/>
      <c r="L100" s="1152"/>
      <c r="M100" s="1442"/>
    </row>
    <row r="101" spans="1:13" ht="10.35" customHeight="1">
      <c r="A101" s="1387"/>
      <c r="B101" s="1390"/>
      <c r="C101" s="1390"/>
      <c r="D101" s="1381"/>
      <c r="E101" s="1390"/>
      <c r="F101" s="1381"/>
      <c r="G101" s="1392"/>
      <c r="H101" s="1347"/>
      <c r="I101" s="1352"/>
      <c r="J101" s="1442"/>
      <c r="K101" s="1442"/>
      <c r="L101" s="1152"/>
      <c r="M101" s="1442"/>
    </row>
    <row r="102" spans="1:13" ht="10.35" customHeight="1">
      <c r="A102" s="1387"/>
      <c r="B102" s="1390"/>
      <c r="C102" s="1390"/>
      <c r="D102" s="1381"/>
      <c r="E102" s="1390"/>
      <c r="F102" s="1381"/>
      <c r="G102" s="1393"/>
      <c r="H102" s="1348"/>
      <c r="I102" s="1353"/>
      <c r="J102" s="1442"/>
      <c r="K102" s="1442"/>
      <c r="L102" s="1152"/>
      <c r="M102" s="1442"/>
    </row>
    <row r="103" spans="1:13" ht="10.35" customHeight="1">
      <c r="A103" s="1387"/>
      <c r="B103" s="1390"/>
      <c r="C103" s="1390"/>
      <c r="D103" s="1381"/>
      <c r="E103" s="1390"/>
      <c r="F103" s="1381"/>
      <c r="G103" s="1395" t="s">
        <v>715</v>
      </c>
      <c r="H103" s="1347"/>
      <c r="I103" s="1351"/>
      <c r="J103" s="1442"/>
      <c r="K103" s="1442"/>
      <c r="L103" s="1152"/>
      <c r="M103" s="1442"/>
    </row>
    <row r="104" spans="1:13" ht="10.35" customHeight="1">
      <c r="A104" s="1387"/>
      <c r="B104" s="1390"/>
      <c r="C104" s="1390"/>
      <c r="D104" s="1381"/>
      <c r="E104" s="1390"/>
      <c r="F104" s="1381"/>
      <c r="G104" s="1395"/>
      <c r="H104" s="1347"/>
      <c r="I104" s="1352"/>
      <c r="J104" s="1442"/>
      <c r="K104" s="1442"/>
      <c r="L104" s="1152"/>
      <c r="M104" s="1442"/>
    </row>
    <row r="105" spans="1:13" ht="10.35" customHeight="1">
      <c r="A105" s="1387"/>
      <c r="B105" s="1390"/>
      <c r="C105" s="1390"/>
      <c r="D105" s="1381"/>
      <c r="E105" s="1390"/>
      <c r="F105" s="1381"/>
      <c r="G105" s="1396"/>
      <c r="H105" s="1348"/>
      <c r="I105" s="1353"/>
      <c r="J105" s="1442"/>
      <c r="K105" s="1442"/>
      <c r="L105" s="1152"/>
      <c r="M105" s="1442"/>
    </row>
    <row r="106" spans="1:13" ht="10.35" customHeight="1">
      <c r="A106" s="1387"/>
      <c r="B106" s="1390"/>
      <c r="C106" s="1390"/>
      <c r="D106" s="1381"/>
      <c r="E106" s="1390"/>
      <c r="F106" s="1381"/>
      <c r="G106" s="1392" t="s">
        <v>716</v>
      </c>
      <c r="H106" s="1347"/>
      <c r="I106" s="1354"/>
      <c r="J106" s="1442"/>
      <c r="K106" s="1442"/>
      <c r="L106" s="1152"/>
      <c r="M106" s="1442"/>
    </row>
    <row r="107" spans="1:13" ht="10.35" customHeight="1">
      <c r="A107" s="1387"/>
      <c r="B107" s="1390"/>
      <c r="C107" s="1390"/>
      <c r="D107" s="1381"/>
      <c r="E107" s="1390"/>
      <c r="F107" s="1381"/>
      <c r="G107" s="1392"/>
      <c r="H107" s="1347"/>
      <c r="I107" s="1354"/>
      <c r="J107" s="1442"/>
      <c r="K107" s="1442"/>
      <c r="L107" s="1152"/>
      <c r="M107" s="1442"/>
    </row>
    <row r="108" spans="1:13" ht="10.35" customHeight="1" thickBot="1">
      <c r="A108" s="1388"/>
      <c r="B108" s="1391"/>
      <c r="C108" s="1391"/>
      <c r="D108" s="1382"/>
      <c r="E108" s="1391"/>
      <c r="F108" s="1382"/>
      <c r="G108" s="1403"/>
      <c r="H108" s="1350"/>
      <c r="I108" s="1407"/>
      <c r="J108" s="1442"/>
      <c r="K108" s="1442"/>
      <c r="L108" s="1152"/>
      <c r="M108" s="1442"/>
    </row>
    <row r="109" spans="1:13" ht="10.35" hidden="1" customHeight="1">
      <c r="A109" s="1387"/>
      <c r="B109" s="1390" t="str">
        <f>IF($A109="","",VLOOKUP($A109,②従事者明細!$A$3:$I$39,2))</f>
        <v/>
      </c>
      <c r="C109" s="1390" t="str">
        <f>IF($A109="","",VLOOKUP($A109,②従事者明細!$A$3:$I$39,3))</f>
        <v/>
      </c>
      <c r="D109" s="1381" t="str">
        <f>IF($A109="","",VLOOKUP($A109,②従事者明細!$A$3:$I$39,6))</f>
        <v/>
      </c>
      <c r="E109" s="1390" t="str">
        <f>IF($A109="","",VLOOKUP($A109,②従事者明細!$A$3:$I$39,5))</f>
        <v/>
      </c>
      <c r="F109" s="1381" t="str">
        <f>IF($A109="","",VLOOKUP($A109,②従事者明細!$A$3:$I$39,4))</f>
        <v/>
      </c>
      <c r="G109" s="1392" t="s">
        <v>714</v>
      </c>
      <c r="H109" s="1347"/>
      <c r="I109" s="1351"/>
      <c r="J109" s="1442"/>
      <c r="K109" s="1442"/>
      <c r="L109" s="1152"/>
      <c r="M109" s="1442"/>
    </row>
    <row r="110" spans="1:13" ht="10.35" hidden="1" customHeight="1">
      <c r="A110" s="1387"/>
      <c r="B110" s="1390"/>
      <c r="C110" s="1390"/>
      <c r="D110" s="1381"/>
      <c r="E110" s="1390"/>
      <c r="F110" s="1381"/>
      <c r="G110" s="1392"/>
      <c r="H110" s="1347"/>
      <c r="I110" s="1352"/>
      <c r="J110" s="1442"/>
      <c r="K110" s="1442"/>
      <c r="L110" s="1152"/>
      <c r="M110" s="1442"/>
    </row>
    <row r="111" spans="1:13" ht="10.35" hidden="1" customHeight="1">
      <c r="A111" s="1387"/>
      <c r="B111" s="1390"/>
      <c r="C111" s="1390"/>
      <c r="D111" s="1381"/>
      <c r="E111" s="1390"/>
      <c r="F111" s="1381"/>
      <c r="G111" s="1393"/>
      <c r="H111" s="1348"/>
      <c r="I111" s="1353"/>
      <c r="J111" s="1442"/>
      <c r="K111" s="1442"/>
      <c r="L111" s="1152"/>
      <c r="M111" s="1442"/>
    </row>
    <row r="112" spans="1:13" ht="10.35" hidden="1" customHeight="1">
      <c r="A112" s="1387"/>
      <c r="B112" s="1390"/>
      <c r="C112" s="1390"/>
      <c r="D112" s="1381"/>
      <c r="E112" s="1390"/>
      <c r="F112" s="1381"/>
      <c r="G112" s="1395" t="s">
        <v>715</v>
      </c>
      <c r="H112" s="1347"/>
      <c r="I112" s="1351"/>
      <c r="J112" s="1442"/>
      <c r="K112" s="1442"/>
      <c r="L112" s="1152"/>
      <c r="M112" s="1442"/>
    </row>
    <row r="113" spans="1:13" ht="10.35" hidden="1" customHeight="1">
      <c r="A113" s="1387"/>
      <c r="B113" s="1390"/>
      <c r="C113" s="1390"/>
      <c r="D113" s="1381"/>
      <c r="E113" s="1390"/>
      <c r="F113" s="1381"/>
      <c r="G113" s="1395"/>
      <c r="H113" s="1347"/>
      <c r="I113" s="1352"/>
      <c r="J113" s="1442"/>
      <c r="K113" s="1442"/>
      <c r="L113" s="1152"/>
      <c r="M113" s="1442"/>
    </row>
    <row r="114" spans="1:13" ht="10.35" hidden="1" customHeight="1">
      <c r="A114" s="1387"/>
      <c r="B114" s="1390"/>
      <c r="C114" s="1390"/>
      <c r="D114" s="1381"/>
      <c r="E114" s="1390"/>
      <c r="F114" s="1381"/>
      <c r="G114" s="1396"/>
      <c r="H114" s="1348"/>
      <c r="I114" s="1353"/>
      <c r="J114" s="1442"/>
      <c r="K114" s="1442"/>
      <c r="L114" s="1152"/>
      <c r="M114" s="1442"/>
    </row>
    <row r="115" spans="1:13" ht="10.35" hidden="1" customHeight="1">
      <c r="A115" s="1387"/>
      <c r="B115" s="1390"/>
      <c r="C115" s="1390"/>
      <c r="D115" s="1381"/>
      <c r="E115" s="1390"/>
      <c r="F115" s="1381"/>
      <c r="G115" s="1392" t="s">
        <v>716</v>
      </c>
      <c r="H115" s="1347"/>
      <c r="I115" s="1354"/>
      <c r="J115" s="1442"/>
      <c r="K115" s="1442"/>
      <c r="L115" s="1152"/>
      <c r="M115" s="1442"/>
    </row>
    <row r="116" spans="1:13" ht="10.35" hidden="1" customHeight="1">
      <c r="A116" s="1387"/>
      <c r="B116" s="1390"/>
      <c r="C116" s="1390"/>
      <c r="D116" s="1381"/>
      <c r="E116" s="1390"/>
      <c r="F116" s="1381"/>
      <c r="G116" s="1392"/>
      <c r="H116" s="1347"/>
      <c r="I116" s="1354"/>
      <c r="J116" s="1442"/>
      <c r="K116" s="1442"/>
      <c r="L116" s="1152"/>
      <c r="M116" s="1442"/>
    </row>
    <row r="117" spans="1:13" ht="10.35" hidden="1" customHeight="1" thickBot="1">
      <c r="A117" s="1388"/>
      <c r="B117" s="1391"/>
      <c r="C117" s="1391"/>
      <c r="D117" s="1382"/>
      <c r="E117" s="1391"/>
      <c r="F117" s="1382"/>
      <c r="G117" s="1403"/>
      <c r="H117" s="1350"/>
      <c r="I117" s="1407"/>
      <c r="J117" s="1442"/>
      <c r="K117" s="1442"/>
      <c r="L117" s="1152"/>
      <c r="M117" s="1442"/>
    </row>
    <row r="118" spans="1:13" ht="10.35" hidden="1" customHeight="1">
      <c r="A118" s="1402"/>
      <c r="B118" s="1405" t="str">
        <f>IF($A118="","",VLOOKUP($A118,②従事者明細!$A$3:$I$39,2))</f>
        <v/>
      </c>
      <c r="C118" s="1405" t="str">
        <f>IF($A118="","",VLOOKUP($A118,②従事者明細!$A$3:$I$39,3))</f>
        <v/>
      </c>
      <c r="D118" s="1383" t="str">
        <f>IF($A118="","",VLOOKUP($A118,②従事者明細!$A$3:$I$39,6))</f>
        <v/>
      </c>
      <c r="E118" s="1390" t="str">
        <f>IF($A118="","",VLOOKUP($A118,②従事者明細!$A$3:$I$39,4))</f>
        <v/>
      </c>
      <c r="F118" s="1381" t="str">
        <f>IF($A118="","",VLOOKUP($A118,②従事者明細!$A$3:$I$39,5))</f>
        <v/>
      </c>
      <c r="G118" s="1392" t="s">
        <v>714</v>
      </c>
      <c r="H118" s="1346"/>
      <c r="I118" s="1351"/>
      <c r="J118" s="1442"/>
      <c r="K118" s="1442"/>
      <c r="L118" s="1152"/>
      <c r="M118" s="1442"/>
    </row>
    <row r="119" spans="1:13" ht="10.35" hidden="1" customHeight="1">
      <c r="A119" s="1387"/>
      <c r="B119" s="1390"/>
      <c r="C119" s="1390"/>
      <c r="D119" s="1381"/>
      <c r="E119" s="1390"/>
      <c r="F119" s="1381"/>
      <c r="G119" s="1392"/>
      <c r="H119" s="1347"/>
      <c r="I119" s="1352"/>
      <c r="J119" s="1442"/>
      <c r="K119" s="1442"/>
      <c r="L119" s="1152"/>
      <c r="M119" s="1442"/>
    </row>
    <row r="120" spans="1:13" ht="10.35" hidden="1" customHeight="1">
      <c r="A120" s="1387"/>
      <c r="B120" s="1390"/>
      <c r="C120" s="1390"/>
      <c r="D120" s="1381"/>
      <c r="E120" s="1390"/>
      <c r="F120" s="1381"/>
      <c r="G120" s="1393"/>
      <c r="H120" s="1348"/>
      <c r="I120" s="1353"/>
      <c r="J120" s="1442"/>
      <c r="K120" s="1442"/>
      <c r="L120" s="1152"/>
      <c r="M120" s="1442"/>
    </row>
    <row r="121" spans="1:13" ht="10.35" hidden="1" customHeight="1">
      <c r="A121" s="1387"/>
      <c r="B121" s="1390"/>
      <c r="C121" s="1390"/>
      <c r="D121" s="1381"/>
      <c r="E121" s="1390"/>
      <c r="F121" s="1381"/>
      <c r="G121" s="1395" t="s">
        <v>715</v>
      </c>
      <c r="H121" s="1347"/>
      <c r="I121" s="1351"/>
      <c r="J121" s="1442"/>
      <c r="K121" s="1442"/>
      <c r="L121" s="1152"/>
      <c r="M121" s="1442"/>
    </row>
    <row r="122" spans="1:13" ht="10.35" hidden="1" customHeight="1">
      <c r="A122" s="1387"/>
      <c r="B122" s="1390"/>
      <c r="C122" s="1390"/>
      <c r="D122" s="1381"/>
      <c r="E122" s="1390"/>
      <c r="F122" s="1381"/>
      <c r="G122" s="1395"/>
      <c r="H122" s="1347"/>
      <c r="I122" s="1352"/>
      <c r="J122" s="1442"/>
      <c r="K122" s="1442"/>
      <c r="L122" s="1152"/>
      <c r="M122" s="1442"/>
    </row>
    <row r="123" spans="1:13" ht="10.35" hidden="1" customHeight="1">
      <c r="A123" s="1387"/>
      <c r="B123" s="1390"/>
      <c r="C123" s="1390"/>
      <c r="D123" s="1381"/>
      <c r="E123" s="1390"/>
      <c r="F123" s="1381"/>
      <c r="G123" s="1396"/>
      <c r="H123" s="1348"/>
      <c r="I123" s="1353"/>
      <c r="J123" s="1442"/>
      <c r="K123" s="1442"/>
      <c r="L123" s="1152"/>
      <c r="M123" s="1442"/>
    </row>
    <row r="124" spans="1:13" ht="10.35" hidden="1" customHeight="1">
      <c r="A124" s="1387"/>
      <c r="B124" s="1390"/>
      <c r="C124" s="1390"/>
      <c r="D124" s="1381"/>
      <c r="E124" s="1390"/>
      <c r="F124" s="1381"/>
      <c r="G124" s="1392" t="s">
        <v>716</v>
      </c>
      <c r="H124" s="1347"/>
      <c r="I124" s="1354"/>
      <c r="J124" s="1442"/>
      <c r="K124" s="1442"/>
      <c r="L124" s="1152"/>
      <c r="M124" s="1442"/>
    </row>
    <row r="125" spans="1:13" ht="10.35" hidden="1" customHeight="1">
      <c r="A125" s="1387"/>
      <c r="B125" s="1390"/>
      <c r="C125" s="1390"/>
      <c r="D125" s="1381"/>
      <c r="E125" s="1390"/>
      <c r="F125" s="1381"/>
      <c r="G125" s="1392"/>
      <c r="H125" s="1347"/>
      <c r="I125" s="1354"/>
      <c r="J125" s="1442"/>
      <c r="K125" s="1442"/>
      <c r="L125" s="1152"/>
      <c r="M125" s="1442"/>
    </row>
    <row r="126" spans="1:13" ht="10.35" hidden="1" customHeight="1" thickBot="1">
      <c r="A126" s="1388"/>
      <c r="B126" s="1391"/>
      <c r="C126" s="1391"/>
      <c r="D126" s="1382"/>
      <c r="E126" s="1391"/>
      <c r="F126" s="1382"/>
      <c r="G126" s="1403"/>
      <c r="H126" s="1350"/>
      <c r="I126" s="1407"/>
      <c r="J126" s="1442"/>
      <c r="K126" s="1442"/>
      <c r="L126" s="1152"/>
      <c r="M126" s="1442"/>
    </row>
    <row r="127" spans="1:13" ht="10.35" hidden="1" customHeight="1">
      <c r="A127" s="1387"/>
      <c r="B127" s="1390" t="str">
        <f>IF($A127="","",VLOOKUP($A127,②従事者明細!$A$3:$I$39,2))</f>
        <v/>
      </c>
      <c r="C127" s="1390" t="str">
        <f>IF($A127="","",VLOOKUP($A127,②従事者明細!$A$3:$I$39,3))</f>
        <v/>
      </c>
      <c r="D127" s="1381" t="str">
        <f>IF($A127="","",VLOOKUP($A127,②従事者明細!$A$3:$I$39,6))</f>
        <v/>
      </c>
      <c r="E127" s="1390" t="str">
        <f>IF($A127="","",VLOOKUP($A127,②従事者明細!$A$3:$I$39,4))</f>
        <v/>
      </c>
      <c r="F127" s="1380" t="str">
        <f>IF($A127="","",VLOOKUP($A127,②従事者明細!$A$3:$I$39,5))</f>
        <v/>
      </c>
      <c r="G127" s="1392" t="s">
        <v>714</v>
      </c>
      <c r="H127" s="1346"/>
      <c r="I127" s="1351"/>
      <c r="J127" s="1442"/>
      <c r="K127" s="1442"/>
      <c r="L127" s="1152"/>
      <c r="M127" s="1442"/>
    </row>
    <row r="128" spans="1:13" ht="10.35" hidden="1" customHeight="1">
      <c r="A128" s="1387"/>
      <c r="B128" s="1390"/>
      <c r="C128" s="1390"/>
      <c r="D128" s="1381"/>
      <c r="E128" s="1390"/>
      <c r="F128" s="1381"/>
      <c r="G128" s="1392"/>
      <c r="H128" s="1347"/>
      <c r="I128" s="1352"/>
      <c r="J128" s="1442"/>
      <c r="K128" s="1442"/>
      <c r="L128" s="1152"/>
      <c r="M128" s="1442"/>
    </row>
    <row r="129" spans="1:13" ht="10.35" hidden="1" customHeight="1">
      <c r="A129" s="1387"/>
      <c r="B129" s="1390"/>
      <c r="C129" s="1390"/>
      <c r="D129" s="1381"/>
      <c r="E129" s="1390"/>
      <c r="F129" s="1381"/>
      <c r="G129" s="1393"/>
      <c r="H129" s="1348"/>
      <c r="I129" s="1353"/>
      <c r="J129" s="1442"/>
      <c r="K129" s="1442"/>
      <c r="L129" s="1152"/>
      <c r="M129" s="1442"/>
    </row>
    <row r="130" spans="1:13" ht="10.35" hidden="1" customHeight="1">
      <c r="A130" s="1387"/>
      <c r="B130" s="1390"/>
      <c r="C130" s="1390"/>
      <c r="D130" s="1381"/>
      <c r="E130" s="1390"/>
      <c r="F130" s="1381"/>
      <c r="G130" s="1395" t="s">
        <v>715</v>
      </c>
      <c r="H130" s="1347"/>
      <c r="I130" s="1351"/>
      <c r="J130" s="1442"/>
      <c r="K130" s="1442"/>
      <c r="L130" s="1152"/>
      <c r="M130" s="1442"/>
    </row>
    <row r="131" spans="1:13" ht="10.35" hidden="1" customHeight="1">
      <c r="A131" s="1387"/>
      <c r="B131" s="1390"/>
      <c r="C131" s="1390"/>
      <c r="D131" s="1381"/>
      <c r="E131" s="1390"/>
      <c r="F131" s="1381"/>
      <c r="G131" s="1395"/>
      <c r="H131" s="1347"/>
      <c r="I131" s="1352"/>
      <c r="J131" s="1442"/>
      <c r="K131" s="1442"/>
      <c r="L131" s="1152"/>
      <c r="M131" s="1442"/>
    </row>
    <row r="132" spans="1:13" ht="10.35" hidden="1" customHeight="1">
      <c r="A132" s="1387"/>
      <c r="B132" s="1390"/>
      <c r="C132" s="1390"/>
      <c r="D132" s="1381"/>
      <c r="E132" s="1390"/>
      <c r="F132" s="1381"/>
      <c r="G132" s="1396"/>
      <c r="H132" s="1348"/>
      <c r="I132" s="1353"/>
      <c r="J132" s="1442"/>
      <c r="K132" s="1442"/>
      <c r="L132" s="1152"/>
      <c r="M132" s="1442"/>
    </row>
    <row r="133" spans="1:13" ht="10.35" hidden="1" customHeight="1">
      <c r="A133" s="1387"/>
      <c r="B133" s="1390"/>
      <c r="C133" s="1390"/>
      <c r="D133" s="1381"/>
      <c r="E133" s="1390"/>
      <c r="F133" s="1381"/>
      <c r="G133" s="1392" t="s">
        <v>716</v>
      </c>
      <c r="H133" s="1347"/>
      <c r="I133" s="1354"/>
      <c r="J133" s="1442"/>
      <c r="K133" s="1442"/>
      <c r="L133" s="1152"/>
      <c r="M133" s="1442"/>
    </row>
    <row r="134" spans="1:13" ht="10.35" hidden="1" customHeight="1">
      <c r="A134" s="1387"/>
      <c r="B134" s="1390"/>
      <c r="C134" s="1390"/>
      <c r="D134" s="1381"/>
      <c r="E134" s="1390"/>
      <c r="F134" s="1381"/>
      <c r="G134" s="1392"/>
      <c r="H134" s="1347"/>
      <c r="I134" s="1354"/>
      <c r="J134" s="1442"/>
      <c r="K134" s="1442"/>
      <c r="L134" s="1152"/>
      <c r="M134" s="1442"/>
    </row>
    <row r="135" spans="1:13" ht="10.35" hidden="1" customHeight="1" thickBot="1">
      <c r="A135" s="1388"/>
      <c r="B135" s="1391"/>
      <c r="C135" s="1391"/>
      <c r="D135" s="1382"/>
      <c r="E135" s="1391"/>
      <c r="F135" s="1382"/>
      <c r="G135" s="1403"/>
      <c r="H135" s="1350"/>
      <c r="I135" s="1407"/>
      <c r="J135" s="1442"/>
      <c r="K135" s="1442"/>
      <c r="L135" s="1152"/>
      <c r="M135" s="1442"/>
    </row>
    <row r="136" spans="1:13" ht="20.100000000000001" customHeight="1">
      <c r="B136" s="462"/>
      <c r="C136" s="197"/>
      <c r="E136" s="197"/>
      <c r="G136" s="960" t="s">
        <v>717</v>
      </c>
      <c r="H136" s="963">
        <f>SUM(H82,H82,H91,H100,H109,H118,H127)</f>
        <v>0</v>
      </c>
      <c r="I136" s="967"/>
    </row>
    <row r="137" spans="1:13" ht="20.100000000000001" customHeight="1">
      <c r="G137" s="961" t="s">
        <v>718</v>
      </c>
      <c r="H137" s="964">
        <f>SUM(H85,H94,H103,H112,H121,H130)</f>
        <v>0</v>
      </c>
      <c r="I137" s="968"/>
    </row>
    <row r="138" spans="1:13" ht="20.100000000000001" customHeight="1" thickBot="1">
      <c r="G138" s="962" t="s">
        <v>719</v>
      </c>
      <c r="H138" s="965">
        <f>SUM(H88,H97,H106,H115,H124,H133)</f>
        <v>0</v>
      </c>
      <c r="I138" s="966">
        <f>SUM(I88,I97,I106,I115,I124,I133)</f>
        <v>0</v>
      </c>
    </row>
    <row r="139" spans="1:13" ht="10.5" customHeight="1" thickBot="1"/>
    <row r="140" spans="1:13" ht="15" customHeight="1">
      <c r="G140" s="1361" t="s">
        <v>725</v>
      </c>
      <c r="H140" s="1362"/>
      <c r="I140" s="1363"/>
    </row>
    <row r="141" spans="1:13" ht="15" customHeight="1">
      <c r="G141" s="1357" t="s">
        <v>726</v>
      </c>
      <c r="H141" s="1358"/>
      <c r="I141" s="1359"/>
    </row>
    <row r="142" spans="1:13" ht="15" customHeight="1">
      <c r="G142" s="961"/>
      <c r="H142" s="1153" t="s">
        <v>712</v>
      </c>
      <c r="I142" s="1154" t="s">
        <v>713</v>
      </c>
    </row>
    <row r="143" spans="1:13" ht="15" customHeight="1">
      <c r="G143" s="978" t="s">
        <v>727</v>
      </c>
      <c r="H143" s="980">
        <f>SUM(H72,H136)</f>
        <v>0</v>
      </c>
      <c r="I143" s="979"/>
    </row>
    <row r="144" spans="1:13" ht="15" customHeight="1">
      <c r="G144" s="978" t="s">
        <v>728</v>
      </c>
      <c r="H144" s="980">
        <f>SUM(H73,H137)</f>
        <v>0</v>
      </c>
      <c r="I144" s="979"/>
    </row>
    <row r="145" spans="1:15" ht="15" customHeight="1" thickBot="1">
      <c r="G145" s="962" t="s">
        <v>719</v>
      </c>
      <c r="H145" s="981">
        <f>SUM(H74,H138)</f>
        <v>0</v>
      </c>
      <c r="I145" s="982">
        <f>SUM(I74,I138)</f>
        <v>0</v>
      </c>
    </row>
    <row r="146" spans="1:15" ht="10.5" customHeight="1"/>
    <row r="147" spans="1:15" s="197" customFormat="1" ht="24" customHeight="1" thickBot="1">
      <c r="A147" s="197" t="s">
        <v>729</v>
      </c>
      <c r="B147" s="198"/>
      <c r="D147" s="195"/>
      <c r="F147" s="195"/>
      <c r="O147" s="194"/>
    </row>
    <row r="148" spans="1:15" ht="13.5" customHeight="1">
      <c r="A148" s="1411" t="s">
        <v>703</v>
      </c>
      <c r="B148" s="1417" t="s">
        <v>704</v>
      </c>
      <c r="C148" s="1417" t="s">
        <v>705</v>
      </c>
      <c r="D148" s="1420" t="s">
        <v>706</v>
      </c>
      <c r="E148" s="1423" t="s">
        <v>707</v>
      </c>
      <c r="F148" s="1423" t="s">
        <v>696</v>
      </c>
      <c r="G148" s="1426" t="s">
        <v>259</v>
      </c>
      <c r="H148" s="1451" t="s">
        <v>708</v>
      </c>
      <c r="I148" s="1452"/>
      <c r="J148" s="1343" t="s">
        <v>709</v>
      </c>
      <c r="K148" s="1344"/>
      <c r="L148" s="1344"/>
      <c r="M148" s="1345"/>
      <c r="N148" s="200"/>
    </row>
    <row r="149" spans="1:15">
      <c r="A149" s="1412"/>
      <c r="B149" s="1418"/>
      <c r="C149" s="1418"/>
      <c r="D149" s="1421"/>
      <c r="E149" s="1424"/>
      <c r="F149" s="1424"/>
      <c r="G149" s="1421"/>
      <c r="H149" s="1453"/>
      <c r="I149" s="1454"/>
      <c r="J149" s="1340" t="s">
        <v>730</v>
      </c>
      <c r="K149" s="1340"/>
      <c r="L149" s="1340" t="s">
        <v>731</v>
      </c>
      <c r="M149" s="1342"/>
      <c r="N149" s="200"/>
    </row>
    <row r="150" spans="1:15" ht="14.25" thickBot="1">
      <c r="A150" s="1413"/>
      <c r="B150" s="1419"/>
      <c r="C150" s="1419"/>
      <c r="D150" s="1422"/>
      <c r="E150" s="1425"/>
      <c r="F150" s="1425"/>
      <c r="G150" s="1438"/>
      <c r="H150" s="1156" t="s">
        <v>712</v>
      </c>
      <c r="I150" s="1156" t="s">
        <v>713</v>
      </c>
      <c r="J150" s="957" t="s">
        <v>712</v>
      </c>
      <c r="K150" s="957" t="s">
        <v>713</v>
      </c>
      <c r="L150" s="957" t="s">
        <v>712</v>
      </c>
      <c r="M150" s="959" t="s">
        <v>713</v>
      </c>
      <c r="N150" s="200"/>
    </row>
    <row r="151" spans="1:15" ht="10.35" customHeight="1">
      <c r="A151" s="1402">
        <v>3</v>
      </c>
      <c r="B151" s="1390" t="str">
        <f>IF($A151="","",VLOOKUP($A151,②従事者明細!$A$3:$I$39,2))</f>
        <v>●●一郎</v>
      </c>
      <c r="C151" s="1390" t="str">
        <f>IF($A151="","",VLOOKUP($A151,②従事者明細!$A$3:$I$39,3))</f>
        <v>機械運用</v>
      </c>
      <c r="D151" s="1381">
        <f>IF($A151="","",VLOOKUP($A151,②従事者明細!$A$3:$I$39,6))</f>
        <v>4</v>
      </c>
      <c r="E151" s="1390" t="str">
        <f>IF($A151="","",VLOOKUP($A151,②従事者明細!$A$3:$I$39,5))</f>
        <v>●●商事</v>
      </c>
      <c r="F151" s="1381" t="str">
        <f>IF($A151="","",VLOOKUP($A151,②従事者明細!$A$3:$I$39,4))</f>
        <v>Z</v>
      </c>
      <c r="G151" s="1439" t="s">
        <v>732</v>
      </c>
      <c r="H151" s="1346"/>
      <c r="I151" s="1428"/>
      <c r="J151" s="1346"/>
      <c r="K151" s="1428"/>
      <c r="L151" s="1346"/>
      <c r="M151" s="1428"/>
      <c r="N151" s="200"/>
    </row>
    <row r="152" spans="1:15" ht="10.35" customHeight="1">
      <c r="A152" s="1387"/>
      <c r="B152" s="1390"/>
      <c r="C152" s="1390"/>
      <c r="D152" s="1381"/>
      <c r="E152" s="1390"/>
      <c r="F152" s="1381"/>
      <c r="G152" s="1440"/>
      <c r="H152" s="1347"/>
      <c r="I152" s="1429"/>
      <c r="J152" s="1347"/>
      <c r="K152" s="1429"/>
      <c r="L152" s="1347"/>
      <c r="M152" s="1429"/>
      <c r="N152" s="200"/>
    </row>
    <row r="153" spans="1:15" ht="10.35" customHeight="1">
      <c r="A153" s="1387"/>
      <c r="B153" s="1390"/>
      <c r="C153" s="1390"/>
      <c r="D153" s="1381"/>
      <c r="E153" s="1390"/>
      <c r="F153" s="1381"/>
      <c r="G153" s="1441"/>
      <c r="H153" s="1348"/>
      <c r="I153" s="1430"/>
      <c r="J153" s="1348"/>
      <c r="K153" s="1430"/>
      <c r="L153" s="1348"/>
      <c r="M153" s="1430"/>
      <c r="N153" s="200"/>
    </row>
    <row r="154" spans="1:15" ht="10.35" customHeight="1">
      <c r="A154" s="1387"/>
      <c r="B154" s="1390"/>
      <c r="C154" s="1390"/>
      <c r="D154" s="1381"/>
      <c r="E154" s="1390"/>
      <c r="F154" s="1381"/>
      <c r="G154" s="1395" t="s">
        <v>715</v>
      </c>
      <c r="H154" s="1347"/>
      <c r="I154" s="1428"/>
      <c r="J154" s="1347"/>
      <c r="K154" s="1428"/>
      <c r="L154" s="1347"/>
      <c r="M154" s="1428"/>
      <c r="N154" s="200"/>
    </row>
    <row r="155" spans="1:15" ht="10.35" customHeight="1">
      <c r="A155" s="1387"/>
      <c r="B155" s="1390"/>
      <c r="C155" s="1390"/>
      <c r="D155" s="1381"/>
      <c r="E155" s="1390"/>
      <c r="F155" s="1381"/>
      <c r="G155" s="1395"/>
      <c r="H155" s="1347"/>
      <c r="I155" s="1429"/>
      <c r="J155" s="1347"/>
      <c r="K155" s="1429"/>
      <c r="L155" s="1347"/>
      <c r="M155" s="1429"/>
      <c r="N155" s="200"/>
    </row>
    <row r="156" spans="1:15" ht="10.35" customHeight="1">
      <c r="A156" s="1387"/>
      <c r="B156" s="1390"/>
      <c r="C156" s="1390"/>
      <c r="D156" s="1381"/>
      <c r="E156" s="1390"/>
      <c r="F156" s="1381"/>
      <c r="G156" s="1396"/>
      <c r="H156" s="1348"/>
      <c r="I156" s="1430"/>
      <c r="J156" s="1348"/>
      <c r="K156" s="1430"/>
      <c r="L156" s="1348"/>
      <c r="M156" s="1430"/>
      <c r="N156" s="200"/>
    </row>
    <row r="157" spans="1:15" ht="10.35" customHeight="1">
      <c r="A157" s="1387"/>
      <c r="B157" s="1390"/>
      <c r="C157" s="1390"/>
      <c r="D157" s="1381"/>
      <c r="E157" s="1390"/>
      <c r="F157" s="1381"/>
      <c r="G157" s="1431" t="s">
        <v>716</v>
      </c>
      <c r="H157" s="1347"/>
      <c r="I157" s="1347"/>
      <c r="J157" s="1347"/>
      <c r="K157" s="1347"/>
      <c r="L157" s="1347"/>
      <c r="M157" s="1347"/>
      <c r="N157" s="200"/>
    </row>
    <row r="158" spans="1:15" ht="10.35" customHeight="1">
      <c r="A158" s="1387"/>
      <c r="B158" s="1390"/>
      <c r="C158" s="1390"/>
      <c r="D158" s="1381"/>
      <c r="E158" s="1390"/>
      <c r="F158" s="1381"/>
      <c r="G158" s="1392"/>
      <c r="H158" s="1347"/>
      <c r="I158" s="1347"/>
      <c r="J158" s="1347"/>
      <c r="K158" s="1347"/>
      <c r="L158" s="1347"/>
      <c r="M158" s="1347"/>
      <c r="N158" s="200"/>
    </row>
    <row r="159" spans="1:15" ht="10.35" customHeight="1">
      <c r="A159" s="1404"/>
      <c r="B159" s="1406"/>
      <c r="C159" s="1406"/>
      <c r="D159" s="1384"/>
      <c r="E159" s="1406"/>
      <c r="F159" s="1384"/>
      <c r="G159" s="1397"/>
      <c r="H159" s="1349"/>
      <c r="I159" s="1349"/>
      <c r="J159" s="1349"/>
      <c r="K159" s="1349"/>
      <c r="L159" s="1349"/>
      <c r="M159" s="1349"/>
      <c r="N159" s="200"/>
    </row>
    <row r="160" spans="1:15" ht="10.35" customHeight="1">
      <c r="A160" s="1402">
        <v>4</v>
      </c>
      <c r="B160" s="1405" t="str">
        <f>IF($A160="","",VLOOKUP($A160,②従事者明細!$A$3:$I$39,2))</f>
        <v>●●二郎</v>
      </c>
      <c r="C160" s="1405" t="str">
        <f>IF($A160="","",VLOOKUP($A160,②従事者明細!$A$3:$I$39,3))</f>
        <v>材料管理</v>
      </c>
      <c r="D160" s="1383">
        <f>IF($A160="","",VLOOKUP($A160,②従事者明細!$A$3:$I$39,6))</f>
        <v>4</v>
      </c>
      <c r="E160" s="1405" t="str">
        <f>IF($A160="","",VLOOKUP($A160,②従事者明細!$A$3:$I$39,5))</f>
        <v>●●商事</v>
      </c>
      <c r="F160" s="1383" t="str">
        <f>IF($A160="","",VLOOKUP($A160,②従事者明細!$A$3:$I$39,4))</f>
        <v>Z</v>
      </c>
      <c r="G160" s="1392" t="s">
        <v>714</v>
      </c>
      <c r="H160" s="1346"/>
      <c r="I160" s="1428"/>
      <c r="J160" s="1346"/>
      <c r="K160" s="1428"/>
      <c r="L160" s="1346"/>
      <c r="M160" s="1428"/>
      <c r="N160" s="200"/>
    </row>
    <row r="161" spans="1:14" ht="10.35" customHeight="1">
      <c r="A161" s="1387"/>
      <c r="B161" s="1390"/>
      <c r="C161" s="1390"/>
      <c r="D161" s="1381"/>
      <c r="E161" s="1390"/>
      <c r="F161" s="1381"/>
      <c r="G161" s="1392"/>
      <c r="H161" s="1347"/>
      <c r="I161" s="1429"/>
      <c r="J161" s="1347"/>
      <c r="K161" s="1429"/>
      <c r="L161" s="1347"/>
      <c r="M161" s="1429"/>
      <c r="N161" s="200"/>
    </row>
    <row r="162" spans="1:14" ht="10.35" customHeight="1">
      <c r="A162" s="1387"/>
      <c r="B162" s="1390"/>
      <c r="C162" s="1390"/>
      <c r="D162" s="1381"/>
      <c r="E162" s="1390"/>
      <c r="F162" s="1381"/>
      <c r="G162" s="1393"/>
      <c r="H162" s="1348"/>
      <c r="I162" s="1430"/>
      <c r="J162" s="1348"/>
      <c r="K162" s="1430"/>
      <c r="L162" s="1348"/>
      <c r="M162" s="1430"/>
      <c r="N162" s="200"/>
    </row>
    <row r="163" spans="1:14" ht="10.35" customHeight="1">
      <c r="A163" s="1387"/>
      <c r="B163" s="1390"/>
      <c r="C163" s="1390"/>
      <c r="D163" s="1381"/>
      <c r="E163" s="1390"/>
      <c r="F163" s="1381"/>
      <c r="G163" s="1395" t="s">
        <v>715</v>
      </c>
      <c r="H163" s="1347"/>
      <c r="I163" s="1428"/>
      <c r="J163" s="1347"/>
      <c r="K163" s="1428"/>
      <c r="L163" s="1347"/>
      <c r="M163" s="1428"/>
      <c r="N163" s="200"/>
    </row>
    <row r="164" spans="1:14" ht="10.35" customHeight="1">
      <c r="A164" s="1387"/>
      <c r="B164" s="1390"/>
      <c r="C164" s="1390"/>
      <c r="D164" s="1381"/>
      <c r="E164" s="1390"/>
      <c r="F164" s="1381"/>
      <c r="G164" s="1395"/>
      <c r="H164" s="1347"/>
      <c r="I164" s="1429"/>
      <c r="J164" s="1347"/>
      <c r="K164" s="1429"/>
      <c r="L164" s="1347"/>
      <c r="M164" s="1429"/>
      <c r="N164" s="200"/>
    </row>
    <row r="165" spans="1:14" ht="10.35" customHeight="1">
      <c r="A165" s="1387"/>
      <c r="B165" s="1390"/>
      <c r="C165" s="1390"/>
      <c r="D165" s="1381"/>
      <c r="E165" s="1390"/>
      <c r="F165" s="1381"/>
      <c r="G165" s="1396"/>
      <c r="H165" s="1348"/>
      <c r="I165" s="1430"/>
      <c r="J165" s="1348"/>
      <c r="K165" s="1430"/>
      <c r="L165" s="1348"/>
      <c r="M165" s="1430"/>
      <c r="N165" s="200"/>
    </row>
    <row r="166" spans="1:14" ht="10.35" customHeight="1">
      <c r="A166" s="1387"/>
      <c r="B166" s="1390"/>
      <c r="C166" s="1390"/>
      <c r="D166" s="1381"/>
      <c r="E166" s="1390"/>
      <c r="F166" s="1381"/>
      <c r="G166" s="1431" t="s">
        <v>716</v>
      </c>
      <c r="H166" s="1347"/>
      <c r="I166" s="1347"/>
      <c r="J166" s="1347"/>
      <c r="K166" s="1347"/>
      <c r="L166" s="1347"/>
      <c r="M166" s="1347"/>
      <c r="N166" s="200"/>
    </row>
    <row r="167" spans="1:14" ht="10.35" customHeight="1">
      <c r="A167" s="1387"/>
      <c r="B167" s="1390"/>
      <c r="C167" s="1390"/>
      <c r="D167" s="1381"/>
      <c r="E167" s="1390"/>
      <c r="F167" s="1381"/>
      <c r="G167" s="1392"/>
      <c r="H167" s="1347"/>
      <c r="I167" s="1347"/>
      <c r="J167" s="1347"/>
      <c r="K167" s="1347"/>
      <c r="L167" s="1347"/>
      <c r="M167" s="1347"/>
      <c r="N167" s="200"/>
    </row>
    <row r="168" spans="1:14" ht="10.35" customHeight="1">
      <c r="A168" s="1404"/>
      <c r="B168" s="1406"/>
      <c r="C168" s="1406"/>
      <c r="D168" s="1384"/>
      <c r="E168" s="1406"/>
      <c r="F168" s="1384"/>
      <c r="G168" s="1397"/>
      <c r="H168" s="1349"/>
      <c r="I168" s="1349"/>
      <c r="J168" s="1349"/>
      <c r="K168" s="1349"/>
      <c r="L168" s="1349"/>
      <c r="M168" s="1349"/>
      <c r="N168" s="200"/>
    </row>
    <row r="169" spans="1:14" ht="10.35" customHeight="1">
      <c r="A169" s="1402">
        <v>5</v>
      </c>
      <c r="B169" s="1405" t="str">
        <f>IF($A169="","",VLOOKUP($A169,②従事者明細!$A$3:$I$39,2))</f>
        <v>●●三郎</v>
      </c>
      <c r="C169" s="1405" t="str">
        <f>IF($A169="","",VLOOKUP($A169,②従事者明細!$A$3:$I$39,3))</f>
        <v>現地調査</v>
      </c>
      <c r="D169" s="1383">
        <f>IF($A169="","",VLOOKUP($A169,②従事者明細!$A$3:$I$39,6))</f>
        <v>5</v>
      </c>
      <c r="E169" s="1405" t="str">
        <f>IF($A169="","",VLOOKUP($A169,②従事者明細!$A$3:$I$39,5))</f>
        <v>●●商事</v>
      </c>
      <c r="F169" s="1383" t="str">
        <f>IF($A169="","",VLOOKUP($A169,②従事者明細!$A$3:$I$39,4))</f>
        <v>Z</v>
      </c>
      <c r="G169" s="1392" t="s">
        <v>714</v>
      </c>
      <c r="H169" s="1346"/>
      <c r="I169" s="1428"/>
      <c r="J169" s="1346"/>
      <c r="K169" s="1428"/>
      <c r="L169" s="1346"/>
      <c r="M169" s="1428"/>
      <c r="N169" s="200"/>
    </row>
    <row r="170" spans="1:14" ht="10.35" customHeight="1">
      <c r="A170" s="1387"/>
      <c r="B170" s="1390"/>
      <c r="C170" s="1390"/>
      <c r="D170" s="1381"/>
      <c r="E170" s="1390"/>
      <c r="F170" s="1381"/>
      <c r="G170" s="1392"/>
      <c r="H170" s="1347"/>
      <c r="I170" s="1429"/>
      <c r="J170" s="1347"/>
      <c r="K170" s="1429"/>
      <c r="L170" s="1347"/>
      <c r="M170" s="1429"/>
      <c r="N170" s="200"/>
    </row>
    <row r="171" spans="1:14" ht="10.35" customHeight="1">
      <c r="A171" s="1387"/>
      <c r="B171" s="1390"/>
      <c r="C171" s="1390"/>
      <c r="D171" s="1381"/>
      <c r="E171" s="1390"/>
      <c r="F171" s="1381"/>
      <c r="G171" s="1393"/>
      <c r="H171" s="1348"/>
      <c r="I171" s="1430"/>
      <c r="J171" s="1348"/>
      <c r="K171" s="1430"/>
      <c r="L171" s="1348"/>
      <c r="M171" s="1430"/>
      <c r="N171" s="200"/>
    </row>
    <row r="172" spans="1:14" ht="10.35" customHeight="1">
      <c r="A172" s="1387"/>
      <c r="B172" s="1390"/>
      <c r="C172" s="1390"/>
      <c r="D172" s="1381"/>
      <c r="E172" s="1390"/>
      <c r="F172" s="1381"/>
      <c r="G172" s="1395" t="s">
        <v>715</v>
      </c>
      <c r="H172" s="1347"/>
      <c r="I172" s="1428"/>
      <c r="J172" s="1347"/>
      <c r="K172" s="1428"/>
      <c r="L172" s="1347"/>
      <c r="M172" s="1428"/>
      <c r="N172" s="200"/>
    </row>
    <row r="173" spans="1:14" ht="10.35" customHeight="1">
      <c r="A173" s="1387"/>
      <c r="B173" s="1390"/>
      <c r="C173" s="1390"/>
      <c r="D173" s="1381"/>
      <c r="E173" s="1390"/>
      <c r="F173" s="1381"/>
      <c r="G173" s="1395"/>
      <c r="H173" s="1347"/>
      <c r="I173" s="1429"/>
      <c r="J173" s="1347"/>
      <c r="K173" s="1429"/>
      <c r="L173" s="1347"/>
      <c r="M173" s="1429"/>
      <c r="N173" s="200"/>
    </row>
    <row r="174" spans="1:14" ht="10.35" customHeight="1">
      <c r="A174" s="1387"/>
      <c r="B174" s="1390"/>
      <c r="C174" s="1390"/>
      <c r="D174" s="1381"/>
      <c r="E174" s="1390"/>
      <c r="F174" s="1381"/>
      <c r="G174" s="1396"/>
      <c r="H174" s="1348"/>
      <c r="I174" s="1430"/>
      <c r="J174" s="1348"/>
      <c r="K174" s="1430"/>
      <c r="L174" s="1348"/>
      <c r="M174" s="1430"/>
      <c r="N174" s="200"/>
    </row>
    <row r="175" spans="1:14" ht="10.35" customHeight="1">
      <c r="A175" s="1387"/>
      <c r="B175" s="1390"/>
      <c r="C175" s="1390"/>
      <c r="D175" s="1381"/>
      <c r="E175" s="1390"/>
      <c r="F175" s="1381"/>
      <c r="G175" s="1431" t="s">
        <v>716</v>
      </c>
      <c r="H175" s="1347"/>
      <c r="I175" s="1347"/>
      <c r="J175" s="1347"/>
      <c r="K175" s="1347"/>
      <c r="L175" s="1347"/>
      <c r="M175" s="1347"/>
      <c r="N175" s="200"/>
    </row>
    <row r="176" spans="1:14" ht="10.35" customHeight="1">
      <c r="A176" s="1387"/>
      <c r="B176" s="1390"/>
      <c r="C176" s="1390"/>
      <c r="D176" s="1381"/>
      <c r="E176" s="1390"/>
      <c r="F176" s="1381"/>
      <c r="G176" s="1392"/>
      <c r="H176" s="1347"/>
      <c r="I176" s="1347"/>
      <c r="J176" s="1347"/>
      <c r="K176" s="1347"/>
      <c r="L176" s="1347"/>
      <c r="M176" s="1347"/>
      <c r="N176" s="200"/>
    </row>
    <row r="177" spans="1:14" ht="10.35" customHeight="1" thickBot="1">
      <c r="A177" s="1387"/>
      <c r="B177" s="1406"/>
      <c r="C177" s="1406"/>
      <c r="D177" s="1384"/>
      <c r="E177" s="1406"/>
      <c r="F177" s="1384"/>
      <c r="G177" s="1397"/>
      <c r="H177" s="1349"/>
      <c r="I177" s="1349"/>
      <c r="J177" s="1349"/>
      <c r="K177" s="1349"/>
      <c r="L177" s="1349"/>
      <c r="M177" s="1349"/>
      <c r="N177" s="200"/>
    </row>
    <row r="178" spans="1:14" ht="10.35" hidden="1" customHeight="1">
      <c r="A178" s="1402">
        <v>6</v>
      </c>
      <c r="B178" s="1405" t="str">
        <f>IF($A178="","",VLOOKUP($A178,②従事者明細!$A$3:$I$39,2))</f>
        <v>コンサル太郎</v>
      </c>
      <c r="C178" s="1405" t="str">
        <f>IF($A178="","",VLOOKUP($A178,②従事者明細!$A$3:$I$39,3))</f>
        <v>コンサル総括</v>
      </c>
      <c r="D178" s="1383">
        <f>IF($A178="","",VLOOKUP($A178,②従事者明細!$A$3:$I$39,6))</f>
        <v>3</v>
      </c>
      <c r="E178" s="1405" t="str">
        <f>IF($A178="","",VLOOKUP($A178,②従事者明細!$A$3:$I$39,5))</f>
        <v>コンサル</v>
      </c>
      <c r="F178" s="1383" t="str">
        <f>IF($A178="","",VLOOKUP($A178,②従事者明細!$A$3:$I$39,4))</f>
        <v>A-1</v>
      </c>
      <c r="G178" s="1392" t="s">
        <v>714</v>
      </c>
      <c r="H178" s="1346"/>
      <c r="I178" s="1428"/>
      <c r="J178" s="1346"/>
      <c r="K178" s="1428"/>
      <c r="L178" s="1346"/>
      <c r="M178" s="1428"/>
      <c r="N178" s="200"/>
    </row>
    <row r="179" spans="1:14" ht="10.35" hidden="1" customHeight="1">
      <c r="A179" s="1387"/>
      <c r="B179" s="1390"/>
      <c r="C179" s="1390"/>
      <c r="D179" s="1381"/>
      <c r="E179" s="1390"/>
      <c r="F179" s="1381"/>
      <c r="G179" s="1392"/>
      <c r="H179" s="1347"/>
      <c r="I179" s="1429"/>
      <c r="J179" s="1347"/>
      <c r="K179" s="1429"/>
      <c r="L179" s="1347"/>
      <c r="M179" s="1429"/>
      <c r="N179" s="200"/>
    </row>
    <row r="180" spans="1:14" ht="10.35" hidden="1" customHeight="1">
      <c r="A180" s="1387"/>
      <c r="B180" s="1390"/>
      <c r="C180" s="1390"/>
      <c r="D180" s="1381"/>
      <c r="E180" s="1390"/>
      <c r="F180" s="1381"/>
      <c r="G180" s="1393"/>
      <c r="H180" s="1348"/>
      <c r="I180" s="1430"/>
      <c r="J180" s="1348"/>
      <c r="K180" s="1430"/>
      <c r="L180" s="1348"/>
      <c r="M180" s="1430"/>
      <c r="N180" s="200"/>
    </row>
    <row r="181" spans="1:14" ht="10.35" hidden="1" customHeight="1">
      <c r="A181" s="1387"/>
      <c r="B181" s="1390"/>
      <c r="C181" s="1390"/>
      <c r="D181" s="1381"/>
      <c r="E181" s="1390"/>
      <c r="F181" s="1381"/>
      <c r="G181" s="1395" t="s">
        <v>715</v>
      </c>
      <c r="H181" s="1347"/>
      <c r="I181" s="1428"/>
      <c r="J181" s="1347"/>
      <c r="K181" s="1428"/>
      <c r="L181" s="1347"/>
      <c r="M181" s="1428"/>
      <c r="N181" s="200"/>
    </row>
    <row r="182" spans="1:14" ht="10.35" hidden="1" customHeight="1">
      <c r="A182" s="1387"/>
      <c r="B182" s="1390"/>
      <c r="C182" s="1390"/>
      <c r="D182" s="1381"/>
      <c r="E182" s="1390"/>
      <c r="F182" s="1381"/>
      <c r="G182" s="1395"/>
      <c r="H182" s="1347"/>
      <c r="I182" s="1429"/>
      <c r="J182" s="1347"/>
      <c r="K182" s="1429"/>
      <c r="L182" s="1347"/>
      <c r="M182" s="1429"/>
      <c r="N182" s="200"/>
    </row>
    <row r="183" spans="1:14" ht="10.35" hidden="1" customHeight="1">
      <c r="A183" s="1387"/>
      <c r="B183" s="1390"/>
      <c r="C183" s="1390"/>
      <c r="D183" s="1381"/>
      <c r="E183" s="1390"/>
      <c r="F183" s="1381"/>
      <c r="G183" s="1396"/>
      <c r="H183" s="1348"/>
      <c r="I183" s="1430"/>
      <c r="J183" s="1348"/>
      <c r="K183" s="1430"/>
      <c r="L183" s="1348"/>
      <c r="M183" s="1430"/>
      <c r="N183" s="200"/>
    </row>
    <row r="184" spans="1:14" ht="10.35" hidden="1" customHeight="1">
      <c r="A184" s="1387"/>
      <c r="B184" s="1390"/>
      <c r="C184" s="1390"/>
      <c r="D184" s="1381"/>
      <c r="E184" s="1390"/>
      <c r="F184" s="1381"/>
      <c r="G184" s="1431" t="s">
        <v>716</v>
      </c>
      <c r="H184" s="1347"/>
      <c r="I184" s="1347"/>
      <c r="J184" s="1347"/>
      <c r="K184" s="1347"/>
      <c r="L184" s="1347"/>
      <c r="M184" s="1347"/>
      <c r="N184" s="200"/>
    </row>
    <row r="185" spans="1:14" ht="10.35" hidden="1" customHeight="1">
      <c r="A185" s="1387"/>
      <c r="B185" s="1390"/>
      <c r="C185" s="1390"/>
      <c r="D185" s="1381"/>
      <c r="E185" s="1390"/>
      <c r="F185" s="1381"/>
      <c r="G185" s="1392"/>
      <c r="H185" s="1347"/>
      <c r="I185" s="1347"/>
      <c r="J185" s="1347"/>
      <c r="K185" s="1347"/>
      <c r="L185" s="1347"/>
      <c r="M185" s="1347"/>
      <c r="N185" s="200"/>
    </row>
    <row r="186" spans="1:14" ht="10.35" hidden="1" customHeight="1">
      <c r="A186" s="1404"/>
      <c r="B186" s="1406"/>
      <c r="C186" s="1406"/>
      <c r="D186" s="1384"/>
      <c r="E186" s="1406"/>
      <c r="F186" s="1384"/>
      <c r="G186" s="1397"/>
      <c r="H186" s="1349"/>
      <c r="I186" s="1349"/>
      <c r="J186" s="1349"/>
      <c r="K186" s="1349"/>
      <c r="L186" s="1349"/>
      <c r="M186" s="1349"/>
      <c r="N186" s="200"/>
    </row>
    <row r="187" spans="1:14" ht="10.35" hidden="1" customHeight="1">
      <c r="A187" s="1402"/>
      <c r="B187" s="1405" t="str">
        <f>IF($A187="","",VLOOKUP($A187,②従事者明細!$A$3:$I$39,2))</f>
        <v/>
      </c>
      <c r="C187" s="1405" t="str">
        <f>IF($A187="","",VLOOKUP($A187,②従事者明細!$A$3:$I$39,3))</f>
        <v/>
      </c>
      <c r="D187" s="1383" t="str">
        <f>IF($A187="","",VLOOKUP($A187,②従事者明細!$A$3:$I$39,6))</f>
        <v/>
      </c>
      <c r="E187" s="1405" t="str">
        <f>IF($A187="","",VLOOKUP($A187,②従事者明細!$A$3:$I$39,5))</f>
        <v/>
      </c>
      <c r="F187" s="1383" t="str">
        <f>IF($A187="","",VLOOKUP($A187,②従事者明細!$A$3:$I$39,4))</f>
        <v/>
      </c>
      <c r="G187" s="1392" t="s">
        <v>714</v>
      </c>
      <c r="H187" s="1346"/>
      <c r="I187" s="1428"/>
      <c r="J187" s="1346"/>
      <c r="K187" s="1428"/>
      <c r="L187" s="1346"/>
      <c r="M187" s="1428"/>
      <c r="N187" s="200"/>
    </row>
    <row r="188" spans="1:14" ht="10.35" hidden="1" customHeight="1">
      <c r="A188" s="1387"/>
      <c r="B188" s="1390"/>
      <c r="C188" s="1390"/>
      <c r="D188" s="1381"/>
      <c r="E188" s="1390"/>
      <c r="F188" s="1381"/>
      <c r="G188" s="1392"/>
      <c r="H188" s="1347"/>
      <c r="I188" s="1429"/>
      <c r="J188" s="1347"/>
      <c r="K188" s="1429"/>
      <c r="L188" s="1347"/>
      <c r="M188" s="1429"/>
      <c r="N188" s="200"/>
    </row>
    <row r="189" spans="1:14" ht="10.35" hidden="1" customHeight="1">
      <c r="A189" s="1387"/>
      <c r="B189" s="1390"/>
      <c r="C189" s="1390"/>
      <c r="D189" s="1381"/>
      <c r="E189" s="1390"/>
      <c r="F189" s="1381"/>
      <c r="G189" s="1393"/>
      <c r="H189" s="1348"/>
      <c r="I189" s="1430"/>
      <c r="J189" s="1348"/>
      <c r="K189" s="1430"/>
      <c r="L189" s="1348"/>
      <c r="M189" s="1430"/>
      <c r="N189" s="200"/>
    </row>
    <row r="190" spans="1:14" ht="10.35" hidden="1" customHeight="1">
      <c r="A190" s="1387"/>
      <c r="B190" s="1390"/>
      <c r="C190" s="1390"/>
      <c r="D190" s="1381"/>
      <c r="E190" s="1390"/>
      <c r="F190" s="1381"/>
      <c r="G190" s="1395" t="s">
        <v>715</v>
      </c>
      <c r="H190" s="1347"/>
      <c r="I190" s="1428"/>
      <c r="J190" s="1347"/>
      <c r="K190" s="1428"/>
      <c r="L190" s="1347"/>
      <c r="M190" s="1428"/>
      <c r="N190" s="200"/>
    </row>
    <row r="191" spans="1:14" ht="10.35" hidden="1" customHeight="1">
      <c r="A191" s="1387"/>
      <c r="B191" s="1390"/>
      <c r="C191" s="1390"/>
      <c r="D191" s="1381"/>
      <c r="E191" s="1390"/>
      <c r="F191" s="1381"/>
      <c r="G191" s="1395"/>
      <c r="H191" s="1347"/>
      <c r="I191" s="1429"/>
      <c r="J191" s="1347"/>
      <c r="K191" s="1429"/>
      <c r="L191" s="1347"/>
      <c r="M191" s="1429"/>
      <c r="N191" s="200"/>
    </row>
    <row r="192" spans="1:14" ht="10.35" hidden="1" customHeight="1">
      <c r="A192" s="1387"/>
      <c r="B192" s="1390"/>
      <c r="C192" s="1390"/>
      <c r="D192" s="1381"/>
      <c r="E192" s="1390"/>
      <c r="F192" s="1381"/>
      <c r="G192" s="1396"/>
      <c r="H192" s="1348"/>
      <c r="I192" s="1430"/>
      <c r="J192" s="1348"/>
      <c r="K192" s="1430"/>
      <c r="L192" s="1348"/>
      <c r="M192" s="1430"/>
      <c r="N192" s="200"/>
    </row>
    <row r="193" spans="1:14" ht="10.35" hidden="1" customHeight="1">
      <c r="A193" s="1387"/>
      <c r="B193" s="1390"/>
      <c r="C193" s="1390"/>
      <c r="D193" s="1381"/>
      <c r="E193" s="1390"/>
      <c r="F193" s="1381"/>
      <c r="G193" s="1431" t="s">
        <v>716</v>
      </c>
      <c r="H193" s="1347"/>
      <c r="I193" s="1347"/>
      <c r="J193" s="1347"/>
      <c r="K193" s="1347"/>
      <c r="L193" s="1347"/>
      <c r="M193" s="1347"/>
      <c r="N193" s="200"/>
    </row>
    <row r="194" spans="1:14" ht="10.35" hidden="1" customHeight="1">
      <c r="A194" s="1387"/>
      <c r="B194" s="1390"/>
      <c r="C194" s="1390"/>
      <c r="D194" s="1381"/>
      <c r="E194" s="1390"/>
      <c r="F194" s="1381"/>
      <c r="G194" s="1392"/>
      <c r="H194" s="1347"/>
      <c r="I194" s="1347"/>
      <c r="J194" s="1347"/>
      <c r="K194" s="1347"/>
      <c r="L194" s="1347"/>
      <c r="M194" s="1347"/>
      <c r="N194" s="200"/>
    </row>
    <row r="195" spans="1:14" ht="10.35" hidden="1" customHeight="1" thickBot="1">
      <c r="A195" s="1388"/>
      <c r="B195" s="1391"/>
      <c r="C195" s="1391"/>
      <c r="D195" s="1382"/>
      <c r="E195" s="1391"/>
      <c r="F195" s="1382"/>
      <c r="G195" s="1403"/>
      <c r="H195" s="1350"/>
      <c r="I195" s="1350"/>
      <c r="J195" s="1350"/>
      <c r="K195" s="1350"/>
      <c r="L195" s="1350"/>
      <c r="M195" s="1350"/>
      <c r="N195" s="200"/>
    </row>
    <row r="196" spans="1:14" ht="10.35" hidden="1" customHeight="1">
      <c r="A196" s="1387"/>
      <c r="B196" s="1390" t="str">
        <f>IF($A196="","",VLOOKUP($A196,②従事者明細!$A$3:$I$39,2))</f>
        <v/>
      </c>
      <c r="C196" s="1390" t="str">
        <f>IF($A196="","",VLOOKUP($A196,②従事者明細!$A$3:$I$39,3))</f>
        <v/>
      </c>
      <c r="D196" s="1381" t="str">
        <f>IF($A196="","",VLOOKUP($A196,②従事者明細!$A$3:$I$39,6))</f>
        <v/>
      </c>
      <c r="E196" s="1390" t="str">
        <f>IF($A196="","",VLOOKUP($A196,②従事者明細!$A$3:$I$39,4))</f>
        <v/>
      </c>
      <c r="F196" s="1381" t="str">
        <f>IF($A196="","",VLOOKUP($A196,②従事者明細!$A$3:$I$39,5))</f>
        <v/>
      </c>
      <c r="G196" s="1392" t="s">
        <v>714</v>
      </c>
      <c r="H196" s="1337"/>
      <c r="I196" s="1428"/>
      <c r="J196" s="1337"/>
      <c r="K196" s="1428"/>
      <c r="L196" s="1337"/>
      <c r="M196" s="1428"/>
      <c r="N196" s="200"/>
    </row>
    <row r="197" spans="1:14" ht="10.35" hidden="1" customHeight="1">
      <c r="A197" s="1387"/>
      <c r="B197" s="1390"/>
      <c r="C197" s="1390"/>
      <c r="D197" s="1381"/>
      <c r="E197" s="1390"/>
      <c r="F197" s="1381"/>
      <c r="G197" s="1392"/>
      <c r="H197" s="1337"/>
      <c r="I197" s="1429"/>
      <c r="J197" s="1337"/>
      <c r="K197" s="1429"/>
      <c r="L197" s="1337"/>
      <c r="M197" s="1429"/>
      <c r="N197" s="200"/>
    </row>
    <row r="198" spans="1:14" ht="10.35" hidden="1" customHeight="1">
      <c r="A198" s="1387"/>
      <c r="B198" s="1390"/>
      <c r="C198" s="1390"/>
      <c r="D198" s="1381"/>
      <c r="E198" s="1390"/>
      <c r="F198" s="1381"/>
      <c r="G198" s="1393"/>
      <c r="H198" s="1338"/>
      <c r="I198" s="1430"/>
      <c r="J198" s="1338"/>
      <c r="K198" s="1430"/>
      <c r="L198" s="1338"/>
      <c r="M198" s="1430"/>
      <c r="N198" s="200"/>
    </row>
    <row r="199" spans="1:14" ht="10.35" hidden="1" customHeight="1">
      <c r="A199" s="1387"/>
      <c r="B199" s="1390"/>
      <c r="C199" s="1390"/>
      <c r="D199" s="1381"/>
      <c r="E199" s="1390"/>
      <c r="F199" s="1381"/>
      <c r="G199" s="1395" t="s">
        <v>715</v>
      </c>
      <c r="H199" s="1337"/>
      <c r="I199" s="1428"/>
      <c r="J199" s="1337"/>
      <c r="K199" s="1428"/>
      <c r="L199" s="1337"/>
      <c r="M199" s="1428"/>
      <c r="N199" s="200"/>
    </row>
    <row r="200" spans="1:14" ht="10.35" hidden="1" customHeight="1">
      <c r="A200" s="1387"/>
      <c r="B200" s="1390"/>
      <c r="C200" s="1390"/>
      <c r="D200" s="1381"/>
      <c r="E200" s="1390"/>
      <c r="F200" s="1381"/>
      <c r="G200" s="1395"/>
      <c r="H200" s="1337"/>
      <c r="I200" s="1429"/>
      <c r="J200" s="1337"/>
      <c r="K200" s="1429"/>
      <c r="L200" s="1337"/>
      <c r="M200" s="1429"/>
      <c r="N200" s="200"/>
    </row>
    <row r="201" spans="1:14" ht="10.35" hidden="1" customHeight="1">
      <c r="A201" s="1387"/>
      <c r="B201" s="1390"/>
      <c r="C201" s="1390"/>
      <c r="D201" s="1381"/>
      <c r="E201" s="1390"/>
      <c r="F201" s="1381"/>
      <c r="G201" s="1396"/>
      <c r="H201" s="1338"/>
      <c r="I201" s="1430"/>
      <c r="J201" s="1338"/>
      <c r="K201" s="1430"/>
      <c r="L201" s="1338"/>
      <c r="M201" s="1430"/>
      <c r="N201" s="200"/>
    </row>
    <row r="202" spans="1:14" ht="10.35" hidden="1" customHeight="1">
      <c r="A202" s="1387"/>
      <c r="B202" s="1390"/>
      <c r="C202" s="1390"/>
      <c r="D202" s="1381"/>
      <c r="E202" s="1390"/>
      <c r="F202" s="1381"/>
      <c r="G202" s="1431" t="s">
        <v>716</v>
      </c>
      <c r="H202" s="1337"/>
      <c r="I202" s="1337"/>
      <c r="J202" s="1337"/>
      <c r="K202" s="1337"/>
      <c r="L202" s="1337"/>
      <c r="M202" s="1337"/>
      <c r="N202" s="200"/>
    </row>
    <row r="203" spans="1:14" ht="10.35" hidden="1" customHeight="1">
      <c r="A203" s="1387"/>
      <c r="B203" s="1390"/>
      <c r="C203" s="1390"/>
      <c r="D203" s="1381"/>
      <c r="E203" s="1390"/>
      <c r="F203" s="1381"/>
      <c r="G203" s="1392"/>
      <c r="H203" s="1337"/>
      <c r="I203" s="1337"/>
      <c r="J203" s="1337"/>
      <c r="K203" s="1337"/>
      <c r="L203" s="1337"/>
      <c r="M203" s="1337"/>
      <c r="N203" s="200"/>
    </row>
    <row r="204" spans="1:14" ht="10.35" hidden="1" customHeight="1">
      <c r="A204" s="1404"/>
      <c r="B204" s="1406"/>
      <c r="C204" s="1406"/>
      <c r="D204" s="1384"/>
      <c r="E204" s="1406"/>
      <c r="F204" s="1384"/>
      <c r="G204" s="1397"/>
      <c r="H204" s="1437"/>
      <c r="I204" s="1437"/>
      <c r="J204" s="1437"/>
      <c r="K204" s="1437"/>
      <c r="L204" s="1437"/>
      <c r="M204" s="1437"/>
      <c r="N204" s="200"/>
    </row>
    <row r="205" spans="1:14" ht="10.35" hidden="1" customHeight="1">
      <c r="A205" s="1387"/>
      <c r="B205" s="1390" t="str">
        <f>IF($A205="","",VLOOKUP($A205,②従事者明細!$A$3:$I$39,2))</f>
        <v/>
      </c>
      <c r="C205" s="1390" t="str">
        <f>IF($A205="","",VLOOKUP($A205,②従事者明細!$A$3:$I$39,3))</f>
        <v/>
      </c>
      <c r="D205" s="1381" t="str">
        <f>IF($A205="","",VLOOKUP($A205,②従事者明細!$A$3:$I$39,6))</f>
        <v/>
      </c>
      <c r="E205" s="1390" t="str">
        <f>IF($A205="","",VLOOKUP($A205,②従事者明細!$A$3:$I$39,4))</f>
        <v/>
      </c>
      <c r="F205" s="1383" t="str">
        <f>IF($A205="","",VLOOKUP($A205,②従事者明細!$A$3:$I$39,5))</f>
        <v/>
      </c>
      <c r="G205" s="1392" t="s">
        <v>714</v>
      </c>
      <c r="H205" s="1337"/>
      <c r="I205" s="1428"/>
      <c r="J205" s="1337"/>
      <c r="K205" s="1428"/>
      <c r="L205" s="1337"/>
      <c r="M205" s="1428"/>
      <c r="N205" s="200"/>
    </row>
    <row r="206" spans="1:14" ht="10.35" hidden="1" customHeight="1">
      <c r="A206" s="1387"/>
      <c r="B206" s="1390"/>
      <c r="C206" s="1390"/>
      <c r="D206" s="1381"/>
      <c r="E206" s="1390"/>
      <c r="F206" s="1381"/>
      <c r="G206" s="1392"/>
      <c r="H206" s="1337"/>
      <c r="I206" s="1429"/>
      <c r="J206" s="1337"/>
      <c r="K206" s="1429"/>
      <c r="L206" s="1337"/>
      <c r="M206" s="1429"/>
      <c r="N206" s="200"/>
    </row>
    <row r="207" spans="1:14" ht="10.35" hidden="1" customHeight="1">
      <c r="A207" s="1387"/>
      <c r="B207" s="1390"/>
      <c r="C207" s="1390"/>
      <c r="D207" s="1381"/>
      <c r="E207" s="1390"/>
      <c r="F207" s="1381"/>
      <c r="G207" s="1393"/>
      <c r="H207" s="1338"/>
      <c r="I207" s="1430"/>
      <c r="J207" s="1338"/>
      <c r="K207" s="1430"/>
      <c r="L207" s="1338"/>
      <c r="M207" s="1430"/>
      <c r="N207" s="200"/>
    </row>
    <row r="208" spans="1:14" ht="10.35" hidden="1" customHeight="1">
      <c r="A208" s="1387"/>
      <c r="B208" s="1390"/>
      <c r="C208" s="1390"/>
      <c r="D208" s="1381"/>
      <c r="E208" s="1390"/>
      <c r="F208" s="1381"/>
      <c r="G208" s="1395" t="s">
        <v>715</v>
      </c>
      <c r="H208" s="1337"/>
      <c r="I208" s="1428"/>
      <c r="J208" s="1337"/>
      <c r="K208" s="1428"/>
      <c r="L208" s="1337"/>
      <c r="M208" s="1428"/>
      <c r="N208" s="200"/>
    </row>
    <row r="209" spans="1:14" ht="10.35" hidden="1" customHeight="1">
      <c r="A209" s="1387"/>
      <c r="B209" s="1390"/>
      <c r="C209" s="1390"/>
      <c r="D209" s="1381"/>
      <c r="E209" s="1390"/>
      <c r="F209" s="1381"/>
      <c r="G209" s="1395"/>
      <c r="H209" s="1337"/>
      <c r="I209" s="1429"/>
      <c r="J209" s="1337"/>
      <c r="K209" s="1429"/>
      <c r="L209" s="1337"/>
      <c r="M209" s="1429"/>
      <c r="N209" s="200"/>
    </row>
    <row r="210" spans="1:14" ht="10.35" hidden="1" customHeight="1">
      <c r="A210" s="1387"/>
      <c r="B210" s="1390"/>
      <c r="C210" s="1390"/>
      <c r="D210" s="1381"/>
      <c r="E210" s="1390"/>
      <c r="F210" s="1381"/>
      <c r="G210" s="1396"/>
      <c r="H210" s="1338"/>
      <c r="I210" s="1430"/>
      <c r="J210" s="1338"/>
      <c r="K210" s="1430"/>
      <c r="L210" s="1338"/>
      <c r="M210" s="1430"/>
      <c r="N210" s="200"/>
    </row>
    <row r="211" spans="1:14" ht="10.35" hidden="1" customHeight="1">
      <c r="A211" s="1387"/>
      <c r="B211" s="1390"/>
      <c r="C211" s="1390"/>
      <c r="D211" s="1381"/>
      <c r="E211" s="1390"/>
      <c r="F211" s="1381"/>
      <c r="G211" s="1431" t="s">
        <v>716</v>
      </c>
      <c r="H211" s="1337"/>
      <c r="I211" s="1337"/>
      <c r="J211" s="1337"/>
      <c r="K211" s="1337"/>
      <c r="L211" s="1337"/>
      <c r="M211" s="1337"/>
      <c r="N211" s="200"/>
    </row>
    <row r="212" spans="1:14" ht="10.35" hidden="1" customHeight="1">
      <c r="A212" s="1387"/>
      <c r="B212" s="1390"/>
      <c r="C212" s="1390"/>
      <c r="D212" s="1381"/>
      <c r="E212" s="1390"/>
      <c r="F212" s="1381"/>
      <c r="G212" s="1392"/>
      <c r="H212" s="1337"/>
      <c r="I212" s="1337"/>
      <c r="J212" s="1337"/>
      <c r="K212" s="1337"/>
      <c r="L212" s="1337"/>
      <c r="M212" s="1337"/>
      <c r="N212" s="200"/>
    </row>
    <row r="213" spans="1:14" ht="10.35" hidden="1" customHeight="1">
      <c r="A213" s="1404"/>
      <c r="B213" s="1406"/>
      <c r="C213" s="1406"/>
      <c r="D213" s="1384"/>
      <c r="E213" s="1406"/>
      <c r="F213" s="1384"/>
      <c r="G213" s="1397"/>
      <c r="H213" s="1437"/>
      <c r="I213" s="1437"/>
      <c r="J213" s="1437"/>
      <c r="K213" s="1437"/>
      <c r="L213" s="1437"/>
      <c r="M213" s="1437"/>
      <c r="N213" s="200"/>
    </row>
    <row r="214" spans="1:14" ht="10.35" hidden="1" customHeight="1">
      <c r="A214" s="1387"/>
      <c r="B214" s="1390" t="str">
        <f>IF($A214="","",VLOOKUP($A214,②従事者明細!$A$3:$I$39,2))</f>
        <v/>
      </c>
      <c r="C214" s="1390" t="str">
        <f>IF($A214="","",VLOOKUP($A214,②従事者明細!$A$3:$I$39,3))</f>
        <v/>
      </c>
      <c r="D214" s="1381" t="str">
        <f>IF($A214="","",VLOOKUP($A214,②従事者明細!$A$3:$I$39,6))</f>
        <v/>
      </c>
      <c r="E214" s="1390" t="str">
        <f>IF($A214="","",VLOOKUP($A214,②従事者明細!$A$3:$I$39,4))</f>
        <v/>
      </c>
      <c r="F214" s="1383" t="str">
        <f>IF($A214="","",VLOOKUP($A214,②従事者明細!$A$3:$I$39,5))</f>
        <v/>
      </c>
      <c r="G214" s="1392" t="s">
        <v>714</v>
      </c>
      <c r="H214" s="1337"/>
      <c r="I214" s="1428"/>
      <c r="J214" s="1337"/>
      <c r="K214" s="1428"/>
      <c r="L214" s="1337"/>
      <c r="M214" s="1428"/>
      <c r="N214" s="200"/>
    </row>
    <row r="215" spans="1:14" ht="10.35" hidden="1" customHeight="1">
      <c r="A215" s="1387"/>
      <c r="B215" s="1390"/>
      <c r="C215" s="1390"/>
      <c r="D215" s="1381"/>
      <c r="E215" s="1390"/>
      <c r="F215" s="1381"/>
      <c r="G215" s="1392"/>
      <c r="H215" s="1337"/>
      <c r="I215" s="1429"/>
      <c r="J215" s="1337"/>
      <c r="K215" s="1429"/>
      <c r="L215" s="1337"/>
      <c r="M215" s="1429"/>
      <c r="N215" s="200"/>
    </row>
    <row r="216" spans="1:14" ht="10.35" hidden="1" customHeight="1">
      <c r="A216" s="1387"/>
      <c r="B216" s="1390"/>
      <c r="C216" s="1390"/>
      <c r="D216" s="1381"/>
      <c r="E216" s="1390"/>
      <c r="F216" s="1381"/>
      <c r="G216" s="1393"/>
      <c r="H216" s="1338"/>
      <c r="I216" s="1430"/>
      <c r="J216" s="1338"/>
      <c r="K216" s="1430"/>
      <c r="L216" s="1338"/>
      <c r="M216" s="1430"/>
      <c r="N216" s="200"/>
    </row>
    <row r="217" spans="1:14" ht="10.35" hidden="1" customHeight="1">
      <c r="A217" s="1387"/>
      <c r="B217" s="1390"/>
      <c r="C217" s="1390"/>
      <c r="D217" s="1381"/>
      <c r="E217" s="1390"/>
      <c r="F217" s="1381"/>
      <c r="G217" s="1395" t="s">
        <v>715</v>
      </c>
      <c r="H217" s="1337"/>
      <c r="I217" s="1428"/>
      <c r="J217" s="1337"/>
      <c r="K217" s="1428"/>
      <c r="L217" s="1337"/>
      <c r="M217" s="1428"/>
      <c r="N217" s="200"/>
    </row>
    <row r="218" spans="1:14" ht="10.35" hidden="1" customHeight="1">
      <c r="A218" s="1387"/>
      <c r="B218" s="1390"/>
      <c r="C218" s="1390"/>
      <c r="D218" s="1381"/>
      <c r="E218" s="1390"/>
      <c r="F218" s="1381"/>
      <c r="G218" s="1395"/>
      <c r="H218" s="1337"/>
      <c r="I218" s="1429"/>
      <c r="J218" s="1337"/>
      <c r="K218" s="1429"/>
      <c r="L218" s="1337"/>
      <c r="M218" s="1429"/>
      <c r="N218" s="200"/>
    </row>
    <row r="219" spans="1:14" ht="10.35" hidden="1" customHeight="1">
      <c r="A219" s="1387"/>
      <c r="B219" s="1390"/>
      <c r="C219" s="1390"/>
      <c r="D219" s="1381"/>
      <c r="E219" s="1390"/>
      <c r="F219" s="1381"/>
      <c r="G219" s="1396"/>
      <c r="H219" s="1338"/>
      <c r="I219" s="1430"/>
      <c r="J219" s="1338"/>
      <c r="K219" s="1430"/>
      <c r="L219" s="1338"/>
      <c r="M219" s="1430"/>
      <c r="N219" s="200"/>
    </row>
    <row r="220" spans="1:14" ht="10.35" hidden="1" customHeight="1">
      <c r="A220" s="1387"/>
      <c r="B220" s="1390"/>
      <c r="C220" s="1390"/>
      <c r="D220" s="1381"/>
      <c r="E220" s="1390"/>
      <c r="F220" s="1381"/>
      <c r="G220" s="1431" t="s">
        <v>716</v>
      </c>
      <c r="H220" s="1337"/>
      <c r="I220" s="1337"/>
      <c r="J220" s="1337"/>
      <c r="K220" s="1337"/>
      <c r="L220" s="1337"/>
      <c r="M220" s="1337"/>
      <c r="N220" s="200"/>
    </row>
    <row r="221" spans="1:14" ht="10.35" hidden="1" customHeight="1">
      <c r="A221" s="1387"/>
      <c r="B221" s="1390"/>
      <c r="C221" s="1390"/>
      <c r="D221" s="1381"/>
      <c r="E221" s="1390"/>
      <c r="F221" s="1381"/>
      <c r="G221" s="1392"/>
      <c r="H221" s="1337"/>
      <c r="I221" s="1337"/>
      <c r="J221" s="1337"/>
      <c r="K221" s="1337"/>
      <c r="L221" s="1337"/>
      <c r="M221" s="1337"/>
      <c r="N221" s="200"/>
    </row>
    <row r="222" spans="1:14" ht="10.35" hidden="1" customHeight="1">
      <c r="A222" s="1404"/>
      <c r="B222" s="1406"/>
      <c r="C222" s="1406"/>
      <c r="D222" s="1384"/>
      <c r="E222" s="1406"/>
      <c r="F222" s="1384"/>
      <c r="G222" s="1397"/>
      <c r="H222" s="1437"/>
      <c r="I222" s="1437"/>
      <c r="J222" s="1437"/>
      <c r="K222" s="1437"/>
      <c r="L222" s="1437"/>
      <c r="M222" s="1437"/>
      <c r="N222" s="200"/>
    </row>
    <row r="223" spans="1:14" ht="10.35" hidden="1" customHeight="1">
      <c r="A223" s="1387"/>
      <c r="B223" s="1390" t="str">
        <f>IF($A223="","",VLOOKUP($A223,②従事者明細!$A$3:$I$39,2))</f>
        <v/>
      </c>
      <c r="C223" s="1390" t="str">
        <f>IF($A223="","",VLOOKUP($A223,②従事者明細!$A$3:$I$39,3))</f>
        <v/>
      </c>
      <c r="D223" s="1381" t="str">
        <f>IF($A223="","",VLOOKUP($A223,②従事者明細!$A$3:$I$39,6))</f>
        <v/>
      </c>
      <c r="E223" s="1390" t="str">
        <f>IF($A223="","",VLOOKUP($A223,②従事者明細!$A$3:$I$39,4))</f>
        <v/>
      </c>
      <c r="F223" s="1383" t="str">
        <f>IF($A223="","",VLOOKUP($A223,②従事者明細!$A$3:$I$39,5))</f>
        <v/>
      </c>
      <c r="G223" s="1392" t="s">
        <v>714</v>
      </c>
      <c r="H223" s="1337"/>
      <c r="I223" s="1428"/>
      <c r="J223" s="1337"/>
      <c r="K223" s="1428"/>
      <c r="L223" s="1337"/>
      <c r="M223" s="1428"/>
      <c r="N223" s="200"/>
    </row>
    <row r="224" spans="1:14" ht="10.35" hidden="1" customHeight="1">
      <c r="A224" s="1387"/>
      <c r="B224" s="1390"/>
      <c r="C224" s="1390"/>
      <c r="D224" s="1381"/>
      <c r="E224" s="1390"/>
      <c r="F224" s="1381"/>
      <c r="G224" s="1392"/>
      <c r="H224" s="1337"/>
      <c r="I224" s="1429"/>
      <c r="J224" s="1337"/>
      <c r="K224" s="1429"/>
      <c r="L224" s="1337"/>
      <c r="M224" s="1429"/>
      <c r="N224" s="200"/>
    </row>
    <row r="225" spans="1:14" ht="10.35" hidden="1" customHeight="1">
      <c r="A225" s="1387"/>
      <c r="B225" s="1390"/>
      <c r="C225" s="1390"/>
      <c r="D225" s="1381"/>
      <c r="E225" s="1390"/>
      <c r="F225" s="1381"/>
      <c r="G225" s="1393"/>
      <c r="H225" s="1338"/>
      <c r="I225" s="1430"/>
      <c r="J225" s="1338"/>
      <c r="K225" s="1430"/>
      <c r="L225" s="1338"/>
      <c r="M225" s="1430"/>
      <c r="N225" s="200"/>
    </row>
    <row r="226" spans="1:14" ht="10.35" hidden="1" customHeight="1">
      <c r="A226" s="1387"/>
      <c r="B226" s="1390"/>
      <c r="C226" s="1390"/>
      <c r="D226" s="1381"/>
      <c r="E226" s="1390"/>
      <c r="F226" s="1381"/>
      <c r="G226" s="1395" t="s">
        <v>715</v>
      </c>
      <c r="H226" s="1337"/>
      <c r="I226" s="1428"/>
      <c r="J226" s="1337"/>
      <c r="K226" s="1428"/>
      <c r="L226" s="1337"/>
      <c r="M226" s="1428"/>
      <c r="N226" s="200"/>
    </row>
    <row r="227" spans="1:14" ht="10.35" hidden="1" customHeight="1">
      <c r="A227" s="1387"/>
      <c r="B227" s="1390"/>
      <c r="C227" s="1390"/>
      <c r="D227" s="1381"/>
      <c r="E227" s="1390"/>
      <c r="F227" s="1381"/>
      <c r="G227" s="1395"/>
      <c r="H227" s="1337"/>
      <c r="I227" s="1429"/>
      <c r="J227" s="1337"/>
      <c r="K227" s="1429"/>
      <c r="L227" s="1337"/>
      <c r="M227" s="1429"/>
      <c r="N227" s="200"/>
    </row>
    <row r="228" spans="1:14" ht="10.35" hidden="1" customHeight="1">
      <c r="A228" s="1387"/>
      <c r="B228" s="1390"/>
      <c r="C228" s="1390"/>
      <c r="D228" s="1381"/>
      <c r="E228" s="1390"/>
      <c r="F228" s="1381"/>
      <c r="G228" s="1396"/>
      <c r="H228" s="1338"/>
      <c r="I228" s="1430"/>
      <c r="J228" s="1338"/>
      <c r="K228" s="1430"/>
      <c r="L228" s="1338"/>
      <c r="M228" s="1430"/>
      <c r="N228" s="200"/>
    </row>
    <row r="229" spans="1:14" ht="10.35" hidden="1" customHeight="1">
      <c r="A229" s="1387"/>
      <c r="B229" s="1390"/>
      <c r="C229" s="1390"/>
      <c r="D229" s="1381"/>
      <c r="E229" s="1390"/>
      <c r="F229" s="1381"/>
      <c r="G229" s="1431" t="s">
        <v>716</v>
      </c>
      <c r="H229" s="1337"/>
      <c r="I229" s="1337"/>
      <c r="J229" s="1337"/>
      <c r="K229" s="1337"/>
      <c r="L229" s="1337"/>
      <c r="M229" s="1337"/>
      <c r="N229" s="200"/>
    </row>
    <row r="230" spans="1:14" ht="10.35" hidden="1" customHeight="1">
      <c r="A230" s="1387"/>
      <c r="B230" s="1390"/>
      <c r="C230" s="1390"/>
      <c r="D230" s="1381"/>
      <c r="E230" s="1390"/>
      <c r="F230" s="1381"/>
      <c r="G230" s="1392"/>
      <c r="H230" s="1337"/>
      <c r="I230" s="1337"/>
      <c r="J230" s="1337"/>
      <c r="K230" s="1337"/>
      <c r="L230" s="1337"/>
      <c r="M230" s="1337"/>
      <c r="N230" s="200"/>
    </row>
    <row r="231" spans="1:14" ht="10.35" hidden="1" customHeight="1">
      <c r="A231" s="1404"/>
      <c r="B231" s="1406"/>
      <c r="C231" s="1406"/>
      <c r="D231" s="1384"/>
      <c r="E231" s="1406"/>
      <c r="F231" s="1384"/>
      <c r="G231" s="1397"/>
      <c r="H231" s="1437"/>
      <c r="I231" s="1437"/>
      <c r="J231" s="1437"/>
      <c r="K231" s="1437"/>
      <c r="L231" s="1437"/>
      <c r="M231" s="1437"/>
      <c r="N231" s="200"/>
    </row>
    <row r="232" spans="1:14" ht="10.35" hidden="1" customHeight="1">
      <c r="A232" s="1408"/>
      <c r="B232" s="1405" t="str">
        <f>IF($A232="","",VLOOKUP($A232,②従事者明細!$A$3:$I$39,2))</f>
        <v/>
      </c>
      <c r="C232" s="1405" t="str">
        <f>IF($A232="","",VLOOKUP($A232,②従事者明細!$A$3:$I$39,3))</f>
        <v/>
      </c>
      <c r="D232" s="1383" t="str">
        <f>IF($A232="","",VLOOKUP($A232,②従事者明細!$A$3:$I$39,6))</f>
        <v/>
      </c>
      <c r="E232" s="1405" t="str">
        <f>IF($A232="","",VLOOKUP($A232,②従事者明細!$A$3:$I$39,4))</f>
        <v/>
      </c>
      <c r="F232" s="1383" t="str">
        <f>IF($A232="","",VLOOKUP($A232,②従事者明細!$A$3:$I$39,5))</f>
        <v/>
      </c>
      <c r="G232" s="1392" t="s">
        <v>714</v>
      </c>
      <c r="H232" s="1435"/>
      <c r="I232" s="1428"/>
      <c r="J232" s="1435"/>
      <c r="K232" s="1428"/>
      <c r="L232" s="1435"/>
      <c r="M232" s="1428"/>
      <c r="N232" s="200"/>
    </row>
    <row r="233" spans="1:14" ht="10.35" hidden="1" customHeight="1">
      <c r="A233" s="1409"/>
      <c r="B233" s="1390"/>
      <c r="C233" s="1390"/>
      <c r="D233" s="1381"/>
      <c r="E233" s="1390"/>
      <c r="F233" s="1381"/>
      <c r="G233" s="1392"/>
      <c r="H233" s="1433"/>
      <c r="I233" s="1429"/>
      <c r="J233" s="1433"/>
      <c r="K233" s="1429"/>
      <c r="L233" s="1433"/>
      <c r="M233" s="1429"/>
      <c r="N233" s="200"/>
    </row>
    <row r="234" spans="1:14" ht="10.35" hidden="1" customHeight="1">
      <c r="A234" s="1409"/>
      <c r="B234" s="1390"/>
      <c r="C234" s="1390"/>
      <c r="D234" s="1381"/>
      <c r="E234" s="1390"/>
      <c r="F234" s="1381"/>
      <c r="G234" s="1393"/>
      <c r="H234" s="1436"/>
      <c r="I234" s="1430"/>
      <c r="J234" s="1436"/>
      <c r="K234" s="1430"/>
      <c r="L234" s="1436"/>
      <c r="M234" s="1430"/>
      <c r="N234" s="200"/>
    </row>
    <row r="235" spans="1:14" ht="10.35" hidden="1" customHeight="1">
      <c r="A235" s="1409"/>
      <c r="B235" s="1390"/>
      <c r="C235" s="1390"/>
      <c r="D235" s="1381"/>
      <c r="E235" s="1390"/>
      <c r="F235" s="1381"/>
      <c r="G235" s="1395" t="s">
        <v>715</v>
      </c>
      <c r="H235" s="1432"/>
      <c r="I235" s="1428"/>
      <c r="J235" s="1432"/>
      <c r="K235" s="1428"/>
      <c r="L235" s="1432"/>
      <c r="M235" s="1428"/>
      <c r="N235" s="200"/>
    </row>
    <row r="236" spans="1:14" ht="10.35" hidden="1" customHeight="1">
      <c r="A236" s="1409"/>
      <c r="B236" s="1390"/>
      <c r="C236" s="1390"/>
      <c r="D236" s="1381"/>
      <c r="E236" s="1390"/>
      <c r="F236" s="1381"/>
      <c r="G236" s="1395"/>
      <c r="H236" s="1433"/>
      <c r="I236" s="1429"/>
      <c r="J236" s="1433"/>
      <c r="K236" s="1429"/>
      <c r="L236" s="1433"/>
      <c r="M236" s="1429"/>
      <c r="N236" s="200"/>
    </row>
    <row r="237" spans="1:14" ht="10.35" hidden="1" customHeight="1">
      <c r="A237" s="1409"/>
      <c r="B237" s="1390"/>
      <c r="C237" s="1390"/>
      <c r="D237" s="1381"/>
      <c r="E237" s="1390"/>
      <c r="F237" s="1381"/>
      <c r="G237" s="1396"/>
      <c r="H237" s="1436"/>
      <c r="I237" s="1430"/>
      <c r="J237" s="1436"/>
      <c r="K237" s="1430"/>
      <c r="L237" s="1436"/>
      <c r="M237" s="1430"/>
      <c r="N237" s="200"/>
    </row>
    <row r="238" spans="1:14" ht="10.35" hidden="1" customHeight="1">
      <c r="A238" s="1409"/>
      <c r="B238" s="1390"/>
      <c r="C238" s="1390"/>
      <c r="D238" s="1381"/>
      <c r="E238" s="1390"/>
      <c r="F238" s="1381"/>
      <c r="G238" s="1431" t="s">
        <v>716</v>
      </c>
      <c r="H238" s="1432"/>
      <c r="I238" s="1432"/>
      <c r="J238" s="1432"/>
      <c r="K238" s="1432"/>
      <c r="L238" s="1432"/>
      <c r="M238" s="1432"/>
      <c r="N238" s="200"/>
    </row>
    <row r="239" spans="1:14" ht="10.35" hidden="1" customHeight="1">
      <c r="A239" s="1409"/>
      <c r="B239" s="1390"/>
      <c r="C239" s="1390"/>
      <c r="D239" s="1381"/>
      <c r="E239" s="1390"/>
      <c r="F239" s="1381"/>
      <c r="G239" s="1392"/>
      <c r="H239" s="1433"/>
      <c r="I239" s="1433"/>
      <c r="J239" s="1433"/>
      <c r="K239" s="1433"/>
      <c r="L239" s="1433"/>
      <c r="M239" s="1433"/>
      <c r="N239" s="200"/>
    </row>
    <row r="240" spans="1:14" ht="10.35" hidden="1" customHeight="1" thickBot="1">
      <c r="A240" s="1427"/>
      <c r="B240" s="1391"/>
      <c r="C240" s="1391"/>
      <c r="D240" s="1382"/>
      <c r="E240" s="1391"/>
      <c r="F240" s="1382"/>
      <c r="G240" s="1397"/>
      <c r="H240" s="1434"/>
      <c r="I240" s="1434"/>
      <c r="J240" s="1434"/>
      <c r="K240" s="1434"/>
      <c r="L240" s="1434"/>
      <c r="M240" s="1434"/>
      <c r="N240" s="200"/>
    </row>
    <row r="241" spans="1:13" ht="19.350000000000001" customHeight="1">
      <c r="B241" s="197"/>
      <c r="C241" s="197"/>
      <c r="E241" s="197"/>
      <c r="F241" s="194"/>
      <c r="G241" s="637" t="s">
        <v>727</v>
      </c>
      <c r="H241" s="646">
        <f>SUM(H151,H160,H169,H178,H187,H196,H205,H214,H223,H232)</f>
        <v>0</v>
      </c>
      <c r="I241" s="967"/>
      <c r="J241" s="646">
        <f>SUM(J151,J160,J169,J178,J187,J196,J205,J214,J223,J232)</f>
        <v>0</v>
      </c>
      <c r="K241" s="967"/>
      <c r="L241" s="646">
        <f>SUM(L151,L160,L169,L178,L187,L196,L205,L214,L223,L232)</f>
        <v>0</v>
      </c>
      <c r="M241" s="967"/>
    </row>
    <row r="242" spans="1:13" ht="19.350000000000001" customHeight="1">
      <c r="F242" s="194"/>
      <c r="G242" s="638" t="s">
        <v>733</v>
      </c>
      <c r="H242" s="647">
        <f>SUM(H154,H163,H172,H181,H190,H199,H208,H217,H226,H235)</f>
        <v>0</v>
      </c>
      <c r="I242" s="968"/>
      <c r="J242" s="647">
        <f>SUM(J154,J163,J172,J181,J190,J199,J208,J217,J226,J235)</f>
        <v>0</v>
      </c>
      <c r="K242" s="968"/>
      <c r="L242" s="647">
        <f>SUM(L154,L163,L172,L181,L190,L199,L208,L217,L226,L235)</f>
        <v>0</v>
      </c>
      <c r="M242" s="968"/>
    </row>
    <row r="243" spans="1:13" ht="19.350000000000001" customHeight="1" thickBot="1">
      <c r="F243" s="194"/>
      <c r="G243" s="639" t="s">
        <v>719</v>
      </c>
      <c r="H243" s="649">
        <f t="shared" ref="H243:M243" si="1">SUM(H157,H166,H175,H184,H193,H202,H211,H220,H229,H238)</f>
        <v>0</v>
      </c>
      <c r="I243" s="649">
        <f t="shared" si="1"/>
        <v>0</v>
      </c>
      <c r="J243" s="649">
        <f t="shared" si="1"/>
        <v>0</v>
      </c>
      <c r="K243" s="649">
        <f t="shared" si="1"/>
        <v>0</v>
      </c>
      <c r="L243" s="649">
        <f t="shared" si="1"/>
        <v>0</v>
      </c>
      <c r="M243" s="649">
        <f t="shared" si="1"/>
        <v>0</v>
      </c>
    </row>
    <row r="245" spans="1:13" ht="24" customHeight="1" thickBot="1">
      <c r="A245" s="197" t="s">
        <v>734</v>
      </c>
      <c r="B245" s="199"/>
    </row>
    <row r="246" spans="1:13" ht="13.5" customHeight="1">
      <c r="A246" s="1411" t="s">
        <v>703</v>
      </c>
      <c r="B246" s="1414" t="s">
        <v>704</v>
      </c>
      <c r="C246" s="1417" t="s">
        <v>705</v>
      </c>
      <c r="D246" s="1420" t="s">
        <v>706</v>
      </c>
      <c r="E246" s="1423" t="s">
        <v>707</v>
      </c>
      <c r="F246" s="1423" t="s">
        <v>696</v>
      </c>
      <c r="G246" s="1426" t="s">
        <v>259</v>
      </c>
      <c r="H246" s="1451" t="s">
        <v>708</v>
      </c>
      <c r="I246" s="1455"/>
      <c r="J246" s="1459"/>
      <c r="K246" s="1459"/>
      <c r="L246" s="1459"/>
      <c r="M246" s="1459"/>
    </row>
    <row r="247" spans="1:13">
      <c r="A247" s="1412"/>
      <c r="B247" s="1415"/>
      <c r="C247" s="1418"/>
      <c r="D247" s="1421"/>
      <c r="E247" s="1424"/>
      <c r="F247" s="1424"/>
      <c r="G247" s="1421"/>
      <c r="H247" s="1453"/>
      <c r="I247" s="1458"/>
      <c r="J247" s="1459"/>
      <c r="K247" s="1459"/>
      <c r="L247" s="1459"/>
      <c r="M247" s="1459"/>
    </row>
    <row r="248" spans="1:13" ht="14.25" thickBot="1">
      <c r="A248" s="1413"/>
      <c r="B248" s="1416"/>
      <c r="C248" s="1419"/>
      <c r="D248" s="1422"/>
      <c r="E248" s="1425"/>
      <c r="F248" s="1425"/>
      <c r="G248" s="1422"/>
      <c r="H248" s="957" t="s">
        <v>712</v>
      </c>
      <c r="I248" s="959" t="s">
        <v>713</v>
      </c>
      <c r="J248" s="311"/>
      <c r="K248" s="311"/>
      <c r="L248" s="311"/>
      <c r="M248" s="311"/>
    </row>
    <row r="249" spans="1:13" ht="10.35" customHeight="1">
      <c r="A249" s="1401">
        <v>3</v>
      </c>
      <c r="B249" s="1390" t="str">
        <f>IF($A249="","",VLOOKUP($A249,②従事者明細!$A$3:$I$39,2))</f>
        <v>●●一郎</v>
      </c>
      <c r="C249" s="1390" t="str">
        <f>IF($A249="","",VLOOKUP($A249,②従事者明細!$A$3:$I$39,3))</f>
        <v>機械運用</v>
      </c>
      <c r="D249" s="1381">
        <f>IF($A249="","",VLOOKUP($A249,②従事者明細!$A$3:$I$39,6))</f>
        <v>4</v>
      </c>
      <c r="E249" s="1390" t="str">
        <f>IF($A249="","",VLOOKUP($A249,②従事者明細!$A$3:$I$39,5))</f>
        <v>●●商事</v>
      </c>
      <c r="F249" s="1384" t="str">
        <f>IF($A249="","",VLOOKUP($A249,②従事者明細!$A$3:$I$39,4))</f>
        <v>Z</v>
      </c>
      <c r="G249" s="1392" t="s">
        <v>714</v>
      </c>
      <c r="H249" s="1347"/>
      <c r="I249" s="1352"/>
      <c r="J249" s="1394"/>
      <c r="K249" s="1394"/>
      <c r="L249" s="1150"/>
      <c r="M249" s="1394"/>
    </row>
    <row r="250" spans="1:13" ht="10.35" customHeight="1">
      <c r="A250" s="1387"/>
      <c r="B250" s="1390"/>
      <c r="C250" s="1390"/>
      <c r="D250" s="1381"/>
      <c r="E250" s="1390"/>
      <c r="F250" s="1385"/>
      <c r="G250" s="1392"/>
      <c r="H250" s="1347"/>
      <c r="I250" s="1352"/>
      <c r="J250" s="1394"/>
      <c r="K250" s="1394"/>
      <c r="L250" s="1150"/>
      <c r="M250" s="1394"/>
    </row>
    <row r="251" spans="1:13" ht="10.35" customHeight="1">
      <c r="A251" s="1387"/>
      <c r="B251" s="1390"/>
      <c r="C251" s="1390"/>
      <c r="D251" s="1381"/>
      <c r="E251" s="1390"/>
      <c r="F251" s="1385"/>
      <c r="G251" s="1393"/>
      <c r="H251" s="1348"/>
      <c r="I251" s="1353"/>
      <c r="J251" s="1394"/>
      <c r="K251" s="1394"/>
      <c r="L251" s="1150"/>
      <c r="M251" s="1394"/>
    </row>
    <row r="252" spans="1:13" ht="10.35" customHeight="1">
      <c r="A252" s="1387"/>
      <c r="B252" s="1390"/>
      <c r="C252" s="1390"/>
      <c r="D252" s="1381"/>
      <c r="E252" s="1390"/>
      <c r="F252" s="1385"/>
      <c r="G252" s="1395" t="s">
        <v>715</v>
      </c>
      <c r="H252" s="1347"/>
      <c r="I252" s="1351"/>
      <c r="J252" s="1394"/>
      <c r="K252" s="1394"/>
      <c r="L252" s="1150"/>
      <c r="M252" s="1394"/>
    </row>
    <row r="253" spans="1:13" ht="10.35" customHeight="1">
      <c r="A253" s="1387"/>
      <c r="B253" s="1390"/>
      <c r="C253" s="1390"/>
      <c r="D253" s="1381"/>
      <c r="E253" s="1390"/>
      <c r="F253" s="1385"/>
      <c r="G253" s="1395"/>
      <c r="H253" s="1347"/>
      <c r="I253" s="1352"/>
      <c r="J253" s="1394"/>
      <c r="K253" s="1394"/>
      <c r="L253" s="1150"/>
      <c r="M253" s="1394"/>
    </row>
    <row r="254" spans="1:13" ht="10.35" customHeight="1">
      <c r="A254" s="1387"/>
      <c r="B254" s="1390"/>
      <c r="C254" s="1390"/>
      <c r="D254" s="1381"/>
      <c r="E254" s="1390"/>
      <c r="F254" s="1385"/>
      <c r="G254" s="1396"/>
      <c r="H254" s="1348"/>
      <c r="I254" s="1353"/>
      <c r="J254" s="1394"/>
      <c r="K254" s="1394"/>
      <c r="L254" s="1150"/>
      <c r="M254" s="1394"/>
    </row>
    <row r="255" spans="1:13" ht="10.35" customHeight="1">
      <c r="A255" s="1387"/>
      <c r="B255" s="1390"/>
      <c r="C255" s="1390"/>
      <c r="D255" s="1381"/>
      <c r="E255" s="1390"/>
      <c r="F255" s="1385"/>
      <c r="G255" s="1392" t="s">
        <v>716</v>
      </c>
      <c r="H255" s="1347"/>
      <c r="I255" s="1354"/>
      <c r="J255" s="1394"/>
      <c r="K255" s="1394"/>
      <c r="L255" s="1150"/>
      <c r="M255" s="1394"/>
    </row>
    <row r="256" spans="1:13" ht="10.35" customHeight="1">
      <c r="A256" s="1387"/>
      <c r="B256" s="1390"/>
      <c r="C256" s="1390"/>
      <c r="D256" s="1381"/>
      <c r="E256" s="1390"/>
      <c r="F256" s="1385"/>
      <c r="G256" s="1392"/>
      <c r="H256" s="1347"/>
      <c r="I256" s="1354"/>
      <c r="J256" s="1394"/>
      <c r="K256" s="1394"/>
      <c r="L256" s="1150"/>
      <c r="M256" s="1394"/>
    </row>
    <row r="257" spans="1:13" ht="10.35" customHeight="1">
      <c r="A257" s="1404"/>
      <c r="B257" s="1406"/>
      <c r="C257" s="1406"/>
      <c r="D257" s="1384"/>
      <c r="E257" s="1406"/>
      <c r="F257" s="1385"/>
      <c r="G257" s="1397"/>
      <c r="H257" s="1349"/>
      <c r="I257" s="1355"/>
      <c r="J257" s="1394"/>
      <c r="K257" s="1394"/>
      <c r="L257" s="1150"/>
      <c r="M257" s="1394"/>
    </row>
    <row r="258" spans="1:13" ht="10.35" customHeight="1">
      <c r="A258" s="1408">
        <v>4</v>
      </c>
      <c r="B258" s="1405" t="str">
        <f>IF($A258="","",VLOOKUP($A258,②従事者明細!$A$3:$I$39,2))</f>
        <v>●●二郎</v>
      </c>
      <c r="C258" s="1405" t="str">
        <f>IF($A258="","",VLOOKUP($A258,②従事者明細!$A$3:$I$39,3))</f>
        <v>材料管理</v>
      </c>
      <c r="D258" s="1383">
        <f>IF($A258="","",VLOOKUP($A258,②従事者明細!$A$3:$I$39,6))</f>
        <v>4</v>
      </c>
      <c r="E258" s="1405" t="str">
        <f>IF($A258="","",VLOOKUP($A258,②従事者明細!$A$3:$I$39,5))</f>
        <v>●●商事</v>
      </c>
      <c r="F258" s="1385" t="str">
        <f>IF($A258="","",VLOOKUP($A258,②従事者明細!$A$3:$I$39,4))</f>
        <v>Z</v>
      </c>
      <c r="G258" s="1392" t="s">
        <v>714</v>
      </c>
      <c r="H258" s="1347"/>
      <c r="I258" s="1352"/>
      <c r="J258" s="1394"/>
      <c r="K258" s="1394"/>
      <c r="L258" s="1150"/>
      <c r="M258" s="1394"/>
    </row>
    <row r="259" spans="1:13" ht="10.35" customHeight="1">
      <c r="A259" s="1409"/>
      <c r="B259" s="1390"/>
      <c r="C259" s="1390"/>
      <c r="D259" s="1381"/>
      <c r="E259" s="1390"/>
      <c r="F259" s="1385"/>
      <c r="G259" s="1392"/>
      <c r="H259" s="1347"/>
      <c r="I259" s="1352"/>
      <c r="J259" s="1394"/>
      <c r="K259" s="1394"/>
      <c r="L259" s="1150"/>
      <c r="M259" s="1394"/>
    </row>
    <row r="260" spans="1:13" ht="10.35" customHeight="1">
      <c r="A260" s="1409"/>
      <c r="B260" s="1390"/>
      <c r="C260" s="1390"/>
      <c r="D260" s="1381"/>
      <c r="E260" s="1390"/>
      <c r="F260" s="1385"/>
      <c r="G260" s="1393"/>
      <c r="H260" s="1348"/>
      <c r="I260" s="1353"/>
      <c r="J260" s="1394"/>
      <c r="K260" s="1394"/>
      <c r="L260" s="1150"/>
      <c r="M260" s="1394"/>
    </row>
    <row r="261" spans="1:13" ht="10.35" customHeight="1">
      <c r="A261" s="1409"/>
      <c r="B261" s="1390"/>
      <c r="C261" s="1390"/>
      <c r="D261" s="1381"/>
      <c r="E261" s="1390"/>
      <c r="F261" s="1385"/>
      <c r="G261" s="1395" t="s">
        <v>715</v>
      </c>
      <c r="H261" s="1347"/>
      <c r="I261" s="1351"/>
      <c r="J261" s="1394"/>
      <c r="K261" s="1394"/>
      <c r="L261" s="1150"/>
      <c r="M261" s="1394"/>
    </row>
    <row r="262" spans="1:13" ht="10.35" customHeight="1">
      <c r="A262" s="1409"/>
      <c r="B262" s="1390"/>
      <c r="C262" s="1390"/>
      <c r="D262" s="1381"/>
      <c r="E262" s="1390"/>
      <c r="F262" s="1385"/>
      <c r="G262" s="1395"/>
      <c r="H262" s="1347"/>
      <c r="I262" s="1352"/>
      <c r="J262" s="1394"/>
      <c r="K262" s="1394"/>
      <c r="L262" s="1150"/>
      <c r="M262" s="1394"/>
    </row>
    <row r="263" spans="1:13" ht="10.35" customHeight="1">
      <c r="A263" s="1409"/>
      <c r="B263" s="1390"/>
      <c r="C263" s="1390"/>
      <c r="D263" s="1381"/>
      <c r="E263" s="1390"/>
      <c r="F263" s="1385"/>
      <c r="G263" s="1396"/>
      <c r="H263" s="1348"/>
      <c r="I263" s="1353"/>
      <c r="J263" s="1394"/>
      <c r="K263" s="1394"/>
      <c r="L263" s="1150"/>
      <c r="M263" s="1394"/>
    </row>
    <row r="264" spans="1:13" ht="10.35" customHeight="1">
      <c r="A264" s="1409"/>
      <c r="B264" s="1390"/>
      <c r="C264" s="1390"/>
      <c r="D264" s="1381"/>
      <c r="E264" s="1390"/>
      <c r="F264" s="1385"/>
      <c r="G264" s="1392" t="s">
        <v>716</v>
      </c>
      <c r="H264" s="1347"/>
      <c r="I264" s="1354"/>
      <c r="J264" s="1394"/>
      <c r="K264" s="1394"/>
      <c r="L264" s="1150"/>
      <c r="M264" s="1394"/>
    </row>
    <row r="265" spans="1:13" ht="10.35" customHeight="1">
      <c r="A265" s="1409"/>
      <c r="B265" s="1390"/>
      <c r="C265" s="1390"/>
      <c r="D265" s="1381"/>
      <c r="E265" s="1390"/>
      <c r="F265" s="1385"/>
      <c r="G265" s="1392"/>
      <c r="H265" s="1347"/>
      <c r="I265" s="1354"/>
      <c r="J265" s="1394"/>
      <c r="K265" s="1394"/>
      <c r="L265" s="1150"/>
      <c r="M265" s="1394"/>
    </row>
    <row r="266" spans="1:13" ht="10.35" customHeight="1">
      <c r="A266" s="1410"/>
      <c r="B266" s="1406"/>
      <c r="C266" s="1406"/>
      <c r="D266" s="1384"/>
      <c r="E266" s="1406"/>
      <c r="F266" s="1385"/>
      <c r="G266" s="1397"/>
      <c r="H266" s="1349"/>
      <c r="I266" s="1355"/>
      <c r="J266" s="1394"/>
      <c r="K266" s="1394"/>
      <c r="L266" s="1150"/>
      <c r="M266" s="1394"/>
    </row>
    <row r="267" spans="1:13" ht="10.35" customHeight="1">
      <c r="A267" s="1387"/>
      <c r="B267" s="1405" t="str">
        <f>IF($A267="","",VLOOKUP($A267,②従事者明細!$A$3:$I$39,2))</f>
        <v/>
      </c>
      <c r="C267" s="1405" t="str">
        <f>IF($A267="","",VLOOKUP($A267,②従事者明細!$A$3:$I$39,3))</f>
        <v/>
      </c>
      <c r="D267" s="1383" t="str">
        <f>IF($A267="","",VLOOKUP($A267,②従事者明細!$A$3:$I$39,6))</f>
        <v/>
      </c>
      <c r="E267" s="1405" t="str">
        <f>IF($A267="","",VLOOKUP($A267,②従事者明細!$A$3:$I$39,5))</f>
        <v/>
      </c>
      <c r="F267" s="1385" t="str">
        <f>IF($A267="","",VLOOKUP($A267,②従事者明細!$A$3:$I$39,4))</f>
        <v/>
      </c>
      <c r="G267" s="1392" t="s">
        <v>714</v>
      </c>
      <c r="H267" s="1347"/>
      <c r="I267" s="1352"/>
      <c r="J267" s="1394"/>
      <c r="K267" s="1394"/>
      <c r="L267" s="1150"/>
      <c r="M267" s="1394"/>
    </row>
    <row r="268" spans="1:13" ht="10.35" customHeight="1">
      <c r="A268" s="1387"/>
      <c r="B268" s="1390"/>
      <c r="C268" s="1390"/>
      <c r="D268" s="1381"/>
      <c r="E268" s="1390"/>
      <c r="F268" s="1385"/>
      <c r="G268" s="1392"/>
      <c r="H268" s="1347"/>
      <c r="I268" s="1352"/>
      <c r="J268" s="1394"/>
      <c r="K268" s="1394"/>
      <c r="L268" s="1150"/>
      <c r="M268" s="1394"/>
    </row>
    <row r="269" spans="1:13" ht="10.35" customHeight="1">
      <c r="A269" s="1387"/>
      <c r="B269" s="1390"/>
      <c r="C269" s="1390"/>
      <c r="D269" s="1381"/>
      <c r="E269" s="1390"/>
      <c r="F269" s="1385"/>
      <c r="G269" s="1393"/>
      <c r="H269" s="1348"/>
      <c r="I269" s="1353"/>
      <c r="J269" s="1394"/>
      <c r="K269" s="1394"/>
      <c r="L269" s="1150"/>
      <c r="M269" s="1394"/>
    </row>
    <row r="270" spans="1:13" ht="10.35" customHeight="1">
      <c r="A270" s="1387"/>
      <c r="B270" s="1390"/>
      <c r="C270" s="1390"/>
      <c r="D270" s="1381"/>
      <c r="E270" s="1390"/>
      <c r="F270" s="1385"/>
      <c r="G270" s="1395" t="s">
        <v>715</v>
      </c>
      <c r="H270" s="1347"/>
      <c r="I270" s="1351"/>
      <c r="J270" s="1394"/>
      <c r="K270" s="1394"/>
      <c r="L270" s="1150"/>
      <c r="M270" s="1394"/>
    </row>
    <row r="271" spans="1:13" ht="10.35" customHeight="1">
      <c r="A271" s="1387"/>
      <c r="B271" s="1390"/>
      <c r="C271" s="1390"/>
      <c r="D271" s="1381"/>
      <c r="E271" s="1390"/>
      <c r="F271" s="1385"/>
      <c r="G271" s="1395"/>
      <c r="H271" s="1347"/>
      <c r="I271" s="1352"/>
      <c r="J271" s="1394"/>
      <c r="K271" s="1394"/>
      <c r="L271" s="1150"/>
      <c r="M271" s="1394"/>
    </row>
    <row r="272" spans="1:13" ht="10.35" customHeight="1">
      <c r="A272" s="1387"/>
      <c r="B272" s="1390"/>
      <c r="C272" s="1390"/>
      <c r="D272" s="1381"/>
      <c r="E272" s="1390"/>
      <c r="F272" s="1385"/>
      <c r="G272" s="1396"/>
      <c r="H272" s="1348"/>
      <c r="I272" s="1353"/>
      <c r="J272" s="1394"/>
      <c r="K272" s="1394"/>
      <c r="L272" s="1150"/>
      <c r="M272" s="1394"/>
    </row>
    <row r="273" spans="1:13" ht="10.35" customHeight="1">
      <c r="A273" s="1387"/>
      <c r="B273" s="1390"/>
      <c r="C273" s="1390"/>
      <c r="D273" s="1381"/>
      <c r="E273" s="1390"/>
      <c r="F273" s="1385"/>
      <c r="G273" s="1392" t="s">
        <v>716</v>
      </c>
      <c r="H273" s="1347"/>
      <c r="I273" s="1354"/>
      <c r="J273" s="1394"/>
      <c r="K273" s="1394"/>
      <c r="L273" s="1150"/>
      <c r="M273" s="1394"/>
    </row>
    <row r="274" spans="1:13" ht="10.35" customHeight="1">
      <c r="A274" s="1387"/>
      <c r="B274" s="1390"/>
      <c r="C274" s="1390"/>
      <c r="D274" s="1381"/>
      <c r="E274" s="1390"/>
      <c r="F274" s="1385"/>
      <c r="G274" s="1392"/>
      <c r="H274" s="1347"/>
      <c r="I274" s="1354"/>
      <c r="J274" s="1394"/>
      <c r="K274" s="1394"/>
      <c r="L274" s="1150"/>
      <c r="M274" s="1394"/>
    </row>
    <row r="275" spans="1:13" ht="10.35" customHeight="1" thickBot="1">
      <c r="A275" s="1388"/>
      <c r="B275" s="1391"/>
      <c r="C275" s="1391"/>
      <c r="D275" s="1382"/>
      <c r="E275" s="1391"/>
      <c r="F275" s="1386"/>
      <c r="G275" s="1403"/>
      <c r="H275" s="1350"/>
      <c r="I275" s="1407"/>
      <c r="J275" s="1394"/>
      <c r="K275" s="1394"/>
      <c r="L275" s="1150"/>
      <c r="M275" s="1394"/>
    </row>
    <row r="276" spans="1:13" ht="10.35" hidden="1" customHeight="1">
      <c r="A276" s="1387">
        <v>5</v>
      </c>
      <c r="B276" s="1390" t="str">
        <f>IF($A276="","",VLOOKUP($A276,②従事者明細!$A$3:$I$39,2))</f>
        <v>●●三郎</v>
      </c>
      <c r="C276" s="1390" t="str">
        <f>IF($A276="","",VLOOKUP($A276,②従事者明細!$A$3:$I$39,3))</f>
        <v>現地調査</v>
      </c>
      <c r="D276" s="1381">
        <f>IF($A276="","",VLOOKUP($A276,②従事者明細!$A$3:$I$39,6))</f>
        <v>5</v>
      </c>
      <c r="E276" s="1390" t="str">
        <f>IF($A276="","",VLOOKUP($A276,②従事者明細!$A$3:$I$39,5))</f>
        <v>●●商事</v>
      </c>
      <c r="F276" s="1384" t="str">
        <f>IF($A276="","",VLOOKUP($A276,②従事者明細!$A$3:$I$39,4))</f>
        <v>Z</v>
      </c>
      <c r="G276" s="1392" t="s">
        <v>714</v>
      </c>
      <c r="H276" s="1347"/>
      <c r="I276" s="1398"/>
      <c r="J276" s="1394"/>
      <c r="K276" s="1394"/>
      <c r="L276" s="1150"/>
      <c r="M276" s="1394"/>
    </row>
    <row r="277" spans="1:13" ht="10.35" hidden="1" customHeight="1">
      <c r="A277" s="1387"/>
      <c r="B277" s="1390"/>
      <c r="C277" s="1390"/>
      <c r="D277" s="1381"/>
      <c r="E277" s="1390"/>
      <c r="F277" s="1385"/>
      <c r="G277" s="1392"/>
      <c r="H277" s="1347"/>
      <c r="I277" s="1398"/>
      <c r="J277" s="1394"/>
      <c r="K277" s="1394"/>
      <c r="L277" s="1150"/>
      <c r="M277" s="1394"/>
    </row>
    <row r="278" spans="1:13" ht="10.35" hidden="1" customHeight="1">
      <c r="A278" s="1387"/>
      <c r="B278" s="1390"/>
      <c r="C278" s="1390"/>
      <c r="D278" s="1381"/>
      <c r="E278" s="1390"/>
      <c r="F278" s="1385"/>
      <c r="G278" s="1393"/>
      <c r="H278" s="1348"/>
      <c r="I278" s="1399"/>
      <c r="J278" s="1394"/>
      <c r="K278" s="1394"/>
      <c r="L278" s="1150"/>
      <c r="M278" s="1394"/>
    </row>
    <row r="279" spans="1:13" ht="10.35" hidden="1" customHeight="1">
      <c r="A279" s="1387"/>
      <c r="B279" s="1390"/>
      <c r="C279" s="1390"/>
      <c r="D279" s="1381"/>
      <c r="E279" s="1390"/>
      <c r="F279" s="1385"/>
      <c r="G279" s="1395" t="s">
        <v>715</v>
      </c>
      <c r="H279" s="1347"/>
      <c r="I279" s="1400"/>
      <c r="J279" s="1394"/>
      <c r="K279" s="1394"/>
      <c r="L279" s="1150"/>
      <c r="M279" s="1394"/>
    </row>
    <row r="280" spans="1:13" ht="10.35" hidden="1" customHeight="1">
      <c r="A280" s="1387"/>
      <c r="B280" s="1390"/>
      <c r="C280" s="1390"/>
      <c r="D280" s="1381"/>
      <c r="E280" s="1390"/>
      <c r="F280" s="1385"/>
      <c r="G280" s="1395"/>
      <c r="H280" s="1347"/>
      <c r="I280" s="1398"/>
      <c r="J280" s="1394"/>
      <c r="K280" s="1394"/>
      <c r="L280" s="1150"/>
      <c r="M280" s="1394"/>
    </row>
    <row r="281" spans="1:13" ht="10.35" hidden="1" customHeight="1">
      <c r="A281" s="1387"/>
      <c r="B281" s="1390"/>
      <c r="C281" s="1390"/>
      <c r="D281" s="1381"/>
      <c r="E281" s="1390"/>
      <c r="F281" s="1385"/>
      <c r="G281" s="1396"/>
      <c r="H281" s="1348"/>
      <c r="I281" s="1399"/>
      <c r="J281" s="1394"/>
      <c r="K281" s="1394"/>
      <c r="L281" s="1150"/>
      <c r="M281" s="1394"/>
    </row>
    <row r="282" spans="1:13" ht="10.35" hidden="1" customHeight="1">
      <c r="A282" s="1387"/>
      <c r="B282" s="1390"/>
      <c r="C282" s="1390"/>
      <c r="D282" s="1381"/>
      <c r="E282" s="1390"/>
      <c r="F282" s="1385"/>
      <c r="G282" s="1392" t="s">
        <v>716</v>
      </c>
      <c r="H282" s="1347"/>
      <c r="I282" s="1347"/>
      <c r="J282" s="1394"/>
      <c r="K282" s="1394"/>
      <c r="L282" s="1150"/>
      <c r="M282" s="1394"/>
    </row>
    <row r="283" spans="1:13" ht="10.35" hidden="1" customHeight="1">
      <c r="A283" s="1387"/>
      <c r="B283" s="1390"/>
      <c r="C283" s="1390"/>
      <c r="D283" s="1381"/>
      <c r="E283" s="1390"/>
      <c r="F283" s="1385"/>
      <c r="G283" s="1392"/>
      <c r="H283" s="1347"/>
      <c r="I283" s="1347"/>
      <c r="J283" s="1394"/>
      <c r="K283" s="1394"/>
      <c r="L283" s="1150"/>
      <c r="M283" s="1394"/>
    </row>
    <row r="284" spans="1:13" ht="10.35" hidden="1" customHeight="1">
      <c r="A284" s="1404"/>
      <c r="B284" s="1406"/>
      <c r="C284" s="1406"/>
      <c r="D284" s="1384"/>
      <c r="E284" s="1406"/>
      <c r="F284" s="1385"/>
      <c r="G284" s="1397"/>
      <c r="H284" s="1349"/>
      <c r="I284" s="1349"/>
      <c r="J284" s="1394"/>
      <c r="K284" s="1394"/>
      <c r="L284" s="1150"/>
      <c r="M284" s="1394"/>
    </row>
    <row r="285" spans="1:13" ht="10.35" hidden="1" customHeight="1">
      <c r="A285" s="1402">
        <v>6</v>
      </c>
      <c r="B285" s="1405" t="str">
        <f>IF($A285="","",VLOOKUP($A285,②従事者明細!$A$3:$I$39,2))</f>
        <v>コンサル太郎</v>
      </c>
      <c r="C285" s="1405" t="str">
        <f>IF($A285="","",VLOOKUP($A285,②従事者明細!$A$3:$I$39,3))</f>
        <v>コンサル総括</v>
      </c>
      <c r="D285" s="1383">
        <f>IF($A285="","",VLOOKUP($A285,②従事者明細!$A$3:$I$39,6))</f>
        <v>3</v>
      </c>
      <c r="E285" s="1405" t="str">
        <f>IF($A285="","",VLOOKUP($A285,②従事者明細!$A$3:$I$39,5))</f>
        <v>コンサル</v>
      </c>
      <c r="F285" s="1385" t="str">
        <f>IF($A285="","",VLOOKUP($A285,②従事者明細!$A$3:$I$39,4))</f>
        <v>A-1</v>
      </c>
      <c r="G285" s="1392" t="s">
        <v>714</v>
      </c>
      <c r="H285" s="1347"/>
      <c r="I285" s="1398"/>
      <c r="J285" s="1394"/>
      <c r="K285" s="1394"/>
      <c r="L285" s="1150"/>
      <c r="M285" s="1394"/>
    </row>
    <row r="286" spans="1:13" ht="10.35" hidden="1" customHeight="1">
      <c r="A286" s="1387"/>
      <c r="B286" s="1390"/>
      <c r="C286" s="1390"/>
      <c r="D286" s="1381"/>
      <c r="E286" s="1390"/>
      <c r="F286" s="1385"/>
      <c r="G286" s="1392"/>
      <c r="H286" s="1347"/>
      <c r="I286" s="1398"/>
      <c r="J286" s="1394"/>
      <c r="K286" s="1394"/>
      <c r="L286" s="1150"/>
      <c r="M286" s="1394"/>
    </row>
    <row r="287" spans="1:13" ht="10.35" hidden="1" customHeight="1">
      <c r="A287" s="1387"/>
      <c r="B287" s="1390"/>
      <c r="C287" s="1390"/>
      <c r="D287" s="1381"/>
      <c r="E287" s="1390"/>
      <c r="F287" s="1385"/>
      <c r="G287" s="1393"/>
      <c r="H287" s="1348"/>
      <c r="I287" s="1399"/>
      <c r="J287" s="1394"/>
      <c r="K287" s="1394"/>
      <c r="L287" s="1150"/>
      <c r="M287" s="1394"/>
    </row>
    <row r="288" spans="1:13" ht="10.35" hidden="1" customHeight="1">
      <c r="A288" s="1387"/>
      <c r="B288" s="1390"/>
      <c r="C288" s="1390"/>
      <c r="D288" s="1381"/>
      <c r="E288" s="1390"/>
      <c r="F288" s="1385"/>
      <c r="G288" s="1395" t="s">
        <v>715</v>
      </c>
      <c r="H288" s="1347"/>
      <c r="I288" s="1400"/>
      <c r="J288" s="1394"/>
      <c r="K288" s="1394"/>
      <c r="L288" s="1150"/>
      <c r="M288" s="1394"/>
    </row>
    <row r="289" spans="1:13" ht="10.35" hidden="1" customHeight="1">
      <c r="A289" s="1387"/>
      <c r="B289" s="1390"/>
      <c r="C289" s="1390"/>
      <c r="D289" s="1381"/>
      <c r="E289" s="1390"/>
      <c r="F289" s="1385"/>
      <c r="G289" s="1395"/>
      <c r="H289" s="1347"/>
      <c r="I289" s="1398"/>
      <c r="J289" s="1394"/>
      <c r="K289" s="1394"/>
      <c r="L289" s="1150"/>
      <c r="M289" s="1394"/>
    </row>
    <row r="290" spans="1:13" ht="10.35" hidden="1" customHeight="1">
      <c r="A290" s="1387"/>
      <c r="B290" s="1390"/>
      <c r="C290" s="1390"/>
      <c r="D290" s="1381"/>
      <c r="E290" s="1390"/>
      <c r="F290" s="1385"/>
      <c r="G290" s="1396"/>
      <c r="H290" s="1348"/>
      <c r="I290" s="1399"/>
      <c r="J290" s="1394"/>
      <c r="K290" s="1394"/>
      <c r="L290" s="1150"/>
      <c r="M290" s="1394"/>
    </row>
    <row r="291" spans="1:13" ht="10.35" hidden="1" customHeight="1">
      <c r="A291" s="1387"/>
      <c r="B291" s="1390"/>
      <c r="C291" s="1390"/>
      <c r="D291" s="1381"/>
      <c r="E291" s="1390"/>
      <c r="F291" s="1385"/>
      <c r="G291" s="1392" t="s">
        <v>716</v>
      </c>
      <c r="H291" s="1347"/>
      <c r="I291" s="1347"/>
      <c r="J291" s="1394"/>
      <c r="K291" s="1394"/>
      <c r="L291" s="1150"/>
      <c r="M291" s="1394"/>
    </row>
    <row r="292" spans="1:13" ht="10.35" hidden="1" customHeight="1">
      <c r="A292" s="1387"/>
      <c r="B292" s="1390"/>
      <c r="C292" s="1390"/>
      <c r="D292" s="1381"/>
      <c r="E292" s="1390"/>
      <c r="F292" s="1385"/>
      <c r="G292" s="1392"/>
      <c r="H292" s="1347"/>
      <c r="I292" s="1347"/>
      <c r="J292" s="1394"/>
      <c r="K292" s="1394"/>
      <c r="L292" s="1150"/>
      <c r="M292" s="1394"/>
    </row>
    <row r="293" spans="1:13" ht="10.35" hidden="1" customHeight="1" thickBot="1">
      <c r="A293" s="1404"/>
      <c r="B293" s="1391"/>
      <c r="C293" s="1391"/>
      <c r="D293" s="1382"/>
      <c r="E293" s="1391"/>
      <c r="F293" s="1386"/>
      <c r="G293" s="1397"/>
      <c r="H293" s="1349"/>
      <c r="I293" s="1349"/>
      <c r="J293" s="1394"/>
      <c r="K293" s="1394"/>
      <c r="L293" s="1150"/>
      <c r="M293" s="1394"/>
    </row>
    <row r="294" spans="1:13" ht="10.35" hidden="1" customHeight="1">
      <c r="A294" s="1402"/>
      <c r="B294" s="1390" t="str">
        <f>IF($A294="","",VLOOKUP($A294,②従事者明細!$A$3:$I$39,2))</f>
        <v/>
      </c>
      <c r="C294" s="1390" t="str">
        <f>IF($A294="","",VLOOKUP($A294,②従事者明細!$A$3:$I$39,3))</f>
        <v/>
      </c>
      <c r="D294" s="1381" t="str">
        <f>IF($A294="","",VLOOKUP($A294,②従事者明細!$A$3:$I$39,6))</f>
        <v/>
      </c>
      <c r="E294" s="1390" t="str">
        <f>IF($A294="","",VLOOKUP($A294,②従事者明細!$A$3:$I$39,4))</f>
        <v/>
      </c>
      <c r="F294" s="1381" t="str">
        <f>IF($A294="","",VLOOKUP($A294,②従事者明細!$A$3:$I$39,5))</f>
        <v/>
      </c>
      <c r="G294" s="1392" t="s">
        <v>714</v>
      </c>
      <c r="H294" s="1347"/>
      <c r="I294" s="1398"/>
      <c r="J294" s="1394"/>
      <c r="K294" s="1394"/>
      <c r="L294" s="1150"/>
      <c r="M294" s="1394"/>
    </row>
    <row r="295" spans="1:13" ht="10.35" hidden="1" customHeight="1">
      <c r="A295" s="1387"/>
      <c r="B295" s="1390"/>
      <c r="C295" s="1390"/>
      <c r="D295" s="1381"/>
      <c r="E295" s="1390"/>
      <c r="F295" s="1381"/>
      <c r="G295" s="1392"/>
      <c r="H295" s="1347"/>
      <c r="I295" s="1398"/>
      <c r="J295" s="1394"/>
      <c r="K295" s="1394"/>
      <c r="L295" s="1150"/>
      <c r="M295" s="1394"/>
    </row>
    <row r="296" spans="1:13" ht="10.35" hidden="1" customHeight="1">
      <c r="A296" s="1387"/>
      <c r="B296" s="1390"/>
      <c r="C296" s="1390"/>
      <c r="D296" s="1381"/>
      <c r="E296" s="1390"/>
      <c r="F296" s="1381"/>
      <c r="G296" s="1393"/>
      <c r="H296" s="1348"/>
      <c r="I296" s="1399"/>
      <c r="J296" s="1394"/>
      <c r="K296" s="1394"/>
      <c r="L296" s="1150"/>
      <c r="M296" s="1394"/>
    </row>
    <row r="297" spans="1:13" ht="10.35" hidden="1" customHeight="1">
      <c r="A297" s="1387"/>
      <c r="B297" s="1390"/>
      <c r="C297" s="1390"/>
      <c r="D297" s="1381"/>
      <c r="E297" s="1390"/>
      <c r="F297" s="1381"/>
      <c r="G297" s="1395" t="s">
        <v>715</v>
      </c>
      <c r="H297" s="1347"/>
      <c r="I297" s="1400"/>
      <c r="J297" s="1394"/>
      <c r="K297" s="1394"/>
      <c r="L297" s="1150"/>
      <c r="M297" s="1394"/>
    </row>
    <row r="298" spans="1:13" ht="10.35" hidden="1" customHeight="1">
      <c r="A298" s="1387"/>
      <c r="B298" s="1390"/>
      <c r="C298" s="1390"/>
      <c r="D298" s="1381"/>
      <c r="E298" s="1390"/>
      <c r="F298" s="1381"/>
      <c r="G298" s="1395"/>
      <c r="H298" s="1347"/>
      <c r="I298" s="1398"/>
      <c r="J298" s="1394"/>
      <c r="K298" s="1394"/>
      <c r="L298" s="1150"/>
      <c r="M298" s="1394"/>
    </row>
    <row r="299" spans="1:13" ht="10.35" hidden="1" customHeight="1">
      <c r="A299" s="1387"/>
      <c r="B299" s="1390"/>
      <c r="C299" s="1390"/>
      <c r="D299" s="1381"/>
      <c r="E299" s="1390"/>
      <c r="F299" s="1381"/>
      <c r="G299" s="1396"/>
      <c r="H299" s="1348"/>
      <c r="I299" s="1399"/>
      <c r="J299" s="1394"/>
      <c r="K299" s="1394"/>
      <c r="L299" s="1150"/>
      <c r="M299" s="1394"/>
    </row>
    <row r="300" spans="1:13" ht="10.35" hidden="1" customHeight="1">
      <c r="A300" s="1387"/>
      <c r="B300" s="1390"/>
      <c r="C300" s="1390"/>
      <c r="D300" s="1381"/>
      <c r="E300" s="1390"/>
      <c r="F300" s="1381"/>
      <c r="G300" s="1392" t="s">
        <v>716</v>
      </c>
      <c r="H300" s="1347"/>
      <c r="I300" s="1347"/>
      <c r="J300" s="1394"/>
      <c r="K300" s="1394"/>
      <c r="L300" s="1150"/>
      <c r="M300" s="1394"/>
    </row>
    <row r="301" spans="1:13" ht="10.35" hidden="1" customHeight="1">
      <c r="A301" s="1387"/>
      <c r="B301" s="1390"/>
      <c r="C301" s="1390"/>
      <c r="D301" s="1381"/>
      <c r="E301" s="1390"/>
      <c r="F301" s="1381"/>
      <c r="G301" s="1392"/>
      <c r="H301" s="1347"/>
      <c r="I301" s="1347"/>
      <c r="J301" s="1394"/>
      <c r="K301" s="1394"/>
      <c r="L301" s="1150"/>
      <c r="M301" s="1394"/>
    </row>
    <row r="302" spans="1:13" ht="10.35" hidden="1" customHeight="1" thickBot="1">
      <c r="A302" s="1388"/>
      <c r="B302" s="1391"/>
      <c r="C302" s="1391"/>
      <c r="D302" s="1382"/>
      <c r="E302" s="1391"/>
      <c r="F302" s="1382"/>
      <c r="G302" s="1403"/>
      <c r="H302" s="1350"/>
      <c r="I302" s="1350"/>
      <c r="J302" s="1394"/>
      <c r="K302" s="1394"/>
      <c r="L302" s="1150"/>
      <c r="M302" s="1394"/>
    </row>
    <row r="303" spans="1:13" ht="10.35" hidden="1" customHeight="1">
      <c r="A303" s="1401"/>
      <c r="B303" s="1389" t="str">
        <f>IF($A303="","",VLOOKUP($A303,②従事者明細!$A$3:$I$39,2))</f>
        <v/>
      </c>
      <c r="C303" s="1389" t="str">
        <f>IF($A303="","",VLOOKUP($A303,②従事者明細!$A$3:$I$39,3))</f>
        <v/>
      </c>
      <c r="D303" s="1380" t="str">
        <f>IF($A303="","",VLOOKUP($A303,②従事者明細!$A$3:$I$39,6))</f>
        <v/>
      </c>
      <c r="E303" s="1389" t="str">
        <f>IF($A303="","",VLOOKUP($A303,②従事者明細!$A$3:$I$39,4))</f>
        <v/>
      </c>
      <c r="F303" s="1380" t="str">
        <f>IF($A303="","",VLOOKUP($A303,②従事者明細!$A$3:$I$39,5))</f>
        <v/>
      </c>
      <c r="G303" s="1392" t="s">
        <v>714</v>
      </c>
      <c r="H303" s="1347"/>
      <c r="I303" s="1398"/>
      <c r="J303" s="1394"/>
      <c r="K303" s="1394"/>
      <c r="L303" s="1150"/>
      <c r="M303" s="1394"/>
    </row>
    <row r="304" spans="1:13" ht="10.35" hidden="1" customHeight="1">
      <c r="A304" s="1387"/>
      <c r="B304" s="1390"/>
      <c r="C304" s="1390"/>
      <c r="D304" s="1381"/>
      <c r="E304" s="1390"/>
      <c r="F304" s="1381"/>
      <c r="G304" s="1392"/>
      <c r="H304" s="1347"/>
      <c r="I304" s="1398"/>
      <c r="J304" s="1394"/>
      <c r="K304" s="1394"/>
      <c r="L304" s="1150"/>
      <c r="M304" s="1394"/>
    </row>
    <row r="305" spans="1:13" ht="10.35" hidden="1" customHeight="1">
      <c r="A305" s="1387"/>
      <c r="B305" s="1390"/>
      <c r="C305" s="1390"/>
      <c r="D305" s="1381"/>
      <c r="E305" s="1390"/>
      <c r="F305" s="1381"/>
      <c r="G305" s="1393"/>
      <c r="H305" s="1348"/>
      <c r="I305" s="1399"/>
      <c r="J305" s="1394"/>
      <c r="K305" s="1394"/>
      <c r="L305" s="1150"/>
      <c r="M305" s="1394"/>
    </row>
    <row r="306" spans="1:13" ht="10.35" hidden="1" customHeight="1">
      <c r="A306" s="1387"/>
      <c r="B306" s="1390"/>
      <c r="C306" s="1390"/>
      <c r="D306" s="1381"/>
      <c r="E306" s="1390"/>
      <c r="F306" s="1381"/>
      <c r="G306" s="1395" t="s">
        <v>715</v>
      </c>
      <c r="H306" s="1347"/>
      <c r="I306" s="1400"/>
      <c r="J306" s="1394"/>
      <c r="K306" s="1394"/>
      <c r="L306" s="1150"/>
      <c r="M306" s="1394"/>
    </row>
    <row r="307" spans="1:13" ht="10.35" hidden="1" customHeight="1">
      <c r="A307" s="1387"/>
      <c r="B307" s="1390"/>
      <c r="C307" s="1390"/>
      <c r="D307" s="1381"/>
      <c r="E307" s="1390"/>
      <c r="F307" s="1381"/>
      <c r="G307" s="1395"/>
      <c r="H307" s="1347"/>
      <c r="I307" s="1398"/>
      <c r="J307" s="1394"/>
      <c r="K307" s="1394"/>
      <c r="L307" s="1150"/>
      <c r="M307" s="1394"/>
    </row>
    <row r="308" spans="1:13" ht="10.35" hidden="1" customHeight="1">
      <c r="A308" s="1387"/>
      <c r="B308" s="1390"/>
      <c r="C308" s="1390"/>
      <c r="D308" s="1381"/>
      <c r="E308" s="1390"/>
      <c r="F308" s="1381"/>
      <c r="G308" s="1396"/>
      <c r="H308" s="1348"/>
      <c r="I308" s="1399"/>
      <c r="J308" s="1394"/>
      <c r="K308" s="1394"/>
      <c r="L308" s="1150"/>
      <c r="M308" s="1394"/>
    </row>
    <row r="309" spans="1:13" ht="10.35" hidden="1" customHeight="1">
      <c r="A309" s="1387"/>
      <c r="B309" s="1390"/>
      <c r="C309" s="1390"/>
      <c r="D309" s="1381"/>
      <c r="E309" s="1390"/>
      <c r="F309" s="1381"/>
      <c r="G309" s="1392" t="s">
        <v>716</v>
      </c>
      <c r="H309" s="1347"/>
      <c r="I309" s="1347"/>
      <c r="J309" s="1394"/>
      <c r="K309" s="1394"/>
      <c r="L309" s="1150"/>
      <c r="M309" s="1394"/>
    </row>
    <row r="310" spans="1:13" ht="10.35" hidden="1" customHeight="1">
      <c r="A310" s="1387"/>
      <c r="B310" s="1390"/>
      <c r="C310" s="1390"/>
      <c r="D310" s="1381"/>
      <c r="E310" s="1390"/>
      <c r="F310" s="1381"/>
      <c r="G310" s="1392"/>
      <c r="H310" s="1347"/>
      <c r="I310" s="1347"/>
      <c r="J310" s="1394"/>
      <c r="K310" s="1394"/>
      <c r="L310" s="1150"/>
      <c r="M310" s="1394"/>
    </row>
    <row r="311" spans="1:13" ht="10.35" hidden="1" customHeight="1" thickBot="1">
      <c r="A311" s="1388"/>
      <c r="B311" s="1391"/>
      <c r="C311" s="1391"/>
      <c r="D311" s="1382"/>
      <c r="E311" s="1391"/>
      <c r="F311" s="1382"/>
      <c r="G311" s="1397"/>
      <c r="H311" s="1349"/>
      <c r="I311" s="1349"/>
      <c r="J311" s="1394"/>
      <c r="K311" s="1394"/>
      <c r="L311" s="1150"/>
      <c r="M311" s="1394"/>
    </row>
    <row r="312" spans="1:13" ht="10.35" hidden="1" customHeight="1">
      <c r="A312" s="1401"/>
      <c r="B312" s="1389" t="str">
        <f>IF($A312="","",VLOOKUP($A312,②従事者明細!$A$3:$I$39,2))</f>
        <v/>
      </c>
      <c r="C312" s="1389" t="str">
        <f>IF($A312="","",VLOOKUP($A312,②従事者明細!$A$3:$I$39,3))</f>
        <v/>
      </c>
      <c r="D312" s="1380" t="str">
        <f>IF($A312="","",VLOOKUP($A312,②従事者明細!$A$3:$I$39,6))</f>
        <v/>
      </c>
      <c r="E312" s="1389" t="str">
        <f>IF($A312="","",VLOOKUP($A312,②従事者明細!$A$3:$I$39,4))</f>
        <v/>
      </c>
      <c r="F312" s="1380" t="str">
        <f>IF($A312="","",VLOOKUP($A312,②従事者明細!$A$3:$I$39,5))</f>
        <v/>
      </c>
      <c r="G312" s="1392" t="s">
        <v>714</v>
      </c>
      <c r="H312" s="1347"/>
      <c r="I312" s="1398"/>
      <c r="J312" s="1394"/>
      <c r="K312" s="1394"/>
      <c r="L312" s="1150"/>
      <c r="M312" s="1394"/>
    </row>
    <row r="313" spans="1:13" ht="10.35" hidden="1" customHeight="1">
      <c r="A313" s="1387"/>
      <c r="B313" s="1390"/>
      <c r="C313" s="1390"/>
      <c r="D313" s="1381"/>
      <c r="E313" s="1390"/>
      <c r="F313" s="1381"/>
      <c r="G313" s="1392"/>
      <c r="H313" s="1347"/>
      <c r="I313" s="1398"/>
      <c r="J313" s="1394"/>
      <c r="K313" s="1394"/>
      <c r="L313" s="1150"/>
      <c r="M313" s="1394"/>
    </row>
    <row r="314" spans="1:13" ht="10.35" hidden="1" customHeight="1">
      <c r="A314" s="1387"/>
      <c r="B314" s="1390"/>
      <c r="C314" s="1390"/>
      <c r="D314" s="1381"/>
      <c r="E314" s="1390"/>
      <c r="F314" s="1381"/>
      <c r="G314" s="1393"/>
      <c r="H314" s="1348"/>
      <c r="I314" s="1399"/>
      <c r="J314" s="1394"/>
      <c r="K314" s="1394"/>
      <c r="L314" s="1150"/>
      <c r="M314" s="1394"/>
    </row>
    <row r="315" spans="1:13" ht="10.35" hidden="1" customHeight="1">
      <c r="A315" s="1387"/>
      <c r="B315" s="1390"/>
      <c r="C315" s="1390"/>
      <c r="D315" s="1381"/>
      <c r="E315" s="1390"/>
      <c r="F315" s="1381"/>
      <c r="G315" s="1395" t="s">
        <v>715</v>
      </c>
      <c r="H315" s="1347"/>
      <c r="I315" s="1400"/>
      <c r="J315" s="1394"/>
      <c r="K315" s="1394"/>
      <c r="L315" s="1150"/>
      <c r="M315" s="1394"/>
    </row>
    <row r="316" spans="1:13" ht="10.35" hidden="1" customHeight="1">
      <c r="A316" s="1387"/>
      <c r="B316" s="1390"/>
      <c r="C316" s="1390"/>
      <c r="D316" s="1381"/>
      <c r="E316" s="1390"/>
      <c r="F316" s="1381"/>
      <c r="G316" s="1395"/>
      <c r="H316" s="1347"/>
      <c r="I316" s="1398"/>
      <c r="J316" s="1394"/>
      <c r="K316" s="1394"/>
      <c r="L316" s="1150"/>
      <c r="M316" s="1394"/>
    </row>
    <row r="317" spans="1:13" ht="10.35" hidden="1" customHeight="1">
      <c r="A317" s="1387"/>
      <c r="B317" s="1390"/>
      <c r="C317" s="1390"/>
      <c r="D317" s="1381"/>
      <c r="E317" s="1390"/>
      <c r="F317" s="1381"/>
      <c r="G317" s="1396"/>
      <c r="H317" s="1348"/>
      <c r="I317" s="1399"/>
      <c r="J317" s="1394"/>
      <c r="K317" s="1394"/>
      <c r="L317" s="1150"/>
      <c r="M317" s="1394"/>
    </row>
    <row r="318" spans="1:13" ht="10.35" hidden="1" customHeight="1">
      <c r="A318" s="1387"/>
      <c r="B318" s="1390"/>
      <c r="C318" s="1390"/>
      <c r="D318" s="1381"/>
      <c r="E318" s="1390"/>
      <c r="F318" s="1381"/>
      <c r="G318" s="1392" t="s">
        <v>716</v>
      </c>
      <c r="H318" s="1347"/>
      <c r="I318" s="1347"/>
      <c r="J318" s="1394"/>
      <c r="K318" s="1394"/>
      <c r="L318" s="1150"/>
      <c r="M318" s="1394"/>
    </row>
    <row r="319" spans="1:13" ht="10.35" hidden="1" customHeight="1">
      <c r="A319" s="1387"/>
      <c r="B319" s="1390"/>
      <c r="C319" s="1390"/>
      <c r="D319" s="1381"/>
      <c r="E319" s="1390"/>
      <c r="F319" s="1381"/>
      <c r="G319" s="1392"/>
      <c r="H319" s="1347"/>
      <c r="I319" s="1347"/>
      <c r="J319" s="1394"/>
      <c r="K319" s="1394"/>
      <c r="L319" s="1150"/>
      <c r="M319" s="1394"/>
    </row>
    <row r="320" spans="1:13" ht="10.35" hidden="1" customHeight="1" thickBot="1">
      <c r="A320" s="1388"/>
      <c r="B320" s="1391"/>
      <c r="C320" s="1391"/>
      <c r="D320" s="1382"/>
      <c r="E320" s="1391"/>
      <c r="F320" s="1382"/>
      <c r="G320" s="1397"/>
      <c r="H320" s="1349"/>
      <c r="I320" s="1349"/>
      <c r="J320" s="1394"/>
      <c r="K320" s="1394"/>
      <c r="L320" s="1150"/>
      <c r="M320" s="1394"/>
    </row>
    <row r="321" spans="1:13" ht="10.35" hidden="1" customHeight="1">
      <c r="A321" s="1387"/>
      <c r="B321" s="1389" t="str">
        <f>IF($A321="","",VLOOKUP($A321,②従事者明細!$A$3:$I$39,2))</f>
        <v/>
      </c>
      <c r="C321" s="1389" t="str">
        <f>IF($A321="","",VLOOKUP($A321,②従事者明細!$A$3:$I$39,3))</f>
        <v/>
      </c>
      <c r="D321" s="1380" t="str">
        <f>IF($A321="","",VLOOKUP($A321,②従事者明細!$A$3:$I$39,6))</f>
        <v/>
      </c>
      <c r="E321" s="1389" t="str">
        <f>IF($A321="","",VLOOKUP($A321,②従事者明細!$A$3:$I$39,4))</f>
        <v/>
      </c>
      <c r="F321" s="1380" t="str">
        <f>IF($A321="","",VLOOKUP($A321,②従事者明細!$A$3:$I$39,5))</f>
        <v/>
      </c>
      <c r="G321" s="1392" t="s">
        <v>714</v>
      </c>
      <c r="H321" s="1347"/>
      <c r="I321" s="1398"/>
      <c r="J321" s="1394"/>
      <c r="K321" s="1394"/>
      <c r="L321" s="1150"/>
      <c r="M321" s="1394"/>
    </row>
    <row r="322" spans="1:13" ht="10.35" hidden="1" customHeight="1">
      <c r="A322" s="1387"/>
      <c r="B322" s="1390"/>
      <c r="C322" s="1390"/>
      <c r="D322" s="1381"/>
      <c r="E322" s="1390"/>
      <c r="F322" s="1381"/>
      <c r="G322" s="1392"/>
      <c r="H322" s="1347"/>
      <c r="I322" s="1398"/>
      <c r="J322" s="1394"/>
      <c r="K322" s="1394"/>
      <c r="L322" s="1150"/>
      <c r="M322" s="1394"/>
    </row>
    <row r="323" spans="1:13" ht="10.35" hidden="1" customHeight="1">
      <c r="A323" s="1387"/>
      <c r="B323" s="1390"/>
      <c r="C323" s="1390"/>
      <c r="D323" s="1381"/>
      <c r="E323" s="1390"/>
      <c r="F323" s="1381"/>
      <c r="G323" s="1393"/>
      <c r="H323" s="1348"/>
      <c r="I323" s="1399"/>
      <c r="J323" s="1394"/>
      <c r="K323" s="1394"/>
      <c r="L323" s="1150"/>
      <c r="M323" s="1394"/>
    </row>
    <row r="324" spans="1:13" ht="10.35" hidden="1" customHeight="1">
      <c r="A324" s="1387"/>
      <c r="B324" s="1390"/>
      <c r="C324" s="1390"/>
      <c r="D324" s="1381"/>
      <c r="E324" s="1390"/>
      <c r="F324" s="1381"/>
      <c r="G324" s="1395" t="s">
        <v>715</v>
      </c>
      <c r="H324" s="1347"/>
      <c r="I324" s="1400"/>
      <c r="J324" s="1394"/>
      <c r="K324" s="1394"/>
      <c r="L324" s="1150"/>
      <c r="M324" s="1394"/>
    </row>
    <row r="325" spans="1:13" ht="10.35" hidden="1" customHeight="1">
      <c r="A325" s="1387"/>
      <c r="B325" s="1390"/>
      <c r="C325" s="1390"/>
      <c r="D325" s="1381"/>
      <c r="E325" s="1390"/>
      <c r="F325" s="1381"/>
      <c r="G325" s="1395"/>
      <c r="H325" s="1347"/>
      <c r="I325" s="1398"/>
      <c r="J325" s="1394"/>
      <c r="K325" s="1394"/>
      <c r="L325" s="1150"/>
      <c r="M325" s="1394"/>
    </row>
    <row r="326" spans="1:13" ht="10.35" hidden="1" customHeight="1">
      <c r="A326" s="1387"/>
      <c r="B326" s="1390"/>
      <c r="C326" s="1390"/>
      <c r="D326" s="1381"/>
      <c r="E326" s="1390"/>
      <c r="F326" s="1381"/>
      <c r="G326" s="1396"/>
      <c r="H326" s="1348"/>
      <c r="I326" s="1399"/>
      <c r="J326" s="1394"/>
      <c r="K326" s="1394"/>
      <c r="L326" s="1150"/>
      <c r="M326" s="1394"/>
    </row>
    <row r="327" spans="1:13" ht="10.35" hidden="1" customHeight="1">
      <c r="A327" s="1387"/>
      <c r="B327" s="1390"/>
      <c r="C327" s="1390"/>
      <c r="D327" s="1381"/>
      <c r="E327" s="1390"/>
      <c r="F327" s="1381"/>
      <c r="G327" s="1392" t="s">
        <v>716</v>
      </c>
      <c r="H327" s="1347"/>
      <c r="I327" s="1347"/>
      <c r="J327" s="1394"/>
      <c r="K327" s="1394"/>
      <c r="L327" s="1150"/>
      <c r="M327" s="1394"/>
    </row>
    <row r="328" spans="1:13" ht="10.35" hidden="1" customHeight="1">
      <c r="A328" s="1387"/>
      <c r="B328" s="1390"/>
      <c r="C328" s="1390"/>
      <c r="D328" s="1381"/>
      <c r="E328" s="1390"/>
      <c r="F328" s="1381"/>
      <c r="G328" s="1392"/>
      <c r="H328" s="1347"/>
      <c r="I328" s="1347"/>
      <c r="J328" s="1394"/>
      <c r="K328" s="1394"/>
      <c r="L328" s="1150"/>
      <c r="M328" s="1394"/>
    </row>
    <row r="329" spans="1:13" ht="10.35" hidden="1" customHeight="1" thickBot="1">
      <c r="A329" s="1388"/>
      <c r="B329" s="1391"/>
      <c r="C329" s="1391"/>
      <c r="D329" s="1382"/>
      <c r="E329" s="1391"/>
      <c r="F329" s="1382"/>
      <c r="G329" s="1397"/>
      <c r="H329" s="1349"/>
      <c r="I329" s="1349"/>
      <c r="J329" s="1394"/>
      <c r="K329" s="1394"/>
      <c r="L329" s="1150"/>
      <c r="M329" s="1394"/>
    </row>
    <row r="330" spans="1:13" ht="10.35" hidden="1" customHeight="1">
      <c r="A330" s="1387"/>
      <c r="B330" s="1389" t="str">
        <f>IF($A330="","",VLOOKUP($A330,②従事者明細!$A$3:$I$39,2))</f>
        <v/>
      </c>
      <c r="C330" s="1389" t="str">
        <f>IF($A330="","",VLOOKUP($A330,②従事者明細!$A$3:$I$39,3))</f>
        <v/>
      </c>
      <c r="D330" s="1380" t="str">
        <f>IF($A330="","",VLOOKUP($A330,②従事者明細!$A$3:$I$39,6))</f>
        <v/>
      </c>
      <c r="E330" s="1389" t="str">
        <f>IF($A330="","",VLOOKUP($A330,②従事者明細!$A$3:$I$39,4))</f>
        <v/>
      </c>
      <c r="F330" s="1380" t="str">
        <f>IF($A330="","",VLOOKUP($A330,②従事者明細!$A$3:$I$39,5))</f>
        <v/>
      </c>
      <c r="G330" s="1392" t="s">
        <v>714</v>
      </c>
      <c r="H330" s="1347"/>
      <c r="I330" s="1398"/>
      <c r="J330" s="1394"/>
      <c r="K330" s="1394"/>
      <c r="L330" s="1150"/>
      <c r="M330" s="1394"/>
    </row>
    <row r="331" spans="1:13" ht="10.35" hidden="1" customHeight="1">
      <c r="A331" s="1387"/>
      <c r="B331" s="1390"/>
      <c r="C331" s="1390"/>
      <c r="D331" s="1381"/>
      <c r="E331" s="1390"/>
      <c r="F331" s="1381"/>
      <c r="G331" s="1392"/>
      <c r="H331" s="1347"/>
      <c r="I331" s="1398"/>
      <c r="J331" s="1394"/>
      <c r="K331" s="1394"/>
      <c r="L331" s="1150"/>
      <c r="M331" s="1394"/>
    </row>
    <row r="332" spans="1:13" ht="10.35" hidden="1" customHeight="1">
      <c r="A332" s="1387"/>
      <c r="B332" s="1390"/>
      <c r="C332" s="1390"/>
      <c r="D332" s="1381"/>
      <c r="E332" s="1390"/>
      <c r="F332" s="1381"/>
      <c r="G332" s="1393"/>
      <c r="H332" s="1348"/>
      <c r="I332" s="1399"/>
      <c r="J332" s="1394"/>
      <c r="K332" s="1394"/>
      <c r="L332" s="1150"/>
      <c r="M332" s="1394"/>
    </row>
    <row r="333" spans="1:13" ht="10.35" hidden="1" customHeight="1">
      <c r="A333" s="1387"/>
      <c r="B333" s="1390"/>
      <c r="C333" s="1390"/>
      <c r="D333" s="1381"/>
      <c r="E333" s="1390"/>
      <c r="F333" s="1381"/>
      <c r="G333" s="1395" t="s">
        <v>715</v>
      </c>
      <c r="H333" s="1347"/>
      <c r="I333" s="1400"/>
      <c r="J333" s="1394"/>
      <c r="K333" s="1394"/>
      <c r="L333" s="1150"/>
      <c r="M333" s="1394"/>
    </row>
    <row r="334" spans="1:13" ht="10.35" hidden="1" customHeight="1">
      <c r="A334" s="1387"/>
      <c r="B334" s="1390"/>
      <c r="C334" s="1390"/>
      <c r="D334" s="1381"/>
      <c r="E334" s="1390"/>
      <c r="F334" s="1381"/>
      <c r="G334" s="1395"/>
      <c r="H334" s="1347"/>
      <c r="I334" s="1398"/>
      <c r="J334" s="1394"/>
      <c r="K334" s="1394"/>
      <c r="L334" s="1150"/>
      <c r="M334" s="1394"/>
    </row>
    <row r="335" spans="1:13" ht="10.35" hidden="1" customHeight="1">
      <c r="A335" s="1387"/>
      <c r="B335" s="1390"/>
      <c r="C335" s="1390"/>
      <c r="D335" s="1381"/>
      <c r="E335" s="1390"/>
      <c r="F335" s="1381"/>
      <c r="G335" s="1396"/>
      <c r="H335" s="1348"/>
      <c r="I335" s="1399"/>
      <c r="J335" s="1394"/>
      <c r="K335" s="1394"/>
      <c r="L335" s="1150"/>
      <c r="M335" s="1394"/>
    </row>
    <row r="336" spans="1:13" ht="10.35" hidden="1" customHeight="1">
      <c r="A336" s="1387"/>
      <c r="B336" s="1390"/>
      <c r="C336" s="1390"/>
      <c r="D336" s="1381"/>
      <c r="E336" s="1390"/>
      <c r="F336" s="1381"/>
      <c r="G336" s="1392" t="s">
        <v>716</v>
      </c>
      <c r="H336" s="1347"/>
      <c r="I336" s="1347"/>
      <c r="J336" s="1394"/>
      <c r="K336" s="1394"/>
      <c r="L336" s="1150"/>
      <c r="M336" s="1394"/>
    </row>
    <row r="337" spans="1:13" ht="10.35" hidden="1" customHeight="1">
      <c r="A337" s="1387"/>
      <c r="B337" s="1390"/>
      <c r="C337" s="1390"/>
      <c r="D337" s="1381"/>
      <c r="E337" s="1390"/>
      <c r="F337" s="1381"/>
      <c r="G337" s="1392"/>
      <c r="H337" s="1347"/>
      <c r="I337" s="1347"/>
      <c r="J337" s="1394"/>
      <c r="K337" s="1394"/>
      <c r="L337" s="1150"/>
      <c r="M337" s="1394"/>
    </row>
    <row r="338" spans="1:13" ht="10.35" hidden="1" customHeight="1" thickBot="1">
      <c r="A338" s="1388"/>
      <c r="B338" s="1391"/>
      <c r="C338" s="1391"/>
      <c r="D338" s="1382"/>
      <c r="E338" s="1391"/>
      <c r="F338" s="1382"/>
      <c r="G338" s="1397"/>
      <c r="H338" s="1349"/>
      <c r="I338" s="1349"/>
      <c r="J338" s="1394"/>
      <c r="K338" s="1394"/>
      <c r="L338" s="1150"/>
      <c r="M338" s="1394"/>
    </row>
    <row r="339" spans="1:13" ht="15.6" customHeight="1">
      <c r="A339" s="195"/>
      <c r="D339" s="194"/>
      <c r="F339" s="194"/>
      <c r="G339" s="960" t="s">
        <v>727</v>
      </c>
      <c r="H339" s="646">
        <f>SUM(H249,H258,H267,H276,H285,H294,H303,H312,H321,H330)</f>
        <v>0</v>
      </c>
      <c r="I339" s="967"/>
      <c r="J339" s="973">
        <f>SUM(J249,J258,J267,J276,J285,J294,J303,J312,J321,J330)</f>
        <v>0</v>
      </c>
      <c r="K339" s="973">
        <f>SUM(K249,K258,K267,K276,K285,K294,K303,K312,K321,K330)</f>
        <v>0</v>
      </c>
      <c r="L339" s="973"/>
      <c r="M339" s="973">
        <f>SUM(M249,M258,M267,M276,M285,M294,M303,M312,M321,M330)</f>
        <v>0</v>
      </c>
    </row>
    <row r="340" spans="1:13" ht="15.6" customHeight="1">
      <c r="A340" s="195"/>
      <c r="D340" s="194"/>
      <c r="F340" s="194"/>
      <c r="G340" s="961" t="s">
        <v>733</v>
      </c>
      <c r="H340" s="969">
        <f>SUM(H252,H261,H270,H279,H288,H297,H306,H315,H324,H333)</f>
        <v>0</v>
      </c>
      <c r="I340" s="970"/>
      <c r="J340" s="974">
        <f>SUM(J252,J261,J270,J279,J288,J297,J306,J315,J324,J333)</f>
        <v>0</v>
      </c>
      <c r="K340" s="974">
        <f>SUM(K252,K261,K270,K279,K288,K297,K306,K315,K324,K333)</f>
        <v>0</v>
      </c>
      <c r="L340" s="974"/>
      <c r="M340" s="974">
        <f>SUM(M252,M261,M270,M279,M288,M297,M306,M315,M324,M333)</f>
        <v>0</v>
      </c>
    </row>
    <row r="341" spans="1:13" ht="15.6" customHeight="1" thickBot="1">
      <c r="D341" s="194"/>
      <c r="F341" s="194"/>
      <c r="G341" s="962" t="s">
        <v>719</v>
      </c>
      <c r="H341" s="649">
        <f>SUM(H255,H264,H273,H282,H291,H300,H309,H318,H327,H336)</f>
        <v>0</v>
      </c>
      <c r="I341" s="649">
        <f>SUM(I255,I264,I273,I282,I291,I300,I309,I318,I327,I336)</f>
        <v>0</v>
      </c>
      <c r="J341" s="973">
        <f>SUM(J255,J264,J273,J282,J291,J300,J309,J318,J327,J336)</f>
        <v>0</v>
      </c>
      <c r="K341" s="973">
        <f>SUM(K255,K264,K273,K282,K291,K300,K309,K318,K327,K336)</f>
        <v>0</v>
      </c>
      <c r="L341" s="973"/>
      <c r="M341" s="973">
        <f>SUM(M255,M264,M273,M282,M291,M300,M309,M318,M327,M336)</f>
        <v>0</v>
      </c>
    </row>
    <row r="342" spans="1:13" ht="21" customHeight="1" thickBot="1">
      <c r="D342" s="194"/>
      <c r="F342" s="194"/>
      <c r="G342" s="640"/>
      <c r="H342" s="973"/>
      <c r="I342" s="973"/>
      <c r="J342" s="973"/>
      <c r="K342" s="973"/>
      <c r="L342" s="973"/>
      <c r="M342" s="973"/>
    </row>
    <row r="343" spans="1:13" ht="15" customHeight="1">
      <c r="D343" s="194"/>
      <c r="F343" s="194"/>
      <c r="G343" s="1361" t="s">
        <v>735</v>
      </c>
      <c r="H343" s="1362"/>
      <c r="I343" s="1363"/>
    </row>
    <row r="344" spans="1:13" ht="15" customHeight="1">
      <c r="D344" s="194"/>
      <c r="F344" s="194"/>
      <c r="G344" s="1357" t="s">
        <v>726</v>
      </c>
      <c r="H344" s="1358"/>
      <c r="I344" s="1359"/>
    </row>
    <row r="345" spans="1:13" ht="15" customHeight="1">
      <c r="D345" s="194"/>
      <c r="F345" s="194"/>
      <c r="G345" s="961"/>
      <c r="H345" s="1153" t="s">
        <v>712</v>
      </c>
      <c r="I345" s="1154" t="s">
        <v>713</v>
      </c>
    </row>
    <row r="346" spans="1:13" ht="15" customHeight="1">
      <c r="D346" s="194"/>
      <c r="F346" s="194"/>
      <c r="G346" s="978" t="s">
        <v>727</v>
      </c>
      <c r="H346" s="980">
        <f>SUM(H241,H339)</f>
        <v>0</v>
      </c>
      <c r="I346" s="979"/>
    </row>
    <row r="347" spans="1:13" ht="15" customHeight="1">
      <c r="D347" s="194"/>
      <c r="F347" s="194"/>
      <c r="G347" s="978" t="s">
        <v>728</v>
      </c>
      <c r="H347" s="980">
        <f>SUM(H242,H340)</f>
        <v>0</v>
      </c>
      <c r="I347" s="979"/>
    </row>
    <row r="348" spans="1:13" ht="15" customHeight="1" thickBot="1">
      <c r="D348" s="194"/>
      <c r="F348" s="194"/>
      <c r="G348" s="962" t="s">
        <v>719</v>
      </c>
      <c r="H348" s="981">
        <f>SUM(H243,H341)</f>
        <v>0</v>
      </c>
      <c r="I348" s="982">
        <f>SUM(I243,I341)</f>
        <v>0</v>
      </c>
    </row>
    <row r="349" spans="1:13" ht="15" customHeight="1" thickBot="1">
      <c r="D349" s="194"/>
      <c r="F349" s="971"/>
      <c r="G349" s="971"/>
      <c r="H349" s="971"/>
      <c r="I349" s="971"/>
      <c r="J349" s="971"/>
      <c r="K349" s="971"/>
      <c r="L349" s="971"/>
      <c r="M349" s="971"/>
    </row>
    <row r="350" spans="1:13" ht="15" customHeight="1">
      <c r="D350" s="194"/>
      <c r="F350" s="971"/>
      <c r="G350" s="1361" t="s">
        <v>736</v>
      </c>
      <c r="H350" s="1362"/>
      <c r="I350" s="1362"/>
      <c r="J350" s="1362"/>
      <c r="K350" s="1362"/>
      <c r="L350" s="1362"/>
      <c r="M350" s="1363"/>
    </row>
    <row r="351" spans="1:13" ht="15" customHeight="1">
      <c r="D351" s="194"/>
      <c r="F351" s="971"/>
      <c r="G351" s="977"/>
      <c r="H351" s="1360" t="s">
        <v>708</v>
      </c>
      <c r="I351" s="1360"/>
      <c r="J351" s="1360" t="s">
        <v>737</v>
      </c>
      <c r="K351" s="1360"/>
      <c r="L351" s="1460"/>
      <c r="M351" s="1461"/>
    </row>
    <row r="352" spans="1:13" ht="15" customHeight="1">
      <c r="D352" s="194"/>
      <c r="F352" s="971"/>
      <c r="J352" s="1340" t="s">
        <v>738</v>
      </c>
      <c r="K352" s="1340"/>
      <c r="L352" s="1340" t="s">
        <v>731</v>
      </c>
      <c r="M352" s="1342"/>
    </row>
    <row r="353" spans="2:66" ht="15" customHeight="1" thickBot="1">
      <c r="D353" s="194"/>
      <c r="F353" s="1168"/>
      <c r="G353" s="961"/>
      <c r="H353" s="1153" t="s">
        <v>712</v>
      </c>
      <c r="I353" s="1153" t="s">
        <v>713</v>
      </c>
      <c r="J353" s="957" t="s">
        <v>712</v>
      </c>
      <c r="K353" s="957" t="s">
        <v>713</v>
      </c>
      <c r="L353" s="957" t="s">
        <v>712</v>
      </c>
      <c r="M353" s="959" t="s">
        <v>713</v>
      </c>
    </row>
    <row r="354" spans="2:66" ht="15" customHeight="1">
      <c r="D354" s="194"/>
      <c r="F354" s="1356"/>
      <c r="G354" s="978" t="s">
        <v>727</v>
      </c>
      <c r="H354" s="972">
        <f>SUM(H72,H136,H339,H241)</f>
        <v>0</v>
      </c>
      <c r="I354" s="976"/>
      <c r="J354" s="972">
        <f>SUM(J72,J241)</f>
        <v>0</v>
      </c>
      <c r="K354" s="976"/>
      <c r="L354" s="972">
        <f>SUM(L72,L241)</f>
        <v>0</v>
      </c>
      <c r="M354" s="976"/>
    </row>
    <row r="355" spans="2:66" ht="15" customHeight="1">
      <c r="D355" s="194"/>
      <c r="F355" s="1356"/>
      <c r="G355" s="978" t="s">
        <v>728</v>
      </c>
      <c r="H355" s="972">
        <f>SUM(H73,H137,H340,H242)</f>
        <v>0</v>
      </c>
      <c r="I355" s="976"/>
      <c r="J355" s="972">
        <f>SUM(J73,J242)</f>
        <v>0</v>
      </c>
      <c r="K355" s="976"/>
      <c r="L355" s="972">
        <f>SUM(L73,L242)</f>
        <v>0</v>
      </c>
      <c r="M355" s="976"/>
      <c r="BL355" s="293"/>
      <c r="BM355" s="293"/>
      <c r="BN355" s="293"/>
    </row>
    <row r="356" spans="2:66" ht="15" customHeight="1" thickBot="1">
      <c r="D356" s="194"/>
      <c r="F356" s="1356"/>
      <c r="G356" s="962" t="s">
        <v>719</v>
      </c>
      <c r="H356" s="975">
        <f>SUM(H74,H138,H341,H243)</f>
        <v>0</v>
      </c>
      <c r="I356" s="975">
        <f>SUM(I74,I138,I341,I243)</f>
        <v>0</v>
      </c>
      <c r="J356" s="975">
        <f>SUM(J74,J243)</f>
        <v>0</v>
      </c>
      <c r="K356" s="975">
        <f>SUM(K74,K243)</f>
        <v>0</v>
      </c>
      <c r="L356" s="975">
        <f>SUM(L74,L243)</f>
        <v>0</v>
      </c>
      <c r="M356" s="975">
        <f>SUM(M74,M243)</f>
        <v>0</v>
      </c>
      <c r="BL356" s="293"/>
      <c r="BM356" s="293"/>
      <c r="BN356" s="293"/>
    </row>
    <row r="357" spans="2:66" ht="20.100000000000001" customHeight="1">
      <c r="D357" s="194"/>
      <c r="F357" s="645"/>
      <c r="G357" s="640"/>
      <c r="BL357" s="293"/>
      <c r="BM357" s="293"/>
      <c r="BN357" s="293"/>
    </row>
    <row r="358" spans="2:66" s="641" customFormat="1" ht="19.5" customHeight="1">
      <c r="B358" s="197"/>
      <c r="C358" s="1364" t="s">
        <v>739</v>
      </c>
      <c r="D358" s="1367" t="s">
        <v>740</v>
      </c>
      <c r="E358" s="1368"/>
      <c r="F358" s="1368"/>
      <c r="G358" s="1368"/>
      <c r="H358" s="1368"/>
      <c r="I358" s="1368"/>
      <c r="J358" s="1368"/>
      <c r="K358" s="1368"/>
      <c r="L358" s="1368"/>
      <c r="M358" s="1369"/>
    </row>
    <row r="359" spans="2:66" s="641" customFormat="1" ht="15" customHeight="1">
      <c r="B359" s="197"/>
      <c r="C359" s="1365"/>
      <c r="D359" s="1373" t="s">
        <v>741</v>
      </c>
      <c r="E359" s="1374"/>
      <c r="F359" s="1374"/>
      <c r="G359" s="1374"/>
      <c r="H359" s="1374"/>
      <c r="I359" s="1374"/>
      <c r="J359" s="1374"/>
      <c r="K359" s="1374"/>
      <c r="L359" s="1374"/>
      <c r="M359" s="1375"/>
    </row>
    <row r="360" spans="2:66" s="641" customFormat="1" ht="20.100000000000001" customHeight="1">
      <c r="B360" s="31"/>
      <c r="C360" s="1366"/>
      <c r="D360" s="1376"/>
      <c r="E360" s="1377"/>
      <c r="F360" s="1377"/>
      <c r="G360" s="1377"/>
      <c r="H360" s="1377"/>
      <c r="I360" s="1377"/>
      <c r="J360" s="1377"/>
      <c r="K360" s="1377"/>
      <c r="L360" s="1377"/>
      <c r="M360" s="1378"/>
    </row>
    <row r="361" spans="2:66" s="641" customFormat="1" ht="18" customHeight="1">
      <c r="B361" s="197"/>
      <c r="C361" s="1370" t="s">
        <v>742</v>
      </c>
      <c r="D361" s="650" t="s">
        <v>743</v>
      </c>
      <c r="E361" s="651"/>
      <c r="F361" s="651"/>
      <c r="G361" s="651"/>
      <c r="H361" s="652" t="s">
        <v>744</v>
      </c>
      <c r="I361" s="652" t="s">
        <v>744</v>
      </c>
      <c r="J361" s="652" t="s">
        <v>744</v>
      </c>
      <c r="K361" s="652" t="s">
        <v>744</v>
      </c>
      <c r="L361" s="652" t="s">
        <v>744</v>
      </c>
      <c r="M361" s="652" t="s">
        <v>744</v>
      </c>
    </row>
    <row r="362" spans="2:66" s="641" customFormat="1" ht="18" customHeight="1">
      <c r="B362" s="194"/>
      <c r="C362" s="1371"/>
      <c r="D362" s="653" t="s">
        <v>745</v>
      </c>
      <c r="E362" s="654"/>
      <c r="F362" s="654"/>
      <c r="G362" s="654"/>
      <c r="H362" s="655" t="s">
        <v>744</v>
      </c>
      <c r="I362" s="655" t="s">
        <v>744</v>
      </c>
      <c r="J362" s="655" t="s">
        <v>744</v>
      </c>
      <c r="K362" s="655" t="s">
        <v>744</v>
      </c>
      <c r="L362" s="655" t="s">
        <v>744</v>
      </c>
      <c r="M362" s="655" t="s">
        <v>744</v>
      </c>
    </row>
    <row r="363" spans="2:66" s="641" customFormat="1" ht="18" customHeight="1">
      <c r="B363" s="194"/>
      <c r="C363" s="1371"/>
      <c r="D363" s="653" t="s">
        <v>746</v>
      </c>
      <c r="E363" s="654"/>
      <c r="F363" s="654"/>
      <c r="G363" s="654"/>
      <c r="H363" s="655" t="s">
        <v>747</v>
      </c>
      <c r="I363" s="655" t="s">
        <v>747</v>
      </c>
      <c r="J363" s="655" t="s">
        <v>747</v>
      </c>
      <c r="K363" s="655" t="s">
        <v>747</v>
      </c>
      <c r="L363" s="655" t="s">
        <v>747</v>
      </c>
      <c r="M363" s="655" t="s">
        <v>747</v>
      </c>
    </row>
    <row r="364" spans="2:66" s="641" customFormat="1" ht="18" customHeight="1">
      <c r="B364" s="194"/>
      <c r="C364" s="1372"/>
      <c r="D364" s="642"/>
      <c r="E364" s="643"/>
      <c r="F364" s="643"/>
      <c r="G364" s="643"/>
      <c r="H364" s="644"/>
      <c r="I364" s="644"/>
      <c r="J364" s="644"/>
      <c r="K364" s="644"/>
      <c r="L364" s="644"/>
      <c r="M364" s="644"/>
    </row>
    <row r="365" spans="2:66" ht="15" customHeight="1">
      <c r="C365" s="309"/>
      <c r="D365" s="484"/>
      <c r="E365" s="307"/>
      <c r="F365" s="311"/>
      <c r="G365" s="307"/>
      <c r="H365" s="307"/>
      <c r="I365" s="307"/>
      <c r="J365" s="307"/>
      <c r="K365" s="307"/>
      <c r="L365" s="307"/>
      <c r="M365" s="307"/>
    </row>
    <row r="366" spans="2:66" s="307" customFormat="1" ht="15" customHeight="1">
      <c r="B366" s="194"/>
      <c r="C366" s="308" t="s">
        <v>748</v>
      </c>
      <c r="D366" s="484"/>
      <c r="F366" s="311"/>
    </row>
    <row r="367" spans="2:66" ht="15" customHeight="1">
      <c r="C367" s="308" t="s">
        <v>749</v>
      </c>
      <c r="D367" s="484"/>
      <c r="E367" s="307"/>
      <c r="F367" s="311"/>
      <c r="G367" s="307"/>
      <c r="H367" s="307"/>
      <c r="I367" s="307"/>
      <c r="J367" s="307"/>
      <c r="K367" s="307"/>
      <c r="L367" s="307"/>
      <c r="M367" s="307"/>
    </row>
    <row r="368" spans="2:66">
      <c r="C368" s="14" t="s">
        <v>750</v>
      </c>
      <c r="D368" s="311"/>
      <c r="E368" s="307"/>
      <c r="F368" s="311"/>
    </row>
    <row r="369" spans="2:6">
      <c r="C369" s="14" t="s">
        <v>751</v>
      </c>
      <c r="D369" s="311"/>
      <c r="E369" s="307"/>
      <c r="F369" s="311"/>
    </row>
    <row r="370" spans="2:6">
      <c r="B370" s="307"/>
      <c r="C370" s="14" t="s">
        <v>752</v>
      </c>
      <c r="D370" s="311"/>
      <c r="E370" s="307"/>
      <c r="F370" s="311"/>
    </row>
    <row r="371" spans="2:6">
      <c r="C371" s="14" t="s">
        <v>753</v>
      </c>
      <c r="D371" s="311"/>
      <c r="E371" s="307"/>
      <c r="F371" s="311"/>
    </row>
  </sheetData>
  <mergeCells count="897">
    <mergeCell ref="J351:M351"/>
    <mergeCell ref="G343:I343"/>
    <mergeCell ref="G140:I140"/>
    <mergeCell ref="G141:I141"/>
    <mergeCell ref="J306:J308"/>
    <mergeCell ref="J309:J311"/>
    <mergeCell ref="J312:J314"/>
    <mergeCell ref="J315:J317"/>
    <mergeCell ref="J318:J320"/>
    <mergeCell ref="J321:J323"/>
    <mergeCell ref="J324:J326"/>
    <mergeCell ref="J327:J329"/>
    <mergeCell ref="J330:J332"/>
    <mergeCell ref="J333:J335"/>
    <mergeCell ref="J336:J338"/>
    <mergeCell ref="J258:J260"/>
    <mergeCell ref="J261:J263"/>
    <mergeCell ref="J264:J266"/>
    <mergeCell ref="J267:J269"/>
    <mergeCell ref="J270:J272"/>
    <mergeCell ref="J273:J275"/>
    <mergeCell ref="J276:J278"/>
    <mergeCell ref="J279:J281"/>
    <mergeCell ref="J282:J284"/>
    <mergeCell ref="H79:I80"/>
    <mergeCell ref="H148:I149"/>
    <mergeCell ref="H246:I247"/>
    <mergeCell ref="J246:M247"/>
    <mergeCell ref="J249:J251"/>
    <mergeCell ref="J252:J254"/>
    <mergeCell ref="J255:J257"/>
    <mergeCell ref="J127:J129"/>
    <mergeCell ref="J130:J132"/>
    <mergeCell ref="J133:J135"/>
    <mergeCell ref="J151:J153"/>
    <mergeCell ref="J154:J156"/>
    <mergeCell ref="J157:J159"/>
    <mergeCell ref="J160:J162"/>
    <mergeCell ref="J163:J165"/>
    <mergeCell ref="J166:J168"/>
    <mergeCell ref="J169:J171"/>
    <mergeCell ref="J172:J174"/>
    <mergeCell ref="J175:J177"/>
    <mergeCell ref="J178:J180"/>
    <mergeCell ref="J181:J183"/>
    <mergeCell ref="J184:J186"/>
    <mergeCell ref="J82:J84"/>
    <mergeCell ref="H252:H254"/>
    <mergeCell ref="J85:J87"/>
    <mergeCell ref="J88:J90"/>
    <mergeCell ref="J91:J93"/>
    <mergeCell ref="J94:J96"/>
    <mergeCell ref="J97:J99"/>
    <mergeCell ref="J285:J287"/>
    <mergeCell ref="J190:J192"/>
    <mergeCell ref="J193:J195"/>
    <mergeCell ref="J196:J198"/>
    <mergeCell ref="J199:J201"/>
    <mergeCell ref="J202:J204"/>
    <mergeCell ref="J205:J207"/>
    <mergeCell ref="J208:J210"/>
    <mergeCell ref="J211:J213"/>
    <mergeCell ref="J214:J216"/>
    <mergeCell ref="J217:J219"/>
    <mergeCell ref="J220:J222"/>
    <mergeCell ref="J223:J225"/>
    <mergeCell ref="J226:J228"/>
    <mergeCell ref="J229:J231"/>
    <mergeCell ref="J232:J234"/>
    <mergeCell ref="H255:H257"/>
    <mergeCell ref="H258:H260"/>
    <mergeCell ref="H261:H263"/>
    <mergeCell ref="H264:H266"/>
    <mergeCell ref="H267:H269"/>
    <mergeCell ref="H282:H284"/>
    <mergeCell ref="H163:H165"/>
    <mergeCell ref="H166:H168"/>
    <mergeCell ref="H169:H171"/>
    <mergeCell ref="H172:H174"/>
    <mergeCell ref="H175:H177"/>
    <mergeCell ref="H178:H180"/>
    <mergeCell ref="H181:H183"/>
    <mergeCell ref="H184:H186"/>
    <mergeCell ref="H187:H189"/>
    <mergeCell ref="H193:H195"/>
    <mergeCell ref="H196:H198"/>
    <mergeCell ref="H199:H201"/>
    <mergeCell ref="H202:H204"/>
    <mergeCell ref="H205:H207"/>
    <mergeCell ref="H82:H84"/>
    <mergeCell ref="H85:H87"/>
    <mergeCell ref="H88:H90"/>
    <mergeCell ref="H91:H93"/>
    <mergeCell ref="H94:H96"/>
    <mergeCell ref="I276:I278"/>
    <mergeCell ref="I279:I281"/>
    <mergeCell ref="I282:I284"/>
    <mergeCell ref="I163:I165"/>
    <mergeCell ref="I166:I168"/>
    <mergeCell ref="I169:I171"/>
    <mergeCell ref="I172:I174"/>
    <mergeCell ref="I175:I177"/>
    <mergeCell ref="I178:I180"/>
    <mergeCell ref="I181:I183"/>
    <mergeCell ref="I184:I186"/>
    <mergeCell ref="I187:I189"/>
    <mergeCell ref="I190:I192"/>
    <mergeCell ref="I193:I195"/>
    <mergeCell ref="I196:I198"/>
    <mergeCell ref="I199:I201"/>
    <mergeCell ref="I202:I204"/>
    <mergeCell ref="I205:I207"/>
    <mergeCell ref="H208:H210"/>
    <mergeCell ref="I82:I84"/>
    <mergeCell ref="I85:I87"/>
    <mergeCell ref="I88:I90"/>
    <mergeCell ref="I91:I93"/>
    <mergeCell ref="I94:I96"/>
    <mergeCell ref="I160:I162"/>
    <mergeCell ref="I312:I314"/>
    <mergeCell ref="I315:I317"/>
    <mergeCell ref="I318:I320"/>
    <mergeCell ref="I214:I216"/>
    <mergeCell ref="I217:I219"/>
    <mergeCell ref="I220:I222"/>
    <mergeCell ref="I223:I225"/>
    <mergeCell ref="I226:I228"/>
    <mergeCell ref="I229:I231"/>
    <mergeCell ref="I232:I234"/>
    <mergeCell ref="I235:I237"/>
    <mergeCell ref="I238:I240"/>
    <mergeCell ref="I249:I251"/>
    <mergeCell ref="I252:I254"/>
    <mergeCell ref="I255:I257"/>
    <mergeCell ref="I258:I260"/>
    <mergeCell ref="I261:I263"/>
    <mergeCell ref="I264:I266"/>
    <mergeCell ref="K91:K93"/>
    <mergeCell ref="K9:K11"/>
    <mergeCell ref="K12:K14"/>
    <mergeCell ref="K15:K17"/>
    <mergeCell ref="K18:K20"/>
    <mergeCell ref="K21:K23"/>
    <mergeCell ref="K24:K26"/>
    <mergeCell ref="K27:K29"/>
    <mergeCell ref="K30:K32"/>
    <mergeCell ref="K33:K35"/>
    <mergeCell ref="K36:K38"/>
    <mergeCell ref="K39:K41"/>
    <mergeCell ref="K42:K44"/>
    <mergeCell ref="K45:K47"/>
    <mergeCell ref="K48:K50"/>
    <mergeCell ref="K51:K53"/>
    <mergeCell ref="K54:K56"/>
    <mergeCell ref="K57:K59"/>
    <mergeCell ref="K60:K62"/>
    <mergeCell ref="I9:I11"/>
    <mergeCell ref="A6:A8"/>
    <mergeCell ref="B6:B8"/>
    <mergeCell ref="C6:C8"/>
    <mergeCell ref="D6:D8"/>
    <mergeCell ref="E6:E8"/>
    <mergeCell ref="F6:F8"/>
    <mergeCell ref="G6:G8"/>
    <mergeCell ref="A9:A17"/>
    <mergeCell ref="B9:B17"/>
    <mergeCell ref="C9:C17"/>
    <mergeCell ref="D9:D17"/>
    <mergeCell ref="E9:E17"/>
    <mergeCell ref="F9:F17"/>
    <mergeCell ref="G9:G11"/>
    <mergeCell ref="H6:I7"/>
    <mergeCell ref="H9:H11"/>
    <mergeCell ref="H12:H14"/>
    <mergeCell ref="H15:H17"/>
    <mergeCell ref="I12:I14"/>
    <mergeCell ref="I15:I17"/>
    <mergeCell ref="G12:G14"/>
    <mergeCell ref="G15:G17"/>
    <mergeCell ref="A18:A26"/>
    <mergeCell ref="B18:B26"/>
    <mergeCell ref="C18:C26"/>
    <mergeCell ref="D18:D26"/>
    <mergeCell ref="E18:E26"/>
    <mergeCell ref="F18:F26"/>
    <mergeCell ref="G18:G20"/>
    <mergeCell ref="M18:M20"/>
    <mergeCell ref="G21:G23"/>
    <mergeCell ref="M21:M23"/>
    <mergeCell ref="G24:G26"/>
    <mergeCell ref="M24:M26"/>
    <mergeCell ref="J24:J26"/>
    <mergeCell ref="J21:J23"/>
    <mergeCell ref="J18:J20"/>
    <mergeCell ref="H18:H20"/>
    <mergeCell ref="H21:H23"/>
    <mergeCell ref="H24:H26"/>
    <mergeCell ref="I18:I20"/>
    <mergeCell ref="I21:I23"/>
    <mergeCell ref="I24:I26"/>
    <mergeCell ref="A27:A35"/>
    <mergeCell ref="B27:B35"/>
    <mergeCell ref="C27:C35"/>
    <mergeCell ref="D27:D35"/>
    <mergeCell ref="E27:E35"/>
    <mergeCell ref="F27:F35"/>
    <mergeCell ref="G27:G29"/>
    <mergeCell ref="G30:G32"/>
    <mergeCell ref="M30:M32"/>
    <mergeCell ref="G33:G35"/>
    <mergeCell ref="M33:M35"/>
    <mergeCell ref="J33:J35"/>
    <mergeCell ref="J30:J32"/>
    <mergeCell ref="J27:J29"/>
    <mergeCell ref="L33:L35"/>
    <mergeCell ref="I27:I29"/>
    <mergeCell ref="I30:I32"/>
    <mergeCell ref="I33:I35"/>
    <mergeCell ref="H27:H29"/>
    <mergeCell ref="H30:H32"/>
    <mergeCell ref="H33:H35"/>
    <mergeCell ref="A36:A44"/>
    <mergeCell ref="B36:B44"/>
    <mergeCell ref="C36:C44"/>
    <mergeCell ref="D36:D44"/>
    <mergeCell ref="E36:E44"/>
    <mergeCell ref="F36:F44"/>
    <mergeCell ref="G36:G38"/>
    <mergeCell ref="M36:M38"/>
    <mergeCell ref="G39:G41"/>
    <mergeCell ref="M39:M41"/>
    <mergeCell ref="G42:G44"/>
    <mergeCell ref="M42:M44"/>
    <mergeCell ref="I39:I41"/>
    <mergeCell ref="I42:I44"/>
    <mergeCell ref="H36:H38"/>
    <mergeCell ref="H39:H41"/>
    <mergeCell ref="H42:H44"/>
    <mergeCell ref="L36:L38"/>
    <mergeCell ref="L39:L41"/>
    <mergeCell ref="L42:L44"/>
    <mergeCell ref="I36:I38"/>
    <mergeCell ref="J36:J38"/>
    <mergeCell ref="J39:J41"/>
    <mergeCell ref="J42:J44"/>
    <mergeCell ref="A45:A53"/>
    <mergeCell ref="B45:B53"/>
    <mergeCell ref="C45:C53"/>
    <mergeCell ref="D45:D53"/>
    <mergeCell ref="E45:E53"/>
    <mergeCell ref="G45:G47"/>
    <mergeCell ref="M45:M47"/>
    <mergeCell ref="G48:G50"/>
    <mergeCell ref="M48:M50"/>
    <mergeCell ref="G51:G53"/>
    <mergeCell ref="M51:M53"/>
    <mergeCell ref="I45:I47"/>
    <mergeCell ref="I48:I50"/>
    <mergeCell ref="I51:I53"/>
    <mergeCell ref="H45:H47"/>
    <mergeCell ref="H48:H50"/>
    <mergeCell ref="H51:H53"/>
    <mergeCell ref="L45:L47"/>
    <mergeCell ref="L48:L50"/>
    <mergeCell ref="L51:L53"/>
    <mergeCell ref="J45:J47"/>
    <mergeCell ref="J48:J50"/>
    <mergeCell ref="J51:J53"/>
    <mergeCell ref="A54:A62"/>
    <mergeCell ref="B54:B62"/>
    <mergeCell ref="C54:C62"/>
    <mergeCell ref="D54:D62"/>
    <mergeCell ref="E54:E62"/>
    <mergeCell ref="G54:G56"/>
    <mergeCell ref="M54:M56"/>
    <mergeCell ref="G57:G59"/>
    <mergeCell ref="M57:M59"/>
    <mergeCell ref="G60:G62"/>
    <mergeCell ref="M60:M62"/>
    <mergeCell ref="I54:I56"/>
    <mergeCell ref="I57:I59"/>
    <mergeCell ref="I60:I62"/>
    <mergeCell ref="H54:H56"/>
    <mergeCell ref="H57:H59"/>
    <mergeCell ref="H60:H62"/>
    <mergeCell ref="J60:J62"/>
    <mergeCell ref="L54:L56"/>
    <mergeCell ref="L57:L59"/>
    <mergeCell ref="L60:L62"/>
    <mergeCell ref="J54:J56"/>
    <mergeCell ref="J57:J59"/>
    <mergeCell ref="A63:A71"/>
    <mergeCell ref="B63:B71"/>
    <mergeCell ref="C63:C71"/>
    <mergeCell ref="D63:D71"/>
    <mergeCell ref="E63:E71"/>
    <mergeCell ref="G63:G65"/>
    <mergeCell ref="M63:M65"/>
    <mergeCell ref="G66:G68"/>
    <mergeCell ref="M66:M68"/>
    <mergeCell ref="G69:G71"/>
    <mergeCell ref="M69:M71"/>
    <mergeCell ref="K63:K65"/>
    <mergeCell ref="K66:K68"/>
    <mergeCell ref="K69:K71"/>
    <mergeCell ref="I69:I71"/>
    <mergeCell ref="I63:I65"/>
    <mergeCell ref="I66:I68"/>
    <mergeCell ref="H69:H71"/>
    <mergeCell ref="H63:H65"/>
    <mergeCell ref="H66:H68"/>
    <mergeCell ref="J63:J65"/>
    <mergeCell ref="J66:J68"/>
    <mergeCell ref="J69:J71"/>
    <mergeCell ref="L63:L65"/>
    <mergeCell ref="A79:A81"/>
    <mergeCell ref="B79:B81"/>
    <mergeCell ref="C79:C81"/>
    <mergeCell ref="D79:D81"/>
    <mergeCell ref="E79:E81"/>
    <mergeCell ref="F79:F81"/>
    <mergeCell ref="G79:G81"/>
    <mergeCell ref="A82:A90"/>
    <mergeCell ref="B82:B90"/>
    <mergeCell ref="C82:C90"/>
    <mergeCell ref="D82:D90"/>
    <mergeCell ref="E82:E90"/>
    <mergeCell ref="F82:F90"/>
    <mergeCell ref="G82:G84"/>
    <mergeCell ref="M82:M84"/>
    <mergeCell ref="G85:G87"/>
    <mergeCell ref="M85:M87"/>
    <mergeCell ref="G88:G90"/>
    <mergeCell ref="M88:M90"/>
    <mergeCell ref="A91:A99"/>
    <mergeCell ref="B91:B99"/>
    <mergeCell ref="C91:C99"/>
    <mergeCell ref="D91:D99"/>
    <mergeCell ref="E91:E99"/>
    <mergeCell ref="F91:F99"/>
    <mergeCell ref="G94:G96"/>
    <mergeCell ref="M94:M96"/>
    <mergeCell ref="G97:G99"/>
    <mergeCell ref="M97:M99"/>
    <mergeCell ref="G91:G93"/>
    <mergeCell ref="M91:M93"/>
    <mergeCell ref="K94:K96"/>
    <mergeCell ref="K97:K99"/>
    <mergeCell ref="I97:I99"/>
    <mergeCell ref="H97:H99"/>
    <mergeCell ref="K82:K84"/>
    <mergeCell ref="K85:K87"/>
    <mergeCell ref="K88:K90"/>
    <mergeCell ref="F100:F108"/>
    <mergeCell ref="G100:G102"/>
    <mergeCell ref="M100:M102"/>
    <mergeCell ref="A100:A108"/>
    <mergeCell ref="B100:B108"/>
    <mergeCell ref="C100:C108"/>
    <mergeCell ref="D100:D108"/>
    <mergeCell ref="E100:E108"/>
    <mergeCell ref="G103:G105"/>
    <mergeCell ref="M103:M105"/>
    <mergeCell ref="M106:M108"/>
    <mergeCell ref="G106:G108"/>
    <mergeCell ref="K100:K102"/>
    <mergeCell ref="K103:K105"/>
    <mergeCell ref="K106:K108"/>
    <mergeCell ref="I100:I102"/>
    <mergeCell ref="I103:I105"/>
    <mergeCell ref="I106:I108"/>
    <mergeCell ref="H100:H102"/>
    <mergeCell ref="H103:H105"/>
    <mergeCell ref="H106:H108"/>
    <mergeCell ref="J100:J102"/>
    <mergeCell ref="J103:J105"/>
    <mergeCell ref="J106:J108"/>
    <mergeCell ref="G109:G111"/>
    <mergeCell ref="M109:M111"/>
    <mergeCell ref="A109:A117"/>
    <mergeCell ref="B109:B117"/>
    <mergeCell ref="C109:C117"/>
    <mergeCell ref="D109:D117"/>
    <mergeCell ref="E109:E117"/>
    <mergeCell ref="G112:G114"/>
    <mergeCell ref="M112:M114"/>
    <mergeCell ref="G115:G117"/>
    <mergeCell ref="M115:M117"/>
    <mergeCell ref="K109:K111"/>
    <mergeCell ref="K112:K114"/>
    <mergeCell ref="K115:K117"/>
    <mergeCell ref="I109:I111"/>
    <mergeCell ref="I112:I114"/>
    <mergeCell ref="I115:I117"/>
    <mergeCell ref="H109:H111"/>
    <mergeCell ref="H112:H114"/>
    <mergeCell ref="H115:H117"/>
    <mergeCell ref="J109:J111"/>
    <mergeCell ref="J112:J114"/>
    <mergeCell ref="J115:J117"/>
    <mergeCell ref="G118:G120"/>
    <mergeCell ref="M118:M120"/>
    <mergeCell ref="A118:A126"/>
    <mergeCell ref="B118:B126"/>
    <mergeCell ref="C118:C126"/>
    <mergeCell ref="D118:D126"/>
    <mergeCell ref="E118:E126"/>
    <mergeCell ref="G121:G123"/>
    <mergeCell ref="M121:M123"/>
    <mergeCell ref="J121:J123"/>
    <mergeCell ref="G124:G126"/>
    <mergeCell ref="M124:M126"/>
    <mergeCell ref="J124:J126"/>
    <mergeCell ref="K118:K120"/>
    <mergeCell ref="K121:K123"/>
    <mergeCell ref="K124:K126"/>
    <mergeCell ref="I118:I120"/>
    <mergeCell ref="I121:I123"/>
    <mergeCell ref="I124:I126"/>
    <mergeCell ref="H118:H120"/>
    <mergeCell ref="H121:H123"/>
    <mergeCell ref="H124:H126"/>
    <mergeCell ref="J118:J120"/>
    <mergeCell ref="A127:A135"/>
    <mergeCell ref="B127:B135"/>
    <mergeCell ref="C127:C135"/>
    <mergeCell ref="D127:D135"/>
    <mergeCell ref="E127:E135"/>
    <mergeCell ref="G130:G132"/>
    <mergeCell ref="M130:M132"/>
    <mergeCell ref="G133:G135"/>
    <mergeCell ref="M133:M135"/>
    <mergeCell ref="K127:K129"/>
    <mergeCell ref="K130:K132"/>
    <mergeCell ref="K133:K135"/>
    <mergeCell ref="I127:I129"/>
    <mergeCell ref="I130:I132"/>
    <mergeCell ref="I133:I135"/>
    <mergeCell ref="H127:H129"/>
    <mergeCell ref="H130:H132"/>
    <mergeCell ref="H133:H135"/>
    <mergeCell ref="G127:G129"/>
    <mergeCell ref="M127:M129"/>
    <mergeCell ref="M151:M153"/>
    <mergeCell ref="G154:G156"/>
    <mergeCell ref="M154:M156"/>
    <mergeCell ref="G157:G159"/>
    <mergeCell ref="M157:M159"/>
    <mergeCell ref="A160:A168"/>
    <mergeCell ref="B160:B168"/>
    <mergeCell ref="C160:C168"/>
    <mergeCell ref="D160:D168"/>
    <mergeCell ref="E160:E168"/>
    <mergeCell ref="F160:F168"/>
    <mergeCell ref="A151:A159"/>
    <mergeCell ref="B151:B159"/>
    <mergeCell ref="G160:G162"/>
    <mergeCell ref="M160:M162"/>
    <mergeCell ref="G163:G165"/>
    <mergeCell ref="M163:M165"/>
    <mergeCell ref="G166:G168"/>
    <mergeCell ref="M166:M168"/>
    <mergeCell ref="C151:C159"/>
    <mergeCell ref="D151:D159"/>
    <mergeCell ref="E151:E159"/>
    <mergeCell ref="K151:K153"/>
    <mergeCell ref="K154:K156"/>
    <mergeCell ref="F151:F159"/>
    <mergeCell ref="K160:K162"/>
    <mergeCell ref="K163:K165"/>
    <mergeCell ref="K166:K168"/>
    <mergeCell ref="H160:H162"/>
    <mergeCell ref="A148:A150"/>
    <mergeCell ref="B148:B150"/>
    <mergeCell ref="C148:C150"/>
    <mergeCell ref="A169:A177"/>
    <mergeCell ref="B169:B177"/>
    <mergeCell ref="D148:D150"/>
    <mergeCell ref="E148:E150"/>
    <mergeCell ref="F148:F150"/>
    <mergeCell ref="G148:G150"/>
    <mergeCell ref="G151:G153"/>
    <mergeCell ref="K157:K159"/>
    <mergeCell ref="I151:I153"/>
    <mergeCell ref="I154:I156"/>
    <mergeCell ref="I157:I159"/>
    <mergeCell ref="H151:H153"/>
    <mergeCell ref="H154:H156"/>
    <mergeCell ref="H157:H159"/>
    <mergeCell ref="C169:C177"/>
    <mergeCell ref="D169:D177"/>
    <mergeCell ref="E169:E177"/>
    <mergeCell ref="F169:F177"/>
    <mergeCell ref="G169:G171"/>
    <mergeCell ref="A178:A186"/>
    <mergeCell ref="B178:B186"/>
    <mergeCell ref="C178:C186"/>
    <mergeCell ref="D178:D186"/>
    <mergeCell ref="E178:E186"/>
    <mergeCell ref="F178:F186"/>
    <mergeCell ref="M169:M171"/>
    <mergeCell ref="G172:G174"/>
    <mergeCell ref="M172:M174"/>
    <mergeCell ref="G175:G177"/>
    <mergeCell ref="M175:M177"/>
    <mergeCell ref="M178:M180"/>
    <mergeCell ref="G181:G183"/>
    <mergeCell ref="M181:M183"/>
    <mergeCell ref="G184:G186"/>
    <mergeCell ref="M184:M186"/>
    <mergeCell ref="K169:K171"/>
    <mergeCell ref="K172:K174"/>
    <mergeCell ref="K175:K177"/>
    <mergeCell ref="K178:K180"/>
    <mergeCell ref="K181:K183"/>
    <mergeCell ref="K184:K186"/>
    <mergeCell ref="G178:G180"/>
    <mergeCell ref="A187:A195"/>
    <mergeCell ref="B187:B195"/>
    <mergeCell ref="C187:C195"/>
    <mergeCell ref="D187:D195"/>
    <mergeCell ref="E187:E195"/>
    <mergeCell ref="F187:F195"/>
    <mergeCell ref="G187:G189"/>
    <mergeCell ref="M187:M189"/>
    <mergeCell ref="G190:G192"/>
    <mergeCell ref="M190:M192"/>
    <mergeCell ref="G193:G195"/>
    <mergeCell ref="M193:M195"/>
    <mergeCell ref="H190:H192"/>
    <mergeCell ref="K187:K189"/>
    <mergeCell ref="K190:K192"/>
    <mergeCell ref="K193:K195"/>
    <mergeCell ref="J187:J189"/>
    <mergeCell ref="G196:G198"/>
    <mergeCell ref="M196:M198"/>
    <mergeCell ref="A196:A204"/>
    <mergeCell ref="B196:B204"/>
    <mergeCell ref="C196:C204"/>
    <mergeCell ref="D196:D204"/>
    <mergeCell ref="E196:E204"/>
    <mergeCell ref="F196:F204"/>
    <mergeCell ref="G199:G201"/>
    <mergeCell ref="M199:M201"/>
    <mergeCell ref="G202:G204"/>
    <mergeCell ref="M202:M204"/>
    <mergeCell ref="L196:L198"/>
    <mergeCell ref="L199:L201"/>
    <mergeCell ref="L202:L204"/>
    <mergeCell ref="K196:K198"/>
    <mergeCell ref="K199:K201"/>
    <mergeCell ref="K202:K204"/>
    <mergeCell ref="A205:A213"/>
    <mergeCell ref="B205:B213"/>
    <mergeCell ref="C205:C213"/>
    <mergeCell ref="D205:D213"/>
    <mergeCell ref="E205:E213"/>
    <mergeCell ref="G205:G207"/>
    <mergeCell ref="M205:M207"/>
    <mergeCell ref="G208:G210"/>
    <mergeCell ref="M208:M210"/>
    <mergeCell ref="G211:G213"/>
    <mergeCell ref="M211:M213"/>
    <mergeCell ref="K208:K210"/>
    <mergeCell ref="K211:K213"/>
    <mergeCell ref="I211:I213"/>
    <mergeCell ref="H211:H213"/>
    <mergeCell ref="L205:L207"/>
    <mergeCell ref="L208:L210"/>
    <mergeCell ref="L211:L213"/>
    <mergeCell ref="K205:K207"/>
    <mergeCell ref="I208:I210"/>
    <mergeCell ref="A214:A222"/>
    <mergeCell ref="B214:B222"/>
    <mergeCell ref="C214:C222"/>
    <mergeCell ref="D214:D222"/>
    <mergeCell ref="E214:E222"/>
    <mergeCell ref="G214:G216"/>
    <mergeCell ref="M214:M216"/>
    <mergeCell ref="G217:G219"/>
    <mergeCell ref="M217:M219"/>
    <mergeCell ref="G220:G222"/>
    <mergeCell ref="M220:M222"/>
    <mergeCell ref="L214:L216"/>
    <mergeCell ref="L217:L219"/>
    <mergeCell ref="L220:L222"/>
    <mergeCell ref="K214:K216"/>
    <mergeCell ref="K217:K219"/>
    <mergeCell ref="K220:K222"/>
    <mergeCell ref="H214:H216"/>
    <mergeCell ref="H217:H219"/>
    <mergeCell ref="H220:H222"/>
    <mergeCell ref="A223:A231"/>
    <mergeCell ref="B223:B231"/>
    <mergeCell ref="C223:C231"/>
    <mergeCell ref="D223:D231"/>
    <mergeCell ref="E223:E231"/>
    <mergeCell ref="G223:G225"/>
    <mergeCell ref="M223:M225"/>
    <mergeCell ref="G226:G228"/>
    <mergeCell ref="M226:M228"/>
    <mergeCell ref="G229:G231"/>
    <mergeCell ref="M229:M231"/>
    <mergeCell ref="L223:L225"/>
    <mergeCell ref="L226:L228"/>
    <mergeCell ref="L229:L231"/>
    <mergeCell ref="K223:K225"/>
    <mergeCell ref="K226:K228"/>
    <mergeCell ref="K229:K231"/>
    <mergeCell ref="H223:H225"/>
    <mergeCell ref="H226:H228"/>
    <mergeCell ref="H229:H231"/>
    <mergeCell ref="A232:A240"/>
    <mergeCell ref="B232:B240"/>
    <mergeCell ref="C232:C240"/>
    <mergeCell ref="D232:D240"/>
    <mergeCell ref="E232:E240"/>
    <mergeCell ref="G232:G234"/>
    <mergeCell ref="M232:M234"/>
    <mergeCell ref="G235:G237"/>
    <mergeCell ref="M235:M237"/>
    <mergeCell ref="G238:G240"/>
    <mergeCell ref="M238:M240"/>
    <mergeCell ref="L232:L234"/>
    <mergeCell ref="L235:L237"/>
    <mergeCell ref="L238:L240"/>
    <mergeCell ref="K232:K234"/>
    <mergeCell ref="K235:K237"/>
    <mergeCell ref="K238:K240"/>
    <mergeCell ref="H232:H234"/>
    <mergeCell ref="H235:H237"/>
    <mergeCell ref="H238:H240"/>
    <mergeCell ref="J235:J237"/>
    <mergeCell ref="J238:J240"/>
    <mergeCell ref="A246:A248"/>
    <mergeCell ref="B246:B248"/>
    <mergeCell ref="C246:C248"/>
    <mergeCell ref="D246:D248"/>
    <mergeCell ref="E246:E248"/>
    <mergeCell ref="F246:F248"/>
    <mergeCell ref="G246:G248"/>
    <mergeCell ref="A249:A257"/>
    <mergeCell ref="B249:B257"/>
    <mergeCell ref="C249:C257"/>
    <mergeCell ref="D249:D257"/>
    <mergeCell ref="E249:E257"/>
    <mergeCell ref="F249:F257"/>
    <mergeCell ref="G249:G251"/>
    <mergeCell ref="M249:M251"/>
    <mergeCell ref="G252:G254"/>
    <mergeCell ref="M252:M254"/>
    <mergeCell ref="M258:M260"/>
    <mergeCell ref="G255:G257"/>
    <mergeCell ref="M255:M257"/>
    <mergeCell ref="A258:A266"/>
    <mergeCell ref="B258:B266"/>
    <mergeCell ref="C258:C266"/>
    <mergeCell ref="D258:D266"/>
    <mergeCell ref="E258:E266"/>
    <mergeCell ref="F258:F266"/>
    <mergeCell ref="G258:G260"/>
    <mergeCell ref="G261:G263"/>
    <mergeCell ref="M261:M263"/>
    <mergeCell ref="G264:G266"/>
    <mergeCell ref="M264:M266"/>
    <mergeCell ref="K249:K251"/>
    <mergeCell ref="K252:K254"/>
    <mergeCell ref="K255:K257"/>
    <mergeCell ref="K258:K260"/>
    <mergeCell ref="K261:K263"/>
    <mergeCell ref="K264:K266"/>
    <mergeCell ref="H249:H251"/>
    <mergeCell ref="A267:A275"/>
    <mergeCell ref="B267:B275"/>
    <mergeCell ref="C267:C275"/>
    <mergeCell ref="D267:D275"/>
    <mergeCell ref="E267:E275"/>
    <mergeCell ref="F267:F275"/>
    <mergeCell ref="G267:G269"/>
    <mergeCell ref="M267:M269"/>
    <mergeCell ref="G270:G272"/>
    <mergeCell ref="M270:M272"/>
    <mergeCell ref="G273:G275"/>
    <mergeCell ref="M273:M275"/>
    <mergeCell ref="K270:K272"/>
    <mergeCell ref="K273:K275"/>
    <mergeCell ref="I270:I272"/>
    <mergeCell ref="I273:I275"/>
    <mergeCell ref="H270:H272"/>
    <mergeCell ref="H273:H275"/>
    <mergeCell ref="K267:K269"/>
    <mergeCell ref="I267:I269"/>
    <mergeCell ref="A276:A284"/>
    <mergeCell ref="B276:B284"/>
    <mergeCell ref="C276:C284"/>
    <mergeCell ref="D276:D284"/>
    <mergeCell ref="E276:E284"/>
    <mergeCell ref="F276:F284"/>
    <mergeCell ref="G276:G278"/>
    <mergeCell ref="M276:M278"/>
    <mergeCell ref="G279:G281"/>
    <mergeCell ref="M279:M281"/>
    <mergeCell ref="G282:G284"/>
    <mergeCell ref="M282:M284"/>
    <mergeCell ref="H276:H278"/>
    <mergeCell ref="H279:H281"/>
    <mergeCell ref="K276:K278"/>
    <mergeCell ref="K279:K281"/>
    <mergeCell ref="K282:K284"/>
    <mergeCell ref="G285:G287"/>
    <mergeCell ref="M285:M287"/>
    <mergeCell ref="A285:A293"/>
    <mergeCell ref="B285:B293"/>
    <mergeCell ref="C285:C293"/>
    <mergeCell ref="D285:D293"/>
    <mergeCell ref="E285:E293"/>
    <mergeCell ref="G288:G290"/>
    <mergeCell ref="M288:M290"/>
    <mergeCell ref="G291:G293"/>
    <mergeCell ref="M291:M293"/>
    <mergeCell ref="K291:K293"/>
    <mergeCell ref="I291:I293"/>
    <mergeCell ref="H285:H287"/>
    <mergeCell ref="H288:H290"/>
    <mergeCell ref="H291:H293"/>
    <mergeCell ref="K285:K287"/>
    <mergeCell ref="K288:K290"/>
    <mergeCell ref="I285:I287"/>
    <mergeCell ref="I288:I290"/>
    <mergeCell ref="J288:J290"/>
    <mergeCell ref="J291:J293"/>
    <mergeCell ref="A294:A302"/>
    <mergeCell ref="B294:B302"/>
    <mergeCell ref="C294:C302"/>
    <mergeCell ref="D294:D302"/>
    <mergeCell ref="E294:E302"/>
    <mergeCell ref="F294:F302"/>
    <mergeCell ref="G294:G296"/>
    <mergeCell ref="M294:M296"/>
    <mergeCell ref="G297:G299"/>
    <mergeCell ref="M297:M299"/>
    <mergeCell ref="G300:G302"/>
    <mergeCell ref="M300:M302"/>
    <mergeCell ref="J297:J299"/>
    <mergeCell ref="J300:J302"/>
    <mergeCell ref="K294:K296"/>
    <mergeCell ref="K297:K299"/>
    <mergeCell ref="K300:K302"/>
    <mergeCell ref="I294:I296"/>
    <mergeCell ref="I297:I299"/>
    <mergeCell ref="I300:I302"/>
    <mergeCell ref="H294:H296"/>
    <mergeCell ref="H297:H299"/>
    <mergeCell ref="H300:H302"/>
    <mergeCell ref="J294:J296"/>
    <mergeCell ref="A303:A311"/>
    <mergeCell ref="B303:B311"/>
    <mergeCell ref="C303:C311"/>
    <mergeCell ref="D303:D311"/>
    <mergeCell ref="E303:E311"/>
    <mergeCell ref="G303:G305"/>
    <mergeCell ref="M303:M305"/>
    <mergeCell ref="J303:J305"/>
    <mergeCell ref="G306:G308"/>
    <mergeCell ref="M306:M308"/>
    <mergeCell ref="G309:G311"/>
    <mergeCell ref="M309:M311"/>
    <mergeCell ref="K303:K305"/>
    <mergeCell ref="K306:K308"/>
    <mergeCell ref="K309:K311"/>
    <mergeCell ref="I303:I305"/>
    <mergeCell ref="I306:I308"/>
    <mergeCell ref="I309:I311"/>
    <mergeCell ref="H303:H305"/>
    <mergeCell ref="H306:H308"/>
    <mergeCell ref="H309:H311"/>
    <mergeCell ref="A312:A320"/>
    <mergeCell ref="B312:B320"/>
    <mergeCell ref="C312:C320"/>
    <mergeCell ref="D312:D320"/>
    <mergeCell ref="E312:E320"/>
    <mergeCell ref="G312:G314"/>
    <mergeCell ref="M312:M314"/>
    <mergeCell ref="G315:G317"/>
    <mergeCell ref="M315:M317"/>
    <mergeCell ref="G318:G320"/>
    <mergeCell ref="M318:M320"/>
    <mergeCell ref="K312:K314"/>
    <mergeCell ref="K315:K317"/>
    <mergeCell ref="K318:K320"/>
    <mergeCell ref="H312:H314"/>
    <mergeCell ref="H315:H317"/>
    <mergeCell ref="H318:H320"/>
    <mergeCell ref="A321:A329"/>
    <mergeCell ref="B321:B329"/>
    <mergeCell ref="C321:C329"/>
    <mergeCell ref="D321:D329"/>
    <mergeCell ref="E321:E329"/>
    <mergeCell ref="G321:G323"/>
    <mergeCell ref="M321:M323"/>
    <mergeCell ref="G324:G326"/>
    <mergeCell ref="M324:M326"/>
    <mergeCell ref="G327:G329"/>
    <mergeCell ref="M327:M329"/>
    <mergeCell ref="K327:K329"/>
    <mergeCell ref="I327:I329"/>
    <mergeCell ref="K321:K323"/>
    <mergeCell ref="K324:K326"/>
    <mergeCell ref="I321:I323"/>
    <mergeCell ref="I324:I326"/>
    <mergeCell ref="H321:H323"/>
    <mergeCell ref="H324:H326"/>
    <mergeCell ref="H327:H329"/>
    <mergeCell ref="A330:A338"/>
    <mergeCell ref="B330:B338"/>
    <mergeCell ref="C330:C338"/>
    <mergeCell ref="D330:D338"/>
    <mergeCell ref="E330:E338"/>
    <mergeCell ref="G330:G332"/>
    <mergeCell ref="M330:M332"/>
    <mergeCell ref="G333:G335"/>
    <mergeCell ref="M333:M335"/>
    <mergeCell ref="G336:G338"/>
    <mergeCell ref="M336:M338"/>
    <mergeCell ref="K330:K332"/>
    <mergeCell ref="K333:K335"/>
    <mergeCell ref="K336:K338"/>
    <mergeCell ref="I330:I332"/>
    <mergeCell ref="I333:I335"/>
    <mergeCell ref="I336:I338"/>
    <mergeCell ref="H336:H338"/>
    <mergeCell ref="H330:H332"/>
    <mergeCell ref="H333:H335"/>
    <mergeCell ref="F354:F356"/>
    <mergeCell ref="G344:I344"/>
    <mergeCell ref="H351:I351"/>
    <mergeCell ref="G350:M350"/>
    <mergeCell ref="C358:C360"/>
    <mergeCell ref="D358:M358"/>
    <mergeCell ref="C361:C364"/>
    <mergeCell ref="D359:M360"/>
    <mergeCell ref="B2:N2"/>
    <mergeCell ref="F321:F329"/>
    <mergeCell ref="F330:F338"/>
    <mergeCell ref="F205:F213"/>
    <mergeCell ref="F214:F222"/>
    <mergeCell ref="F223:F231"/>
    <mergeCell ref="F232:F240"/>
    <mergeCell ref="F303:F311"/>
    <mergeCell ref="F312:F320"/>
    <mergeCell ref="F45:F53"/>
    <mergeCell ref="F54:F62"/>
    <mergeCell ref="F63:F71"/>
    <mergeCell ref="F109:F117"/>
    <mergeCell ref="F118:F126"/>
    <mergeCell ref="F127:F135"/>
    <mergeCell ref="F285:F293"/>
    <mergeCell ref="J6:M6"/>
    <mergeCell ref="L9:L11"/>
    <mergeCell ref="L12:L14"/>
    <mergeCell ref="L15:L17"/>
    <mergeCell ref="L18:L20"/>
    <mergeCell ref="L21:L23"/>
    <mergeCell ref="L24:L26"/>
    <mergeCell ref="L27:L29"/>
    <mergeCell ref="L30:L32"/>
    <mergeCell ref="M27:M29"/>
    <mergeCell ref="M9:M11"/>
    <mergeCell ref="J9:J11"/>
    <mergeCell ref="M12:M14"/>
    <mergeCell ref="J12:J14"/>
    <mergeCell ref="M15:M17"/>
    <mergeCell ref="J15:J17"/>
    <mergeCell ref="L66:L68"/>
    <mergeCell ref="L69:L71"/>
    <mergeCell ref="J7:K7"/>
    <mergeCell ref="L7:M7"/>
    <mergeCell ref="J148:M148"/>
    <mergeCell ref="J149:K149"/>
    <mergeCell ref="L149:M149"/>
    <mergeCell ref="J352:K352"/>
    <mergeCell ref="L352:M352"/>
    <mergeCell ref="L151:L153"/>
    <mergeCell ref="L154:L156"/>
    <mergeCell ref="L157:L159"/>
    <mergeCell ref="L160:L162"/>
    <mergeCell ref="L163:L165"/>
    <mergeCell ref="L166:L168"/>
    <mergeCell ref="L169:L171"/>
    <mergeCell ref="L172:L174"/>
    <mergeCell ref="L175:L177"/>
    <mergeCell ref="L178:L180"/>
    <mergeCell ref="L181:L183"/>
    <mergeCell ref="L184:L186"/>
    <mergeCell ref="L187:L189"/>
    <mergeCell ref="L190:L192"/>
    <mergeCell ref="L193:L195"/>
  </mergeCells>
  <phoneticPr fontId="2"/>
  <pageMargins left="0.31496062992125984" right="0.11811023622047245" top="0.35433070866141736" bottom="0.15748031496062992" header="0.31496062992125984" footer="0.31496062992125984"/>
  <pageSetup paperSize="9" scale="80" fitToHeight="0" orientation="portrait" cellComments="asDisplayed"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tabColor rgb="FFFFFF00"/>
    <pageSetUpPr fitToPage="1"/>
  </sheetPr>
  <dimension ref="A1:IO361"/>
  <sheetViews>
    <sheetView showZeros="0" view="pageBreakPreview" topLeftCell="B1" zoomScale="94" zoomScaleNormal="100" zoomScaleSheetLayoutView="94" workbookViewId="0">
      <selection activeCell="C6" sqref="C6:C8"/>
    </sheetView>
  </sheetViews>
  <sheetFormatPr defaultColWidth="8.125" defaultRowHeight="13.5"/>
  <cols>
    <col min="1" max="1" width="4.125" style="194" customWidth="1"/>
    <col min="2" max="2" width="14.625" style="194" customWidth="1"/>
    <col min="3" max="3" width="15" style="194" customWidth="1"/>
    <col min="4" max="4" width="4.125" style="194" customWidth="1"/>
    <col min="5" max="5" width="12.125" style="194" customWidth="1"/>
    <col min="6" max="6" width="4.5" style="194" customWidth="1"/>
    <col min="7" max="7" width="10.125" style="194" customWidth="1"/>
    <col min="8" max="8" width="4.625" style="194" customWidth="1"/>
    <col min="9" max="88" width="1.125" style="194" customWidth="1"/>
    <col min="89" max="158" width="1.125" style="194" hidden="1" customWidth="1"/>
    <col min="159" max="187" width="1.125" style="194" customWidth="1"/>
    <col min="188" max="188" width="2" style="194" customWidth="1"/>
    <col min="189" max="193" width="1.125" style="194" customWidth="1"/>
    <col min="194" max="194" width="7.625" style="195" customWidth="1"/>
    <col min="195" max="195" width="8.125" style="194" customWidth="1"/>
    <col min="196" max="196" width="35.625" style="194" customWidth="1"/>
    <col min="197" max="197" width="5.125" style="194" customWidth="1"/>
    <col min="198" max="16384" width="8.125" style="194"/>
  </cols>
  <sheetData>
    <row r="1" spans="1:198" ht="14.25">
      <c r="A1" s="193" t="s">
        <v>346</v>
      </c>
    </row>
    <row r="2" spans="1:198" ht="33" customHeight="1">
      <c r="B2" s="1662" t="s">
        <v>754</v>
      </c>
      <c r="C2" s="1662"/>
      <c r="D2" s="1662"/>
      <c r="E2" s="1662"/>
      <c r="F2" s="1662"/>
      <c r="G2" s="1662"/>
      <c r="H2" s="1662"/>
      <c r="I2" s="1662"/>
      <c r="J2" s="1662"/>
      <c r="K2" s="1662"/>
      <c r="L2" s="1662"/>
      <c r="M2" s="1662"/>
      <c r="N2" s="1662"/>
      <c r="O2" s="1662"/>
      <c r="P2" s="1662"/>
      <c r="Q2" s="1662"/>
      <c r="R2" s="1662"/>
      <c r="S2" s="1662"/>
      <c r="T2" s="1662"/>
      <c r="U2" s="1662"/>
      <c r="V2" s="1662"/>
      <c r="W2" s="1662"/>
      <c r="X2" s="1662"/>
      <c r="Y2" s="1662"/>
      <c r="Z2" s="1662"/>
      <c r="AA2" s="1662"/>
      <c r="AB2" s="1662"/>
      <c r="AC2" s="1662"/>
      <c r="AD2" s="1662"/>
      <c r="AE2" s="1662"/>
      <c r="AF2" s="1662"/>
      <c r="AG2" s="1662"/>
      <c r="AH2" s="1662"/>
      <c r="AI2" s="1662"/>
      <c r="AJ2" s="1662"/>
      <c r="AK2" s="1662"/>
      <c r="AL2" s="1662"/>
      <c r="AM2" s="1662"/>
      <c r="AN2" s="1662"/>
      <c r="AO2" s="1662"/>
      <c r="AP2" s="1662"/>
      <c r="AQ2" s="1662"/>
      <c r="AR2" s="1662"/>
      <c r="AS2" s="1662"/>
      <c r="AT2" s="1662"/>
      <c r="AU2" s="1662"/>
      <c r="AV2" s="1662"/>
      <c r="AW2" s="1662"/>
      <c r="AX2" s="1662"/>
      <c r="AY2" s="1662"/>
      <c r="AZ2" s="1662"/>
      <c r="BA2" s="1662"/>
      <c r="BB2" s="1662"/>
      <c r="BC2" s="1662"/>
      <c r="BD2" s="1662"/>
      <c r="BE2" s="1662"/>
      <c r="BF2" s="1662"/>
      <c r="BG2" s="1662"/>
      <c r="BH2" s="1662"/>
      <c r="BI2" s="1662"/>
      <c r="BJ2" s="1662"/>
      <c r="BK2" s="1662"/>
      <c r="BL2" s="1662"/>
      <c r="BM2" s="1662"/>
      <c r="BN2" s="1662"/>
      <c r="BO2" s="1662"/>
      <c r="BP2" s="1662"/>
      <c r="BQ2" s="1662"/>
      <c r="BR2" s="1662"/>
      <c r="BS2" s="1662"/>
      <c r="BT2" s="1662"/>
      <c r="BU2" s="1662"/>
      <c r="BV2" s="1662"/>
      <c r="BW2" s="1662"/>
      <c r="BX2" s="1662"/>
      <c r="BY2" s="1662"/>
      <c r="BZ2" s="1662"/>
      <c r="CA2" s="1662"/>
      <c r="CB2" s="1662"/>
      <c r="CC2" s="1662"/>
      <c r="CD2" s="1662"/>
      <c r="CE2" s="1662"/>
      <c r="CF2" s="1662"/>
      <c r="CG2" s="1662"/>
      <c r="CH2" s="1662"/>
      <c r="CI2" s="1662"/>
      <c r="CJ2" s="1662"/>
      <c r="CK2" s="1662"/>
      <c r="CL2" s="1662"/>
      <c r="CM2" s="1662"/>
      <c r="CN2" s="1662"/>
      <c r="CO2" s="1662"/>
      <c r="CP2" s="1662"/>
      <c r="CQ2" s="1662"/>
      <c r="CR2" s="1662"/>
      <c r="CS2" s="1662"/>
      <c r="CT2" s="1662"/>
      <c r="CU2" s="1662"/>
      <c r="CV2" s="1662"/>
      <c r="CW2" s="1662"/>
      <c r="CX2" s="1662"/>
      <c r="CY2" s="1662"/>
      <c r="CZ2" s="1662"/>
      <c r="DA2" s="1662"/>
      <c r="DB2" s="1662"/>
      <c r="DC2" s="1662"/>
      <c r="DD2" s="1662"/>
      <c r="DE2" s="1662"/>
      <c r="DF2" s="1662"/>
      <c r="DG2" s="1662"/>
      <c r="DH2" s="1662"/>
      <c r="DI2" s="1662"/>
      <c r="DJ2" s="1662"/>
      <c r="DK2" s="1662"/>
      <c r="DL2" s="1662"/>
      <c r="DM2" s="1662"/>
      <c r="DN2" s="1662"/>
      <c r="DO2" s="1662"/>
      <c r="DP2" s="1662"/>
      <c r="DQ2" s="1662"/>
      <c r="DR2" s="1662"/>
      <c r="DS2" s="1662"/>
      <c r="DT2" s="1662"/>
      <c r="DU2" s="1662"/>
      <c r="DV2" s="1662"/>
      <c r="DW2" s="1662"/>
      <c r="DX2" s="1662"/>
      <c r="DY2" s="1662"/>
      <c r="DZ2" s="1662"/>
      <c r="EA2" s="1662"/>
      <c r="EB2" s="1662"/>
      <c r="EC2" s="1662"/>
      <c r="ED2" s="1662"/>
      <c r="EE2" s="1662"/>
      <c r="EF2" s="1662"/>
      <c r="EG2" s="1662"/>
      <c r="EH2" s="1662"/>
      <c r="EI2" s="1662"/>
      <c r="EJ2" s="1662"/>
      <c r="EK2" s="1662"/>
      <c r="EL2" s="1662"/>
      <c r="EM2" s="1662"/>
      <c r="EN2" s="1662"/>
      <c r="EO2" s="1662"/>
      <c r="EP2" s="1662"/>
      <c r="EQ2" s="1662"/>
      <c r="ER2" s="1662"/>
      <c r="ES2" s="1662"/>
      <c r="ET2" s="1662"/>
      <c r="EU2" s="1662"/>
      <c r="EV2" s="1662"/>
      <c r="EW2" s="1662"/>
      <c r="EX2" s="1662"/>
      <c r="EY2" s="1662"/>
      <c r="EZ2" s="1662"/>
      <c r="FA2" s="1662"/>
      <c r="FB2" s="1662"/>
      <c r="FC2" s="1662"/>
      <c r="FD2" s="1662"/>
      <c r="FE2" s="1662"/>
      <c r="FF2" s="1662"/>
      <c r="FG2" s="1662"/>
      <c r="FH2" s="1662"/>
      <c r="FI2" s="1662"/>
      <c r="FJ2" s="1662"/>
      <c r="FK2" s="1662"/>
      <c r="FL2" s="1662"/>
      <c r="FM2" s="1662"/>
      <c r="FN2" s="1662"/>
      <c r="FO2" s="1662"/>
      <c r="FP2" s="1662"/>
      <c r="FQ2" s="1662"/>
      <c r="FR2" s="1662"/>
      <c r="FS2" s="1662"/>
      <c r="FT2" s="1662"/>
      <c r="FU2" s="1662"/>
      <c r="FV2" s="1662"/>
      <c r="FW2" s="1662"/>
      <c r="FX2" s="1662"/>
      <c r="FY2" s="1662"/>
      <c r="FZ2" s="1662"/>
      <c r="GA2" s="1662"/>
      <c r="GB2" s="1662"/>
      <c r="GC2" s="1662"/>
      <c r="GD2" s="1662"/>
      <c r="GE2" s="1662"/>
      <c r="GF2" s="1662"/>
      <c r="GG2" s="1662"/>
      <c r="GH2" s="1662"/>
      <c r="GI2" s="1662"/>
      <c r="GJ2" s="1662"/>
      <c r="GK2" s="1662"/>
      <c r="GL2" s="196"/>
      <c r="GM2" s="196"/>
      <c r="GN2" s="196"/>
    </row>
    <row r="3" spans="1:198" ht="33" customHeight="1">
      <c r="B3" s="1155"/>
      <c r="C3" s="1155"/>
      <c r="D3" s="1155"/>
      <c r="E3" s="1155"/>
      <c r="F3" s="1155"/>
      <c r="G3" s="1155"/>
      <c r="H3" s="1155"/>
      <c r="I3" s="1155"/>
      <c r="J3" s="1155"/>
      <c r="K3" s="1155"/>
      <c r="L3" s="1155"/>
      <c r="M3" s="1155"/>
      <c r="N3" s="1155"/>
      <c r="O3" s="1155"/>
      <c r="P3" s="1155"/>
      <c r="Q3" s="1155"/>
      <c r="R3" s="1155"/>
      <c r="S3" s="1155"/>
      <c r="T3" s="1155"/>
      <c r="U3" s="1155"/>
      <c r="V3" s="1155"/>
      <c r="W3" s="1155"/>
      <c r="X3" s="1155"/>
      <c r="Y3" s="1155"/>
      <c r="Z3" s="1155"/>
      <c r="AA3" s="1155"/>
      <c r="AB3" s="1155"/>
      <c r="AC3" s="1155"/>
      <c r="AD3" s="1155"/>
      <c r="AE3" s="1155"/>
      <c r="AF3" s="1155"/>
      <c r="AG3" s="1155"/>
      <c r="AH3" s="1155"/>
      <c r="AI3" s="1155"/>
      <c r="AJ3" s="1155"/>
      <c r="AK3" s="1155"/>
      <c r="AL3" s="1155"/>
      <c r="AM3" s="1155"/>
      <c r="AN3" s="1155"/>
      <c r="AO3" s="1155"/>
      <c r="AP3" s="1155"/>
      <c r="AQ3" s="1155"/>
      <c r="AR3" s="1155"/>
      <c r="AS3" s="1155"/>
      <c r="AT3" s="1155"/>
      <c r="AU3" s="1155"/>
      <c r="AV3" s="1155"/>
      <c r="AW3" s="1155"/>
      <c r="AX3" s="1155"/>
      <c r="AY3" s="1155"/>
      <c r="AZ3" s="1155"/>
      <c r="BA3" s="1155"/>
      <c r="BB3" s="1155"/>
      <c r="BC3" s="1155"/>
      <c r="BD3" s="1155"/>
      <c r="BE3" s="1155"/>
      <c r="BF3" s="1155"/>
      <c r="BG3" s="1155"/>
      <c r="BH3" s="1155"/>
      <c r="BI3" s="1155"/>
      <c r="BJ3" s="1155"/>
      <c r="BK3" s="1155"/>
      <c r="BL3" s="1155"/>
      <c r="BM3" s="1155"/>
      <c r="BN3" s="1155"/>
      <c r="BO3" s="1155"/>
      <c r="BP3" s="1155"/>
      <c r="BQ3" s="1155"/>
      <c r="BR3" s="1155"/>
      <c r="BS3" s="1155"/>
      <c r="BT3" s="1155"/>
      <c r="BU3" s="1155"/>
      <c r="BV3" s="1155"/>
      <c r="BW3" s="1155"/>
      <c r="BX3" s="1155"/>
      <c r="BY3" s="1155"/>
      <c r="BZ3" s="1155"/>
      <c r="CA3" s="1155"/>
      <c r="CB3" s="1155"/>
      <c r="CC3" s="1155"/>
      <c r="CD3" s="1155"/>
      <c r="CE3" s="1155"/>
      <c r="CF3" s="1155"/>
      <c r="CG3" s="1155"/>
      <c r="CH3" s="1155"/>
      <c r="CI3" s="1155"/>
      <c r="CJ3" s="1155"/>
      <c r="CK3" s="1155"/>
      <c r="CL3" s="1155"/>
      <c r="CM3" s="1155"/>
      <c r="CN3" s="1155"/>
      <c r="CO3" s="1155"/>
      <c r="CP3" s="1155"/>
      <c r="CQ3" s="1155"/>
      <c r="CR3" s="1155"/>
      <c r="CS3" s="1155"/>
      <c r="CT3" s="1155"/>
      <c r="CU3" s="1155"/>
      <c r="CV3" s="1155"/>
      <c r="CW3" s="1155"/>
      <c r="CX3" s="1155"/>
      <c r="CY3" s="1155"/>
      <c r="CZ3" s="1155"/>
      <c r="DA3" s="1155"/>
      <c r="DB3" s="1155"/>
      <c r="DC3" s="1155"/>
      <c r="DD3" s="1155"/>
      <c r="DE3" s="1155"/>
      <c r="DF3" s="1155"/>
      <c r="DG3" s="1155"/>
      <c r="DH3" s="1155"/>
      <c r="DI3" s="1155"/>
      <c r="DJ3" s="1155"/>
      <c r="DK3" s="1155"/>
      <c r="DL3" s="1155"/>
      <c r="DM3" s="1155"/>
      <c r="DN3" s="1155"/>
      <c r="DO3" s="1155"/>
      <c r="DP3" s="1155"/>
      <c r="DQ3" s="1155"/>
      <c r="DR3" s="1155"/>
      <c r="DS3" s="1155"/>
      <c r="DT3" s="1155"/>
      <c r="DU3" s="1155"/>
      <c r="DV3" s="1155"/>
      <c r="DW3" s="1155"/>
      <c r="DX3" s="1155"/>
      <c r="DY3" s="1155"/>
      <c r="DZ3" s="1155"/>
      <c r="EA3" s="1155"/>
      <c r="EB3" s="1155"/>
      <c r="EC3" s="1155"/>
      <c r="ED3" s="1155"/>
      <c r="EE3" s="1155"/>
      <c r="EF3" s="1155"/>
      <c r="EG3" s="1155"/>
      <c r="EH3" s="1155"/>
      <c r="EI3" s="1155"/>
      <c r="EJ3" s="1155"/>
      <c r="EK3" s="1155"/>
      <c r="EL3" s="1155"/>
      <c r="EM3" s="1155"/>
      <c r="EN3" s="1155"/>
      <c r="EO3" s="1155"/>
      <c r="EP3" s="1155"/>
      <c r="EQ3" s="1155"/>
      <c r="ER3" s="1155"/>
      <c r="ES3" s="1155"/>
      <c r="ET3" s="1155"/>
      <c r="EU3" s="1155"/>
      <c r="EV3" s="1155"/>
      <c r="EW3" s="1155"/>
      <c r="EX3" s="1155"/>
      <c r="EY3" s="1155"/>
      <c r="EZ3" s="1155"/>
      <c r="FA3" s="1155"/>
      <c r="FB3" s="1155"/>
      <c r="FC3" s="1155"/>
      <c r="FD3" s="1155"/>
      <c r="FE3" s="1155"/>
      <c r="FF3" s="1155"/>
      <c r="FG3" s="1155"/>
      <c r="FH3" s="1155"/>
      <c r="FI3" s="1155"/>
      <c r="FJ3" s="1155"/>
      <c r="FK3" s="1155"/>
      <c r="FL3" s="1155"/>
      <c r="FM3" s="1155"/>
      <c r="FN3" s="1155"/>
      <c r="FO3" s="1155"/>
      <c r="FP3" s="1155"/>
      <c r="FQ3" s="1155"/>
      <c r="FR3" s="1155"/>
      <c r="FS3" s="1155"/>
      <c r="FT3" s="1155"/>
      <c r="FU3" s="1155"/>
      <c r="FV3" s="1155"/>
      <c r="FW3" s="1155"/>
      <c r="FX3" s="1155"/>
      <c r="FY3" s="1155"/>
      <c r="FZ3" s="1155"/>
      <c r="GA3" s="1155"/>
      <c r="GB3" s="1155"/>
      <c r="GC3" s="1155"/>
      <c r="GD3" s="1155"/>
      <c r="GE3" s="1155"/>
      <c r="GF3" s="1155"/>
      <c r="GG3" s="1155"/>
      <c r="GH3" s="1155"/>
      <c r="GI3" s="1155"/>
      <c r="GJ3" s="1155"/>
      <c r="GK3" s="1155"/>
      <c r="GL3" s="196"/>
      <c r="GM3" s="196"/>
      <c r="GN3" s="196"/>
    </row>
    <row r="4" spans="1:198" s="197" customFormat="1" ht="24" customHeight="1">
      <c r="B4" s="198" t="s">
        <v>699</v>
      </c>
      <c r="BQ4" s="194"/>
      <c r="BR4" s="194"/>
      <c r="BS4" s="194"/>
      <c r="BT4" s="194"/>
      <c r="BU4" s="194"/>
      <c r="BV4" s="194"/>
      <c r="BW4" s="194"/>
      <c r="BX4" s="194"/>
      <c r="BY4" s="194"/>
      <c r="BZ4" s="194"/>
      <c r="CA4" s="194"/>
      <c r="CB4" s="194"/>
      <c r="CC4" s="194"/>
      <c r="CD4" s="194"/>
      <c r="CE4" s="194"/>
      <c r="CF4" s="194"/>
      <c r="CG4" s="194"/>
      <c r="CH4" s="194"/>
      <c r="CI4" s="194"/>
      <c r="CJ4" s="194"/>
      <c r="CK4" s="194"/>
      <c r="CL4" s="194"/>
      <c r="CM4" s="194"/>
      <c r="CN4" s="194"/>
      <c r="CO4" s="194"/>
      <c r="CP4" s="194"/>
      <c r="CQ4" s="194"/>
      <c r="CR4" s="194"/>
      <c r="CS4" s="194"/>
      <c r="CT4" s="194"/>
      <c r="CU4" s="194"/>
      <c r="CV4" s="194"/>
      <c r="CW4" s="194"/>
      <c r="CX4" s="194"/>
      <c r="CY4" s="194"/>
      <c r="CZ4" s="194"/>
      <c r="DA4" s="194"/>
      <c r="DB4" s="194"/>
      <c r="DC4" s="194"/>
      <c r="DD4" s="194"/>
      <c r="DE4" s="194"/>
      <c r="DF4" s="194"/>
      <c r="DG4" s="194"/>
      <c r="DH4" s="194"/>
      <c r="DI4" s="194"/>
      <c r="DJ4" s="194"/>
      <c r="DK4" s="194"/>
      <c r="DL4" s="194"/>
      <c r="DM4" s="194"/>
      <c r="DN4" s="194"/>
      <c r="DO4" s="194"/>
      <c r="DP4" s="194"/>
      <c r="DQ4" s="194"/>
      <c r="DR4" s="194"/>
      <c r="DS4" s="194"/>
      <c r="DT4" s="194"/>
      <c r="DU4" s="194"/>
      <c r="DV4" s="194"/>
      <c r="DW4" s="194"/>
      <c r="DX4" s="194"/>
      <c r="DY4" s="194"/>
      <c r="DZ4" s="194"/>
      <c r="EA4" s="194"/>
      <c r="EB4" s="194"/>
      <c r="EC4" s="194"/>
      <c r="ED4" s="194"/>
      <c r="EE4" s="194"/>
      <c r="EF4" s="194"/>
      <c r="EG4" s="194"/>
      <c r="EH4" s="194"/>
      <c r="EI4" s="194"/>
      <c r="EJ4" s="194"/>
      <c r="EK4" s="194"/>
      <c r="EL4" s="194"/>
      <c r="EM4" s="194"/>
      <c r="EN4" s="194"/>
      <c r="EO4" s="194"/>
      <c r="EP4" s="194"/>
      <c r="EQ4" s="194"/>
      <c r="ER4" s="194"/>
      <c r="ES4" s="194"/>
      <c r="ET4" s="194"/>
      <c r="EU4" s="194"/>
      <c r="EV4" s="194"/>
      <c r="EW4" s="194"/>
      <c r="EX4" s="194"/>
      <c r="EY4" s="194"/>
      <c r="EZ4" s="194"/>
      <c r="FA4" s="194"/>
      <c r="FB4" s="194"/>
      <c r="FC4" s="194"/>
      <c r="FD4" s="194"/>
      <c r="FE4" s="194"/>
      <c r="FF4" s="194"/>
      <c r="FG4" s="194"/>
      <c r="FH4" s="194"/>
      <c r="FI4" s="194"/>
      <c r="FJ4" s="194"/>
      <c r="FK4" s="194"/>
      <c r="FL4" s="194"/>
      <c r="FM4" s="194"/>
      <c r="FN4" s="194"/>
      <c r="FO4" s="194"/>
      <c r="FP4" s="194"/>
      <c r="FQ4" s="194"/>
      <c r="FR4" s="194"/>
      <c r="FS4" s="194"/>
      <c r="FT4" s="194"/>
      <c r="FU4" s="194"/>
      <c r="FV4" s="194"/>
      <c r="FW4" s="194"/>
      <c r="FX4" s="194"/>
      <c r="FY4" s="194"/>
      <c r="FZ4" s="194"/>
      <c r="GA4" s="194"/>
      <c r="GB4" s="194"/>
      <c r="GC4" s="194"/>
      <c r="GD4" s="194"/>
      <c r="GE4" s="194"/>
      <c r="GF4" s="194"/>
      <c r="GG4" s="194"/>
      <c r="GH4" s="194"/>
      <c r="GI4" s="194"/>
      <c r="GJ4" s="194"/>
      <c r="GK4" s="194"/>
      <c r="GL4" s="194"/>
      <c r="GM4" s="194"/>
    </row>
    <row r="5" spans="1:198" s="197" customFormat="1" ht="24" customHeight="1" thickBot="1">
      <c r="A5" s="197" t="s">
        <v>755</v>
      </c>
      <c r="B5" s="198"/>
      <c r="BG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c r="DP5" s="199"/>
      <c r="DQ5" s="199"/>
      <c r="DR5" s="199"/>
      <c r="DS5" s="199"/>
      <c r="DT5" s="199"/>
      <c r="DU5" s="199"/>
      <c r="DV5" s="199"/>
      <c r="DW5" s="199"/>
      <c r="DX5" s="199"/>
      <c r="DY5" s="199"/>
      <c r="DZ5" s="199"/>
      <c r="EA5" s="199"/>
      <c r="EB5" s="199"/>
      <c r="EC5" s="199"/>
      <c r="ED5" s="199"/>
      <c r="EE5" s="199"/>
      <c r="EF5" s="199"/>
      <c r="EG5" s="199"/>
      <c r="EH5" s="199"/>
      <c r="EI5" s="199"/>
      <c r="EJ5" s="199"/>
      <c r="EK5" s="199"/>
      <c r="EL5" s="199"/>
      <c r="EM5" s="199"/>
      <c r="EN5" s="199"/>
      <c r="EO5" s="199"/>
      <c r="EP5" s="199"/>
      <c r="EQ5" s="199"/>
      <c r="ER5" s="199"/>
      <c r="ES5" s="199"/>
      <c r="ET5" s="199"/>
      <c r="EU5" s="199"/>
      <c r="EV5" s="199"/>
      <c r="EW5" s="199"/>
      <c r="EX5" s="199"/>
      <c r="EY5" s="199"/>
      <c r="EZ5" s="199"/>
      <c r="FA5" s="199"/>
      <c r="FB5" s="199"/>
      <c r="FC5" s="199"/>
      <c r="FD5" s="199"/>
      <c r="FE5" s="199"/>
      <c r="FF5" s="199"/>
      <c r="FG5" s="199"/>
      <c r="FH5" s="199"/>
      <c r="FI5" s="199"/>
      <c r="FJ5" s="199"/>
      <c r="FK5" s="199"/>
      <c r="FL5" s="199"/>
      <c r="FM5" s="199"/>
      <c r="FN5" s="199"/>
      <c r="FO5" s="199"/>
      <c r="FP5" s="199"/>
      <c r="FQ5" s="199"/>
      <c r="FR5" s="199" t="s">
        <v>756</v>
      </c>
      <c r="FS5" s="199"/>
      <c r="FT5" s="199"/>
      <c r="FU5" s="199"/>
      <c r="FV5" s="199"/>
      <c r="FW5" s="199"/>
      <c r="FX5" s="199"/>
      <c r="FY5" s="199"/>
      <c r="FZ5" s="199"/>
      <c r="GA5" s="199"/>
      <c r="GB5" s="199"/>
      <c r="GC5" s="199"/>
      <c r="GD5" s="199"/>
      <c r="GE5" s="199"/>
      <c r="GF5" s="199"/>
      <c r="GG5" s="199"/>
      <c r="GH5" s="199"/>
      <c r="GI5" s="199"/>
      <c r="GJ5" s="199"/>
      <c r="GK5" s="199"/>
      <c r="GL5" s="199"/>
      <c r="GM5" s="199"/>
      <c r="GP5" s="199"/>
    </row>
    <row r="6" spans="1:198" ht="13.5" customHeight="1">
      <c r="A6" s="1411" t="s">
        <v>703</v>
      </c>
      <c r="B6" s="1417" t="s">
        <v>704</v>
      </c>
      <c r="C6" s="1417" t="s">
        <v>705</v>
      </c>
      <c r="D6" s="1420" t="s">
        <v>706</v>
      </c>
      <c r="E6" s="1423" t="s">
        <v>707</v>
      </c>
      <c r="F6" s="1423" t="s">
        <v>696</v>
      </c>
      <c r="G6" s="1426" t="s">
        <v>259</v>
      </c>
      <c r="H6" s="1451" t="s">
        <v>757</v>
      </c>
      <c r="I6" s="1579" t="s">
        <v>758</v>
      </c>
      <c r="J6" s="1580"/>
      <c r="K6" s="1580"/>
      <c r="L6" s="1580"/>
      <c r="M6" s="1580"/>
      <c r="N6" s="1580"/>
      <c r="O6" s="1580"/>
      <c r="P6" s="1580"/>
      <c r="Q6" s="1580"/>
      <c r="R6" s="1580"/>
      <c r="S6" s="1580"/>
      <c r="T6" s="1580"/>
      <c r="U6" s="1580"/>
      <c r="V6" s="1580"/>
      <c r="W6" s="1580"/>
      <c r="X6" s="1580"/>
      <c r="Y6" s="1580"/>
      <c r="Z6" s="1580"/>
      <c r="AA6" s="1580"/>
      <c r="AB6" s="1580"/>
      <c r="AC6" s="1580"/>
      <c r="AD6" s="1580"/>
      <c r="AE6" s="1580"/>
      <c r="AF6" s="1580"/>
      <c r="AG6" s="1580"/>
      <c r="AH6" s="1580"/>
      <c r="AI6" s="1580"/>
      <c r="AJ6" s="1580"/>
      <c r="AK6" s="1580"/>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1580"/>
      <c r="BN6" s="1580"/>
      <c r="BO6" s="1580"/>
      <c r="BP6" s="1580"/>
      <c r="BQ6" s="1580"/>
      <c r="BR6" s="1580"/>
      <c r="BS6" s="1580"/>
      <c r="BT6" s="1580"/>
      <c r="BU6" s="1580"/>
      <c r="BV6" s="1580"/>
      <c r="BW6" s="1580"/>
      <c r="BX6" s="1580"/>
      <c r="BY6" s="1580"/>
      <c r="BZ6" s="1580"/>
      <c r="CA6" s="1580"/>
      <c r="CB6" s="1580"/>
      <c r="CC6" s="1580"/>
      <c r="CD6" s="1580"/>
      <c r="CE6" s="1580"/>
      <c r="CF6" s="1580"/>
      <c r="CG6" s="1580"/>
      <c r="CH6" s="1580"/>
      <c r="CI6" s="1580"/>
      <c r="CJ6" s="1580"/>
      <c r="CK6" s="1580"/>
      <c r="CL6" s="1580"/>
      <c r="CM6" s="1580"/>
      <c r="CN6" s="1580"/>
      <c r="CO6" s="1580"/>
      <c r="CP6" s="1580"/>
      <c r="CQ6" s="1580"/>
      <c r="CR6" s="1580"/>
      <c r="CS6" s="1580"/>
      <c r="CT6" s="1580"/>
      <c r="CU6" s="1580"/>
      <c r="CV6" s="1580"/>
      <c r="CW6" s="1580"/>
      <c r="CX6" s="1580"/>
      <c r="CY6" s="1580"/>
      <c r="CZ6" s="1580"/>
      <c r="DA6" s="1580"/>
      <c r="DB6" s="1580"/>
      <c r="DC6" s="1580"/>
      <c r="DD6" s="1580"/>
      <c r="DE6" s="1580"/>
      <c r="DF6" s="1580"/>
      <c r="DG6" s="1580"/>
      <c r="DH6" s="1580"/>
      <c r="DI6" s="1580"/>
      <c r="DJ6" s="1580"/>
      <c r="DK6" s="1580"/>
      <c r="DL6" s="1580"/>
      <c r="DM6" s="1580"/>
      <c r="DN6" s="1580"/>
      <c r="DO6" s="1580"/>
      <c r="DP6" s="1580"/>
      <c r="DQ6" s="1580"/>
      <c r="DR6" s="1580"/>
      <c r="DS6" s="1580"/>
      <c r="DT6" s="1580"/>
      <c r="DU6" s="1580"/>
      <c r="DV6" s="1580"/>
      <c r="DW6" s="1580"/>
      <c r="DX6" s="1580"/>
      <c r="DY6" s="1580"/>
      <c r="DZ6" s="1580"/>
      <c r="EA6" s="1580"/>
      <c r="EB6" s="1580"/>
      <c r="EC6" s="1580"/>
      <c r="ED6" s="1580"/>
      <c r="EE6" s="1580"/>
      <c r="EF6" s="1580"/>
      <c r="EG6" s="1580"/>
      <c r="EH6" s="1580"/>
      <c r="EI6" s="1580"/>
      <c r="EJ6" s="1580"/>
      <c r="EK6" s="1580"/>
      <c r="EL6" s="1580"/>
      <c r="EM6" s="1580"/>
      <c r="EN6" s="1580"/>
      <c r="EO6" s="1580"/>
      <c r="EP6" s="1580"/>
      <c r="EQ6" s="1580"/>
      <c r="ER6" s="1580"/>
      <c r="ES6" s="1580"/>
      <c r="ET6" s="1580"/>
      <c r="EU6" s="1580"/>
      <c r="EV6" s="1580"/>
      <c r="EW6" s="1580"/>
      <c r="EX6" s="1580"/>
      <c r="EY6" s="1580"/>
      <c r="EZ6" s="1580"/>
      <c r="FA6" s="1580"/>
      <c r="FB6" s="1580"/>
      <c r="FC6" s="1580"/>
      <c r="FD6" s="1580"/>
      <c r="FE6" s="1580"/>
      <c r="FF6" s="1580"/>
      <c r="FG6" s="1580"/>
      <c r="FH6" s="1580"/>
      <c r="FI6" s="1580"/>
      <c r="FJ6" s="1580"/>
      <c r="FK6" s="1580"/>
      <c r="FL6" s="1580"/>
      <c r="FM6" s="1580"/>
      <c r="FN6" s="1580"/>
      <c r="FO6" s="1580"/>
      <c r="FP6" s="1580"/>
      <c r="FQ6" s="1580"/>
      <c r="FR6" s="1580"/>
      <c r="FS6" s="1580"/>
      <c r="FT6" s="1580"/>
      <c r="FU6" s="1580"/>
      <c r="FV6" s="1580"/>
      <c r="FW6" s="1580"/>
      <c r="FX6" s="1580"/>
      <c r="FY6" s="1580"/>
      <c r="FZ6" s="1580"/>
      <c r="GA6" s="1580"/>
      <c r="GB6" s="1580"/>
      <c r="GC6" s="1580"/>
      <c r="GD6" s="1580"/>
      <c r="GE6" s="1580"/>
      <c r="GF6" s="1580"/>
      <c r="GG6" s="1580"/>
      <c r="GH6" s="1580"/>
      <c r="GI6" s="1580"/>
      <c r="GJ6" s="1580"/>
      <c r="GK6" s="1581"/>
      <c r="GL6" s="1558" t="s">
        <v>759</v>
      </c>
      <c r="GM6" s="1561" t="s">
        <v>760</v>
      </c>
      <c r="GN6" s="1561" t="s">
        <v>761</v>
      </c>
      <c r="GO6" s="200"/>
    </row>
    <row r="7" spans="1:198">
      <c r="A7" s="1412"/>
      <c r="B7" s="1418"/>
      <c r="C7" s="1418"/>
      <c r="D7" s="1421"/>
      <c r="E7" s="1424"/>
      <c r="F7" s="1424"/>
      <c r="G7" s="1421"/>
      <c r="H7" s="1577"/>
      <c r="I7" s="1564" t="s">
        <v>762</v>
      </c>
      <c r="J7" s="1565"/>
      <c r="K7" s="1565"/>
      <c r="L7" s="1565"/>
      <c r="M7" s="1565"/>
      <c r="N7" s="1565"/>
      <c r="O7" s="1565"/>
      <c r="P7" s="1565"/>
      <c r="Q7" s="1565"/>
      <c r="R7" s="1565"/>
      <c r="S7" s="1565"/>
      <c r="T7" s="1565"/>
      <c r="U7" s="1565"/>
      <c r="V7" s="1565"/>
      <c r="W7" s="1565"/>
      <c r="X7" s="1565"/>
      <c r="Y7" s="1565"/>
      <c r="Z7" s="1565"/>
      <c r="AA7" s="1565"/>
      <c r="AB7" s="1565"/>
      <c r="AC7" s="1565"/>
      <c r="AD7" s="1565"/>
      <c r="AE7" s="1565"/>
      <c r="AF7" s="1565"/>
      <c r="AG7" s="1565"/>
      <c r="AH7" s="1565"/>
      <c r="AI7" s="1565"/>
      <c r="AJ7" s="1565"/>
      <c r="AK7" s="1565"/>
      <c r="AL7" s="1565"/>
      <c r="AM7" s="1565"/>
      <c r="AN7" s="1565"/>
      <c r="AO7" s="1565"/>
      <c r="AP7" s="1565"/>
      <c r="AQ7" s="1565"/>
      <c r="AR7" s="1565"/>
      <c r="AS7" s="1565"/>
      <c r="AT7" s="1565"/>
      <c r="AU7" s="1565"/>
      <c r="AV7" s="1565"/>
      <c r="AW7" s="1565"/>
      <c r="AX7" s="1565"/>
      <c r="AY7" s="1565"/>
      <c r="AZ7" s="1565"/>
      <c r="BA7" s="1565"/>
      <c r="BB7" s="1566" t="s">
        <v>763</v>
      </c>
      <c r="BC7" s="1565"/>
      <c r="BD7" s="1565"/>
      <c r="BE7" s="1565"/>
      <c r="BF7" s="1565"/>
      <c r="BG7" s="1565"/>
      <c r="BH7" s="1565"/>
      <c r="BI7" s="1565"/>
      <c r="BJ7" s="1565"/>
      <c r="BK7" s="1565"/>
      <c r="BL7" s="1565"/>
      <c r="BM7" s="1565"/>
      <c r="BN7" s="1565"/>
      <c r="BO7" s="1565"/>
      <c r="BP7" s="1565"/>
      <c r="BQ7" s="1565"/>
      <c r="BR7" s="1565"/>
      <c r="BS7" s="1565"/>
      <c r="BT7" s="1565"/>
      <c r="BU7" s="1565"/>
      <c r="BV7" s="1565"/>
      <c r="BW7" s="1565"/>
      <c r="BX7" s="1565"/>
      <c r="BY7" s="1565"/>
      <c r="BZ7" s="1565"/>
      <c r="CA7" s="1565"/>
      <c r="CB7" s="1565"/>
      <c r="CC7" s="1565"/>
      <c r="CD7" s="1565"/>
      <c r="CE7" s="1565"/>
      <c r="CF7" s="1565"/>
      <c r="CG7" s="1565"/>
      <c r="CH7" s="1565"/>
      <c r="CI7" s="1565"/>
      <c r="CJ7" s="1565"/>
      <c r="CK7" s="1565"/>
      <c r="CL7" s="1565"/>
      <c r="CM7" s="1565"/>
      <c r="CN7" s="1565"/>
      <c r="CO7" s="1565"/>
      <c r="CP7" s="1565"/>
      <c r="CQ7" s="1565"/>
      <c r="CR7" s="1565"/>
      <c r="CS7" s="1565"/>
      <c r="CT7" s="1565"/>
      <c r="CU7" s="1565"/>
      <c r="CV7" s="1565"/>
      <c r="CW7" s="1565"/>
      <c r="CX7" s="1565"/>
      <c r="CY7" s="1565"/>
      <c r="CZ7" s="1565"/>
      <c r="DA7" s="1565"/>
      <c r="DB7" s="1565"/>
      <c r="DC7" s="1565"/>
      <c r="DD7" s="1565"/>
      <c r="DE7" s="1565"/>
      <c r="DF7" s="1565"/>
      <c r="DG7" s="1565"/>
      <c r="DH7" s="1565"/>
      <c r="DI7" s="1567"/>
      <c r="DJ7" s="201"/>
      <c r="DK7" s="202"/>
      <c r="DL7" s="202"/>
      <c r="DM7" s="202"/>
      <c r="DN7" s="202"/>
      <c r="DO7" s="202"/>
      <c r="DP7" s="202"/>
      <c r="DQ7" s="202"/>
      <c r="DR7" s="202"/>
      <c r="DS7" s="202"/>
      <c r="DT7" s="202"/>
      <c r="DU7" s="202"/>
      <c r="DV7" s="202"/>
      <c r="DW7" s="202"/>
      <c r="DX7" s="202"/>
      <c r="DY7" s="202"/>
      <c r="DZ7" s="202"/>
      <c r="EA7" s="202"/>
      <c r="EB7" s="202"/>
      <c r="EC7" s="202"/>
      <c r="ED7" s="202"/>
      <c r="EE7" s="202"/>
      <c r="EF7" s="202"/>
      <c r="EG7" s="202"/>
      <c r="EH7" s="202"/>
      <c r="EI7" s="202"/>
      <c r="EJ7" s="202"/>
      <c r="EK7" s="202"/>
      <c r="EL7" s="202"/>
      <c r="EM7" s="202"/>
      <c r="EN7" s="202"/>
      <c r="EO7" s="202"/>
      <c r="EP7" s="202"/>
      <c r="EQ7" s="202"/>
      <c r="ER7" s="202"/>
      <c r="ES7" s="202"/>
      <c r="ET7" s="202"/>
      <c r="EU7" s="202"/>
      <c r="EV7" s="202"/>
      <c r="EW7" s="202"/>
      <c r="EX7" s="202"/>
      <c r="EY7" s="202"/>
      <c r="EZ7" s="202"/>
      <c r="FA7" s="202"/>
      <c r="FB7" s="202"/>
      <c r="FC7" s="202"/>
      <c r="FD7" s="202"/>
      <c r="FE7" s="202"/>
      <c r="FF7" s="202"/>
      <c r="FG7" s="202"/>
      <c r="FH7" s="202"/>
      <c r="FI7" s="202"/>
      <c r="FJ7" s="202"/>
      <c r="FK7" s="202"/>
      <c r="FL7" s="202"/>
      <c r="FM7" s="202"/>
      <c r="FN7" s="202"/>
      <c r="FO7" s="202"/>
      <c r="FP7" s="202"/>
      <c r="FQ7" s="202"/>
      <c r="FR7" s="202"/>
      <c r="FS7" s="202"/>
      <c r="FT7" s="202"/>
      <c r="FU7" s="202"/>
      <c r="FV7" s="202"/>
      <c r="FW7" s="202"/>
      <c r="FX7" s="202"/>
      <c r="FY7" s="202"/>
      <c r="FZ7" s="202"/>
      <c r="GA7" s="202"/>
      <c r="GB7" s="202"/>
      <c r="GC7" s="202"/>
      <c r="GD7" s="202"/>
      <c r="GE7" s="202"/>
      <c r="GF7" s="202"/>
      <c r="GG7" s="202"/>
      <c r="GH7" s="202"/>
      <c r="GI7" s="202"/>
      <c r="GJ7" s="202"/>
      <c r="GK7" s="203"/>
      <c r="GL7" s="1559"/>
      <c r="GM7" s="1562"/>
      <c r="GN7" s="1562"/>
      <c r="GO7" s="200"/>
    </row>
    <row r="8" spans="1:198">
      <c r="A8" s="1413"/>
      <c r="B8" s="1575"/>
      <c r="C8" s="1575"/>
      <c r="D8" s="1438"/>
      <c r="E8" s="1576"/>
      <c r="F8" s="1576"/>
      <c r="G8" s="1438"/>
      <c r="H8" s="1578"/>
      <c r="I8" s="204">
        <v>4</v>
      </c>
      <c r="J8" s="205"/>
      <c r="K8" s="205"/>
      <c r="L8" s="206"/>
      <c r="M8" s="206"/>
      <c r="N8" s="206">
        <v>5</v>
      </c>
      <c r="O8" s="206"/>
      <c r="P8" s="206"/>
      <c r="Q8" s="206"/>
      <c r="R8" s="206"/>
      <c r="S8" s="206">
        <v>6</v>
      </c>
      <c r="T8" s="206"/>
      <c r="U8" s="206"/>
      <c r="V8" s="206"/>
      <c r="W8" s="206"/>
      <c r="X8" s="206">
        <v>7</v>
      </c>
      <c r="Y8" s="206"/>
      <c r="Z8" s="206"/>
      <c r="AA8" s="206"/>
      <c r="AB8" s="206"/>
      <c r="AC8" s="206">
        <v>8</v>
      </c>
      <c r="AD8" s="206"/>
      <c r="AE8" s="206"/>
      <c r="AF8" s="206"/>
      <c r="AG8" s="206"/>
      <c r="AH8" s="206">
        <v>9</v>
      </c>
      <c r="AI8" s="206"/>
      <c r="AJ8" s="206"/>
      <c r="AK8" s="206"/>
      <c r="AL8" s="206"/>
      <c r="AM8" s="206">
        <v>10</v>
      </c>
      <c r="AN8" s="206"/>
      <c r="AO8" s="206"/>
      <c r="AP8" s="206"/>
      <c r="AQ8" s="206"/>
      <c r="AR8" s="206">
        <v>11</v>
      </c>
      <c r="AS8" s="206"/>
      <c r="AT8" s="206"/>
      <c r="AU8" s="206"/>
      <c r="AV8" s="206"/>
      <c r="AW8" s="206">
        <v>12</v>
      </c>
      <c r="AX8" s="206"/>
      <c r="AY8" s="206"/>
      <c r="AZ8" s="206"/>
      <c r="BA8" s="206"/>
      <c r="BB8" s="206">
        <v>1</v>
      </c>
      <c r="BC8" s="206"/>
      <c r="BD8" s="206"/>
      <c r="BE8" s="206"/>
      <c r="BF8" s="206"/>
      <c r="BG8" s="206">
        <v>2</v>
      </c>
      <c r="BH8" s="206"/>
      <c r="BI8" s="206"/>
      <c r="BJ8" s="206"/>
      <c r="BK8" s="206"/>
      <c r="BL8" s="206">
        <v>3</v>
      </c>
      <c r="BM8" s="206"/>
      <c r="BN8" s="206"/>
      <c r="BO8" s="206"/>
      <c r="BP8" s="206"/>
      <c r="BQ8" s="206">
        <v>4</v>
      </c>
      <c r="BR8" s="206"/>
      <c r="BS8" s="206"/>
      <c r="BT8" s="206"/>
      <c r="BU8" s="206"/>
      <c r="BV8" s="206">
        <v>5</v>
      </c>
      <c r="BW8" s="206"/>
      <c r="BX8" s="206"/>
      <c r="BY8" s="206"/>
      <c r="BZ8" s="206"/>
      <c r="CA8" s="206">
        <v>6</v>
      </c>
      <c r="CB8" s="206"/>
      <c r="CC8" s="206"/>
      <c r="CD8" s="206"/>
      <c r="CE8" s="206"/>
      <c r="CF8" s="206">
        <v>7</v>
      </c>
      <c r="CG8" s="206"/>
      <c r="CH8" s="206"/>
      <c r="CI8" s="206"/>
      <c r="CJ8" s="206"/>
      <c r="CK8" s="206">
        <v>8</v>
      </c>
      <c r="CL8" s="206"/>
      <c r="CM8" s="206"/>
      <c r="CN8" s="206"/>
      <c r="CO8" s="206"/>
      <c r="CP8" s="206">
        <v>9</v>
      </c>
      <c r="CQ8" s="206"/>
      <c r="CR8" s="206"/>
      <c r="CS8" s="206"/>
      <c r="CT8" s="206"/>
      <c r="CU8" s="206">
        <v>10</v>
      </c>
      <c r="CV8" s="206"/>
      <c r="CW8" s="206"/>
      <c r="CX8" s="206"/>
      <c r="CY8" s="206"/>
      <c r="CZ8" s="206">
        <v>11</v>
      </c>
      <c r="DA8" s="206"/>
      <c r="DB8" s="206"/>
      <c r="DC8" s="206"/>
      <c r="DD8" s="206"/>
      <c r="DE8" s="206">
        <v>12</v>
      </c>
      <c r="DF8" s="206"/>
      <c r="DG8" s="206"/>
      <c r="DH8" s="206"/>
      <c r="DI8" s="206"/>
      <c r="DJ8" s="1566">
        <v>1</v>
      </c>
      <c r="DK8" s="1565"/>
      <c r="DL8" s="1565"/>
      <c r="DM8" s="1565"/>
      <c r="DN8" s="1567"/>
      <c r="DO8" s="206">
        <v>2</v>
      </c>
      <c r="DP8" s="206"/>
      <c r="DQ8" s="206"/>
      <c r="DR8" s="206"/>
      <c r="DS8" s="206"/>
      <c r="DT8" s="206">
        <v>3</v>
      </c>
      <c r="DU8" s="206"/>
      <c r="DV8" s="206"/>
      <c r="DW8" s="206"/>
      <c r="DX8" s="206"/>
      <c r="DY8" s="206">
        <v>4</v>
      </c>
      <c r="DZ8" s="206"/>
      <c r="EA8" s="206"/>
      <c r="EB8" s="206"/>
      <c r="EC8" s="206"/>
      <c r="ED8" s="206">
        <v>5</v>
      </c>
      <c r="EE8" s="206"/>
      <c r="EF8" s="206"/>
      <c r="EG8" s="206"/>
      <c r="EH8" s="206"/>
      <c r="EI8" s="206">
        <v>6</v>
      </c>
      <c r="EJ8" s="206"/>
      <c r="EK8" s="206"/>
      <c r="EL8" s="206"/>
      <c r="EM8" s="206"/>
      <c r="EN8" s="206">
        <v>7</v>
      </c>
      <c r="EO8" s="206"/>
      <c r="EP8" s="206"/>
      <c r="EQ8" s="206"/>
      <c r="ER8" s="206"/>
      <c r="ES8" s="206">
        <v>8</v>
      </c>
      <c r="ET8" s="206"/>
      <c r="EU8" s="206"/>
      <c r="EV8" s="206"/>
      <c r="EW8" s="206"/>
      <c r="EX8" s="206">
        <v>9</v>
      </c>
      <c r="EY8" s="206"/>
      <c r="EZ8" s="206"/>
      <c r="FA8" s="206"/>
      <c r="FB8" s="206"/>
      <c r="FC8" s="1566"/>
      <c r="FD8" s="1565"/>
      <c r="FE8" s="1565"/>
      <c r="FF8" s="1565"/>
      <c r="FG8" s="1567"/>
      <c r="FH8" s="1566"/>
      <c r="FI8" s="1565"/>
      <c r="FJ8" s="1565"/>
      <c r="FK8" s="1565"/>
      <c r="FL8" s="1567"/>
      <c r="FM8" s="1566"/>
      <c r="FN8" s="1565"/>
      <c r="FO8" s="1565"/>
      <c r="FP8" s="1565"/>
      <c r="FQ8" s="1565"/>
      <c r="FR8" s="1565"/>
      <c r="FS8" s="1565"/>
      <c r="FT8" s="1565"/>
      <c r="FU8" s="1565"/>
      <c r="FV8" s="1567"/>
      <c r="FW8" s="1566"/>
      <c r="FX8" s="1565"/>
      <c r="FY8" s="1565"/>
      <c r="FZ8" s="1565"/>
      <c r="GA8" s="1567"/>
      <c r="GB8" s="1566"/>
      <c r="GC8" s="1565"/>
      <c r="GD8" s="1565"/>
      <c r="GE8" s="1565"/>
      <c r="GF8" s="1567"/>
      <c r="GG8" s="1566"/>
      <c r="GH8" s="1565"/>
      <c r="GI8" s="1565"/>
      <c r="GJ8" s="1565"/>
      <c r="GK8" s="1569"/>
      <c r="GL8" s="1560"/>
      <c r="GM8" s="1563"/>
      <c r="GN8" s="1563"/>
      <c r="GO8" s="200"/>
    </row>
    <row r="9" spans="1:198" ht="10.5" customHeight="1">
      <c r="A9" s="1402">
        <v>1</v>
      </c>
      <c r="B9" s="1383" t="str">
        <f>IF($A9="","",VLOOKUP($A9,②従事者明細!$A$3:$I$40,2))</f>
        <v>〇〇太郎</v>
      </c>
      <c r="C9" s="1383" t="str">
        <f>IF($A9="","",VLOOKUP($A9,②従事者明細!$A$3:$I$40,3))</f>
        <v>総括</v>
      </c>
      <c r="D9" s="1383">
        <f>IF($A9="","",VLOOKUP($A9,②従事者明細!$A$3:$I$40,6))</f>
        <v>3</v>
      </c>
      <c r="E9" s="1383" t="str">
        <f>IF($A9="","",VLOOKUP($A9,②従事者明細!$A$3:$I$40,5))</f>
        <v>●●商事</v>
      </c>
      <c r="F9" s="1383" t="str">
        <f>IF($A9="","",VLOOKUP($A9,②従事者明細!$A$3:$I$40,4))</f>
        <v>Z</v>
      </c>
      <c r="G9" s="1439" t="s">
        <v>764</v>
      </c>
      <c r="H9" s="1447" t="s">
        <v>765</v>
      </c>
      <c r="I9" s="207"/>
      <c r="J9" s="208"/>
      <c r="K9" s="208"/>
      <c r="L9" s="208"/>
      <c r="M9" s="209"/>
      <c r="N9" s="210"/>
      <c r="O9" s="208"/>
      <c r="P9" s="208"/>
      <c r="Q9" s="208"/>
      <c r="R9" s="208"/>
      <c r="S9" s="210"/>
      <c r="T9" s="208"/>
      <c r="U9" s="208"/>
      <c r="V9" s="208"/>
      <c r="W9" s="208"/>
      <c r="X9" s="210"/>
      <c r="Y9" s="208"/>
      <c r="Z9" s="208"/>
      <c r="AA9" s="208"/>
      <c r="AB9" s="208"/>
      <c r="AC9" s="210"/>
      <c r="AD9" s="208"/>
      <c r="AE9" s="208"/>
      <c r="AF9" s="208"/>
      <c r="AG9" s="209"/>
      <c r="AH9" s="210"/>
      <c r="AI9" s="208"/>
      <c r="AJ9" s="208"/>
      <c r="AK9" s="208"/>
      <c r="AL9" s="209"/>
      <c r="AM9" s="208"/>
      <c r="AN9" s="208"/>
      <c r="AO9" s="208"/>
      <c r="AP9" s="208"/>
      <c r="AQ9" s="208"/>
      <c r="AR9" s="210"/>
      <c r="AS9" s="208"/>
      <c r="AT9" s="208"/>
      <c r="AU9" s="208"/>
      <c r="AV9" s="209"/>
      <c r="AW9" s="208"/>
      <c r="AX9" s="208"/>
      <c r="AY9" s="208"/>
      <c r="AZ9" s="208"/>
      <c r="BA9" s="208"/>
      <c r="BB9" s="211"/>
      <c r="BC9" s="208"/>
      <c r="BD9" s="208"/>
      <c r="BE9" s="208"/>
      <c r="BF9" s="209"/>
      <c r="BG9" s="208"/>
      <c r="BH9" s="208"/>
      <c r="BI9" s="208"/>
      <c r="BJ9" s="208"/>
      <c r="BK9" s="208"/>
      <c r="BL9" s="210"/>
      <c r="BM9" s="208"/>
      <c r="BN9" s="208"/>
      <c r="BO9" s="208"/>
      <c r="BP9" s="208"/>
      <c r="BQ9" s="210"/>
      <c r="BR9" s="208"/>
      <c r="BS9" s="208"/>
      <c r="BT9" s="208"/>
      <c r="BU9" s="209"/>
      <c r="BV9" s="210"/>
      <c r="BW9" s="208"/>
      <c r="BX9" s="208"/>
      <c r="BY9" s="208"/>
      <c r="BZ9" s="209"/>
      <c r="CA9" s="210"/>
      <c r="CB9" s="208"/>
      <c r="CC9" s="208"/>
      <c r="CD9" s="208"/>
      <c r="CE9" s="209"/>
      <c r="CF9" s="210"/>
      <c r="CG9" s="208"/>
      <c r="CH9" s="208"/>
      <c r="CI9" s="208"/>
      <c r="CJ9" s="209"/>
      <c r="CK9" s="208"/>
      <c r="CL9" s="208"/>
      <c r="CM9" s="208"/>
      <c r="CN9" s="208"/>
      <c r="CO9" s="208"/>
      <c r="CP9" s="208"/>
      <c r="CQ9" s="208"/>
      <c r="CR9" s="208"/>
      <c r="CS9" s="208"/>
      <c r="CT9" s="208"/>
      <c r="CU9" s="208"/>
      <c r="CV9" s="208"/>
      <c r="CW9" s="208"/>
      <c r="CX9" s="208"/>
      <c r="CY9" s="208"/>
      <c r="CZ9" s="208"/>
      <c r="DA9" s="208"/>
      <c r="DB9" s="208"/>
      <c r="DC9" s="208"/>
      <c r="DD9" s="208"/>
      <c r="DE9" s="208"/>
      <c r="DF9" s="208"/>
      <c r="DG9" s="208"/>
      <c r="DH9" s="208"/>
      <c r="DI9" s="212"/>
      <c r="DJ9" s="211"/>
      <c r="DK9" s="208"/>
      <c r="DL9" s="208"/>
      <c r="DM9" s="208"/>
      <c r="DN9" s="208"/>
      <c r="DO9" s="208"/>
      <c r="DP9" s="208"/>
      <c r="DQ9" s="208"/>
      <c r="DR9" s="208"/>
      <c r="DS9" s="208"/>
      <c r="DT9" s="208"/>
      <c r="DU9" s="208"/>
      <c r="DV9" s="208"/>
      <c r="DW9" s="208"/>
      <c r="DX9" s="208"/>
      <c r="DY9" s="208"/>
      <c r="DZ9" s="208"/>
      <c r="EA9" s="208"/>
      <c r="EB9" s="208"/>
      <c r="EC9" s="208"/>
      <c r="ED9" s="208"/>
      <c r="EE9" s="208"/>
      <c r="EF9" s="208"/>
      <c r="EG9" s="208"/>
      <c r="EH9" s="208"/>
      <c r="EI9" s="208"/>
      <c r="EJ9" s="208"/>
      <c r="EK9" s="208"/>
      <c r="EL9" s="208"/>
      <c r="EM9" s="208"/>
      <c r="EN9" s="208"/>
      <c r="EO9" s="208"/>
      <c r="EP9" s="208"/>
      <c r="EQ9" s="208"/>
      <c r="ER9" s="208"/>
      <c r="ES9" s="208"/>
      <c r="ET9" s="208"/>
      <c r="EU9" s="208"/>
      <c r="EV9" s="208"/>
      <c r="EW9" s="208"/>
      <c r="EX9" s="208"/>
      <c r="EY9" s="208"/>
      <c r="EZ9" s="208"/>
      <c r="FA9" s="208"/>
      <c r="FB9" s="208"/>
      <c r="FC9" s="208"/>
      <c r="FD9" s="208"/>
      <c r="FE9" s="208"/>
      <c r="FF9" s="208"/>
      <c r="FG9" s="208"/>
      <c r="FH9" s="208"/>
      <c r="FI9" s="208"/>
      <c r="FJ9" s="208"/>
      <c r="FK9" s="208"/>
      <c r="FL9" s="208"/>
      <c r="FM9" s="208"/>
      <c r="FN9" s="208"/>
      <c r="FO9" s="208"/>
      <c r="FP9" s="208"/>
      <c r="FQ9" s="208"/>
      <c r="FR9" s="208"/>
      <c r="FS9" s="208"/>
      <c r="FT9" s="208"/>
      <c r="FU9" s="208"/>
      <c r="FV9" s="208"/>
      <c r="FW9" s="208"/>
      <c r="FX9" s="208"/>
      <c r="FY9" s="208"/>
      <c r="FZ9" s="208"/>
      <c r="GA9" s="208"/>
      <c r="GB9" s="208"/>
      <c r="GC9" s="208"/>
      <c r="GD9" s="208"/>
      <c r="GE9" s="208"/>
      <c r="GF9" s="208"/>
      <c r="GG9" s="210"/>
      <c r="GH9" s="208"/>
      <c r="GI9" s="208"/>
      <c r="GJ9" s="208"/>
      <c r="GK9" s="213"/>
      <c r="GL9" s="1608">
        <f>SUM(I11:GK11)</f>
        <v>55</v>
      </c>
      <c r="GM9" s="2153">
        <f>ROUND(GL9/30,2)</f>
        <v>1.83</v>
      </c>
      <c r="GN9" s="1530" t="s">
        <v>766</v>
      </c>
      <c r="GO9" s="200"/>
    </row>
    <row r="10" spans="1:198" ht="4.5" customHeight="1">
      <c r="A10" s="1387"/>
      <c r="B10" s="1381"/>
      <c r="C10" s="1381"/>
      <c r="D10" s="1381"/>
      <c r="E10" s="1381"/>
      <c r="F10" s="1381"/>
      <c r="G10" s="1440"/>
      <c r="H10" s="1337"/>
      <c r="I10" s="214"/>
      <c r="J10" s="215"/>
      <c r="K10" s="215"/>
      <c r="L10" s="215"/>
      <c r="M10" s="215"/>
      <c r="N10" s="216"/>
      <c r="O10" s="216"/>
      <c r="P10" s="215"/>
      <c r="Q10" s="215"/>
      <c r="R10" s="217"/>
      <c r="S10" s="215"/>
      <c r="T10" s="215"/>
      <c r="U10" s="215"/>
      <c r="V10" s="215"/>
      <c r="W10" s="215"/>
      <c r="X10" s="218"/>
      <c r="Y10" s="215"/>
      <c r="Z10" s="215"/>
      <c r="AA10" s="215"/>
      <c r="AB10" s="215"/>
      <c r="AC10" s="218"/>
      <c r="AD10" s="215"/>
      <c r="AE10" s="216"/>
      <c r="AF10" s="216"/>
      <c r="AG10" s="217"/>
      <c r="AH10" s="218"/>
      <c r="AI10" s="215"/>
      <c r="AJ10" s="215"/>
      <c r="AK10" s="215"/>
      <c r="AL10" s="217"/>
      <c r="AM10" s="215"/>
      <c r="AN10" s="215"/>
      <c r="AO10" s="215"/>
      <c r="AP10" s="215"/>
      <c r="AQ10" s="215"/>
      <c r="AR10" s="218"/>
      <c r="AS10" s="215"/>
      <c r="AT10" s="215"/>
      <c r="AU10" s="215"/>
      <c r="AV10" s="217"/>
      <c r="AW10" s="215"/>
      <c r="AX10" s="215"/>
      <c r="AY10" s="215"/>
      <c r="AZ10" s="215"/>
      <c r="BA10" s="215"/>
      <c r="BB10" s="219"/>
      <c r="BC10" s="215"/>
      <c r="BD10" s="216"/>
      <c r="BE10" s="216"/>
      <c r="BF10" s="216"/>
      <c r="BG10" s="215"/>
      <c r="BH10" s="215"/>
      <c r="BI10" s="215"/>
      <c r="BJ10" s="215"/>
      <c r="BK10" s="215"/>
      <c r="BL10" s="218"/>
      <c r="BM10" s="215"/>
      <c r="BN10" s="215"/>
      <c r="BO10" s="215"/>
      <c r="BP10" s="215"/>
      <c r="BQ10" s="218"/>
      <c r="BR10" s="215"/>
      <c r="BS10" s="215"/>
      <c r="BT10" s="215"/>
      <c r="BU10" s="217"/>
      <c r="BV10" s="218"/>
      <c r="BW10" s="216"/>
      <c r="BX10" s="216"/>
      <c r="BY10" s="215"/>
      <c r="BZ10" s="217"/>
      <c r="CA10" s="218"/>
      <c r="CB10" s="215"/>
      <c r="CC10" s="215"/>
      <c r="CD10" s="215"/>
      <c r="CE10" s="217"/>
      <c r="CF10" s="218"/>
      <c r="CG10" s="215"/>
      <c r="CH10" s="215"/>
      <c r="CI10" s="215"/>
      <c r="CJ10" s="217"/>
      <c r="CK10" s="215"/>
      <c r="CL10" s="215"/>
      <c r="CM10" s="215"/>
      <c r="CN10" s="215"/>
      <c r="CO10" s="215"/>
      <c r="CP10" s="215"/>
      <c r="CQ10" s="215"/>
      <c r="CR10" s="215"/>
      <c r="CS10" s="215"/>
      <c r="CT10" s="215"/>
      <c r="CU10" s="215"/>
      <c r="CV10" s="215"/>
      <c r="CW10" s="215"/>
      <c r="CX10" s="215"/>
      <c r="CY10" s="215"/>
      <c r="CZ10" s="215"/>
      <c r="DA10" s="215"/>
      <c r="DB10" s="215"/>
      <c r="DC10" s="215"/>
      <c r="DD10" s="215"/>
      <c r="DE10" s="215"/>
      <c r="DF10" s="215"/>
      <c r="DG10" s="215"/>
      <c r="DH10" s="215"/>
      <c r="DI10" s="220"/>
      <c r="DJ10" s="219"/>
      <c r="DK10" s="215"/>
      <c r="DL10" s="215"/>
      <c r="DM10" s="215"/>
      <c r="DN10" s="215"/>
      <c r="DO10" s="215"/>
      <c r="DP10" s="215"/>
      <c r="DQ10" s="215"/>
      <c r="DR10" s="215"/>
      <c r="DS10" s="215"/>
      <c r="DT10" s="215"/>
      <c r="DU10" s="215"/>
      <c r="DV10" s="215"/>
      <c r="DW10" s="215"/>
      <c r="DX10" s="215"/>
      <c r="DY10" s="215"/>
      <c r="DZ10" s="215"/>
      <c r="EA10" s="215"/>
      <c r="EB10" s="215"/>
      <c r="EC10" s="215"/>
      <c r="ED10" s="215"/>
      <c r="EE10" s="215"/>
      <c r="EF10" s="215"/>
      <c r="EG10" s="215"/>
      <c r="EH10" s="215"/>
      <c r="EI10" s="215"/>
      <c r="EJ10" s="215"/>
      <c r="EK10" s="215"/>
      <c r="EL10" s="215"/>
      <c r="EM10" s="215"/>
      <c r="EN10" s="215"/>
      <c r="EO10" s="215"/>
      <c r="EP10" s="215"/>
      <c r="EQ10" s="215"/>
      <c r="ER10" s="215"/>
      <c r="ES10" s="215"/>
      <c r="ET10" s="215"/>
      <c r="EU10" s="215"/>
      <c r="EV10" s="215"/>
      <c r="EW10" s="215"/>
      <c r="EX10" s="215"/>
      <c r="EY10" s="215"/>
      <c r="EZ10" s="215"/>
      <c r="FA10" s="215"/>
      <c r="FB10" s="215"/>
      <c r="FC10" s="215"/>
      <c r="FD10" s="215"/>
      <c r="FE10" s="215"/>
      <c r="FF10" s="215"/>
      <c r="FG10" s="215"/>
      <c r="FH10" s="215"/>
      <c r="FI10" s="215"/>
      <c r="FJ10" s="215"/>
      <c r="FK10" s="215"/>
      <c r="FL10" s="215"/>
      <c r="FM10" s="215"/>
      <c r="FN10" s="215"/>
      <c r="FO10" s="215"/>
      <c r="FP10" s="215"/>
      <c r="FQ10" s="215"/>
      <c r="FR10" s="215"/>
      <c r="FS10" s="215"/>
      <c r="FT10" s="215"/>
      <c r="FU10" s="215"/>
      <c r="FV10" s="215"/>
      <c r="FW10" s="215"/>
      <c r="FX10" s="215"/>
      <c r="FY10" s="215"/>
      <c r="FZ10" s="215"/>
      <c r="GA10" s="215"/>
      <c r="GB10" s="215"/>
      <c r="GC10" s="215"/>
      <c r="GD10" s="215"/>
      <c r="GE10" s="215"/>
      <c r="GF10" s="215"/>
      <c r="GG10" s="218"/>
      <c r="GH10" s="215"/>
      <c r="GI10" s="215"/>
      <c r="GJ10" s="215"/>
      <c r="GK10" s="221"/>
      <c r="GL10" s="1609"/>
      <c r="GM10" s="2154"/>
      <c r="GN10" s="1525"/>
      <c r="GO10" s="200"/>
    </row>
    <row r="11" spans="1:198" ht="10.5" customHeight="1">
      <c r="A11" s="1387"/>
      <c r="B11" s="1381"/>
      <c r="C11" s="1381"/>
      <c r="D11" s="1381"/>
      <c r="E11" s="1381"/>
      <c r="F11" s="1381"/>
      <c r="G11" s="1441"/>
      <c r="H11" s="1338"/>
      <c r="I11" s="1591"/>
      <c r="J11" s="1592"/>
      <c r="K11" s="1592"/>
      <c r="L11" s="1592"/>
      <c r="M11" s="1593"/>
      <c r="N11" s="1603">
        <v>15</v>
      </c>
      <c r="O11" s="1592"/>
      <c r="P11" s="1592"/>
      <c r="Q11" s="1592"/>
      <c r="R11" s="1593"/>
      <c r="S11" s="1510"/>
      <c r="T11" s="1511"/>
      <c r="U11" s="1511"/>
      <c r="V11" s="1511"/>
      <c r="W11" s="1512"/>
      <c r="X11" s="1510"/>
      <c r="Y11" s="1511"/>
      <c r="Z11" s="1511"/>
      <c r="AA11" s="1511"/>
      <c r="AB11" s="1512"/>
      <c r="AC11" s="1510">
        <v>10</v>
      </c>
      <c r="AD11" s="1511"/>
      <c r="AE11" s="1511"/>
      <c r="AF11" s="1511"/>
      <c r="AG11" s="1512"/>
      <c r="AH11" s="1510"/>
      <c r="AI11" s="1511"/>
      <c r="AJ11" s="1511"/>
      <c r="AK11" s="1511"/>
      <c r="AL11" s="1512"/>
      <c r="AM11" s="1510"/>
      <c r="AN11" s="1511"/>
      <c r="AO11" s="1511"/>
      <c r="AP11" s="1511"/>
      <c r="AQ11" s="1512"/>
      <c r="AR11" s="1510"/>
      <c r="AS11" s="1511"/>
      <c r="AT11" s="1511"/>
      <c r="AU11" s="1511"/>
      <c r="AV11" s="1512"/>
      <c r="AW11" s="1510"/>
      <c r="AX11" s="1511"/>
      <c r="AY11" s="1511"/>
      <c r="AZ11" s="1511"/>
      <c r="BA11" s="1521"/>
      <c r="BB11" s="1522">
        <v>20</v>
      </c>
      <c r="BC11" s="1511"/>
      <c r="BD11" s="1511"/>
      <c r="BE11" s="1511"/>
      <c r="BF11" s="1512"/>
      <c r="BG11" s="1510"/>
      <c r="BH11" s="1511"/>
      <c r="BI11" s="1511"/>
      <c r="BJ11" s="1511"/>
      <c r="BK11" s="1512"/>
      <c r="BL11" s="1510"/>
      <c r="BM11" s="1511"/>
      <c r="BN11" s="1511"/>
      <c r="BO11" s="1511"/>
      <c r="BP11" s="1512"/>
      <c r="BQ11" s="1510"/>
      <c r="BR11" s="1511"/>
      <c r="BS11" s="1511"/>
      <c r="BT11" s="1511"/>
      <c r="BU11" s="1512"/>
      <c r="BV11" s="1510">
        <v>10</v>
      </c>
      <c r="BW11" s="1511"/>
      <c r="BX11" s="1511"/>
      <c r="BY11" s="1511"/>
      <c r="BZ11" s="1512"/>
      <c r="CA11" s="1510"/>
      <c r="CB11" s="1511"/>
      <c r="CC11" s="1511"/>
      <c r="CD11" s="1511"/>
      <c r="CE11" s="1512"/>
      <c r="CF11" s="1510"/>
      <c r="CG11" s="1511"/>
      <c r="CH11" s="1511"/>
      <c r="CI11" s="1511"/>
      <c r="CJ11" s="1512"/>
      <c r="CK11" s="1511"/>
      <c r="CL11" s="1511"/>
      <c r="CM11" s="1511"/>
      <c r="CN11" s="1511"/>
      <c r="CO11" s="1512"/>
      <c r="CP11" s="1510"/>
      <c r="CQ11" s="1511"/>
      <c r="CR11" s="1511"/>
      <c r="CS11" s="1511"/>
      <c r="CT11" s="1512"/>
      <c r="CU11" s="1510"/>
      <c r="CV11" s="1511"/>
      <c r="CW11" s="1511"/>
      <c r="CX11" s="1511"/>
      <c r="CY11" s="1512"/>
      <c r="CZ11" s="1510"/>
      <c r="DA11" s="1511"/>
      <c r="DB11" s="1511"/>
      <c r="DC11" s="1511"/>
      <c r="DD11" s="1512"/>
      <c r="DE11" s="1510"/>
      <c r="DF11" s="1511"/>
      <c r="DG11" s="1511"/>
      <c r="DH11" s="1511"/>
      <c r="DI11" s="1521"/>
      <c r="DJ11" s="1522"/>
      <c r="DK11" s="1511"/>
      <c r="DL11" s="1511"/>
      <c r="DM11" s="1511"/>
      <c r="DN11" s="1512"/>
      <c r="DO11" s="1510"/>
      <c r="DP11" s="1511"/>
      <c r="DQ11" s="1511"/>
      <c r="DR11" s="1511"/>
      <c r="DS11" s="1512"/>
      <c r="DT11" s="1510"/>
      <c r="DU11" s="1511"/>
      <c r="DV11" s="1511"/>
      <c r="DW11" s="1511"/>
      <c r="DX11" s="1512"/>
      <c r="DY11" s="1510"/>
      <c r="DZ11" s="1511"/>
      <c r="EA11" s="1511"/>
      <c r="EB11" s="1511"/>
      <c r="EC11" s="1512"/>
      <c r="ED11" s="1511"/>
      <c r="EE11" s="1511"/>
      <c r="EF11" s="1511"/>
      <c r="EG11" s="1511"/>
      <c r="EH11" s="1512"/>
      <c r="EI11" s="1510"/>
      <c r="EJ11" s="1511"/>
      <c r="EK11" s="1511"/>
      <c r="EL11" s="1511"/>
      <c r="EM11" s="1512"/>
      <c r="EN11" s="1510"/>
      <c r="EO11" s="1511"/>
      <c r="EP11" s="1511"/>
      <c r="EQ11" s="1511"/>
      <c r="ER11" s="1512"/>
      <c r="ES11" s="1510"/>
      <c r="ET11" s="1511"/>
      <c r="EU11" s="1511"/>
      <c r="EV11" s="1511"/>
      <c r="EW11" s="1512"/>
      <c r="EX11" s="1510"/>
      <c r="EY11" s="1511"/>
      <c r="EZ11" s="1511"/>
      <c r="FA11" s="1511"/>
      <c r="FB11" s="1512"/>
      <c r="FC11" s="1510"/>
      <c r="FD11" s="1511"/>
      <c r="FE11" s="1511"/>
      <c r="FF11" s="1511"/>
      <c r="FG11" s="1512"/>
      <c r="FH11" s="1510"/>
      <c r="FI11" s="1511"/>
      <c r="FJ11" s="1511"/>
      <c r="FK11" s="1511"/>
      <c r="FL11" s="1512"/>
      <c r="FM11" s="1510"/>
      <c r="FN11" s="1511"/>
      <c r="FO11" s="1511"/>
      <c r="FP11" s="1511"/>
      <c r="FQ11" s="1511"/>
      <c r="FR11" s="1511"/>
      <c r="FS11" s="1511"/>
      <c r="FT11" s="1511"/>
      <c r="FU11" s="1511"/>
      <c r="FV11" s="1512"/>
      <c r="FW11" s="1510"/>
      <c r="FX11" s="1511"/>
      <c r="FY11" s="1511"/>
      <c r="FZ11" s="1511"/>
      <c r="GA11" s="1512"/>
      <c r="GB11" s="1510"/>
      <c r="GC11" s="1511"/>
      <c r="GD11" s="1511"/>
      <c r="GE11" s="1511"/>
      <c r="GF11" s="1512"/>
      <c r="GG11" s="1510"/>
      <c r="GH11" s="1511"/>
      <c r="GI11" s="1511"/>
      <c r="GJ11" s="1511"/>
      <c r="GK11" s="1513"/>
      <c r="GL11" s="1609"/>
      <c r="GM11" s="2155"/>
      <c r="GN11" s="1525"/>
      <c r="GO11" s="200"/>
    </row>
    <row r="12" spans="1:198" ht="10.5" customHeight="1">
      <c r="A12" s="1387"/>
      <c r="B12" s="1381"/>
      <c r="C12" s="1381"/>
      <c r="D12" s="1381"/>
      <c r="E12" s="1381"/>
      <c r="F12" s="1381"/>
      <c r="G12" s="1518" t="s">
        <v>767</v>
      </c>
      <c r="H12" s="1337" t="s">
        <v>765</v>
      </c>
      <c r="I12" s="214"/>
      <c r="J12" s="215"/>
      <c r="K12" s="215"/>
      <c r="L12" s="215"/>
      <c r="M12" s="217"/>
      <c r="N12" s="218"/>
      <c r="O12" s="215"/>
      <c r="P12" s="215"/>
      <c r="Q12" s="215"/>
      <c r="R12" s="215"/>
      <c r="S12" s="218"/>
      <c r="T12" s="215"/>
      <c r="U12" s="215"/>
      <c r="V12" s="215"/>
      <c r="W12" s="215"/>
      <c r="X12" s="218"/>
      <c r="Y12" s="215"/>
      <c r="Z12" s="215"/>
      <c r="AA12" s="215"/>
      <c r="AB12" s="215"/>
      <c r="AC12" s="218"/>
      <c r="AD12" s="215"/>
      <c r="AE12" s="215"/>
      <c r="AF12" s="215"/>
      <c r="AG12" s="217"/>
      <c r="AH12" s="218"/>
      <c r="AI12" s="215"/>
      <c r="AJ12" s="215"/>
      <c r="AK12" s="215"/>
      <c r="AL12" s="217"/>
      <c r="AM12" s="215"/>
      <c r="AN12" s="215"/>
      <c r="AO12" s="215"/>
      <c r="AP12" s="215"/>
      <c r="AQ12" s="215"/>
      <c r="AR12" s="218"/>
      <c r="AS12" s="215"/>
      <c r="AT12" s="215"/>
      <c r="AU12" s="215"/>
      <c r="AV12" s="217"/>
      <c r="AW12" s="215"/>
      <c r="AX12" s="215"/>
      <c r="AY12" s="215"/>
      <c r="AZ12" s="215"/>
      <c r="BA12" s="215"/>
      <c r="BB12" s="219"/>
      <c r="BC12" s="215"/>
      <c r="BD12" s="215"/>
      <c r="BE12" s="215"/>
      <c r="BF12" s="217"/>
      <c r="BG12" s="215"/>
      <c r="BH12" s="215"/>
      <c r="BI12" s="215"/>
      <c r="BJ12" s="215"/>
      <c r="BK12" s="215"/>
      <c r="BL12" s="218"/>
      <c r="BM12" s="215"/>
      <c r="BN12" s="215"/>
      <c r="BO12" s="215"/>
      <c r="BP12" s="215"/>
      <c r="BQ12" s="218"/>
      <c r="BR12" s="215"/>
      <c r="BS12" s="215"/>
      <c r="BT12" s="215"/>
      <c r="BU12" s="217"/>
      <c r="BV12" s="218"/>
      <c r="BW12" s="215"/>
      <c r="BX12" s="215"/>
      <c r="BY12" s="215"/>
      <c r="BZ12" s="217"/>
      <c r="CA12" s="218"/>
      <c r="CB12" s="215"/>
      <c r="CC12" s="215"/>
      <c r="CD12" s="215"/>
      <c r="CE12" s="217"/>
      <c r="CF12" s="218"/>
      <c r="CG12" s="215"/>
      <c r="CH12" s="215"/>
      <c r="CI12" s="215"/>
      <c r="CJ12" s="217"/>
      <c r="CK12" s="215"/>
      <c r="CL12" s="215"/>
      <c r="CM12" s="215"/>
      <c r="CN12" s="215"/>
      <c r="CO12" s="215"/>
      <c r="CP12" s="215"/>
      <c r="CQ12" s="215"/>
      <c r="CR12" s="215"/>
      <c r="CS12" s="215"/>
      <c r="CT12" s="215"/>
      <c r="CU12" s="215"/>
      <c r="CV12" s="215"/>
      <c r="CW12" s="215"/>
      <c r="CX12" s="215"/>
      <c r="CY12" s="215"/>
      <c r="CZ12" s="215"/>
      <c r="DA12" s="215"/>
      <c r="DB12" s="215"/>
      <c r="DC12" s="215"/>
      <c r="DD12" s="215"/>
      <c r="DE12" s="215"/>
      <c r="DF12" s="215"/>
      <c r="DG12" s="215"/>
      <c r="DH12" s="215"/>
      <c r="DI12" s="220"/>
      <c r="DJ12" s="219"/>
      <c r="DK12" s="215"/>
      <c r="DL12" s="215"/>
      <c r="DM12" s="215"/>
      <c r="DN12" s="215"/>
      <c r="DO12" s="215"/>
      <c r="DP12" s="215"/>
      <c r="DQ12" s="215"/>
      <c r="DR12" s="215"/>
      <c r="DS12" s="215"/>
      <c r="DT12" s="215"/>
      <c r="DU12" s="215"/>
      <c r="DV12" s="215"/>
      <c r="DW12" s="215"/>
      <c r="DX12" s="215"/>
      <c r="DY12" s="215"/>
      <c r="DZ12" s="215"/>
      <c r="EA12" s="215"/>
      <c r="EB12" s="215"/>
      <c r="EC12" s="215"/>
      <c r="ED12" s="215"/>
      <c r="EE12" s="215"/>
      <c r="EF12" s="215"/>
      <c r="EG12" s="215"/>
      <c r="EH12" s="215"/>
      <c r="EI12" s="215"/>
      <c r="EJ12" s="215"/>
      <c r="EK12" s="215"/>
      <c r="EL12" s="215"/>
      <c r="EM12" s="215"/>
      <c r="EN12" s="215"/>
      <c r="EO12" s="215"/>
      <c r="EP12" s="215"/>
      <c r="EQ12" s="215"/>
      <c r="ER12" s="215"/>
      <c r="ES12" s="215"/>
      <c r="ET12" s="215"/>
      <c r="EU12" s="215"/>
      <c r="EV12" s="215"/>
      <c r="EW12" s="215"/>
      <c r="EX12" s="215"/>
      <c r="EY12" s="215"/>
      <c r="EZ12" s="215"/>
      <c r="FA12" s="215"/>
      <c r="FB12" s="215"/>
      <c r="FC12" s="215"/>
      <c r="FD12" s="215"/>
      <c r="FE12" s="215"/>
      <c r="FF12" s="215"/>
      <c r="FG12" s="215"/>
      <c r="FH12" s="215"/>
      <c r="FI12" s="215"/>
      <c r="FJ12" s="215"/>
      <c r="FK12" s="215"/>
      <c r="FL12" s="215"/>
      <c r="FM12" s="215"/>
      <c r="FN12" s="215"/>
      <c r="FO12" s="215"/>
      <c r="FP12" s="215"/>
      <c r="FQ12" s="215"/>
      <c r="FR12" s="215"/>
      <c r="FS12" s="215"/>
      <c r="FT12" s="215"/>
      <c r="FU12" s="215"/>
      <c r="FV12" s="215"/>
      <c r="FW12" s="215"/>
      <c r="FX12" s="215"/>
      <c r="FY12" s="215"/>
      <c r="FZ12" s="215"/>
      <c r="GA12" s="215"/>
      <c r="GB12" s="215"/>
      <c r="GC12" s="215"/>
      <c r="GD12" s="215"/>
      <c r="GE12" s="215"/>
      <c r="GF12" s="215"/>
      <c r="GG12" s="218"/>
      <c r="GH12" s="215"/>
      <c r="GI12" s="215"/>
      <c r="GJ12" s="215"/>
      <c r="GK12" s="221"/>
      <c r="GL12" s="1604">
        <f>SUM(I14:GK14)</f>
        <v>55</v>
      </c>
      <c r="GM12" s="2154">
        <f>ROUND(GL12/30,2)</f>
        <v>1.83</v>
      </c>
      <c r="GN12" s="1525"/>
      <c r="GO12" s="200"/>
    </row>
    <row r="13" spans="1:198" ht="4.5" customHeight="1">
      <c r="A13" s="1387"/>
      <c r="B13" s="1381"/>
      <c r="C13" s="1381"/>
      <c r="D13" s="1381"/>
      <c r="E13" s="1381"/>
      <c r="F13" s="1381"/>
      <c r="G13" s="1518"/>
      <c r="H13" s="1337"/>
      <c r="I13" s="214"/>
      <c r="J13" s="215"/>
      <c r="K13" s="215"/>
      <c r="L13" s="215"/>
      <c r="M13" s="217"/>
      <c r="N13" s="216"/>
      <c r="O13" s="216"/>
      <c r="P13" s="215"/>
      <c r="Q13" s="215"/>
      <c r="R13" s="217"/>
      <c r="S13" s="215"/>
      <c r="T13" s="215"/>
      <c r="U13" s="215"/>
      <c r="V13" s="215"/>
      <c r="W13" s="215"/>
      <c r="X13" s="218"/>
      <c r="Y13" s="215"/>
      <c r="Z13" s="215"/>
      <c r="AA13" s="215"/>
      <c r="AB13" s="215"/>
      <c r="AC13" s="218"/>
      <c r="AD13" s="215"/>
      <c r="AE13" s="215"/>
      <c r="AF13" s="215"/>
      <c r="AG13" s="222"/>
      <c r="AH13" s="223"/>
      <c r="AI13" s="215"/>
      <c r="AJ13" s="215"/>
      <c r="AK13" s="215"/>
      <c r="AL13" s="217"/>
      <c r="AM13" s="215"/>
      <c r="AN13" s="215"/>
      <c r="AO13" s="215"/>
      <c r="AP13" s="215"/>
      <c r="AQ13" s="215"/>
      <c r="AR13" s="218"/>
      <c r="AS13" s="215"/>
      <c r="AT13" s="215"/>
      <c r="AU13" s="215"/>
      <c r="AV13" s="217"/>
      <c r="AW13" s="215"/>
      <c r="AX13" s="215"/>
      <c r="AY13" s="215"/>
      <c r="AZ13" s="215"/>
      <c r="BA13" s="215"/>
      <c r="BB13" s="219"/>
      <c r="BC13" s="215"/>
      <c r="BD13" s="216"/>
      <c r="BE13" s="216"/>
      <c r="BF13" s="216"/>
      <c r="BG13" s="215"/>
      <c r="BH13" s="215"/>
      <c r="BI13" s="215"/>
      <c r="BJ13" s="215"/>
      <c r="BK13" s="215"/>
      <c r="BL13" s="218"/>
      <c r="BM13" s="215"/>
      <c r="BN13" s="215"/>
      <c r="BO13" s="215"/>
      <c r="BP13" s="215"/>
      <c r="BQ13" s="218"/>
      <c r="BR13" s="215"/>
      <c r="BS13" s="215"/>
      <c r="BT13" s="215"/>
      <c r="BU13" s="217"/>
      <c r="BV13" s="218"/>
      <c r="BW13" s="216"/>
      <c r="BX13" s="216"/>
      <c r="BY13" s="215"/>
      <c r="BZ13" s="217"/>
      <c r="CA13" s="218"/>
      <c r="CB13" s="215"/>
      <c r="CC13" s="215"/>
      <c r="CD13" s="215"/>
      <c r="CE13" s="217"/>
      <c r="CF13" s="218"/>
      <c r="CG13" s="215"/>
      <c r="CH13" s="215"/>
      <c r="CI13" s="215"/>
      <c r="CJ13" s="217"/>
      <c r="CK13" s="215"/>
      <c r="CL13" s="215"/>
      <c r="CM13" s="215"/>
      <c r="CN13" s="215"/>
      <c r="CO13" s="215"/>
      <c r="CP13" s="215"/>
      <c r="CQ13" s="215"/>
      <c r="CR13" s="215"/>
      <c r="CS13" s="215"/>
      <c r="CT13" s="215"/>
      <c r="CU13" s="215"/>
      <c r="CV13" s="215"/>
      <c r="CW13" s="215"/>
      <c r="CX13" s="215"/>
      <c r="CY13" s="215"/>
      <c r="CZ13" s="215"/>
      <c r="DA13" s="215"/>
      <c r="DB13" s="215"/>
      <c r="DC13" s="215"/>
      <c r="DD13" s="215"/>
      <c r="DE13" s="215"/>
      <c r="DF13" s="215"/>
      <c r="DG13" s="215"/>
      <c r="DH13" s="215"/>
      <c r="DI13" s="220"/>
      <c r="DJ13" s="219"/>
      <c r="DK13" s="215"/>
      <c r="DL13" s="215"/>
      <c r="DM13" s="215"/>
      <c r="DN13" s="215"/>
      <c r="DO13" s="215"/>
      <c r="DP13" s="215"/>
      <c r="DQ13" s="215"/>
      <c r="DR13" s="215"/>
      <c r="DS13" s="215"/>
      <c r="DT13" s="215"/>
      <c r="DU13" s="215"/>
      <c r="DV13" s="215"/>
      <c r="DW13" s="215"/>
      <c r="DX13" s="215"/>
      <c r="DY13" s="215"/>
      <c r="DZ13" s="215"/>
      <c r="EA13" s="215"/>
      <c r="EB13" s="215"/>
      <c r="EC13" s="215"/>
      <c r="ED13" s="215"/>
      <c r="EE13" s="215"/>
      <c r="EF13" s="215"/>
      <c r="EG13" s="215"/>
      <c r="EH13" s="215"/>
      <c r="EI13" s="215"/>
      <c r="EJ13" s="215"/>
      <c r="EK13" s="215"/>
      <c r="EL13" s="215"/>
      <c r="EM13" s="215"/>
      <c r="EN13" s="215"/>
      <c r="EO13" s="215"/>
      <c r="EP13" s="215"/>
      <c r="EQ13" s="215"/>
      <c r="ER13" s="215"/>
      <c r="ES13" s="215"/>
      <c r="ET13" s="215"/>
      <c r="EU13" s="215"/>
      <c r="EV13" s="215"/>
      <c r="EW13" s="215"/>
      <c r="EX13" s="215"/>
      <c r="EY13" s="215"/>
      <c r="EZ13" s="215"/>
      <c r="FA13" s="215"/>
      <c r="FB13" s="215"/>
      <c r="FC13" s="215"/>
      <c r="FD13" s="215"/>
      <c r="FE13" s="215"/>
      <c r="FF13" s="215"/>
      <c r="FG13" s="215"/>
      <c r="FH13" s="215"/>
      <c r="FI13" s="215"/>
      <c r="FJ13" s="215"/>
      <c r="FK13" s="215"/>
      <c r="FL13" s="215"/>
      <c r="FM13" s="215"/>
      <c r="FN13" s="215"/>
      <c r="FO13" s="215"/>
      <c r="FP13" s="215"/>
      <c r="FQ13" s="215"/>
      <c r="FR13" s="215"/>
      <c r="FS13" s="215"/>
      <c r="FT13" s="215"/>
      <c r="FU13" s="215"/>
      <c r="FV13" s="215"/>
      <c r="FW13" s="215"/>
      <c r="FX13" s="215"/>
      <c r="FY13" s="215"/>
      <c r="FZ13" s="215"/>
      <c r="GA13" s="215"/>
      <c r="GB13" s="215"/>
      <c r="GC13" s="215"/>
      <c r="GD13" s="215"/>
      <c r="GE13" s="215"/>
      <c r="GF13" s="215"/>
      <c r="GG13" s="218"/>
      <c r="GH13" s="215"/>
      <c r="GI13" s="215"/>
      <c r="GJ13" s="215"/>
      <c r="GK13" s="221"/>
      <c r="GL13" s="1605"/>
      <c r="GM13" s="2154"/>
      <c r="GN13" s="1525"/>
      <c r="GO13" s="200"/>
    </row>
    <row r="14" spans="1:198" ht="10.5" customHeight="1">
      <c r="A14" s="1387"/>
      <c r="B14" s="1381"/>
      <c r="C14" s="1381"/>
      <c r="D14" s="1381"/>
      <c r="E14" s="1381"/>
      <c r="F14" s="1381"/>
      <c r="G14" s="1519"/>
      <c r="H14" s="1338"/>
      <c r="I14" s="1591"/>
      <c r="J14" s="1592"/>
      <c r="K14" s="1592"/>
      <c r="L14" s="1592"/>
      <c r="M14" s="1593"/>
      <c r="N14" s="1603">
        <v>15</v>
      </c>
      <c r="O14" s="1592"/>
      <c r="P14" s="1592"/>
      <c r="Q14" s="1592"/>
      <c r="R14" s="1593"/>
      <c r="S14" s="1510"/>
      <c r="T14" s="1511"/>
      <c r="U14" s="1511"/>
      <c r="V14" s="1511"/>
      <c r="W14" s="1512"/>
      <c r="X14" s="1510"/>
      <c r="Y14" s="1511"/>
      <c r="Z14" s="1511"/>
      <c r="AA14" s="1511"/>
      <c r="AB14" s="1512"/>
      <c r="AC14" s="1510">
        <v>7</v>
      </c>
      <c r="AD14" s="1511"/>
      <c r="AE14" s="1511"/>
      <c r="AF14" s="1511"/>
      <c r="AG14" s="1512"/>
      <c r="AH14" s="1510">
        <v>3</v>
      </c>
      <c r="AI14" s="1511"/>
      <c r="AJ14" s="1511"/>
      <c r="AK14" s="1511"/>
      <c r="AL14" s="1512"/>
      <c r="AM14" s="1510"/>
      <c r="AN14" s="1511"/>
      <c r="AO14" s="1511"/>
      <c r="AP14" s="1511"/>
      <c r="AQ14" s="1512"/>
      <c r="AR14" s="1510"/>
      <c r="AS14" s="1511"/>
      <c r="AT14" s="1511"/>
      <c r="AU14" s="1511"/>
      <c r="AV14" s="1512"/>
      <c r="AW14" s="1510"/>
      <c r="AX14" s="1511"/>
      <c r="AY14" s="1511"/>
      <c r="AZ14" s="1511"/>
      <c r="BA14" s="1521"/>
      <c r="BB14" s="1522">
        <v>20</v>
      </c>
      <c r="BC14" s="1511"/>
      <c r="BD14" s="1511"/>
      <c r="BE14" s="1511"/>
      <c r="BF14" s="1512"/>
      <c r="BG14" s="1510"/>
      <c r="BH14" s="1511"/>
      <c r="BI14" s="1511"/>
      <c r="BJ14" s="1511"/>
      <c r="BK14" s="1512"/>
      <c r="BL14" s="1510"/>
      <c r="BM14" s="1511"/>
      <c r="BN14" s="1511"/>
      <c r="BO14" s="1511"/>
      <c r="BP14" s="1512"/>
      <c r="BQ14" s="1510"/>
      <c r="BR14" s="1511"/>
      <c r="BS14" s="1511"/>
      <c r="BT14" s="1511"/>
      <c r="BU14" s="1512"/>
      <c r="BV14" s="1510">
        <v>10</v>
      </c>
      <c r="BW14" s="1511"/>
      <c r="BX14" s="1511"/>
      <c r="BY14" s="1511"/>
      <c r="BZ14" s="1512"/>
      <c r="CA14" s="1510"/>
      <c r="CB14" s="1511"/>
      <c r="CC14" s="1511"/>
      <c r="CD14" s="1511"/>
      <c r="CE14" s="1512"/>
      <c r="CF14" s="1510"/>
      <c r="CG14" s="1511"/>
      <c r="CH14" s="1511"/>
      <c r="CI14" s="1511"/>
      <c r="CJ14" s="1512"/>
      <c r="CK14" s="1511"/>
      <c r="CL14" s="1511"/>
      <c r="CM14" s="1511"/>
      <c r="CN14" s="1511"/>
      <c r="CO14" s="1512"/>
      <c r="CP14" s="1510"/>
      <c r="CQ14" s="1511"/>
      <c r="CR14" s="1511"/>
      <c r="CS14" s="1511"/>
      <c r="CT14" s="1512"/>
      <c r="CU14" s="1510"/>
      <c r="CV14" s="1511"/>
      <c r="CW14" s="1511"/>
      <c r="CX14" s="1511"/>
      <c r="CY14" s="1512"/>
      <c r="CZ14" s="1510"/>
      <c r="DA14" s="1511"/>
      <c r="DB14" s="1511"/>
      <c r="DC14" s="1511"/>
      <c r="DD14" s="1512"/>
      <c r="DE14" s="1510"/>
      <c r="DF14" s="1511"/>
      <c r="DG14" s="1511"/>
      <c r="DH14" s="1511"/>
      <c r="DI14" s="1521"/>
      <c r="DJ14" s="1522"/>
      <c r="DK14" s="1511"/>
      <c r="DL14" s="1511"/>
      <c r="DM14" s="1511"/>
      <c r="DN14" s="1512"/>
      <c r="DO14" s="1510"/>
      <c r="DP14" s="1511"/>
      <c r="DQ14" s="1511"/>
      <c r="DR14" s="1511"/>
      <c r="DS14" s="1512"/>
      <c r="DT14" s="1510"/>
      <c r="DU14" s="1511"/>
      <c r="DV14" s="1511"/>
      <c r="DW14" s="1511"/>
      <c r="DX14" s="1512"/>
      <c r="DY14" s="1510"/>
      <c r="DZ14" s="1511"/>
      <c r="EA14" s="1511"/>
      <c r="EB14" s="1511"/>
      <c r="EC14" s="1512"/>
      <c r="ED14" s="1511"/>
      <c r="EE14" s="1511"/>
      <c r="EF14" s="1511"/>
      <c r="EG14" s="1511"/>
      <c r="EH14" s="1512"/>
      <c r="EI14" s="1510"/>
      <c r="EJ14" s="1511"/>
      <c r="EK14" s="1511"/>
      <c r="EL14" s="1511"/>
      <c r="EM14" s="1512"/>
      <c r="EN14" s="1510"/>
      <c r="EO14" s="1511"/>
      <c r="EP14" s="1511"/>
      <c r="EQ14" s="1511"/>
      <c r="ER14" s="1512"/>
      <c r="ES14" s="1510"/>
      <c r="ET14" s="1511"/>
      <c r="EU14" s="1511"/>
      <c r="EV14" s="1511"/>
      <c r="EW14" s="1512"/>
      <c r="EX14" s="1510"/>
      <c r="EY14" s="1511"/>
      <c r="EZ14" s="1511"/>
      <c r="FA14" s="1511"/>
      <c r="FB14" s="1512"/>
      <c r="FC14" s="1510"/>
      <c r="FD14" s="1511"/>
      <c r="FE14" s="1511"/>
      <c r="FF14" s="1511"/>
      <c r="FG14" s="1512"/>
      <c r="FH14" s="1510"/>
      <c r="FI14" s="1511"/>
      <c r="FJ14" s="1511"/>
      <c r="FK14" s="1511"/>
      <c r="FL14" s="1512"/>
      <c r="FM14" s="1510"/>
      <c r="FN14" s="1511"/>
      <c r="FO14" s="1511"/>
      <c r="FP14" s="1511"/>
      <c r="FQ14" s="1511"/>
      <c r="FR14" s="1511"/>
      <c r="FS14" s="1511"/>
      <c r="FT14" s="1511"/>
      <c r="FU14" s="1511"/>
      <c r="FV14" s="1512"/>
      <c r="FW14" s="1510"/>
      <c r="FX14" s="1511"/>
      <c r="FY14" s="1511"/>
      <c r="FZ14" s="1511"/>
      <c r="GA14" s="1512"/>
      <c r="GB14" s="1510"/>
      <c r="GC14" s="1511"/>
      <c r="GD14" s="1511"/>
      <c r="GE14" s="1511"/>
      <c r="GF14" s="1512"/>
      <c r="GG14" s="1510"/>
      <c r="GH14" s="1511"/>
      <c r="GI14" s="1511"/>
      <c r="GJ14" s="1511"/>
      <c r="GK14" s="1513"/>
      <c r="GL14" s="1607"/>
      <c r="GM14" s="2155"/>
      <c r="GN14" s="1525"/>
      <c r="GO14" s="200"/>
    </row>
    <row r="15" spans="1:198" ht="10.5" customHeight="1">
      <c r="A15" s="1387"/>
      <c r="B15" s="1381"/>
      <c r="C15" s="1381"/>
      <c r="D15" s="1381"/>
      <c r="E15" s="1381"/>
      <c r="F15" s="1381"/>
      <c r="G15" s="1431" t="s">
        <v>716</v>
      </c>
      <c r="H15" s="1337" t="s">
        <v>765</v>
      </c>
      <c r="I15" s="214"/>
      <c r="J15" s="215"/>
      <c r="K15" s="215"/>
      <c r="L15" s="215"/>
      <c r="M15" s="217"/>
      <c r="N15" s="218" t="s">
        <v>768</v>
      </c>
      <c r="O15" s="215"/>
      <c r="P15" s="215"/>
      <c r="Q15" s="215" t="s">
        <v>769</v>
      </c>
      <c r="R15" s="217"/>
      <c r="S15" s="215"/>
      <c r="T15" s="215"/>
      <c r="U15" s="215"/>
      <c r="V15" s="215"/>
      <c r="W15" s="215"/>
      <c r="X15" s="218"/>
      <c r="Y15" s="215"/>
      <c r="Z15" s="215"/>
      <c r="AA15" s="215"/>
      <c r="AB15" s="215"/>
      <c r="AC15" s="218"/>
      <c r="AD15" s="215"/>
      <c r="AE15" s="215"/>
      <c r="AF15" s="217" t="s">
        <v>770</v>
      </c>
      <c r="AH15" s="215"/>
      <c r="AI15" s="215"/>
      <c r="AJ15" s="215"/>
      <c r="AK15" s="215"/>
      <c r="AL15" s="217"/>
      <c r="AM15" s="215"/>
      <c r="AN15" s="215"/>
      <c r="AO15" s="215"/>
      <c r="AP15" s="215"/>
      <c r="AQ15" s="215"/>
      <c r="AR15" s="218"/>
      <c r="AS15" s="215"/>
      <c r="AT15" s="215"/>
      <c r="AU15" s="215"/>
      <c r="AV15" s="217"/>
      <c r="AW15" s="215"/>
      <c r="AX15" s="215"/>
      <c r="AY15" s="215"/>
      <c r="AZ15" s="215"/>
      <c r="BA15" s="215"/>
      <c r="BB15" s="219"/>
      <c r="BC15" s="215" t="s">
        <v>771</v>
      </c>
      <c r="BD15" s="215"/>
      <c r="BE15" s="215"/>
      <c r="BF15" s="217" t="s">
        <v>772</v>
      </c>
      <c r="BG15" s="215"/>
      <c r="BH15" s="215"/>
      <c r="BI15" s="215"/>
      <c r="BJ15" s="215"/>
      <c r="BK15" s="215"/>
      <c r="BL15" s="218"/>
      <c r="BM15" s="215"/>
      <c r="BN15" s="215"/>
      <c r="BO15" s="215"/>
      <c r="BP15" s="215"/>
      <c r="BQ15" s="218"/>
      <c r="BR15" s="215"/>
      <c r="BS15" s="215"/>
      <c r="BT15" s="215"/>
      <c r="BU15" s="217"/>
      <c r="BV15" s="218" t="s">
        <v>773</v>
      </c>
      <c r="BW15" s="215"/>
      <c r="BX15" s="215"/>
      <c r="BY15" s="215" t="s">
        <v>774</v>
      </c>
      <c r="BZ15" s="217"/>
      <c r="CA15" s="218"/>
      <c r="CB15" s="215"/>
      <c r="CC15" s="215"/>
      <c r="CD15" s="215"/>
      <c r="CE15" s="217"/>
      <c r="CF15" s="218"/>
      <c r="CG15" s="215"/>
      <c r="CH15" s="215"/>
      <c r="CI15" s="215"/>
      <c r="CJ15" s="217"/>
      <c r="CK15" s="215"/>
      <c r="CL15" s="215"/>
      <c r="CM15" s="215"/>
      <c r="CN15" s="215"/>
      <c r="CO15" s="215"/>
      <c r="CP15" s="215"/>
      <c r="CQ15" s="215"/>
      <c r="CR15" s="215"/>
      <c r="CS15" s="215"/>
      <c r="CT15" s="215"/>
      <c r="CU15" s="215"/>
      <c r="CV15" s="215"/>
      <c r="CW15" s="215"/>
      <c r="CX15" s="215"/>
      <c r="CY15" s="215"/>
      <c r="CZ15" s="215"/>
      <c r="DA15" s="215"/>
      <c r="DB15" s="215"/>
      <c r="DC15" s="215"/>
      <c r="DD15" s="215"/>
      <c r="DE15" s="215"/>
      <c r="DF15" s="215"/>
      <c r="DG15" s="215"/>
      <c r="DH15" s="215"/>
      <c r="DI15" s="220"/>
      <c r="DJ15" s="219"/>
      <c r="DK15" s="215"/>
      <c r="DL15" s="215"/>
      <c r="DM15" s="215"/>
      <c r="DN15" s="215"/>
      <c r="DO15" s="215"/>
      <c r="DP15" s="215"/>
      <c r="DQ15" s="215"/>
      <c r="DR15" s="215"/>
      <c r="DS15" s="215"/>
      <c r="DT15" s="215"/>
      <c r="DU15" s="215"/>
      <c r="DV15" s="215"/>
      <c r="DW15" s="215"/>
      <c r="DX15" s="215"/>
      <c r="DY15" s="215"/>
      <c r="DZ15" s="215"/>
      <c r="EA15" s="215"/>
      <c r="EB15" s="215"/>
      <c r="EC15" s="215"/>
      <c r="ED15" s="215"/>
      <c r="EE15" s="215"/>
      <c r="EF15" s="215"/>
      <c r="EG15" s="215"/>
      <c r="EH15" s="215"/>
      <c r="EI15" s="215"/>
      <c r="EJ15" s="215"/>
      <c r="EK15" s="215"/>
      <c r="EL15" s="215"/>
      <c r="EM15" s="215"/>
      <c r="EN15" s="215"/>
      <c r="EO15" s="215"/>
      <c r="EP15" s="215"/>
      <c r="EQ15" s="215"/>
      <c r="ER15" s="215"/>
      <c r="ES15" s="215"/>
      <c r="ET15" s="215"/>
      <c r="EU15" s="215"/>
      <c r="EV15" s="215"/>
      <c r="EW15" s="215"/>
      <c r="EX15" s="215"/>
      <c r="EY15" s="215"/>
      <c r="EZ15" s="215"/>
      <c r="FA15" s="215"/>
      <c r="FB15" s="215"/>
      <c r="FC15" s="215"/>
      <c r="FD15" s="215"/>
      <c r="FE15" s="215"/>
      <c r="FF15" s="215"/>
      <c r="FG15" s="215"/>
      <c r="FH15" s="215"/>
      <c r="FI15" s="215"/>
      <c r="FJ15" s="215"/>
      <c r="FK15" s="215"/>
      <c r="FL15" s="215"/>
      <c r="FM15" s="215"/>
      <c r="FN15" s="215"/>
      <c r="FO15" s="215"/>
      <c r="FP15" s="215"/>
      <c r="FQ15" s="215"/>
      <c r="FR15" s="215"/>
      <c r="FS15" s="215"/>
      <c r="FT15" s="215"/>
      <c r="FU15" s="215"/>
      <c r="FV15" s="215"/>
      <c r="FW15" s="215"/>
      <c r="FX15" s="215"/>
      <c r="FY15" s="215"/>
      <c r="FZ15" s="215"/>
      <c r="GA15" s="215"/>
      <c r="GB15" s="215"/>
      <c r="GC15" s="215"/>
      <c r="GD15" s="215"/>
      <c r="GE15" s="215"/>
      <c r="GF15" s="215"/>
      <c r="GG15" s="218"/>
      <c r="GH15" s="215"/>
      <c r="GI15" s="215"/>
      <c r="GJ15" s="215"/>
      <c r="GK15" s="221"/>
      <c r="GL15" s="1604">
        <f>SUM(I17:GK17)</f>
        <v>55</v>
      </c>
      <c r="GM15" s="2154">
        <f>ROUND(GL15/30,2)</f>
        <v>1.83</v>
      </c>
      <c r="GN15" s="1525"/>
      <c r="GO15" s="200"/>
    </row>
    <row r="16" spans="1:198" ht="4.5" customHeight="1">
      <c r="A16" s="1387"/>
      <c r="B16" s="1381"/>
      <c r="C16" s="1381"/>
      <c r="D16" s="1381"/>
      <c r="E16" s="1381"/>
      <c r="F16" s="1381"/>
      <c r="G16" s="1392"/>
      <c r="H16" s="1337"/>
      <c r="I16" s="214"/>
      <c r="J16" s="215"/>
      <c r="K16" s="215"/>
      <c r="L16" s="215"/>
      <c r="M16" s="217"/>
      <c r="N16" s="224"/>
      <c r="O16" s="225"/>
      <c r="P16" s="215"/>
      <c r="Q16" s="215"/>
      <c r="R16" s="217"/>
      <c r="S16" s="215"/>
      <c r="T16" s="215"/>
      <c r="U16" s="215"/>
      <c r="V16" s="215"/>
      <c r="W16" s="215"/>
      <c r="X16" s="218"/>
      <c r="Y16" s="215"/>
      <c r="Z16" s="215"/>
      <c r="AA16" s="215"/>
      <c r="AB16" s="215"/>
      <c r="AC16" s="218"/>
      <c r="AD16" s="215"/>
      <c r="AE16" s="215"/>
      <c r="AG16" s="225"/>
      <c r="AH16" s="225"/>
      <c r="AI16" s="215"/>
      <c r="AJ16" s="215"/>
      <c r="AK16" s="215"/>
      <c r="AL16" s="217"/>
      <c r="AM16" s="215"/>
      <c r="AN16" s="215"/>
      <c r="AO16" s="215"/>
      <c r="AP16" s="215"/>
      <c r="AQ16" s="215"/>
      <c r="AR16" s="218"/>
      <c r="AS16" s="215"/>
      <c r="AT16" s="215"/>
      <c r="AU16" s="215"/>
      <c r="AV16" s="217"/>
      <c r="AW16" s="215"/>
      <c r="AX16" s="215"/>
      <c r="AY16" s="215"/>
      <c r="AZ16" s="215"/>
      <c r="BA16" s="215"/>
      <c r="BB16" s="219"/>
      <c r="BC16" s="215"/>
      <c r="BD16" s="225"/>
      <c r="BE16" s="225"/>
      <c r="BF16" s="225"/>
      <c r="BG16" s="215"/>
      <c r="BH16" s="215"/>
      <c r="BI16" s="215"/>
      <c r="BJ16" s="215"/>
      <c r="BK16" s="215"/>
      <c r="BL16" s="218"/>
      <c r="BM16" s="215"/>
      <c r="BN16" s="215"/>
      <c r="BO16" s="215"/>
      <c r="BP16" s="215"/>
      <c r="BQ16" s="218"/>
      <c r="BR16" s="215"/>
      <c r="BS16" s="215"/>
      <c r="BT16" s="215"/>
      <c r="BU16" s="217"/>
      <c r="BV16" s="226"/>
      <c r="BW16" s="225"/>
      <c r="BX16" s="225"/>
      <c r="BY16" s="215"/>
      <c r="BZ16" s="217"/>
      <c r="CA16" s="218"/>
      <c r="CB16" s="215"/>
      <c r="CC16" s="215"/>
      <c r="CD16" s="215"/>
      <c r="CE16" s="217"/>
      <c r="CF16" s="218"/>
      <c r="CG16" s="215"/>
      <c r="CH16" s="215"/>
      <c r="CI16" s="215"/>
      <c r="CJ16" s="217"/>
      <c r="CK16" s="215"/>
      <c r="CL16" s="215"/>
      <c r="CM16" s="215"/>
      <c r="CN16" s="215"/>
      <c r="CO16" s="215"/>
      <c r="CP16" s="215"/>
      <c r="CQ16" s="215"/>
      <c r="CR16" s="215"/>
      <c r="CS16" s="215"/>
      <c r="CT16" s="215"/>
      <c r="CU16" s="215"/>
      <c r="CV16" s="215"/>
      <c r="CW16" s="215"/>
      <c r="CX16" s="215"/>
      <c r="CY16" s="215"/>
      <c r="CZ16" s="215"/>
      <c r="DA16" s="215"/>
      <c r="DB16" s="215"/>
      <c r="DC16" s="215"/>
      <c r="DD16" s="215"/>
      <c r="DE16" s="215"/>
      <c r="DF16" s="215"/>
      <c r="DG16" s="215"/>
      <c r="DH16" s="215"/>
      <c r="DI16" s="220"/>
      <c r="DJ16" s="219"/>
      <c r="DK16" s="215"/>
      <c r="DL16" s="215"/>
      <c r="DM16" s="215"/>
      <c r="DN16" s="215"/>
      <c r="DO16" s="215"/>
      <c r="DP16" s="215"/>
      <c r="DQ16" s="215"/>
      <c r="DR16" s="215"/>
      <c r="DS16" s="215"/>
      <c r="DT16" s="215"/>
      <c r="DU16" s="215"/>
      <c r="DV16" s="215"/>
      <c r="DW16" s="215"/>
      <c r="DX16" s="215"/>
      <c r="DY16" s="215"/>
      <c r="DZ16" s="215"/>
      <c r="EA16" s="215"/>
      <c r="EB16" s="215"/>
      <c r="EC16" s="215"/>
      <c r="ED16" s="215"/>
      <c r="EE16" s="215"/>
      <c r="EF16" s="215"/>
      <c r="EG16" s="215"/>
      <c r="EH16" s="215"/>
      <c r="EI16" s="215"/>
      <c r="EJ16" s="215"/>
      <c r="EK16" s="215"/>
      <c r="EL16" s="215"/>
      <c r="EM16" s="215"/>
      <c r="EN16" s="215"/>
      <c r="EO16" s="215"/>
      <c r="EP16" s="215"/>
      <c r="EQ16" s="215"/>
      <c r="ER16" s="215"/>
      <c r="ES16" s="215"/>
      <c r="ET16" s="215"/>
      <c r="EU16" s="215"/>
      <c r="EV16" s="215"/>
      <c r="EW16" s="215"/>
      <c r="EX16" s="215"/>
      <c r="EY16" s="215"/>
      <c r="EZ16" s="215"/>
      <c r="FA16" s="215"/>
      <c r="FB16" s="215"/>
      <c r="FC16" s="215"/>
      <c r="FD16" s="215"/>
      <c r="FE16" s="215"/>
      <c r="FF16" s="215"/>
      <c r="FG16" s="215"/>
      <c r="FH16" s="215"/>
      <c r="FI16" s="215"/>
      <c r="FJ16" s="215"/>
      <c r="FK16" s="215"/>
      <c r="FL16" s="215"/>
      <c r="FM16" s="215"/>
      <c r="FN16" s="215"/>
      <c r="FO16" s="215"/>
      <c r="FP16" s="215"/>
      <c r="FQ16" s="215"/>
      <c r="FR16" s="215"/>
      <c r="FS16" s="215"/>
      <c r="FT16" s="215"/>
      <c r="FU16" s="215"/>
      <c r="FV16" s="215"/>
      <c r="FW16" s="215"/>
      <c r="FX16" s="215"/>
      <c r="FY16" s="215"/>
      <c r="FZ16" s="215"/>
      <c r="GA16" s="215"/>
      <c r="GB16" s="215"/>
      <c r="GC16" s="215"/>
      <c r="GD16" s="215"/>
      <c r="GE16" s="215"/>
      <c r="GF16" s="215"/>
      <c r="GG16" s="218"/>
      <c r="GH16" s="215"/>
      <c r="GI16" s="215"/>
      <c r="GJ16" s="215"/>
      <c r="GK16" s="221"/>
      <c r="GL16" s="1605"/>
      <c r="GM16" s="2154"/>
      <c r="GN16" s="1525"/>
      <c r="GO16" s="200"/>
    </row>
    <row r="17" spans="1:197" ht="10.5" customHeight="1">
      <c r="A17" s="1404"/>
      <c r="B17" s="1384"/>
      <c r="C17" s="1384"/>
      <c r="D17" s="1384"/>
      <c r="E17" s="1384"/>
      <c r="F17" s="1384"/>
      <c r="G17" s="1397"/>
      <c r="H17" s="1437"/>
      <c r="I17" s="1536"/>
      <c r="J17" s="1502"/>
      <c r="K17" s="1502"/>
      <c r="L17" s="1502"/>
      <c r="M17" s="1503"/>
      <c r="N17" s="1501">
        <v>15</v>
      </c>
      <c r="O17" s="1502"/>
      <c r="P17" s="1502"/>
      <c r="Q17" s="1502"/>
      <c r="R17" s="1503"/>
      <c r="S17" s="1501"/>
      <c r="T17" s="1502"/>
      <c r="U17" s="1502"/>
      <c r="V17" s="1502"/>
      <c r="W17" s="1503"/>
      <c r="X17" s="1501"/>
      <c r="Y17" s="1502"/>
      <c r="Z17" s="1502"/>
      <c r="AA17" s="1502"/>
      <c r="AB17" s="1503"/>
      <c r="AC17" s="1501">
        <v>7</v>
      </c>
      <c r="AD17" s="1502"/>
      <c r="AE17" s="1502"/>
      <c r="AF17" s="1502"/>
      <c r="AG17" s="1503"/>
      <c r="AH17" s="1501">
        <v>3</v>
      </c>
      <c r="AI17" s="1502"/>
      <c r="AJ17" s="1502"/>
      <c r="AK17" s="1502"/>
      <c r="AL17" s="1503"/>
      <c r="AM17" s="1501"/>
      <c r="AN17" s="1502"/>
      <c r="AO17" s="1502"/>
      <c r="AP17" s="1502"/>
      <c r="AQ17" s="1503"/>
      <c r="AR17" s="1501"/>
      <c r="AS17" s="1502"/>
      <c r="AT17" s="1502"/>
      <c r="AU17" s="1502"/>
      <c r="AV17" s="1503"/>
      <c r="AW17" s="1501"/>
      <c r="AX17" s="1502"/>
      <c r="AY17" s="1502"/>
      <c r="AZ17" s="1502"/>
      <c r="BA17" s="1544"/>
      <c r="BB17" s="1545">
        <v>20</v>
      </c>
      <c r="BC17" s="1502"/>
      <c r="BD17" s="1502"/>
      <c r="BE17" s="1502"/>
      <c r="BF17" s="1503"/>
      <c r="BG17" s="1501"/>
      <c r="BH17" s="1502"/>
      <c r="BI17" s="1502"/>
      <c r="BJ17" s="1502"/>
      <c r="BK17" s="1503"/>
      <c r="BL17" s="1501"/>
      <c r="BM17" s="1502"/>
      <c r="BN17" s="1502"/>
      <c r="BO17" s="1502"/>
      <c r="BP17" s="1503"/>
      <c r="BQ17" s="1501"/>
      <c r="BR17" s="1502"/>
      <c r="BS17" s="1502"/>
      <c r="BT17" s="1502"/>
      <c r="BU17" s="1503"/>
      <c r="BV17" s="1501">
        <v>10</v>
      </c>
      <c r="BW17" s="1502"/>
      <c r="BX17" s="1502"/>
      <c r="BY17" s="1502"/>
      <c r="BZ17" s="1503"/>
      <c r="CA17" s="1501"/>
      <c r="CB17" s="1502"/>
      <c r="CC17" s="1502"/>
      <c r="CD17" s="1502"/>
      <c r="CE17" s="1503"/>
      <c r="CF17" s="1501"/>
      <c r="CG17" s="1502"/>
      <c r="CH17" s="1502"/>
      <c r="CI17" s="1502"/>
      <c r="CJ17" s="1503"/>
      <c r="CK17" s="1502"/>
      <c r="CL17" s="1502"/>
      <c r="CM17" s="1502"/>
      <c r="CN17" s="1502"/>
      <c r="CO17" s="1503"/>
      <c r="CP17" s="1501"/>
      <c r="CQ17" s="1502"/>
      <c r="CR17" s="1502"/>
      <c r="CS17" s="1502"/>
      <c r="CT17" s="1503"/>
      <c r="CU17" s="1501"/>
      <c r="CV17" s="1502"/>
      <c r="CW17" s="1502"/>
      <c r="CX17" s="1502"/>
      <c r="CY17" s="1503"/>
      <c r="CZ17" s="1501"/>
      <c r="DA17" s="1502"/>
      <c r="DB17" s="1502"/>
      <c r="DC17" s="1502"/>
      <c r="DD17" s="1503"/>
      <c r="DE17" s="1501"/>
      <c r="DF17" s="1502"/>
      <c r="DG17" s="1502"/>
      <c r="DH17" s="1502"/>
      <c r="DI17" s="1544"/>
      <c r="DJ17" s="1545"/>
      <c r="DK17" s="1502"/>
      <c r="DL17" s="1502"/>
      <c r="DM17" s="1502"/>
      <c r="DN17" s="1503"/>
      <c r="DO17" s="1501"/>
      <c r="DP17" s="1502"/>
      <c r="DQ17" s="1502"/>
      <c r="DR17" s="1502"/>
      <c r="DS17" s="1503"/>
      <c r="DT17" s="1501"/>
      <c r="DU17" s="1502"/>
      <c r="DV17" s="1502"/>
      <c r="DW17" s="1502"/>
      <c r="DX17" s="1503"/>
      <c r="DY17" s="1501"/>
      <c r="DZ17" s="1502"/>
      <c r="EA17" s="1502"/>
      <c r="EB17" s="1502"/>
      <c r="EC17" s="1503"/>
      <c r="ED17" s="1502"/>
      <c r="EE17" s="1502"/>
      <c r="EF17" s="1502"/>
      <c r="EG17" s="1502"/>
      <c r="EH17" s="1503"/>
      <c r="EI17" s="1501"/>
      <c r="EJ17" s="1502"/>
      <c r="EK17" s="1502"/>
      <c r="EL17" s="1502"/>
      <c r="EM17" s="1503"/>
      <c r="EN17" s="1501"/>
      <c r="EO17" s="1502"/>
      <c r="EP17" s="1502"/>
      <c r="EQ17" s="1502"/>
      <c r="ER17" s="1503"/>
      <c r="ES17" s="1501"/>
      <c r="ET17" s="1502"/>
      <c r="EU17" s="1502"/>
      <c r="EV17" s="1502"/>
      <c r="EW17" s="1503"/>
      <c r="EX17" s="1501"/>
      <c r="EY17" s="1502"/>
      <c r="EZ17" s="1502"/>
      <c r="FA17" s="1502"/>
      <c r="FB17" s="1503"/>
      <c r="FC17" s="1501"/>
      <c r="FD17" s="1502"/>
      <c r="FE17" s="1502"/>
      <c r="FF17" s="1502"/>
      <c r="FG17" s="1503"/>
      <c r="FH17" s="1501"/>
      <c r="FI17" s="1502"/>
      <c r="FJ17" s="1502"/>
      <c r="FK17" s="1502"/>
      <c r="FL17" s="1503"/>
      <c r="FM17" s="1501"/>
      <c r="FN17" s="1502"/>
      <c r="FO17" s="1502"/>
      <c r="FP17" s="1502"/>
      <c r="FQ17" s="1502"/>
      <c r="FR17" s="1502"/>
      <c r="FS17" s="1502"/>
      <c r="FT17" s="1502"/>
      <c r="FU17" s="1502"/>
      <c r="FV17" s="1503"/>
      <c r="FW17" s="1501"/>
      <c r="FX17" s="1502"/>
      <c r="FY17" s="1502"/>
      <c r="FZ17" s="1502"/>
      <c r="GA17" s="1503"/>
      <c r="GB17" s="1501"/>
      <c r="GC17" s="1502"/>
      <c r="GD17" s="1502"/>
      <c r="GE17" s="1502"/>
      <c r="GF17" s="1503"/>
      <c r="GG17" s="1501"/>
      <c r="GH17" s="1502"/>
      <c r="GI17" s="1502"/>
      <c r="GJ17" s="1502"/>
      <c r="GK17" s="1541"/>
      <c r="GL17" s="1621"/>
      <c r="GM17" s="2156"/>
      <c r="GN17" s="1537"/>
      <c r="GO17" s="200"/>
    </row>
    <row r="18" spans="1:197" ht="10.5" customHeight="1">
      <c r="A18" s="1402">
        <v>2</v>
      </c>
      <c r="B18" s="1383" t="str">
        <f>IF($A18="","",VLOOKUP($A18,②従事者明細!$A$3:$I$40,2))</f>
        <v>〇〇花子</v>
      </c>
      <c r="C18" s="1383" t="str">
        <f>IF($A18="","",VLOOKUP($A18,②従事者明細!$A$3:$I$40,3))</f>
        <v>市場調査</v>
      </c>
      <c r="D18" s="1383">
        <f>IF($A18="","",VLOOKUP($A18,②従事者明細!$A$3:$I$40,6))</f>
        <v>4</v>
      </c>
      <c r="E18" s="1383" t="str">
        <f>IF($A18="","",VLOOKUP($A18,②従事者明細!$A$3:$I$40,5))</f>
        <v>●●商事</v>
      </c>
      <c r="F18" s="1383" t="str">
        <f>IF($A18="","",VLOOKUP($A18,②従事者明細!$A$3:$I$40,4))</f>
        <v>Z</v>
      </c>
      <c r="G18" s="1531" t="s">
        <v>764</v>
      </c>
      <c r="H18" s="1447" t="s">
        <v>765</v>
      </c>
      <c r="I18" s="207"/>
      <c r="J18" s="208"/>
      <c r="K18" s="208"/>
      <c r="L18" s="208"/>
      <c r="M18" s="209"/>
      <c r="N18" s="210"/>
      <c r="O18" s="208"/>
      <c r="P18" s="208"/>
      <c r="Q18" s="208"/>
      <c r="R18" s="208"/>
      <c r="S18" s="210"/>
      <c r="T18" s="208"/>
      <c r="U18" s="208"/>
      <c r="V18" s="208"/>
      <c r="W18" s="208"/>
      <c r="X18" s="210"/>
      <c r="Y18" s="208"/>
      <c r="Z18" s="208"/>
      <c r="AA18" s="208"/>
      <c r="AB18" s="208"/>
      <c r="AC18" s="210"/>
      <c r="AD18" s="208"/>
      <c r="AE18" s="208"/>
      <c r="AF18" s="208"/>
      <c r="AG18" s="209"/>
      <c r="AH18" s="210"/>
      <c r="AI18" s="208"/>
      <c r="AJ18" s="208"/>
      <c r="AK18" s="208"/>
      <c r="AL18" s="209"/>
      <c r="AM18" s="208"/>
      <c r="AN18" s="208"/>
      <c r="AO18" s="208"/>
      <c r="AP18" s="208"/>
      <c r="AQ18" s="208"/>
      <c r="AR18" s="210"/>
      <c r="AS18" s="208"/>
      <c r="AT18" s="208"/>
      <c r="AU18" s="208"/>
      <c r="AV18" s="209"/>
      <c r="AW18" s="208"/>
      <c r="AX18" s="208"/>
      <c r="AY18" s="208"/>
      <c r="AZ18" s="208"/>
      <c r="BA18" s="208"/>
      <c r="BB18" s="211"/>
      <c r="BC18" s="208"/>
      <c r="BD18" s="208"/>
      <c r="BE18" s="208"/>
      <c r="BF18" s="209"/>
      <c r="BG18" s="208"/>
      <c r="BH18" s="208"/>
      <c r="BI18" s="208"/>
      <c r="BJ18" s="208"/>
      <c r="BK18" s="208"/>
      <c r="BL18" s="210"/>
      <c r="BM18" s="208"/>
      <c r="BN18" s="208"/>
      <c r="BO18" s="208"/>
      <c r="BP18" s="208"/>
      <c r="BQ18" s="210"/>
      <c r="BR18" s="208"/>
      <c r="BS18" s="208"/>
      <c r="BT18" s="208"/>
      <c r="BU18" s="209"/>
      <c r="BV18" s="210"/>
      <c r="BW18" s="208"/>
      <c r="BX18" s="208"/>
      <c r="BY18" s="208"/>
      <c r="BZ18" s="209"/>
      <c r="CA18" s="210"/>
      <c r="CB18" s="208"/>
      <c r="CC18" s="208"/>
      <c r="CD18" s="208"/>
      <c r="CE18" s="209"/>
      <c r="CF18" s="210"/>
      <c r="CG18" s="208"/>
      <c r="CH18" s="208"/>
      <c r="CI18" s="208"/>
      <c r="CJ18" s="209"/>
      <c r="CK18" s="208"/>
      <c r="CL18" s="208"/>
      <c r="CM18" s="208"/>
      <c r="CN18" s="208"/>
      <c r="CO18" s="208"/>
      <c r="CP18" s="208"/>
      <c r="CQ18" s="208"/>
      <c r="CR18" s="208"/>
      <c r="CS18" s="208"/>
      <c r="CT18" s="208"/>
      <c r="CU18" s="208"/>
      <c r="CV18" s="208"/>
      <c r="CW18" s="208"/>
      <c r="CX18" s="208"/>
      <c r="CY18" s="208"/>
      <c r="CZ18" s="208"/>
      <c r="DA18" s="208"/>
      <c r="DB18" s="208"/>
      <c r="DC18" s="208"/>
      <c r="DD18" s="208"/>
      <c r="DE18" s="208"/>
      <c r="DF18" s="208"/>
      <c r="DG18" s="208"/>
      <c r="DH18" s="208"/>
      <c r="DI18" s="212"/>
      <c r="DJ18" s="211"/>
      <c r="DK18" s="208"/>
      <c r="DL18" s="208"/>
      <c r="DM18" s="208"/>
      <c r="DN18" s="208"/>
      <c r="DO18" s="208"/>
      <c r="DP18" s="208"/>
      <c r="DQ18" s="208"/>
      <c r="DR18" s="208"/>
      <c r="DS18" s="208"/>
      <c r="DT18" s="208"/>
      <c r="DU18" s="208"/>
      <c r="DV18" s="208"/>
      <c r="DW18" s="208"/>
      <c r="DX18" s="208"/>
      <c r="DY18" s="208"/>
      <c r="DZ18" s="208"/>
      <c r="EA18" s="208"/>
      <c r="EB18" s="208"/>
      <c r="EC18" s="208"/>
      <c r="ED18" s="208"/>
      <c r="EE18" s="208"/>
      <c r="EF18" s="208"/>
      <c r="EG18" s="208"/>
      <c r="EH18" s="208"/>
      <c r="EI18" s="208"/>
      <c r="EJ18" s="208"/>
      <c r="EK18" s="208"/>
      <c r="EL18" s="208"/>
      <c r="EM18" s="208"/>
      <c r="EN18" s="208"/>
      <c r="EO18" s="208"/>
      <c r="EP18" s="208"/>
      <c r="EQ18" s="208"/>
      <c r="ER18" s="208"/>
      <c r="ES18" s="208"/>
      <c r="ET18" s="208"/>
      <c r="EU18" s="208"/>
      <c r="EV18" s="208"/>
      <c r="EW18" s="208"/>
      <c r="EX18" s="208"/>
      <c r="EY18" s="208"/>
      <c r="EZ18" s="208"/>
      <c r="FA18" s="208"/>
      <c r="FB18" s="208"/>
      <c r="FC18" s="208"/>
      <c r="FD18" s="208"/>
      <c r="FE18" s="208"/>
      <c r="FF18" s="208"/>
      <c r="FG18" s="208"/>
      <c r="FH18" s="208"/>
      <c r="FI18" s="208"/>
      <c r="FJ18" s="208"/>
      <c r="FK18" s="208"/>
      <c r="FL18" s="208"/>
      <c r="FM18" s="208"/>
      <c r="FN18" s="208"/>
      <c r="FO18" s="208"/>
      <c r="FP18" s="208"/>
      <c r="FQ18" s="208"/>
      <c r="FR18" s="208"/>
      <c r="FS18" s="208"/>
      <c r="FT18" s="208"/>
      <c r="FU18" s="208"/>
      <c r="FV18" s="208"/>
      <c r="FW18" s="208"/>
      <c r="FX18" s="208"/>
      <c r="FY18" s="208"/>
      <c r="FZ18" s="208"/>
      <c r="GA18" s="208"/>
      <c r="GB18" s="208"/>
      <c r="GC18" s="208"/>
      <c r="GD18" s="208"/>
      <c r="GE18" s="208"/>
      <c r="GF18" s="208"/>
      <c r="GG18" s="210"/>
      <c r="GH18" s="208"/>
      <c r="GI18" s="208"/>
      <c r="GJ18" s="208"/>
      <c r="GK18" s="213"/>
      <c r="GL18" s="1608">
        <f>SUM(I20:GK20)</f>
        <v>55</v>
      </c>
      <c r="GM18" s="2153">
        <f>ROUND(GL18/30,2)</f>
        <v>1.83</v>
      </c>
      <c r="GN18" s="1530"/>
      <c r="GO18" s="200"/>
    </row>
    <row r="19" spans="1:197" ht="4.5" customHeight="1">
      <c r="A19" s="1387"/>
      <c r="B19" s="1381"/>
      <c r="C19" s="1381"/>
      <c r="D19" s="1381"/>
      <c r="E19" s="1381"/>
      <c r="F19" s="1381"/>
      <c r="G19" s="1392"/>
      <c r="H19" s="1337"/>
      <c r="I19" s="214"/>
      <c r="J19" s="215"/>
      <c r="K19" s="215"/>
      <c r="L19" s="215"/>
      <c r="M19" s="217"/>
      <c r="N19" s="216"/>
      <c r="O19" s="216"/>
      <c r="P19" s="215"/>
      <c r="Q19" s="215"/>
      <c r="R19" s="217"/>
      <c r="S19" s="215"/>
      <c r="T19" s="215"/>
      <c r="U19" s="215"/>
      <c r="V19" s="215"/>
      <c r="W19" s="215"/>
      <c r="X19" s="218"/>
      <c r="Y19" s="215"/>
      <c r="Z19" s="215"/>
      <c r="AA19" s="215"/>
      <c r="AB19" s="215"/>
      <c r="AC19" s="218"/>
      <c r="AD19" s="215"/>
      <c r="AE19" s="216"/>
      <c r="AF19" s="216"/>
      <c r="AG19" s="217"/>
      <c r="AH19" s="218"/>
      <c r="AI19" s="215"/>
      <c r="AJ19" s="215"/>
      <c r="AK19" s="215"/>
      <c r="AL19" s="217"/>
      <c r="AM19" s="215"/>
      <c r="AN19" s="215"/>
      <c r="AO19" s="215"/>
      <c r="AP19" s="215"/>
      <c r="AQ19" s="215"/>
      <c r="AR19" s="218"/>
      <c r="AS19" s="215"/>
      <c r="AT19" s="215"/>
      <c r="AU19" s="215"/>
      <c r="AV19" s="217"/>
      <c r="AW19" s="215"/>
      <c r="AX19" s="215"/>
      <c r="AY19" s="215"/>
      <c r="AZ19" s="215"/>
      <c r="BA19" s="215"/>
      <c r="BB19" s="219"/>
      <c r="BC19" s="215"/>
      <c r="BD19" s="216"/>
      <c r="BE19" s="216"/>
      <c r="BF19" s="216"/>
      <c r="BG19" s="215"/>
      <c r="BH19" s="215"/>
      <c r="BI19" s="215"/>
      <c r="BJ19" s="215"/>
      <c r="BK19" s="215"/>
      <c r="BL19" s="218"/>
      <c r="BM19" s="215"/>
      <c r="BN19" s="215"/>
      <c r="BO19" s="215"/>
      <c r="BP19" s="215"/>
      <c r="BQ19" s="218"/>
      <c r="BR19" s="215"/>
      <c r="BS19" s="215"/>
      <c r="BT19" s="215"/>
      <c r="BU19" s="217"/>
      <c r="BV19" s="218"/>
      <c r="BW19" s="216"/>
      <c r="BX19" s="216"/>
      <c r="BY19" s="215"/>
      <c r="BZ19" s="217"/>
      <c r="CA19" s="218"/>
      <c r="CB19" s="215"/>
      <c r="CC19" s="215"/>
      <c r="CD19" s="215"/>
      <c r="CE19" s="217"/>
      <c r="CF19" s="218"/>
      <c r="CG19" s="215"/>
      <c r="CH19" s="215"/>
      <c r="CI19" s="215"/>
      <c r="CJ19" s="217"/>
      <c r="CK19" s="215"/>
      <c r="CL19" s="215"/>
      <c r="CM19" s="215"/>
      <c r="CN19" s="215"/>
      <c r="CO19" s="215"/>
      <c r="CP19" s="215"/>
      <c r="CQ19" s="215"/>
      <c r="CR19" s="215"/>
      <c r="CS19" s="215"/>
      <c r="CT19" s="215"/>
      <c r="CU19" s="215"/>
      <c r="CV19" s="215"/>
      <c r="CW19" s="215"/>
      <c r="CX19" s="215"/>
      <c r="CY19" s="215"/>
      <c r="CZ19" s="215"/>
      <c r="DA19" s="215"/>
      <c r="DB19" s="215"/>
      <c r="DC19" s="215"/>
      <c r="DD19" s="215"/>
      <c r="DE19" s="215"/>
      <c r="DF19" s="215"/>
      <c r="DG19" s="215"/>
      <c r="DH19" s="215"/>
      <c r="DI19" s="220"/>
      <c r="DJ19" s="219"/>
      <c r="DK19" s="215"/>
      <c r="DL19" s="215"/>
      <c r="DM19" s="215"/>
      <c r="DN19" s="215"/>
      <c r="DO19" s="215"/>
      <c r="DP19" s="215"/>
      <c r="DQ19" s="215"/>
      <c r="DR19" s="215"/>
      <c r="DS19" s="215"/>
      <c r="DT19" s="215"/>
      <c r="DU19" s="215"/>
      <c r="DV19" s="215"/>
      <c r="DW19" s="215"/>
      <c r="DX19" s="215"/>
      <c r="DY19" s="215"/>
      <c r="DZ19" s="215"/>
      <c r="EA19" s="215"/>
      <c r="EB19" s="215"/>
      <c r="EC19" s="215"/>
      <c r="ED19" s="215"/>
      <c r="EE19" s="215"/>
      <c r="EF19" s="215"/>
      <c r="EG19" s="215"/>
      <c r="EH19" s="215"/>
      <c r="EI19" s="215"/>
      <c r="EJ19" s="215"/>
      <c r="EK19" s="215"/>
      <c r="EL19" s="215"/>
      <c r="EM19" s="215"/>
      <c r="EN19" s="215"/>
      <c r="EO19" s="215"/>
      <c r="EP19" s="215"/>
      <c r="EQ19" s="215"/>
      <c r="ER19" s="215"/>
      <c r="ES19" s="215"/>
      <c r="ET19" s="215"/>
      <c r="EU19" s="215"/>
      <c r="EV19" s="215"/>
      <c r="EW19" s="215"/>
      <c r="EX19" s="215"/>
      <c r="EY19" s="215"/>
      <c r="EZ19" s="215"/>
      <c r="FA19" s="215"/>
      <c r="FB19" s="215"/>
      <c r="FC19" s="215"/>
      <c r="FD19" s="215"/>
      <c r="FE19" s="215"/>
      <c r="FF19" s="215"/>
      <c r="FG19" s="215"/>
      <c r="FH19" s="215"/>
      <c r="FI19" s="215"/>
      <c r="FJ19" s="215"/>
      <c r="FK19" s="215"/>
      <c r="FL19" s="215"/>
      <c r="FM19" s="215"/>
      <c r="FN19" s="215"/>
      <c r="FO19" s="215"/>
      <c r="FP19" s="215"/>
      <c r="FQ19" s="215"/>
      <c r="FR19" s="215"/>
      <c r="FS19" s="215"/>
      <c r="FT19" s="215"/>
      <c r="FU19" s="215"/>
      <c r="FV19" s="215"/>
      <c r="FW19" s="215"/>
      <c r="FX19" s="215"/>
      <c r="FY19" s="215"/>
      <c r="FZ19" s="215"/>
      <c r="GA19" s="215"/>
      <c r="GB19" s="215"/>
      <c r="GC19" s="215"/>
      <c r="GD19" s="215"/>
      <c r="GE19" s="215"/>
      <c r="GF19" s="215"/>
      <c r="GG19" s="218"/>
      <c r="GH19" s="215"/>
      <c r="GI19" s="215"/>
      <c r="GJ19" s="215"/>
      <c r="GK19" s="221"/>
      <c r="GL19" s="1609"/>
      <c r="GM19" s="2154"/>
      <c r="GN19" s="1525"/>
      <c r="GO19" s="200"/>
    </row>
    <row r="20" spans="1:197" ht="10.5" customHeight="1">
      <c r="A20" s="1387"/>
      <c r="B20" s="1381"/>
      <c r="C20" s="1381"/>
      <c r="D20" s="1381"/>
      <c r="E20" s="1381"/>
      <c r="F20" s="1381"/>
      <c r="G20" s="1393"/>
      <c r="H20" s="1338"/>
      <c r="I20" s="1517"/>
      <c r="J20" s="1511"/>
      <c r="K20" s="1511"/>
      <c r="L20" s="1511"/>
      <c r="M20" s="1512"/>
      <c r="N20" s="1603">
        <v>15</v>
      </c>
      <c r="O20" s="1592"/>
      <c r="P20" s="1592"/>
      <c r="Q20" s="1592"/>
      <c r="R20" s="1593"/>
      <c r="S20" s="1510"/>
      <c r="T20" s="1511"/>
      <c r="U20" s="1511"/>
      <c r="V20" s="1511"/>
      <c r="W20" s="1512"/>
      <c r="X20" s="1510"/>
      <c r="Y20" s="1511"/>
      <c r="Z20" s="1511"/>
      <c r="AA20" s="1511"/>
      <c r="AB20" s="1512"/>
      <c r="AC20" s="1510">
        <v>10</v>
      </c>
      <c r="AD20" s="1511"/>
      <c r="AE20" s="1511"/>
      <c r="AF20" s="1511"/>
      <c r="AG20" s="1512"/>
      <c r="AH20" s="1510"/>
      <c r="AI20" s="1511"/>
      <c r="AJ20" s="1511"/>
      <c r="AK20" s="1511"/>
      <c r="AL20" s="1512"/>
      <c r="AM20" s="1510"/>
      <c r="AN20" s="1511"/>
      <c r="AO20" s="1511"/>
      <c r="AP20" s="1511"/>
      <c r="AQ20" s="1512"/>
      <c r="AR20" s="1510"/>
      <c r="AS20" s="1511"/>
      <c r="AT20" s="1511"/>
      <c r="AU20" s="1511"/>
      <c r="AV20" s="1512"/>
      <c r="AW20" s="1510"/>
      <c r="AX20" s="1511"/>
      <c r="AY20" s="1511"/>
      <c r="AZ20" s="1511"/>
      <c r="BA20" s="1521"/>
      <c r="BB20" s="1522">
        <v>20</v>
      </c>
      <c r="BC20" s="1511"/>
      <c r="BD20" s="1511"/>
      <c r="BE20" s="1511"/>
      <c r="BF20" s="1512"/>
      <c r="BG20" s="1510"/>
      <c r="BH20" s="1511"/>
      <c r="BI20" s="1511"/>
      <c r="BJ20" s="1511"/>
      <c r="BK20" s="1512"/>
      <c r="BL20" s="1510"/>
      <c r="BM20" s="1511"/>
      <c r="BN20" s="1511"/>
      <c r="BO20" s="1511"/>
      <c r="BP20" s="1512"/>
      <c r="BQ20" s="1510"/>
      <c r="BR20" s="1511"/>
      <c r="BS20" s="1511"/>
      <c r="BT20" s="1511"/>
      <c r="BU20" s="1512"/>
      <c r="BV20" s="1510">
        <v>10</v>
      </c>
      <c r="BW20" s="1511"/>
      <c r="BX20" s="1511"/>
      <c r="BY20" s="1511"/>
      <c r="BZ20" s="1512"/>
      <c r="CA20" s="1510"/>
      <c r="CB20" s="1511"/>
      <c r="CC20" s="1511"/>
      <c r="CD20" s="1511"/>
      <c r="CE20" s="1512"/>
      <c r="CF20" s="1510"/>
      <c r="CG20" s="1511"/>
      <c r="CH20" s="1511"/>
      <c r="CI20" s="1511"/>
      <c r="CJ20" s="1512"/>
      <c r="CK20" s="1511"/>
      <c r="CL20" s="1511"/>
      <c r="CM20" s="1511"/>
      <c r="CN20" s="1511"/>
      <c r="CO20" s="1512"/>
      <c r="CP20" s="1510"/>
      <c r="CQ20" s="1511"/>
      <c r="CR20" s="1511"/>
      <c r="CS20" s="1511"/>
      <c r="CT20" s="1512"/>
      <c r="CU20" s="1510"/>
      <c r="CV20" s="1511"/>
      <c r="CW20" s="1511"/>
      <c r="CX20" s="1511"/>
      <c r="CY20" s="1512"/>
      <c r="CZ20" s="1510"/>
      <c r="DA20" s="1511"/>
      <c r="DB20" s="1511"/>
      <c r="DC20" s="1511"/>
      <c r="DD20" s="1512"/>
      <c r="DE20" s="1510"/>
      <c r="DF20" s="1511"/>
      <c r="DG20" s="1511"/>
      <c r="DH20" s="1511"/>
      <c r="DI20" s="1521"/>
      <c r="DJ20" s="1522"/>
      <c r="DK20" s="1511"/>
      <c r="DL20" s="1511"/>
      <c r="DM20" s="1511"/>
      <c r="DN20" s="1512"/>
      <c r="DO20" s="1510"/>
      <c r="DP20" s="1511"/>
      <c r="DQ20" s="1511"/>
      <c r="DR20" s="1511"/>
      <c r="DS20" s="1512"/>
      <c r="DT20" s="1510"/>
      <c r="DU20" s="1511"/>
      <c r="DV20" s="1511"/>
      <c r="DW20" s="1511"/>
      <c r="DX20" s="1512"/>
      <c r="DY20" s="1510"/>
      <c r="DZ20" s="1511"/>
      <c r="EA20" s="1511"/>
      <c r="EB20" s="1511"/>
      <c r="EC20" s="1512"/>
      <c r="ED20" s="1511"/>
      <c r="EE20" s="1511"/>
      <c r="EF20" s="1511"/>
      <c r="EG20" s="1511"/>
      <c r="EH20" s="1512"/>
      <c r="EI20" s="1510"/>
      <c r="EJ20" s="1511"/>
      <c r="EK20" s="1511"/>
      <c r="EL20" s="1511"/>
      <c r="EM20" s="1512"/>
      <c r="EN20" s="1510"/>
      <c r="EO20" s="1511"/>
      <c r="EP20" s="1511"/>
      <c r="EQ20" s="1511"/>
      <c r="ER20" s="1512"/>
      <c r="ES20" s="1510"/>
      <c r="ET20" s="1511"/>
      <c r="EU20" s="1511"/>
      <c r="EV20" s="1511"/>
      <c r="EW20" s="1512"/>
      <c r="EX20" s="1510"/>
      <c r="EY20" s="1511"/>
      <c r="EZ20" s="1511"/>
      <c r="FA20" s="1511"/>
      <c r="FB20" s="1512"/>
      <c r="FC20" s="1510"/>
      <c r="FD20" s="1511"/>
      <c r="FE20" s="1511"/>
      <c r="FF20" s="1511"/>
      <c r="FG20" s="1512"/>
      <c r="FH20" s="1510"/>
      <c r="FI20" s="1511"/>
      <c r="FJ20" s="1511"/>
      <c r="FK20" s="1511"/>
      <c r="FL20" s="1512"/>
      <c r="FM20" s="1510"/>
      <c r="FN20" s="1511"/>
      <c r="FO20" s="1511"/>
      <c r="FP20" s="1511"/>
      <c r="FQ20" s="1511"/>
      <c r="FR20" s="1511"/>
      <c r="FS20" s="1511"/>
      <c r="FT20" s="1511"/>
      <c r="FU20" s="1511"/>
      <c r="FV20" s="1512"/>
      <c r="FW20" s="1510"/>
      <c r="FX20" s="1511"/>
      <c r="FY20" s="1511"/>
      <c r="FZ20" s="1511"/>
      <c r="GA20" s="1512"/>
      <c r="GB20" s="1510"/>
      <c r="GC20" s="1511"/>
      <c r="GD20" s="1511"/>
      <c r="GE20" s="1511"/>
      <c r="GF20" s="1512"/>
      <c r="GG20" s="1510"/>
      <c r="GH20" s="1511"/>
      <c r="GI20" s="1511"/>
      <c r="GJ20" s="1511"/>
      <c r="GK20" s="1513"/>
      <c r="GL20" s="1609"/>
      <c r="GM20" s="2155"/>
      <c r="GN20" s="1525"/>
      <c r="GO20" s="200"/>
    </row>
    <row r="21" spans="1:197" ht="10.5" customHeight="1">
      <c r="A21" s="1387"/>
      <c r="B21" s="1381"/>
      <c r="C21" s="1381"/>
      <c r="D21" s="1381"/>
      <c r="E21" s="1381"/>
      <c r="F21" s="1381"/>
      <c r="G21" s="1518" t="s">
        <v>767</v>
      </c>
      <c r="H21" s="1337" t="s">
        <v>765</v>
      </c>
      <c r="I21" s="214"/>
      <c r="J21" s="215"/>
      <c r="K21" s="215"/>
      <c r="L21" s="215"/>
      <c r="M21" s="217"/>
      <c r="N21" s="218"/>
      <c r="O21" s="215"/>
      <c r="P21" s="215"/>
      <c r="Q21" s="215"/>
      <c r="R21" s="215"/>
      <c r="S21" s="218"/>
      <c r="T21" s="215"/>
      <c r="U21" s="215"/>
      <c r="V21" s="215"/>
      <c r="W21" s="215"/>
      <c r="X21" s="218"/>
      <c r="Y21" s="215"/>
      <c r="Z21" s="215"/>
      <c r="AA21" s="215"/>
      <c r="AB21" s="215"/>
      <c r="AC21" s="218"/>
      <c r="AD21" s="215"/>
      <c r="AE21" s="215"/>
      <c r="AF21" s="215"/>
      <c r="AG21" s="217"/>
      <c r="AH21" s="218"/>
      <c r="AI21" s="215"/>
      <c r="AJ21" s="215"/>
      <c r="AK21" s="215"/>
      <c r="AL21" s="217"/>
      <c r="AM21" s="215"/>
      <c r="AN21" s="215"/>
      <c r="AO21" s="215"/>
      <c r="AP21" s="215"/>
      <c r="AQ21" s="215"/>
      <c r="AR21" s="218"/>
      <c r="AS21" s="215"/>
      <c r="AT21" s="215"/>
      <c r="AU21" s="215"/>
      <c r="AV21" s="217"/>
      <c r="AW21" s="215"/>
      <c r="AX21" s="215"/>
      <c r="AY21" s="215"/>
      <c r="AZ21" s="215"/>
      <c r="BA21" s="215"/>
      <c r="BB21" s="219"/>
      <c r="BC21" s="215"/>
      <c r="BD21" s="215"/>
      <c r="BE21" s="215"/>
      <c r="BF21" s="217"/>
      <c r="BG21" s="215"/>
      <c r="BH21" s="215"/>
      <c r="BI21" s="215"/>
      <c r="BJ21" s="215"/>
      <c r="BK21" s="215"/>
      <c r="BL21" s="218"/>
      <c r="BM21" s="215"/>
      <c r="BN21" s="215"/>
      <c r="BO21" s="215"/>
      <c r="BP21" s="215"/>
      <c r="BQ21" s="218"/>
      <c r="BR21" s="215"/>
      <c r="BS21" s="215"/>
      <c r="BT21" s="215"/>
      <c r="BU21" s="217"/>
      <c r="BV21" s="218"/>
      <c r="BW21" s="215"/>
      <c r="BX21" s="215"/>
      <c r="BY21" s="215"/>
      <c r="BZ21" s="217"/>
      <c r="CA21" s="218"/>
      <c r="CB21" s="215"/>
      <c r="CC21" s="215"/>
      <c r="CD21" s="215"/>
      <c r="CE21" s="217"/>
      <c r="CF21" s="218"/>
      <c r="CG21" s="215"/>
      <c r="CH21" s="215"/>
      <c r="CI21" s="215"/>
      <c r="CJ21" s="217"/>
      <c r="CK21" s="215"/>
      <c r="CL21" s="215"/>
      <c r="CM21" s="215"/>
      <c r="CN21" s="215"/>
      <c r="CO21" s="215"/>
      <c r="CP21" s="215"/>
      <c r="CQ21" s="215"/>
      <c r="CR21" s="215"/>
      <c r="CS21" s="215"/>
      <c r="CT21" s="215"/>
      <c r="CU21" s="215"/>
      <c r="CV21" s="215"/>
      <c r="CW21" s="215"/>
      <c r="CX21" s="215"/>
      <c r="CY21" s="215"/>
      <c r="CZ21" s="215"/>
      <c r="DA21" s="215"/>
      <c r="DB21" s="215"/>
      <c r="DC21" s="215"/>
      <c r="DD21" s="215"/>
      <c r="DE21" s="215"/>
      <c r="DF21" s="215"/>
      <c r="DG21" s="215"/>
      <c r="DH21" s="215"/>
      <c r="DI21" s="220"/>
      <c r="DJ21" s="219"/>
      <c r="DK21" s="215"/>
      <c r="DL21" s="215"/>
      <c r="DM21" s="215"/>
      <c r="DN21" s="215"/>
      <c r="DO21" s="215"/>
      <c r="DP21" s="215"/>
      <c r="DQ21" s="215"/>
      <c r="DR21" s="215"/>
      <c r="DS21" s="215"/>
      <c r="DT21" s="215"/>
      <c r="DU21" s="215"/>
      <c r="DV21" s="215"/>
      <c r="DW21" s="215"/>
      <c r="DX21" s="215"/>
      <c r="DY21" s="215"/>
      <c r="DZ21" s="215"/>
      <c r="EA21" s="215"/>
      <c r="EB21" s="215"/>
      <c r="EC21" s="215"/>
      <c r="ED21" s="215"/>
      <c r="EE21" s="215"/>
      <c r="EF21" s="215"/>
      <c r="EG21" s="215"/>
      <c r="EH21" s="215"/>
      <c r="EI21" s="215"/>
      <c r="EJ21" s="215"/>
      <c r="EK21" s="215"/>
      <c r="EL21" s="215"/>
      <c r="EM21" s="215"/>
      <c r="EN21" s="215"/>
      <c r="EO21" s="215"/>
      <c r="EP21" s="215"/>
      <c r="EQ21" s="215"/>
      <c r="ER21" s="215"/>
      <c r="ES21" s="215"/>
      <c r="ET21" s="215"/>
      <c r="EU21" s="215"/>
      <c r="EV21" s="215"/>
      <c r="EW21" s="215"/>
      <c r="EX21" s="215"/>
      <c r="EY21" s="215"/>
      <c r="EZ21" s="215"/>
      <c r="FA21" s="215"/>
      <c r="FB21" s="215"/>
      <c r="FC21" s="215"/>
      <c r="FD21" s="215"/>
      <c r="FE21" s="215"/>
      <c r="FF21" s="215"/>
      <c r="FG21" s="215"/>
      <c r="FH21" s="215"/>
      <c r="FI21" s="215"/>
      <c r="FJ21" s="215"/>
      <c r="FK21" s="215"/>
      <c r="FL21" s="215"/>
      <c r="FM21" s="215"/>
      <c r="FN21" s="215"/>
      <c r="FO21" s="215"/>
      <c r="FP21" s="215"/>
      <c r="FQ21" s="215"/>
      <c r="FR21" s="215"/>
      <c r="FS21" s="215"/>
      <c r="FT21" s="215"/>
      <c r="FU21" s="215"/>
      <c r="FV21" s="215"/>
      <c r="FW21" s="215"/>
      <c r="FX21" s="215"/>
      <c r="FY21" s="215"/>
      <c r="FZ21" s="215"/>
      <c r="GA21" s="215"/>
      <c r="GB21" s="215"/>
      <c r="GC21" s="215"/>
      <c r="GD21" s="215"/>
      <c r="GE21" s="215"/>
      <c r="GF21" s="215"/>
      <c r="GG21" s="218"/>
      <c r="GH21" s="215"/>
      <c r="GI21" s="215"/>
      <c r="GJ21" s="215"/>
      <c r="GK21" s="221"/>
      <c r="GL21" s="1604">
        <f>SUM(I23:GK23)</f>
        <v>55</v>
      </c>
      <c r="GM21" s="2154">
        <f>ROUND(GL21/30,2)</f>
        <v>1.83</v>
      </c>
      <c r="GN21" s="1525"/>
      <c r="GO21" s="200"/>
    </row>
    <row r="22" spans="1:197" ht="7.5" customHeight="1">
      <c r="A22" s="1387"/>
      <c r="B22" s="1381"/>
      <c r="C22" s="1381"/>
      <c r="D22" s="1381"/>
      <c r="E22" s="1381"/>
      <c r="F22" s="1381"/>
      <c r="G22" s="1518"/>
      <c r="H22" s="1337"/>
      <c r="I22" s="214"/>
      <c r="J22" s="215"/>
      <c r="K22" s="215"/>
      <c r="L22" s="215"/>
      <c r="M22" s="217"/>
      <c r="N22" s="216"/>
      <c r="O22" s="216"/>
      <c r="P22" s="215"/>
      <c r="Q22" s="215"/>
      <c r="R22" s="217"/>
      <c r="S22" s="215"/>
      <c r="T22" s="215"/>
      <c r="U22" s="215"/>
      <c r="V22" s="215"/>
      <c r="W22" s="215"/>
      <c r="X22" s="218"/>
      <c r="Y22" s="215"/>
      <c r="Z22" s="215"/>
      <c r="AA22" s="215"/>
      <c r="AB22" s="215"/>
      <c r="AC22" s="218"/>
      <c r="AD22" s="215"/>
      <c r="AE22" s="216"/>
      <c r="AF22" s="216"/>
      <c r="AG22" s="217"/>
      <c r="AH22" s="218"/>
      <c r="AI22" s="215"/>
      <c r="AJ22" s="215"/>
      <c r="AK22" s="215"/>
      <c r="AL22" s="217"/>
      <c r="AM22" s="215"/>
      <c r="AN22" s="215"/>
      <c r="AO22" s="215"/>
      <c r="AP22" s="215"/>
      <c r="AQ22" s="215"/>
      <c r="AR22" s="218"/>
      <c r="AS22" s="215"/>
      <c r="AT22" s="215"/>
      <c r="AU22" s="215"/>
      <c r="AV22" s="217"/>
      <c r="AW22" s="215"/>
      <c r="AX22" s="215"/>
      <c r="AY22" s="215"/>
      <c r="AZ22" s="215"/>
      <c r="BA22" s="215"/>
      <c r="BB22" s="219"/>
      <c r="BC22" s="215"/>
      <c r="BD22" s="216"/>
      <c r="BE22" s="216"/>
      <c r="BF22" s="216"/>
      <c r="BG22" s="215"/>
      <c r="BH22" s="215"/>
      <c r="BI22" s="215"/>
      <c r="BJ22" s="215"/>
      <c r="BK22" s="215"/>
      <c r="BL22" s="218"/>
      <c r="BM22" s="215"/>
      <c r="BN22" s="215"/>
      <c r="BO22" s="215"/>
      <c r="BP22" s="215"/>
      <c r="BQ22" s="218"/>
      <c r="BR22" s="215"/>
      <c r="BS22" s="215"/>
      <c r="BT22" s="215"/>
      <c r="BU22" s="217"/>
      <c r="BV22" s="218"/>
      <c r="BW22" s="216"/>
      <c r="BX22" s="216"/>
      <c r="BY22" s="215"/>
      <c r="BZ22" s="217"/>
      <c r="CA22" s="218"/>
      <c r="CB22" s="215"/>
      <c r="CC22" s="215"/>
      <c r="CD22" s="215"/>
      <c r="CE22" s="217"/>
      <c r="CF22" s="218"/>
      <c r="CG22" s="215"/>
      <c r="CH22" s="215"/>
      <c r="CI22" s="215"/>
      <c r="CJ22" s="217"/>
      <c r="CK22" s="215"/>
      <c r="CL22" s="215"/>
      <c r="CM22" s="215"/>
      <c r="CN22" s="215"/>
      <c r="CO22" s="215"/>
      <c r="CP22" s="215"/>
      <c r="CQ22" s="215"/>
      <c r="CR22" s="215"/>
      <c r="CS22" s="215"/>
      <c r="CT22" s="215"/>
      <c r="CU22" s="215"/>
      <c r="CV22" s="215"/>
      <c r="CW22" s="215"/>
      <c r="CX22" s="215"/>
      <c r="CY22" s="215"/>
      <c r="CZ22" s="215"/>
      <c r="DA22" s="215"/>
      <c r="DB22" s="215"/>
      <c r="DC22" s="215"/>
      <c r="DD22" s="215"/>
      <c r="DE22" s="215"/>
      <c r="DF22" s="215"/>
      <c r="DG22" s="215"/>
      <c r="DH22" s="215"/>
      <c r="DI22" s="220"/>
      <c r="DJ22" s="219"/>
      <c r="DK22" s="215"/>
      <c r="DL22" s="215"/>
      <c r="DM22" s="215"/>
      <c r="DN22" s="215"/>
      <c r="DO22" s="215"/>
      <c r="DP22" s="215"/>
      <c r="DQ22" s="215"/>
      <c r="DR22" s="215"/>
      <c r="DS22" s="215"/>
      <c r="DT22" s="215"/>
      <c r="DU22" s="215"/>
      <c r="DV22" s="215"/>
      <c r="DW22" s="215"/>
      <c r="DX22" s="215"/>
      <c r="DY22" s="215"/>
      <c r="DZ22" s="215"/>
      <c r="EA22" s="215"/>
      <c r="EB22" s="215"/>
      <c r="EC22" s="215"/>
      <c r="ED22" s="215"/>
      <c r="EE22" s="215"/>
      <c r="EF22" s="215"/>
      <c r="EG22" s="215"/>
      <c r="EH22" s="215"/>
      <c r="EI22" s="215"/>
      <c r="EJ22" s="215"/>
      <c r="EK22" s="215"/>
      <c r="EL22" s="215"/>
      <c r="EM22" s="215"/>
      <c r="EN22" s="215"/>
      <c r="EO22" s="215"/>
      <c r="EP22" s="215"/>
      <c r="EQ22" s="215"/>
      <c r="ER22" s="215"/>
      <c r="ES22" s="215"/>
      <c r="ET22" s="215"/>
      <c r="EU22" s="215"/>
      <c r="EV22" s="215"/>
      <c r="EW22" s="215"/>
      <c r="EX22" s="215"/>
      <c r="EY22" s="215"/>
      <c r="EZ22" s="215"/>
      <c r="FA22" s="215"/>
      <c r="FB22" s="215"/>
      <c r="FC22" s="215"/>
      <c r="FD22" s="215"/>
      <c r="FE22" s="215"/>
      <c r="FF22" s="215"/>
      <c r="FG22" s="215"/>
      <c r="FH22" s="215"/>
      <c r="FI22" s="215"/>
      <c r="FJ22" s="215"/>
      <c r="FK22" s="215"/>
      <c r="FL22" s="215"/>
      <c r="FM22" s="215"/>
      <c r="FN22" s="215"/>
      <c r="FO22" s="215"/>
      <c r="FP22" s="215"/>
      <c r="FQ22" s="215"/>
      <c r="FR22" s="215"/>
      <c r="FS22" s="215"/>
      <c r="FT22" s="215"/>
      <c r="FU22" s="215"/>
      <c r="FV22" s="215"/>
      <c r="FW22" s="215"/>
      <c r="FX22" s="215"/>
      <c r="FY22" s="215"/>
      <c r="FZ22" s="215"/>
      <c r="GA22" s="215"/>
      <c r="GB22" s="215"/>
      <c r="GC22" s="215"/>
      <c r="GD22" s="215"/>
      <c r="GE22" s="215"/>
      <c r="GF22" s="215"/>
      <c r="GG22" s="218"/>
      <c r="GH22" s="215"/>
      <c r="GI22" s="215"/>
      <c r="GJ22" s="215"/>
      <c r="GK22" s="221"/>
      <c r="GL22" s="1605"/>
      <c r="GM22" s="2154"/>
      <c r="GN22" s="1525"/>
      <c r="GO22" s="200"/>
    </row>
    <row r="23" spans="1:197" ht="10.5" customHeight="1">
      <c r="A23" s="1387"/>
      <c r="B23" s="1381"/>
      <c r="C23" s="1381"/>
      <c r="D23" s="1381"/>
      <c r="E23" s="1381"/>
      <c r="F23" s="1381"/>
      <c r="G23" s="1519"/>
      <c r="H23" s="1338"/>
      <c r="I23" s="1591"/>
      <c r="J23" s="1592"/>
      <c r="K23" s="1592"/>
      <c r="L23" s="1592"/>
      <c r="M23" s="1593"/>
      <c r="N23" s="1603">
        <v>15</v>
      </c>
      <c r="O23" s="1592"/>
      <c r="P23" s="1592"/>
      <c r="Q23" s="1592"/>
      <c r="R23" s="1593"/>
      <c r="S23" s="1510"/>
      <c r="T23" s="1511"/>
      <c r="U23" s="1511"/>
      <c r="V23" s="1511"/>
      <c r="W23" s="1512"/>
      <c r="X23" s="1510"/>
      <c r="Y23" s="1511"/>
      <c r="Z23" s="1511"/>
      <c r="AA23" s="1511"/>
      <c r="AB23" s="1512"/>
      <c r="AC23" s="1510">
        <v>10</v>
      </c>
      <c r="AD23" s="1511"/>
      <c r="AE23" s="1511"/>
      <c r="AF23" s="1511"/>
      <c r="AG23" s="1512"/>
      <c r="AH23" s="1510"/>
      <c r="AI23" s="1511"/>
      <c r="AJ23" s="1511"/>
      <c r="AK23" s="1511"/>
      <c r="AL23" s="1512"/>
      <c r="AM23" s="1510"/>
      <c r="AN23" s="1511"/>
      <c r="AO23" s="1511"/>
      <c r="AP23" s="1511"/>
      <c r="AQ23" s="1512"/>
      <c r="AR23" s="1510"/>
      <c r="AS23" s="1511"/>
      <c r="AT23" s="1511"/>
      <c r="AU23" s="1511"/>
      <c r="AV23" s="1512"/>
      <c r="AW23" s="1510"/>
      <c r="AX23" s="1511"/>
      <c r="AY23" s="1511"/>
      <c r="AZ23" s="1511"/>
      <c r="BA23" s="1521"/>
      <c r="BB23" s="1522">
        <v>20</v>
      </c>
      <c r="BC23" s="1511"/>
      <c r="BD23" s="1511"/>
      <c r="BE23" s="1511"/>
      <c r="BF23" s="1512"/>
      <c r="BG23" s="1510"/>
      <c r="BH23" s="1511"/>
      <c r="BI23" s="1511"/>
      <c r="BJ23" s="1511"/>
      <c r="BK23" s="1512"/>
      <c r="BL23" s="1510"/>
      <c r="BM23" s="1511"/>
      <c r="BN23" s="1511"/>
      <c r="BO23" s="1511"/>
      <c r="BP23" s="1512"/>
      <c r="BQ23" s="1510"/>
      <c r="BR23" s="1511"/>
      <c r="BS23" s="1511"/>
      <c r="BT23" s="1511"/>
      <c r="BU23" s="1512"/>
      <c r="BV23" s="1510">
        <v>10</v>
      </c>
      <c r="BW23" s="1511"/>
      <c r="BX23" s="1511"/>
      <c r="BY23" s="1511"/>
      <c r="BZ23" s="1512"/>
      <c r="CA23" s="1510"/>
      <c r="CB23" s="1511"/>
      <c r="CC23" s="1511"/>
      <c r="CD23" s="1511"/>
      <c r="CE23" s="1512"/>
      <c r="CF23" s="1510"/>
      <c r="CG23" s="1511"/>
      <c r="CH23" s="1511"/>
      <c r="CI23" s="1511"/>
      <c r="CJ23" s="1512"/>
      <c r="CK23" s="1511"/>
      <c r="CL23" s="1511"/>
      <c r="CM23" s="1511"/>
      <c r="CN23" s="1511"/>
      <c r="CO23" s="1512"/>
      <c r="CP23" s="1510"/>
      <c r="CQ23" s="1511"/>
      <c r="CR23" s="1511"/>
      <c r="CS23" s="1511"/>
      <c r="CT23" s="1512"/>
      <c r="CU23" s="1510"/>
      <c r="CV23" s="1511"/>
      <c r="CW23" s="1511"/>
      <c r="CX23" s="1511"/>
      <c r="CY23" s="1512"/>
      <c r="CZ23" s="1510"/>
      <c r="DA23" s="1511"/>
      <c r="DB23" s="1511"/>
      <c r="DC23" s="1511"/>
      <c r="DD23" s="1512"/>
      <c r="DE23" s="1510"/>
      <c r="DF23" s="1511"/>
      <c r="DG23" s="1511"/>
      <c r="DH23" s="1511"/>
      <c r="DI23" s="1521"/>
      <c r="DJ23" s="1522"/>
      <c r="DK23" s="1511"/>
      <c r="DL23" s="1511"/>
      <c r="DM23" s="1511"/>
      <c r="DN23" s="1512"/>
      <c r="DO23" s="1510"/>
      <c r="DP23" s="1511"/>
      <c r="DQ23" s="1511"/>
      <c r="DR23" s="1511"/>
      <c r="DS23" s="1512"/>
      <c r="DT23" s="1510"/>
      <c r="DU23" s="1511"/>
      <c r="DV23" s="1511"/>
      <c r="DW23" s="1511"/>
      <c r="DX23" s="1512"/>
      <c r="DY23" s="1510"/>
      <c r="DZ23" s="1511"/>
      <c r="EA23" s="1511"/>
      <c r="EB23" s="1511"/>
      <c r="EC23" s="1512"/>
      <c r="ED23" s="1511"/>
      <c r="EE23" s="1511"/>
      <c r="EF23" s="1511"/>
      <c r="EG23" s="1511"/>
      <c r="EH23" s="1512"/>
      <c r="EI23" s="1510"/>
      <c r="EJ23" s="1511"/>
      <c r="EK23" s="1511"/>
      <c r="EL23" s="1511"/>
      <c r="EM23" s="1512"/>
      <c r="EN23" s="1510"/>
      <c r="EO23" s="1511"/>
      <c r="EP23" s="1511"/>
      <c r="EQ23" s="1511"/>
      <c r="ER23" s="1512"/>
      <c r="ES23" s="1510"/>
      <c r="ET23" s="1511"/>
      <c r="EU23" s="1511"/>
      <c r="EV23" s="1511"/>
      <c r="EW23" s="1512"/>
      <c r="EX23" s="1510"/>
      <c r="EY23" s="1511"/>
      <c r="EZ23" s="1511"/>
      <c r="FA23" s="1511"/>
      <c r="FB23" s="1512"/>
      <c r="FC23" s="1510"/>
      <c r="FD23" s="1511"/>
      <c r="FE23" s="1511"/>
      <c r="FF23" s="1511"/>
      <c r="FG23" s="1512"/>
      <c r="FH23" s="1510"/>
      <c r="FI23" s="1511"/>
      <c r="FJ23" s="1511"/>
      <c r="FK23" s="1511"/>
      <c r="FL23" s="1512"/>
      <c r="FM23" s="1510"/>
      <c r="FN23" s="1511"/>
      <c r="FO23" s="1511"/>
      <c r="FP23" s="1511"/>
      <c r="FQ23" s="1511"/>
      <c r="FR23" s="1511"/>
      <c r="FS23" s="1511"/>
      <c r="FT23" s="1511"/>
      <c r="FU23" s="1511"/>
      <c r="FV23" s="1512"/>
      <c r="FW23" s="1510"/>
      <c r="FX23" s="1511"/>
      <c r="FY23" s="1511"/>
      <c r="FZ23" s="1511"/>
      <c r="GA23" s="1512"/>
      <c r="GB23" s="1510"/>
      <c r="GC23" s="1511"/>
      <c r="GD23" s="1511"/>
      <c r="GE23" s="1511"/>
      <c r="GF23" s="1512"/>
      <c r="GG23" s="1510"/>
      <c r="GH23" s="1511"/>
      <c r="GI23" s="1511"/>
      <c r="GJ23" s="1511"/>
      <c r="GK23" s="1513"/>
      <c r="GL23" s="1607"/>
      <c r="GM23" s="2155"/>
      <c r="GN23" s="1525"/>
      <c r="GO23" s="200"/>
    </row>
    <row r="24" spans="1:197" ht="10.5" customHeight="1">
      <c r="A24" s="1387"/>
      <c r="B24" s="1661"/>
      <c r="C24" s="1381"/>
      <c r="D24" s="1381"/>
      <c r="E24" s="1381"/>
      <c r="F24" s="1381"/>
      <c r="G24" s="1431" t="s">
        <v>716</v>
      </c>
      <c r="H24" s="1337" t="s">
        <v>765</v>
      </c>
      <c r="I24" s="214"/>
      <c r="J24" s="215"/>
      <c r="K24" s="215"/>
      <c r="L24" s="215"/>
      <c r="M24" s="217"/>
      <c r="N24" s="218" t="s">
        <v>768</v>
      </c>
      <c r="O24" s="215"/>
      <c r="P24" s="215"/>
      <c r="Q24" s="215" t="s">
        <v>769</v>
      </c>
      <c r="R24" s="217"/>
      <c r="S24" s="215"/>
      <c r="T24" s="215"/>
      <c r="U24" s="215"/>
      <c r="V24" s="215"/>
      <c r="W24" s="215"/>
      <c r="X24" s="218"/>
      <c r="Y24" s="215"/>
      <c r="Z24" s="215"/>
      <c r="AA24" s="215"/>
      <c r="AB24" s="215"/>
      <c r="AC24" s="218"/>
      <c r="AD24" s="215" t="s">
        <v>775</v>
      </c>
      <c r="AE24" s="215"/>
      <c r="AF24" s="215"/>
      <c r="AG24" s="217" t="s">
        <v>776</v>
      </c>
      <c r="AH24" s="218"/>
      <c r="AI24" s="215"/>
      <c r="AJ24" s="215"/>
      <c r="AK24" s="215"/>
      <c r="AL24" s="217"/>
      <c r="AM24" s="215"/>
      <c r="AN24" s="215"/>
      <c r="AO24" s="215"/>
      <c r="AP24" s="215"/>
      <c r="AQ24" s="215"/>
      <c r="AR24" s="218"/>
      <c r="AS24" s="215"/>
      <c r="AT24" s="215"/>
      <c r="AU24" s="215"/>
      <c r="AV24" s="217"/>
      <c r="AW24" s="215"/>
      <c r="AX24" s="215"/>
      <c r="AY24" s="215"/>
      <c r="AZ24" s="215"/>
      <c r="BA24" s="215"/>
      <c r="BB24" s="219"/>
      <c r="BC24" s="215" t="s">
        <v>771</v>
      </c>
      <c r="BD24" s="215"/>
      <c r="BE24" s="215"/>
      <c r="BF24" s="217" t="s">
        <v>772</v>
      </c>
      <c r="BG24" s="215"/>
      <c r="BH24" s="215"/>
      <c r="BI24" s="215"/>
      <c r="BJ24" s="215"/>
      <c r="BK24" s="215"/>
      <c r="BL24" s="218"/>
      <c r="BM24" s="215"/>
      <c r="BN24" s="215"/>
      <c r="BO24" s="215"/>
      <c r="BP24" s="215"/>
      <c r="BQ24" s="218"/>
      <c r="BR24" s="215"/>
      <c r="BS24" s="215"/>
      <c r="BT24" s="215"/>
      <c r="BU24" s="217"/>
      <c r="BV24" s="218" t="s">
        <v>777</v>
      </c>
      <c r="BW24" s="215"/>
      <c r="BX24" s="215"/>
      <c r="BY24" s="215" t="s">
        <v>774</v>
      </c>
      <c r="BZ24" s="217"/>
      <c r="CA24" s="218"/>
      <c r="CB24" s="215"/>
      <c r="CC24" s="215"/>
      <c r="CD24" s="215"/>
      <c r="CE24" s="217"/>
      <c r="CF24" s="218"/>
      <c r="CG24" s="215"/>
      <c r="CH24" s="215"/>
      <c r="CI24" s="215"/>
      <c r="CJ24" s="217"/>
      <c r="CK24" s="215"/>
      <c r="CL24" s="215"/>
      <c r="CM24" s="215"/>
      <c r="CN24" s="215"/>
      <c r="CO24" s="215"/>
      <c r="CP24" s="215"/>
      <c r="CQ24" s="215"/>
      <c r="CR24" s="215"/>
      <c r="CS24" s="215"/>
      <c r="CT24" s="215"/>
      <c r="CU24" s="215"/>
      <c r="CV24" s="215"/>
      <c r="CW24" s="215"/>
      <c r="CX24" s="215"/>
      <c r="CY24" s="215"/>
      <c r="CZ24" s="215"/>
      <c r="DA24" s="215"/>
      <c r="DB24" s="215"/>
      <c r="DC24" s="215"/>
      <c r="DD24" s="215"/>
      <c r="DE24" s="215"/>
      <c r="DF24" s="215"/>
      <c r="DG24" s="215"/>
      <c r="DH24" s="215"/>
      <c r="DI24" s="220"/>
      <c r="DJ24" s="219"/>
      <c r="DK24" s="215"/>
      <c r="DL24" s="215"/>
      <c r="DM24" s="215"/>
      <c r="DN24" s="215"/>
      <c r="DO24" s="215"/>
      <c r="DP24" s="215"/>
      <c r="DQ24" s="215"/>
      <c r="DR24" s="215"/>
      <c r="DS24" s="215"/>
      <c r="DT24" s="215"/>
      <c r="DU24" s="215"/>
      <c r="DV24" s="215"/>
      <c r="DW24" s="215"/>
      <c r="DX24" s="215"/>
      <c r="DY24" s="215"/>
      <c r="DZ24" s="215"/>
      <c r="EA24" s="215"/>
      <c r="EB24" s="215"/>
      <c r="EC24" s="215"/>
      <c r="ED24" s="215"/>
      <c r="EE24" s="215"/>
      <c r="EF24" s="215"/>
      <c r="EG24" s="215"/>
      <c r="EH24" s="215"/>
      <c r="EI24" s="215"/>
      <c r="EJ24" s="215"/>
      <c r="EK24" s="215"/>
      <c r="EL24" s="215"/>
      <c r="EM24" s="215"/>
      <c r="EN24" s="215"/>
      <c r="EO24" s="215"/>
      <c r="EP24" s="215"/>
      <c r="EQ24" s="215"/>
      <c r="ER24" s="215"/>
      <c r="ES24" s="215"/>
      <c r="ET24" s="215"/>
      <c r="EU24" s="215"/>
      <c r="EV24" s="215"/>
      <c r="EW24" s="215"/>
      <c r="EX24" s="215"/>
      <c r="EY24" s="215"/>
      <c r="EZ24" s="215"/>
      <c r="FA24" s="215"/>
      <c r="FB24" s="215"/>
      <c r="FC24" s="215"/>
      <c r="FD24" s="215"/>
      <c r="FE24" s="215"/>
      <c r="FF24" s="215"/>
      <c r="FG24" s="215"/>
      <c r="FH24" s="215"/>
      <c r="FI24" s="215"/>
      <c r="FJ24" s="215"/>
      <c r="FK24" s="215"/>
      <c r="FL24" s="215"/>
      <c r="FM24" s="215"/>
      <c r="FN24" s="215"/>
      <c r="FO24" s="215"/>
      <c r="FP24" s="215"/>
      <c r="FQ24" s="215"/>
      <c r="FR24" s="215"/>
      <c r="FS24" s="215"/>
      <c r="FT24" s="215"/>
      <c r="FU24" s="215"/>
      <c r="FV24" s="215"/>
      <c r="FW24" s="215"/>
      <c r="FX24" s="215"/>
      <c r="FY24" s="215"/>
      <c r="FZ24" s="215"/>
      <c r="GA24" s="215"/>
      <c r="GB24" s="215"/>
      <c r="GC24" s="215"/>
      <c r="GD24" s="215"/>
      <c r="GE24" s="215"/>
      <c r="GF24" s="215"/>
      <c r="GG24" s="218"/>
      <c r="GH24" s="215"/>
      <c r="GI24" s="215"/>
      <c r="GJ24" s="215"/>
      <c r="GK24" s="221"/>
      <c r="GL24" s="1604">
        <f>SUM(I26:GK26)</f>
        <v>57</v>
      </c>
      <c r="GM24" s="2154">
        <f>ROUND(GL24/30,2)</f>
        <v>1.9</v>
      </c>
      <c r="GN24" s="1525"/>
      <c r="GO24" s="200"/>
    </row>
    <row r="25" spans="1:197" ht="10.5" customHeight="1">
      <c r="A25" s="1387"/>
      <c r="B25" s="1381"/>
      <c r="C25" s="1381"/>
      <c r="D25" s="1381"/>
      <c r="E25" s="1381"/>
      <c r="F25" s="1381"/>
      <c r="G25" s="1392"/>
      <c r="H25" s="1337"/>
      <c r="I25" s="214"/>
      <c r="J25" s="215"/>
      <c r="K25" s="215"/>
      <c r="L25" s="215"/>
      <c r="M25" s="217"/>
      <c r="N25" s="224"/>
      <c r="O25" s="225"/>
      <c r="P25" s="215"/>
      <c r="Q25" s="215"/>
      <c r="R25" s="217"/>
      <c r="S25" s="215"/>
      <c r="T25" s="215"/>
      <c r="U25" s="215"/>
      <c r="V25" s="215"/>
      <c r="W25" s="215"/>
      <c r="X25" s="218"/>
      <c r="Y25" s="215"/>
      <c r="Z25" s="215"/>
      <c r="AA25" s="215"/>
      <c r="AB25" s="215"/>
      <c r="AC25" s="218"/>
      <c r="AD25" s="215"/>
      <c r="AE25" s="225"/>
      <c r="AF25" s="225"/>
      <c r="AG25" s="217"/>
      <c r="AH25" s="218"/>
      <c r="AI25" s="215"/>
      <c r="AJ25" s="215"/>
      <c r="AK25" s="215"/>
      <c r="AL25" s="217"/>
      <c r="AM25" s="215"/>
      <c r="AN25" s="215"/>
      <c r="AO25" s="215"/>
      <c r="AP25" s="215"/>
      <c r="AQ25" s="215"/>
      <c r="AR25" s="218"/>
      <c r="AS25" s="215"/>
      <c r="AT25" s="215"/>
      <c r="AU25" s="215"/>
      <c r="AV25" s="217"/>
      <c r="AW25" s="215"/>
      <c r="AX25" s="215"/>
      <c r="AY25" s="215"/>
      <c r="AZ25" s="215"/>
      <c r="BA25" s="215"/>
      <c r="BB25" s="219"/>
      <c r="BC25" s="215"/>
      <c r="BD25" s="225"/>
      <c r="BE25" s="225"/>
      <c r="BF25" s="225"/>
      <c r="BG25" s="215"/>
      <c r="BH25" s="215"/>
      <c r="BI25" s="215"/>
      <c r="BJ25" s="215"/>
      <c r="BK25" s="215"/>
      <c r="BL25" s="218"/>
      <c r="BM25" s="215"/>
      <c r="BN25" s="215"/>
      <c r="BO25" s="215"/>
      <c r="BP25" s="215"/>
      <c r="BQ25" s="218"/>
      <c r="BR25" s="215"/>
      <c r="BS25" s="215"/>
      <c r="BT25" s="215"/>
      <c r="BU25" s="217"/>
      <c r="BV25" s="218"/>
      <c r="BW25" s="225"/>
      <c r="BX25" s="225"/>
      <c r="BY25" s="215"/>
      <c r="BZ25" s="217"/>
      <c r="CA25" s="218"/>
      <c r="CB25" s="215"/>
      <c r="CC25" s="215"/>
      <c r="CD25" s="215"/>
      <c r="CE25" s="217"/>
      <c r="CF25" s="218"/>
      <c r="CG25" s="215"/>
      <c r="CH25" s="215"/>
      <c r="CI25" s="215"/>
      <c r="CJ25" s="217"/>
      <c r="CK25" s="215"/>
      <c r="CL25" s="215"/>
      <c r="CM25" s="215"/>
      <c r="CN25" s="215"/>
      <c r="CO25" s="215"/>
      <c r="CP25" s="215"/>
      <c r="CQ25" s="215"/>
      <c r="CR25" s="215"/>
      <c r="CS25" s="215"/>
      <c r="CT25" s="215"/>
      <c r="CU25" s="215"/>
      <c r="CV25" s="215"/>
      <c r="CW25" s="215"/>
      <c r="CX25" s="215"/>
      <c r="CY25" s="215"/>
      <c r="CZ25" s="215"/>
      <c r="DA25" s="215"/>
      <c r="DB25" s="215"/>
      <c r="DC25" s="215"/>
      <c r="DD25" s="215"/>
      <c r="DE25" s="215"/>
      <c r="DF25" s="215"/>
      <c r="DG25" s="215"/>
      <c r="DH25" s="215"/>
      <c r="DI25" s="220"/>
      <c r="DJ25" s="219"/>
      <c r="DK25" s="215"/>
      <c r="DL25" s="215"/>
      <c r="DM25" s="215"/>
      <c r="DN25" s="215"/>
      <c r="DO25" s="215"/>
      <c r="DP25" s="215"/>
      <c r="DQ25" s="215"/>
      <c r="DR25" s="215"/>
      <c r="DS25" s="215"/>
      <c r="DT25" s="215"/>
      <c r="DU25" s="215"/>
      <c r="DV25" s="215"/>
      <c r="DW25" s="215"/>
      <c r="DX25" s="215"/>
      <c r="DY25" s="215"/>
      <c r="DZ25" s="215"/>
      <c r="EA25" s="215"/>
      <c r="EB25" s="215"/>
      <c r="EC25" s="215"/>
      <c r="ED25" s="215"/>
      <c r="EE25" s="215"/>
      <c r="EF25" s="215"/>
      <c r="EG25" s="215"/>
      <c r="EH25" s="215"/>
      <c r="EI25" s="215"/>
      <c r="EJ25" s="215"/>
      <c r="EK25" s="215"/>
      <c r="EL25" s="215"/>
      <c r="EM25" s="215"/>
      <c r="EN25" s="215"/>
      <c r="EO25" s="215"/>
      <c r="EP25" s="215"/>
      <c r="EQ25" s="215"/>
      <c r="ER25" s="215"/>
      <c r="ES25" s="215"/>
      <c r="ET25" s="215"/>
      <c r="EU25" s="215"/>
      <c r="EV25" s="215"/>
      <c r="EW25" s="215"/>
      <c r="EX25" s="215"/>
      <c r="EY25" s="215"/>
      <c r="EZ25" s="215"/>
      <c r="FA25" s="215"/>
      <c r="FB25" s="215"/>
      <c r="FC25" s="215"/>
      <c r="FD25" s="215"/>
      <c r="FE25" s="215"/>
      <c r="FF25" s="215"/>
      <c r="FG25" s="215"/>
      <c r="FH25" s="215"/>
      <c r="FI25" s="215"/>
      <c r="FJ25" s="215"/>
      <c r="FK25" s="215"/>
      <c r="FL25" s="215"/>
      <c r="FM25" s="215"/>
      <c r="FN25" s="215"/>
      <c r="FO25" s="215"/>
      <c r="FP25" s="215"/>
      <c r="FQ25" s="215"/>
      <c r="FR25" s="215"/>
      <c r="FS25" s="215"/>
      <c r="FT25" s="215"/>
      <c r="FU25" s="215"/>
      <c r="FV25" s="215"/>
      <c r="FW25" s="215"/>
      <c r="FX25" s="215"/>
      <c r="FY25" s="215"/>
      <c r="FZ25" s="215"/>
      <c r="GA25" s="215"/>
      <c r="GB25" s="215"/>
      <c r="GC25" s="215"/>
      <c r="GD25" s="215"/>
      <c r="GE25" s="215"/>
      <c r="GF25" s="215"/>
      <c r="GG25" s="218"/>
      <c r="GH25" s="215"/>
      <c r="GI25" s="215"/>
      <c r="GJ25" s="215"/>
      <c r="GK25" s="221"/>
      <c r="GL25" s="1605"/>
      <c r="GM25" s="2154"/>
      <c r="GN25" s="1525"/>
      <c r="GO25" s="200"/>
    </row>
    <row r="26" spans="1:197" ht="10.5" customHeight="1">
      <c r="A26" s="1404"/>
      <c r="B26" s="1384"/>
      <c r="C26" s="1384"/>
      <c r="D26" s="1384"/>
      <c r="E26" s="1384"/>
      <c r="F26" s="1384"/>
      <c r="G26" s="1397"/>
      <c r="H26" s="1437"/>
      <c r="I26" s="1536"/>
      <c r="J26" s="1502"/>
      <c r="K26" s="1502"/>
      <c r="L26" s="1502"/>
      <c r="M26" s="1503"/>
      <c r="N26" s="1501">
        <v>15</v>
      </c>
      <c r="O26" s="1502"/>
      <c r="P26" s="1502"/>
      <c r="Q26" s="1502"/>
      <c r="R26" s="1503"/>
      <c r="S26" s="1501"/>
      <c r="T26" s="1502"/>
      <c r="U26" s="1502"/>
      <c r="V26" s="1502"/>
      <c r="W26" s="1503"/>
      <c r="X26" s="1501"/>
      <c r="Y26" s="1502"/>
      <c r="Z26" s="1502"/>
      <c r="AA26" s="1502"/>
      <c r="AB26" s="1503"/>
      <c r="AC26" s="1501">
        <v>12</v>
      </c>
      <c r="AD26" s="1502"/>
      <c r="AE26" s="1502"/>
      <c r="AF26" s="1502"/>
      <c r="AG26" s="1503"/>
      <c r="AH26" s="1501"/>
      <c r="AI26" s="1502"/>
      <c r="AJ26" s="1502"/>
      <c r="AK26" s="1502"/>
      <c r="AL26" s="1503"/>
      <c r="AM26" s="1501"/>
      <c r="AN26" s="1502"/>
      <c r="AO26" s="1502"/>
      <c r="AP26" s="1502"/>
      <c r="AQ26" s="1503"/>
      <c r="AR26" s="1501"/>
      <c r="AS26" s="1502"/>
      <c r="AT26" s="1502"/>
      <c r="AU26" s="1502"/>
      <c r="AV26" s="1503"/>
      <c r="AW26" s="1501"/>
      <c r="AX26" s="1502"/>
      <c r="AY26" s="1502"/>
      <c r="AZ26" s="1502"/>
      <c r="BA26" s="1544"/>
      <c r="BB26" s="1545">
        <v>20</v>
      </c>
      <c r="BC26" s="1502"/>
      <c r="BD26" s="1502"/>
      <c r="BE26" s="1502"/>
      <c r="BF26" s="1503"/>
      <c r="BG26" s="1501"/>
      <c r="BH26" s="1502"/>
      <c r="BI26" s="1502"/>
      <c r="BJ26" s="1502"/>
      <c r="BK26" s="1503"/>
      <c r="BL26" s="1501"/>
      <c r="BM26" s="1502"/>
      <c r="BN26" s="1502"/>
      <c r="BO26" s="1502"/>
      <c r="BP26" s="1503"/>
      <c r="BQ26" s="1501"/>
      <c r="BR26" s="1502"/>
      <c r="BS26" s="1502"/>
      <c r="BT26" s="1502"/>
      <c r="BU26" s="1503"/>
      <c r="BV26" s="1501">
        <v>10</v>
      </c>
      <c r="BW26" s="1502"/>
      <c r="BX26" s="1502"/>
      <c r="BY26" s="1502"/>
      <c r="BZ26" s="1503"/>
      <c r="CA26" s="1501"/>
      <c r="CB26" s="1502"/>
      <c r="CC26" s="1502"/>
      <c r="CD26" s="1502"/>
      <c r="CE26" s="1503"/>
      <c r="CF26" s="1501"/>
      <c r="CG26" s="1502"/>
      <c r="CH26" s="1502"/>
      <c r="CI26" s="1502"/>
      <c r="CJ26" s="1503"/>
      <c r="CK26" s="1502"/>
      <c r="CL26" s="1502"/>
      <c r="CM26" s="1502"/>
      <c r="CN26" s="1502"/>
      <c r="CO26" s="1503"/>
      <c r="CP26" s="1501"/>
      <c r="CQ26" s="1502"/>
      <c r="CR26" s="1502"/>
      <c r="CS26" s="1502"/>
      <c r="CT26" s="1503"/>
      <c r="CU26" s="1501"/>
      <c r="CV26" s="1502"/>
      <c r="CW26" s="1502"/>
      <c r="CX26" s="1502"/>
      <c r="CY26" s="1503"/>
      <c r="CZ26" s="1501"/>
      <c r="DA26" s="1502"/>
      <c r="DB26" s="1502"/>
      <c r="DC26" s="1502"/>
      <c r="DD26" s="1503"/>
      <c r="DE26" s="1501"/>
      <c r="DF26" s="1502"/>
      <c r="DG26" s="1502"/>
      <c r="DH26" s="1502"/>
      <c r="DI26" s="1544"/>
      <c r="DJ26" s="1545"/>
      <c r="DK26" s="1502"/>
      <c r="DL26" s="1502"/>
      <c r="DM26" s="1502"/>
      <c r="DN26" s="1503"/>
      <c r="DO26" s="1501"/>
      <c r="DP26" s="1502"/>
      <c r="DQ26" s="1502"/>
      <c r="DR26" s="1502"/>
      <c r="DS26" s="1503"/>
      <c r="DT26" s="1501"/>
      <c r="DU26" s="1502"/>
      <c r="DV26" s="1502"/>
      <c r="DW26" s="1502"/>
      <c r="DX26" s="1503"/>
      <c r="DY26" s="1501"/>
      <c r="DZ26" s="1502"/>
      <c r="EA26" s="1502"/>
      <c r="EB26" s="1502"/>
      <c r="EC26" s="1503"/>
      <c r="ED26" s="1502"/>
      <c r="EE26" s="1502"/>
      <c r="EF26" s="1502"/>
      <c r="EG26" s="1502"/>
      <c r="EH26" s="1503"/>
      <c r="EI26" s="1501"/>
      <c r="EJ26" s="1502"/>
      <c r="EK26" s="1502"/>
      <c r="EL26" s="1502"/>
      <c r="EM26" s="1503"/>
      <c r="EN26" s="1501"/>
      <c r="EO26" s="1502"/>
      <c r="EP26" s="1502"/>
      <c r="EQ26" s="1502"/>
      <c r="ER26" s="1503"/>
      <c r="ES26" s="1501"/>
      <c r="ET26" s="1502"/>
      <c r="EU26" s="1502"/>
      <c r="EV26" s="1502"/>
      <c r="EW26" s="1503"/>
      <c r="EX26" s="1501"/>
      <c r="EY26" s="1502"/>
      <c r="EZ26" s="1502"/>
      <c r="FA26" s="1502"/>
      <c r="FB26" s="1503"/>
      <c r="FC26" s="1501"/>
      <c r="FD26" s="1502"/>
      <c r="FE26" s="1502"/>
      <c r="FF26" s="1502"/>
      <c r="FG26" s="1503"/>
      <c r="FH26" s="1501"/>
      <c r="FI26" s="1502"/>
      <c r="FJ26" s="1502"/>
      <c r="FK26" s="1502"/>
      <c r="FL26" s="1503"/>
      <c r="FM26" s="1501"/>
      <c r="FN26" s="1502"/>
      <c r="FO26" s="1502"/>
      <c r="FP26" s="1502"/>
      <c r="FQ26" s="1502"/>
      <c r="FR26" s="1502"/>
      <c r="FS26" s="1502"/>
      <c r="FT26" s="1502"/>
      <c r="FU26" s="1502"/>
      <c r="FV26" s="1503"/>
      <c r="FW26" s="1501"/>
      <c r="FX26" s="1502"/>
      <c r="FY26" s="1502"/>
      <c r="FZ26" s="1502"/>
      <c r="GA26" s="1503"/>
      <c r="GB26" s="1501"/>
      <c r="GC26" s="1502"/>
      <c r="GD26" s="1502"/>
      <c r="GE26" s="1502"/>
      <c r="GF26" s="1503"/>
      <c r="GG26" s="1501"/>
      <c r="GH26" s="1502"/>
      <c r="GI26" s="1502"/>
      <c r="GJ26" s="1502"/>
      <c r="GK26" s="1541"/>
      <c r="GL26" s="1621"/>
      <c r="GM26" s="2156"/>
      <c r="GN26" s="1537"/>
      <c r="GO26" s="200"/>
    </row>
    <row r="27" spans="1:197" ht="10.5" customHeight="1">
      <c r="A27" s="1402">
        <v>7</v>
      </c>
      <c r="B27" s="1383" t="str">
        <f>IF($A27="","",VLOOKUP($A27,②従事者明細!$A$3:$I$40,2))</f>
        <v>コンサル花子</v>
      </c>
      <c r="C27" s="1383" t="str">
        <f>IF($A27="","",VLOOKUP($A27,②従事者明細!$A$3:$I$40,3))</f>
        <v>コンサル市場調査</v>
      </c>
      <c r="D27" s="1383">
        <f>IF($A27="","",VLOOKUP($A27,②従事者明細!$A$3:$I$40,6))</f>
        <v>4</v>
      </c>
      <c r="E27" s="1383" t="str">
        <f>IF($A27="","",VLOOKUP($A27,②従事者明細!$A$3:$I$40,5))</f>
        <v>アジア</v>
      </c>
      <c r="F27" s="1383" t="str">
        <f>IF($A27="","",VLOOKUP($A27,②従事者明細!$A$3:$I$40,4))</f>
        <v>A-2</v>
      </c>
      <c r="G27" s="1531" t="s">
        <v>764</v>
      </c>
      <c r="H27" s="1447" t="s">
        <v>778</v>
      </c>
      <c r="I27" s="207"/>
      <c r="J27" s="208"/>
      <c r="K27" s="208"/>
      <c r="L27" s="208"/>
      <c r="M27" s="209"/>
      <c r="N27" s="210"/>
      <c r="O27" s="208"/>
      <c r="P27" s="208"/>
      <c r="Q27" s="208"/>
      <c r="R27" s="208"/>
      <c r="S27" s="210"/>
      <c r="T27" s="208"/>
      <c r="U27" s="208"/>
      <c r="V27" s="208"/>
      <c r="W27" s="208"/>
      <c r="X27" s="210"/>
      <c r="Y27" s="208"/>
      <c r="Z27" s="208"/>
      <c r="AA27" s="208"/>
      <c r="AB27" s="208"/>
      <c r="AC27" s="210"/>
      <c r="AD27" s="208"/>
      <c r="AE27" s="208"/>
      <c r="AF27" s="208"/>
      <c r="AG27" s="209"/>
      <c r="AH27" s="210"/>
      <c r="AI27" s="208"/>
      <c r="AJ27" s="208"/>
      <c r="AK27" s="208"/>
      <c r="AL27" s="209"/>
      <c r="AM27" s="208"/>
      <c r="AN27" s="208"/>
      <c r="AO27" s="208"/>
      <c r="AP27" s="208"/>
      <c r="AQ27" s="208"/>
      <c r="AR27" s="210"/>
      <c r="AS27" s="208"/>
      <c r="AT27" s="208"/>
      <c r="AU27" s="208"/>
      <c r="AV27" s="209"/>
      <c r="AW27" s="208"/>
      <c r="AX27" s="208"/>
      <c r="AY27" s="208"/>
      <c r="AZ27" s="208"/>
      <c r="BA27" s="208"/>
      <c r="BB27" s="211"/>
      <c r="BC27" s="208"/>
      <c r="BD27" s="208"/>
      <c r="BE27" s="208"/>
      <c r="BF27" s="209"/>
      <c r="BG27" s="208"/>
      <c r="BH27" s="208"/>
      <c r="BI27" s="208"/>
      <c r="BJ27" s="208"/>
      <c r="BK27" s="208"/>
      <c r="BL27" s="210"/>
      <c r="BM27" s="208"/>
      <c r="BN27" s="208"/>
      <c r="BO27" s="208"/>
      <c r="BP27" s="208"/>
      <c r="BQ27" s="210"/>
      <c r="BR27" s="208"/>
      <c r="BS27" s="208"/>
      <c r="BT27" s="208"/>
      <c r="BU27" s="209"/>
      <c r="BV27" s="210"/>
      <c r="BW27" s="208"/>
      <c r="BX27" s="208"/>
      <c r="BY27" s="208"/>
      <c r="BZ27" s="209"/>
      <c r="CA27" s="210"/>
      <c r="CB27" s="208"/>
      <c r="CC27" s="208"/>
      <c r="CD27" s="208"/>
      <c r="CE27" s="209"/>
      <c r="CF27" s="210"/>
      <c r="CG27" s="208"/>
      <c r="CH27" s="208"/>
      <c r="CI27" s="208"/>
      <c r="CJ27" s="209"/>
      <c r="CK27" s="208"/>
      <c r="CL27" s="208"/>
      <c r="CM27" s="208"/>
      <c r="CN27" s="208"/>
      <c r="CO27" s="208"/>
      <c r="CP27" s="208"/>
      <c r="CQ27" s="208"/>
      <c r="CR27" s="208"/>
      <c r="CS27" s="208"/>
      <c r="CT27" s="208"/>
      <c r="CU27" s="208"/>
      <c r="CV27" s="208"/>
      <c r="CW27" s="208"/>
      <c r="CX27" s="208"/>
      <c r="CY27" s="208"/>
      <c r="CZ27" s="208"/>
      <c r="DA27" s="208"/>
      <c r="DB27" s="208"/>
      <c r="DC27" s="208"/>
      <c r="DD27" s="208"/>
      <c r="DE27" s="208"/>
      <c r="DF27" s="208"/>
      <c r="DG27" s="208"/>
      <c r="DH27" s="208"/>
      <c r="DI27" s="212"/>
      <c r="DJ27" s="211"/>
      <c r="DK27" s="208"/>
      <c r="DL27" s="208"/>
      <c r="DM27" s="208"/>
      <c r="DN27" s="208"/>
      <c r="DO27" s="208"/>
      <c r="DP27" s="208"/>
      <c r="DQ27" s="208"/>
      <c r="DR27" s="208"/>
      <c r="DS27" s="208"/>
      <c r="DT27" s="208"/>
      <c r="DU27" s="208"/>
      <c r="DV27" s="208"/>
      <c r="DW27" s="208"/>
      <c r="DX27" s="208"/>
      <c r="DY27" s="208"/>
      <c r="DZ27" s="208"/>
      <c r="EA27" s="208"/>
      <c r="EB27" s="208"/>
      <c r="EC27" s="208"/>
      <c r="ED27" s="208"/>
      <c r="EE27" s="208"/>
      <c r="EF27" s="208"/>
      <c r="EG27" s="208"/>
      <c r="EH27" s="208"/>
      <c r="EI27" s="208"/>
      <c r="EJ27" s="208"/>
      <c r="EK27" s="208"/>
      <c r="EL27" s="208"/>
      <c r="EM27" s="208"/>
      <c r="EN27" s="208"/>
      <c r="EO27" s="208"/>
      <c r="EP27" s="208"/>
      <c r="EQ27" s="208"/>
      <c r="ER27" s="208"/>
      <c r="ES27" s="208"/>
      <c r="ET27" s="208"/>
      <c r="EU27" s="208"/>
      <c r="EV27" s="208"/>
      <c r="EW27" s="208"/>
      <c r="EX27" s="208"/>
      <c r="EY27" s="208"/>
      <c r="EZ27" s="208"/>
      <c r="FA27" s="208"/>
      <c r="FB27" s="208"/>
      <c r="FC27" s="208"/>
      <c r="FD27" s="208"/>
      <c r="FE27" s="208"/>
      <c r="FF27" s="208"/>
      <c r="FG27" s="208"/>
      <c r="FH27" s="208"/>
      <c r="FI27" s="208"/>
      <c r="FJ27" s="208"/>
      <c r="FK27" s="208"/>
      <c r="FL27" s="208"/>
      <c r="FM27" s="208"/>
      <c r="FN27" s="208"/>
      <c r="FO27" s="208"/>
      <c r="FP27" s="208"/>
      <c r="FQ27" s="208"/>
      <c r="FR27" s="208"/>
      <c r="FS27" s="208"/>
      <c r="FT27" s="208"/>
      <c r="FU27" s="208"/>
      <c r="FV27" s="208"/>
      <c r="FW27" s="208"/>
      <c r="FX27" s="208"/>
      <c r="FY27" s="208"/>
      <c r="FZ27" s="208"/>
      <c r="GA27" s="208"/>
      <c r="GB27" s="208"/>
      <c r="GC27" s="208"/>
      <c r="GD27" s="208"/>
      <c r="GE27" s="208"/>
      <c r="GF27" s="208"/>
      <c r="GG27" s="210"/>
      <c r="GH27" s="208"/>
      <c r="GI27" s="208"/>
      <c r="GJ27" s="208"/>
      <c r="GK27" s="213"/>
      <c r="GL27" s="1608">
        <f>SUM(I29:GK29)</f>
        <v>0</v>
      </c>
      <c r="GM27" s="2153">
        <f>ROUND(GL27/30,2)</f>
        <v>0</v>
      </c>
      <c r="GN27" s="1530"/>
      <c r="GO27" s="200"/>
    </row>
    <row r="28" spans="1:197" ht="4.5" customHeight="1">
      <c r="A28" s="1387"/>
      <c r="B28" s="1381"/>
      <c r="C28" s="1381"/>
      <c r="D28" s="1381"/>
      <c r="E28" s="1381"/>
      <c r="F28" s="1381"/>
      <c r="G28" s="1392"/>
      <c r="H28" s="1337"/>
      <c r="I28" s="214"/>
      <c r="J28" s="215"/>
      <c r="K28" s="215"/>
      <c r="L28" s="215"/>
      <c r="M28" s="215"/>
      <c r="N28" s="215"/>
      <c r="O28" s="215"/>
      <c r="P28" s="215"/>
      <c r="Q28" s="215"/>
      <c r="R28" s="217"/>
      <c r="S28" s="215"/>
      <c r="T28" s="215"/>
      <c r="U28" s="215"/>
      <c r="V28" s="215"/>
      <c r="W28" s="215"/>
      <c r="X28" s="218"/>
      <c r="Y28" s="215"/>
      <c r="Z28" s="215"/>
      <c r="AA28" s="215"/>
      <c r="AB28" s="215"/>
      <c r="AC28" s="218"/>
      <c r="AD28" s="215"/>
      <c r="AE28" s="215"/>
      <c r="AF28" s="215"/>
      <c r="AG28" s="217"/>
      <c r="AH28" s="218"/>
      <c r="AI28" s="215"/>
      <c r="AJ28" s="215"/>
      <c r="AK28" s="215"/>
      <c r="AL28" s="217"/>
      <c r="AM28" s="218"/>
      <c r="AN28" s="215"/>
      <c r="AO28" s="215"/>
      <c r="AP28" s="215"/>
      <c r="AQ28" s="215"/>
      <c r="AR28" s="215"/>
      <c r="AS28" s="215"/>
      <c r="AT28" s="215"/>
      <c r="AU28" s="215"/>
      <c r="AV28" s="217"/>
      <c r="AW28" s="215"/>
      <c r="AX28" s="215"/>
      <c r="AY28" s="215"/>
      <c r="AZ28" s="215"/>
      <c r="BA28" s="215"/>
      <c r="BB28" s="219"/>
      <c r="BC28" s="215"/>
      <c r="BD28" s="215"/>
      <c r="BE28" s="215"/>
      <c r="BF28" s="215"/>
      <c r="BG28" s="215"/>
      <c r="BH28" s="215"/>
      <c r="BI28" s="215"/>
      <c r="BJ28" s="215"/>
      <c r="BK28" s="215"/>
      <c r="BL28" s="218"/>
      <c r="BM28" s="215"/>
      <c r="BN28" s="215"/>
      <c r="BO28" s="215"/>
      <c r="BP28" s="215"/>
      <c r="BQ28" s="218"/>
      <c r="BR28" s="215"/>
      <c r="BS28" s="215"/>
      <c r="BT28" s="215"/>
      <c r="BU28" s="215"/>
      <c r="BV28" s="215"/>
      <c r="BW28" s="215"/>
      <c r="BX28" s="215"/>
      <c r="BY28" s="215"/>
      <c r="BZ28" s="217"/>
      <c r="CA28" s="218"/>
      <c r="CB28" s="215"/>
      <c r="CC28" s="215"/>
      <c r="CD28" s="215"/>
      <c r="CE28" s="217"/>
      <c r="CF28" s="218"/>
      <c r="CG28" s="215"/>
      <c r="CH28" s="215"/>
      <c r="CI28" s="215"/>
      <c r="CJ28" s="217"/>
      <c r="CK28" s="215"/>
      <c r="CL28" s="215"/>
      <c r="CM28" s="215"/>
      <c r="CN28" s="215"/>
      <c r="CO28" s="215"/>
      <c r="CP28" s="215"/>
      <c r="CQ28" s="215"/>
      <c r="CR28" s="215"/>
      <c r="CS28" s="215"/>
      <c r="CT28" s="215"/>
      <c r="CU28" s="215"/>
      <c r="CV28" s="215"/>
      <c r="CW28" s="215"/>
      <c r="CX28" s="215"/>
      <c r="CY28" s="215"/>
      <c r="CZ28" s="215"/>
      <c r="DA28" s="215"/>
      <c r="DB28" s="215"/>
      <c r="DC28" s="215"/>
      <c r="DD28" s="215"/>
      <c r="DE28" s="215"/>
      <c r="DF28" s="215"/>
      <c r="DG28" s="215"/>
      <c r="DH28" s="215"/>
      <c r="DI28" s="220"/>
      <c r="DJ28" s="219"/>
      <c r="DK28" s="215"/>
      <c r="DL28" s="215"/>
      <c r="DM28" s="215"/>
      <c r="DN28" s="215"/>
      <c r="DO28" s="215"/>
      <c r="DP28" s="215"/>
      <c r="DQ28" s="215"/>
      <c r="DR28" s="215"/>
      <c r="DS28" s="215"/>
      <c r="DT28" s="215"/>
      <c r="DU28" s="215"/>
      <c r="DV28" s="215"/>
      <c r="DW28" s="215"/>
      <c r="DX28" s="215"/>
      <c r="DY28" s="215"/>
      <c r="DZ28" s="215"/>
      <c r="EA28" s="215"/>
      <c r="EB28" s="215"/>
      <c r="EC28" s="215"/>
      <c r="ED28" s="215"/>
      <c r="EE28" s="215"/>
      <c r="EF28" s="215"/>
      <c r="EG28" s="215"/>
      <c r="EH28" s="215"/>
      <c r="EI28" s="215"/>
      <c r="EJ28" s="215"/>
      <c r="EK28" s="215"/>
      <c r="EL28" s="215"/>
      <c r="EM28" s="215"/>
      <c r="EN28" s="215"/>
      <c r="EO28" s="215"/>
      <c r="EP28" s="215"/>
      <c r="EQ28" s="215"/>
      <c r="ER28" s="215"/>
      <c r="ES28" s="215"/>
      <c r="ET28" s="215"/>
      <c r="EU28" s="215"/>
      <c r="EV28" s="215"/>
      <c r="EW28" s="215"/>
      <c r="EX28" s="215"/>
      <c r="EY28" s="215"/>
      <c r="EZ28" s="215"/>
      <c r="FA28" s="215"/>
      <c r="FB28" s="215"/>
      <c r="FC28" s="215"/>
      <c r="FD28" s="215"/>
      <c r="FE28" s="215"/>
      <c r="FF28" s="215"/>
      <c r="FG28" s="215"/>
      <c r="FH28" s="215"/>
      <c r="FI28" s="215"/>
      <c r="FJ28" s="215"/>
      <c r="FK28" s="215"/>
      <c r="FL28" s="215"/>
      <c r="FM28" s="215"/>
      <c r="FN28" s="215"/>
      <c r="FO28" s="215"/>
      <c r="FP28" s="215"/>
      <c r="FQ28" s="215"/>
      <c r="FR28" s="215"/>
      <c r="FS28" s="215"/>
      <c r="FT28" s="215"/>
      <c r="FU28" s="215"/>
      <c r="FV28" s="215"/>
      <c r="FW28" s="215"/>
      <c r="FX28" s="215"/>
      <c r="FY28" s="215"/>
      <c r="FZ28" s="215"/>
      <c r="GA28" s="215"/>
      <c r="GB28" s="215"/>
      <c r="GC28" s="215"/>
      <c r="GD28" s="215"/>
      <c r="GE28" s="215"/>
      <c r="GF28" s="215"/>
      <c r="GG28" s="218"/>
      <c r="GH28" s="215"/>
      <c r="GI28" s="215"/>
      <c r="GJ28" s="215"/>
      <c r="GK28" s="221"/>
      <c r="GL28" s="1609"/>
      <c r="GM28" s="2154"/>
      <c r="GN28" s="1525"/>
      <c r="GO28" s="200"/>
    </row>
    <row r="29" spans="1:197" ht="10.5" customHeight="1">
      <c r="A29" s="1387"/>
      <c r="B29" s="1381"/>
      <c r="C29" s="1381"/>
      <c r="D29" s="1381"/>
      <c r="E29" s="1381"/>
      <c r="F29" s="1381"/>
      <c r="G29" s="1393"/>
      <c r="H29" s="1338"/>
      <c r="I29" s="1517"/>
      <c r="J29" s="1511"/>
      <c r="K29" s="1511"/>
      <c r="L29" s="1511"/>
      <c r="M29" s="1512"/>
      <c r="N29" s="1603"/>
      <c r="O29" s="1592"/>
      <c r="P29" s="1592"/>
      <c r="Q29" s="1592"/>
      <c r="R29" s="1593"/>
      <c r="S29" s="1510"/>
      <c r="T29" s="1511"/>
      <c r="U29" s="1511"/>
      <c r="V29" s="1511"/>
      <c r="W29" s="1512"/>
      <c r="X29" s="1510"/>
      <c r="Y29" s="1511"/>
      <c r="Z29" s="1511"/>
      <c r="AA29" s="1511"/>
      <c r="AB29" s="1512"/>
      <c r="AC29" s="1510">
        <v>0</v>
      </c>
      <c r="AD29" s="1511"/>
      <c r="AE29" s="1511"/>
      <c r="AF29" s="1511"/>
      <c r="AG29" s="1512"/>
      <c r="AH29" s="1510"/>
      <c r="AI29" s="1511"/>
      <c r="AJ29" s="1511"/>
      <c r="AK29" s="1511"/>
      <c r="AL29" s="1512"/>
      <c r="AM29" s="1510"/>
      <c r="AN29" s="1511"/>
      <c r="AO29" s="1511"/>
      <c r="AP29" s="1511"/>
      <c r="AQ29" s="1512"/>
      <c r="AR29" s="1510"/>
      <c r="AS29" s="1511"/>
      <c r="AT29" s="1511"/>
      <c r="AU29" s="1511"/>
      <c r="AV29" s="1512"/>
      <c r="AW29" s="1510"/>
      <c r="AX29" s="1511"/>
      <c r="AY29" s="1511"/>
      <c r="AZ29" s="1511"/>
      <c r="BA29" s="1521"/>
      <c r="BB29" s="1522"/>
      <c r="BC29" s="1511"/>
      <c r="BD29" s="1511"/>
      <c r="BE29" s="1511"/>
      <c r="BF29" s="1512"/>
      <c r="BG29" s="1510"/>
      <c r="BH29" s="1511"/>
      <c r="BI29" s="1511"/>
      <c r="BJ29" s="1511"/>
      <c r="BK29" s="1512"/>
      <c r="BL29" s="1510"/>
      <c r="BM29" s="1511"/>
      <c r="BN29" s="1511"/>
      <c r="BO29" s="1511"/>
      <c r="BP29" s="1512"/>
      <c r="BQ29" s="1510"/>
      <c r="BR29" s="1511"/>
      <c r="BS29" s="1511"/>
      <c r="BT29" s="1511"/>
      <c r="BU29" s="1512"/>
      <c r="BV29" s="1510"/>
      <c r="BW29" s="1511"/>
      <c r="BX29" s="1511"/>
      <c r="BY29" s="1511"/>
      <c r="BZ29" s="1512"/>
      <c r="CA29" s="1510"/>
      <c r="CB29" s="1511"/>
      <c r="CC29" s="1511"/>
      <c r="CD29" s="1511"/>
      <c r="CE29" s="1512"/>
      <c r="CF29" s="1510"/>
      <c r="CG29" s="1511"/>
      <c r="CH29" s="1511"/>
      <c r="CI29" s="1511"/>
      <c r="CJ29" s="1512"/>
      <c r="CK29" s="1511"/>
      <c r="CL29" s="1511"/>
      <c r="CM29" s="1511"/>
      <c r="CN29" s="1511"/>
      <c r="CO29" s="1512"/>
      <c r="CP29" s="1510"/>
      <c r="CQ29" s="1511"/>
      <c r="CR29" s="1511"/>
      <c r="CS29" s="1511"/>
      <c r="CT29" s="1512"/>
      <c r="CU29" s="1510"/>
      <c r="CV29" s="1511"/>
      <c r="CW29" s="1511"/>
      <c r="CX29" s="1511"/>
      <c r="CY29" s="1512"/>
      <c r="CZ29" s="1510"/>
      <c r="DA29" s="1511"/>
      <c r="DB29" s="1511"/>
      <c r="DC29" s="1511"/>
      <c r="DD29" s="1512"/>
      <c r="DE29" s="1510"/>
      <c r="DF29" s="1511"/>
      <c r="DG29" s="1511"/>
      <c r="DH29" s="1511"/>
      <c r="DI29" s="1521"/>
      <c r="DJ29" s="1522"/>
      <c r="DK29" s="1511"/>
      <c r="DL29" s="1511"/>
      <c r="DM29" s="1511"/>
      <c r="DN29" s="1512"/>
      <c r="DO29" s="1510"/>
      <c r="DP29" s="1511"/>
      <c r="DQ29" s="1511"/>
      <c r="DR29" s="1511"/>
      <c r="DS29" s="1512"/>
      <c r="DT29" s="1510"/>
      <c r="DU29" s="1511"/>
      <c r="DV29" s="1511"/>
      <c r="DW29" s="1511"/>
      <c r="DX29" s="1512"/>
      <c r="DY29" s="1510"/>
      <c r="DZ29" s="1511"/>
      <c r="EA29" s="1511"/>
      <c r="EB29" s="1511"/>
      <c r="EC29" s="1512"/>
      <c r="ED29" s="1511"/>
      <c r="EE29" s="1511"/>
      <c r="EF29" s="1511"/>
      <c r="EG29" s="1511"/>
      <c r="EH29" s="1512"/>
      <c r="EI29" s="1510"/>
      <c r="EJ29" s="1511"/>
      <c r="EK29" s="1511"/>
      <c r="EL29" s="1511"/>
      <c r="EM29" s="1512"/>
      <c r="EN29" s="1510"/>
      <c r="EO29" s="1511"/>
      <c r="EP29" s="1511"/>
      <c r="EQ29" s="1511"/>
      <c r="ER29" s="1512"/>
      <c r="ES29" s="1510"/>
      <c r="ET29" s="1511"/>
      <c r="EU29" s="1511"/>
      <c r="EV29" s="1511"/>
      <c r="EW29" s="1512"/>
      <c r="EX29" s="1510"/>
      <c r="EY29" s="1511"/>
      <c r="EZ29" s="1511"/>
      <c r="FA29" s="1511"/>
      <c r="FB29" s="1512"/>
      <c r="FC29" s="1510"/>
      <c r="FD29" s="1511"/>
      <c r="FE29" s="1511"/>
      <c r="FF29" s="1511"/>
      <c r="FG29" s="1512"/>
      <c r="FH29" s="1510"/>
      <c r="FI29" s="1511"/>
      <c r="FJ29" s="1511"/>
      <c r="FK29" s="1511"/>
      <c r="FL29" s="1512"/>
      <c r="FM29" s="1510"/>
      <c r="FN29" s="1511"/>
      <c r="FO29" s="1511"/>
      <c r="FP29" s="1511"/>
      <c r="FQ29" s="1511"/>
      <c r="FR29" s="1511"/>
      <c r="FS29" s="1511"/>
      <c r="FT29" s="1511"/>
      <c r="FU29" s="1511"/>
      <c r="FV29" s="1512"/>
      <c r="FW29" s="1510"/>
      <c r="FX29" s="1511"/>
      <c r="FY29" s="1511"/>
      <c r="FZ29" s="1511"/>
      <c r="GA29" s="1512"/>
      <c r="GB29" s="1510"/>
      <c r="GC29" s="1511"/>
      <c r="GD29" s="1511"/>
      <c r="GE29" s="1511"/>
      <c r="GF29" s="1512"/>
      <c r="GG29" s="1510"/>
      <c r="GH29" s="1511"/>
      <c r="GI29" s="1511"/>
      <c r="GJ29" s="1511"/>
      <c r="GK29" s="1513"/>
      <c r="GL29" s="1609"/>
      <c r="GM29" s="2155"/>
      <c r="GN29" s="1525"/>
      <c r="GO29" s="200"/>
    </row>
    <row r="30" spans="1:197" ht="10.5" customHeight="1">
      <c r="A30" s="1387"/>
      <c r="B30" s="1381"/>
      <c r="C30" s="1381"/>
      <c r="D30" s="1381"/>
      <c r="E30" s="1381"/>
      <c r="F30" s="1381"/>
      <c r="G30" s="1518" t="s">
        <v>767</v>
      </c>
      <c r="H30" s="1337" t="s">
        <v>779</v>
      </c>
      <c r="I30" s="214"/>
      <c r="J30" s="215"/>
      <c r="K30" s="215"/>
      <c r="L30" s="215"/>
      <c r="M30" s="217"/>
      <c r="N30" s="218"/>
      <c r="O30" s="215"/>
      <c r="P30" s="215"/>
      <c r="Q30" s="215"/>
      <c r="R30" s="215"/>
      <c r="S30" s="218"/>
      <c r="T30" s="215"/>
      <c r="U30" s="215"/>
      <c r="V30" s="215"/>
      <c r="W30" s="215"/>
      <c r="X30" s="218"/>
      <c r="Y30" s="215"/>
      <c r="Z30" s="215"/>
      <c r="AA30" s="215"/>
      <c r="AB30" s="215"/>
      <c r="AC30" s="218"/>
      <c r="AD30" s="215"/>
      <c r="AE30" s="215"/>
      <c r="AF30" s="215"/>
      <c r="AG30" s="217"/>
      <c r="AH30" s="218"/>
      <c r="AI30" s="215"/>
      <c r="AJ30" s="215"/>
      <c r="AK30" s="215"/>
      <c r="AL30" s="217"/>
      <c r="AM30" s="215"/>
      <c r="AN30" s="215"/>
      <c r="AO30" s="215"/>
      <c r="AP30" s="215"/>
      <c r="AQ30" s="215"/>
      <c r="AR30" s="218"/>
      <c r="AS30" s="215"/>
      <c r="AT30" s="215"/>
      <c r="AU30" s="215"/>
      <c r="AV30" s="217"/>
      <c r="AW30" s="215"/>
      <c r="AX30" s="215"/>
      <c r="AY30" s="215"/>
      <c r="AZ30" s="215"/>
      <c r="BA30" s="215"/>
      <c r="BB30" s="219"/>
      <c r="BC30" s="215"/>
      <c r="BD30" s="215"/>
      <c r="BE30" s="215"/>
      <c r="BF30" s="217"/>
      <c r="BG30" s="215"/>
      <c r="BH30" s="215"/>
      <c r="BI30" s="215"/>
      <c r="BJ30" s="215"/>
      <c r="BK30" s="215"/>
      <c r="BL30" s="218"/>
      <c r="BM30" s="215"/>
      <c r="BN30" s="215"/>
      <c r="BO30" s="215"/>
      <c r="BP30" s="215"/>
      <c r="BQ30" s="218"/>
      <c r="BR30" s="215"/>
      <c r="BS30" s="215"/>
      <c r="BT30" s="215"/>
      <c r="BU30" s="217"/>
      <c r="BV30" s="218"/>
      <c r="BW30" s="215"/>
      <c r="BX30" s="215"/>
      <c r="BY30" s="215"/>
      <c r="BZ30" s="217"/>
      <c r="CA30" s="218"/>
      <c r="CB30" s="215"/>
      <c r="CC30" s="215"/>
      <c r="CD30" s="215"/>
      <c r="CE30" s="217"/>
      <c r="CF30" s="218"/>
      <c r="CG30" s="215"/>
      <c r="CH30" s="215"/>
      <c r="CI30" s="215"/>
      <c r="CJ30" s="217"/>
      <c r="CK30" s="215"/>
      <c r="CL30" s="215"/>
      <c r="CM30" s="215"/>
      <c r="CN30" s="215"/>
      <c r="CO30" s="215"/>
      <c r="CP30" s="215"/>
      <c r="CQ30" s="215"/>
      <c r="CR30" s="215"/>
      <c r="CS30" s="215"/>
      <c r="CT30" s="215"/>
      <c r="CU30" s="215"/>
      <c r="CV30" s="215"/>
      <c r="CW30" s="215"/>
      <c r="CX30" s="215"/>
      <c r="CY30" s="215"/>
      <c r="CZ30" s="215"/>
      <c r="DA30" s="215"/>
      <c r="DB30" s="215"/>
      <c r="DC30" s="215"/>
      <c r="DD30" s="215"/>
      <c r="DE30" s="215"/>
      <c r="DF30" s="215"/>
      <c r="DG30" s="215"/>
      <c r="DH30" s="215"/>
      <c r="DI30" s="220"/>
      <c r="DJ30" s="219"/>
      <c r="DK30" s="215"/>
      <c r="DL30" s="215"/>
      <c r="DM30" s="215"/>
      <c r="DN30" s="215"/>
      <c r="DO30" s="215"/>
      <c r="DP30" s="215"/>
      <c r="DQ30" s="215"/>
      <c r="DR30" s="215"/>
      <c r="DS30" s="215"/>
      <c r="DT30" s="215"/>
      <c r="DU30" s="215"/>
      <c r="DV30" s="215"/>
      <c r="DW30" s="215"/>
      <c r="DX30" s="215"/>
      <c r="DY30" s="215"/>
      <c r="DZ30" s="215"/>
      <c r="EA30" s="215"/>
      <c r="EB30" s="215"/>
      <c r="EC30" s="215"/>
      <c r="ED30" s="215"/>
      <c r="EE30" s="215"/>
      <c r="EF30" s="215"/>
      <c r="EG30" s="215"/>
      <c r="EH30" s="215"/>
      <c r="EI30" s="215"/>
      <c r="EJ30" s="215"/>
      <c r="EK30" s="215"/>
      <c r="EL30" s="215"/>
      <c r="EM30" s="215"/>
      <c r="EN30" s="215"/>
      <c r="EO30" s="215"/>
      <c r="EP30" s="215"/>
      <c r="EQ30" s="215"/>
      <c r="ER30" s="215"/>
      <c r="ES30" s="215"/>
      <c r="ET30" s="215"/>
      <c r="EU30" s="215"/>
      <c r="EV30" s="215"/>
      <c r="EW30" s="215"/>
      <c r="EX30" s="215"/>
      <c r="EY30" s="215"/>
      <c r="EZ30" s="215"/>
      <c r="FA30" s="215"/>
      <c r="FB30" s="215"/>
      <c r="FC30" s="215"/>
      <c r="FD30" s="215"/>
      <c r="FE30" s="215"/>
      <c r="FF30" s="215"/>
      <c r="FG30" s="215"/>
      <c r="FH30" s="215"/>
      <c r="FI30" s="215"/>
      <c r="FJ30" s="215"/>
      <c r="FK30" s="215"/>
      <c r="FL30" s="215"/>
      <c r="FM30" s="215"/>
      <c r="FN30" s="215"/>
      <c r="FO30" s="215"/>
      <c r="FP30" s="215"/>
      <c r="FQ30" s="215"/>
      <c r="FR30" s="215"/>
      <c r="FS30" s="215"/>
      <c r="FT30" s="215"/>
      <c r="FU30" s="215"/>
      <c r="FV30" s="215"/>
      <c r="FW30" s="215"/>
      <c r="FX30" s="215"/>
      <c r="FY30" s="215"/>
      <c r="FZ30" s="215"/>
      <c r="GA30" s="215"/>
      <c r="GB30" s="215"/>
      <c r="GC30" s="215"/>
      <c r="GD30" s="215"/>
      <c r="GE30" s="215"/>
      <c r="GF30" s="215"/>
      <c r="GG30" s="218"/>
      <c r="GH30" s="215"/>
      <c r="GI30" s="215"/>
      <c r="GJ30" s="215"/>
      <c r="GK30" s="221"/>
      <c r="GL30" s="1604">
        <f>SUM(I32:GK32)</f>
        <v>10</v>
      </c>
      <c r="GM30" s="2154">
        <f>ROUND(GL30/30,2)</f>
        <v>0.33</v>
      </c>
      <c r="GN30" s="1525"/>
      <c r="GO30" s="200"/>
    </row>
    <row r="31" spans="1:197" ht="10.5" customHeight="1">
      <c r="A31" s="1387"/>
      <c r="B31" s="1381"/>
      <c r="C31" s="1381"/>
      <c r="D31" s="1381"/>
      <c r="E31" s="1381"/>
      <c r="F31" s="1381"/>
      <c r="G31" s="1518"/>
      <c r="H31" s="1337"/>
      <c r="I31" s="214"/>
      <c r="J31" s="215"/>
      <c r="K31" s="215"/>
      <c r="L31" s="215"/>
      <c r="M31" s="215"/>
      <c r="N31" s="215"/>
      <c r="O31" s="215"/>
      <c r="P31" s="215"/>
      <c r="Q31" s="215"/>
      <c r="R31" s="217"/>
      <c r="S31" s="215"/>
      <c r="T31" s="215"/>
      <c r="U31" s="215"/>
      <c r="V31" s="215"/>
      <c r="W31" s="215"/>
      <c r="X31" s="218"/>
      <c r="Y31" s="215"/>
      <c r="Z31" s="215"/>
      <c r="AA31" s="215"/>
      <c r="AB31" s="215"/>
      <c r="AC31" s="218"/>
      <c r="AD31" s="215"/>
      <c r="AE31" s="216"/>
      <c r="AF31" s="216"/>
      <c r="AG31" s="217"/>
      <c r="AH31" s="215"/>
      <c r="AI31" s="215"/>
      <c r="AJ31" s="215"/>
      <c r="AK31" s="215"/>
      <c r="AL31" s="217"/>
      <c r="AM31" s="215"/>
      <c r="AN31" s="215"/>
      <c r="AO31" s="215"/>
      <c r="AP31" s="215"/>
      <c r="AQ31" s="215"/>
      <c r="AR31" s="218"/>
      <c r="AS31" s="215"/>
      <c r="AT31" s="215"/>
      <c r="AU31" s="215"/>
      <c r="AV31" s="217"/>
      <c r="AW31" s="215"/>
      <c r="AX31" s="215"/>
      <c r="AY31" s="215"/>
      <c r="AZ31" s="215"/>
      <c r="BA31" s="215"/>
      <c r="BB31" s="219"/>
      <c r="BC31" s="215"/>
      <c r="BD31" s="215"/>
      <c r="BE31" s="215"/>
      <c r="BF31" s="215"/>
      <c r="BG31" s="215"/>
      <c r="BH31" s="215"/>
      <c r="BI31" s="215"/>
      <c r="BJ31" s="215"/>
      <c r="BK31" s="215"/>
      <c r="BL31" s="218"/>
      <c r="BM31" s="215"/>
      <c r="BN31" s="215"/>
      <c r="BO31" s="215"/>
      <c r="BP31" s="215"/>
      <c r="BQ31" s="218"/>
      <c r="BR31" s="215"/>
      <c r="BS31" s="215"/>
      <c r="BT31" s="215"/>
      <c r="BU31" s="215"/>
      <c r="BV31" s="215"/>
      <c r="BW31" s="215"/>
      <c r="BX31" s="215"/>
      <c r="BY31" s="215"/>
      <c r="BZ31" s="215"/>
      <c r="CA31" s="215"/>
      <c r="CB31" s="215"/>
      <c r="CC31" s="215"/>
      <c r="CD31" s="215"/>
      <c r="CE31" s="217"/>
      <c r="CF31" s="218"/>
      <c r="CG31" s="215"/>
      <c r="CH31" s="215"/>
      <c r="CI31" s="215"/>
      <c r="CJ31" s="217"/>
      <c r="CK31" s="215"/>
      <c r="CL31" s="215"/>
      <c r="CM31" s="215"/>
      <c r="CN31" s="215"/>
      <c r="CO31" s="215"/>
      <c r="CP31" s="215"/>
      <c r="CQ31" s="215"/>
      <c r="CR31" s="215"/>
      <c r="CS31" s="215"/>
      <c r="CT31" s="215"/>
      <c r="CU31" s="215"/>
      <c r="CV31" s="215"/>
      <c r="CW31" s="215"/>
      <c r="CX31" s="215"/>
      <c r="CY31" s="215"/>
      <c r="CZ31" s="215"/>
      <c r="DA31" s="215"/>
      <c r="DB31" s="215"/>
      <c r="DC31" s="215"/>
      <c r="DD31" s="215"/>
      <c r="DE31" s="215"/>
      <c r="DF31" s="215"/>
      <c r="DG31" s="215"/>
      <c r="DH31" s="215"/>
      <c r="DI31" s="220"/>
      <c r="DJ31" s="219"/>
      <c r="DK31" s="215"/>
      <c r="DL31" s="215"/>
      <c r="DM31" s="215"/>
      <c r="DN31" s="215"/>
      <c r="DO31" s="215"/>
      <c r="DP31" s="215"/>
      <c r="DQ31" s="215"/>
      <c r="DR31" s="215"/>
      <c r="DS31" s="215"/>
      <c r="DT31" s="215"/>
      <c r="DU31" s="215"/>
      <c r="DV31" s="215"/>
      <c r="DW31" s="215"/>
      <c r="DX31" s="215"/>
      <c r="DY31" s="215"/>
      <c r="DZ31" s="215"/>
      <c r="EA31" s="215"/>
      <c r="EB31" s="215"/>
      <c r="EC31" s="215"/>
      <c r="ED31" s="215"/>
      <c r="EE31" s="215"/>
      <c r="EF31" s="215"/>
      <c r="EG31" s="215"/>
      <c r="EH31" s="215"/>
      <c r="EI31" s="215"/>
      <c r="EJ31" s="215"/>
      <c r="EK31" s="215"/>
      <c r="EL31" s="215"/>
      <c r="EM31" s="215"/>
      <c r="EN31" s="215"/>
      <c r="EO31" s="215"/>
      <c r="EP31" s="215"/>
      <c r="EQ31" s="215"/>
      <c r="ER31" s="215"/>
      <c r="ES31" s="215"/>
      <c r="ET31" s="215"/>
      <c r="EU31" s="215"/>
      <c r="EV31" s="215"/>
      <c r="EW31" s="215"/>
      <c r="EX31" s="215"/>
      <c r="EY31" s="215"/>
      <c r="EZ31" s="215"/>
      <c r="FA31" s="215"/>
      <c r="FB31" s="215"/>
      <c r="FC31" s="215"/>
      <c r="FD31" s="215"/>
      <c r="FE31" s="215"/>
      <c r="FF31" s="215"/>
      <c r="FG31" s="215"/>
      <c r="FH31" s="215"/>
      <c r="FI31" s="215"/>
      <c r="FJ31" s="215"/>
      <c r="FK31" s="215"/>
      <c r="FL31" s="215"/>
      <c r="FM31" s="215"/>
      <c r="FN31" s="215"/>
      <c r="FO31" s="215"/>
      <c r="FP31" s="215"/>
      <c r="FQ31" s="215"/>
      <c r="FR31" s="215"/>
      <c r="FS31" s="215"/>
      <c r="FT31" s="215"/>
      <c r="FU31" s="215"/>
      <c r="FV31" s="215"/>
      <c r="FW31" s="215"/>
      <c r="FX31" s="215"/>
      <c r="FY31" s="215"/>
      <c r="FZ31" s="215"/>
      <c r="GA31" s="215"/>
      <c r="GB31" s="215"/>
      <c r="GC31" s="215"/>
      <c r="GD31" s="215"/>
      <c r="GE31" s="215"/>
      <c r="GF31" s="215"/>
      <c r="GG31" s="218"/>
      <c r="GH31" s="215"/>
      <c r="GI31" s="215"/>
      <c r="GJ31" s="215"/>
      <c r="GK31" s="221"/>
      <c r="GL31" s="1605"/>
      <c r="GM31" s="2154"/>
      <c r="GN31" s="1525"/>
      <c r="GO31" s="200"/>
    </row>
    <row r="32" spans="1:197" ht="10.5" customHeight="1">
      <c r="A32" s="1387"/>
      <c r="B32" s="1381"/>
      <c r="C32" s="1381"/>
      <c r="D32" s="1381"/>
      <c r="E32" s="1381"/>
      <c r="F32" s="1381"/>
      <c r="G32" s="1519"/>
      <c r="H32" s="1338"/>
      <c r="I32" s="1591"/>
      <c r="J32" s="1592"/>
      <c r="K32" s="1592"/>
      <c r="L32" s="1592"/>
      <c r="M32" s="1593"/>
      <c r="N32" s="1603"/>
      <c r="O32" s="1592"/>
      <c r="P32" s="1592"/>
      <c r="Q32" s="1592"/>
      <c r="R32" s="1593"/>
      <c r="S32" s="1510"/>
      <c r="T32" s="1511"/>
      <c r="U32" s="1511"/>
      <c r="V32" s="1511"/>
      <c r="W32" s="1512"/>
      <c r="X32" s="1510"/>
      <c r="Y32" s="1511"/>
      <c r="Z32" s="1511"/>
      <c r="AA32" s="1511"/>
      <c r="AB32" s="1512"/>
      <c r="AC32" s="1510">
        <v>10</v>
      </c>
      <c r="AD32" s="1511"/>
      <c r="AE32" s="1511"/>
      <c r="AF32" s="1511"/>
      <c r="AG32" s="1512"/>
      <c r="AH32" s="1510"/>
      <c r="AI32" s="1511"/>
      <c r="AJ32" s="1511"/>
      <c r="AK32" s="1511"/>
      <c r="AL32" s="1512"/>
      <c r="AM32" s="1510"/>
      <c r="AN32" s="1511"/>
      <c r="AO32" s="1511"/>
      <c r="AP32" s="1511"/>
      <c r="AQ32" s="1512"/>
      <c r="AR32" s="1510"/>
      <c r="AS32" s="1511"/>
      <c r="AT32" s="1511"/>
      <c r="AU32" s="1511"/>
      <c r="AV32" s="1512"/>
      <c r="AW32" s="1510"/>
      <c r="AX32" s="1511"/>
      <c r="AY32" s="1511"/>
      <c r="AZ32" s="1511"/>
      <c r="BA32" s="1521"/>
      <c r="BB32" s="1522"/>
      <c r="BC32" s="1511"/>
      <c r="BD32" s="1511"/>
      <c r="BE32" s="1511"/>
      <c r="BF32" s="1512"/>
      <c r="BG32" s="1510"/>
      <c r="BH32" s="1511"/>
      <c r="BI32" s="1511"/>
      <c r="BJ32" s="1511"/>
      <c r="BK32" s="1512"/>
      <c r="BL32" s="1510"/>
      <c r="BM32" s="1511"/>
      <c r="BN32" s="1511"/>
      <c r="BO32" s="1511"/>
      <c r="BP32" s="1512"/>
      <c r="BQ32" s="1510"/>
      <c r="BR32" s="1511"/>
      <c r="BS32" s="1511"/>
      <c r="BT32" s="1511"/>
      <c r="BU32" s="1512"/>
      <c r="BV32" s="1510"/>
      <c r="BW32" s="1511"/>
      <c r="BX32" s="1511"/>
      <c r="BY32" s="1511"/>
      <c r="BZ32" s="1512"/>
      <c r="CA32" s="1510"/>
      <c r="CB32" s="1511"/>
      <c r="CC32" s="1511"/>
      <c r="CD32" s="1511"/>
      <c r="CE32" s="1512"/>
      <c r="CF32" s="1510"/>
      <c r="CG32" s="1511"/>
      <c r="CH32" s="1511"/>
      <c r="CI32" s="1511"/>
      <c r="CJ32" s="1512"/>
      <c r="CK32" s="1511"/>
      <c r="CL32" s="1511"/>
      <c r="CM32" s="1511"/>
      <c r="CN32" s="1511"/>
      <c r="CO32" s="1512"/>
      <c r="CP32" s="1510"/>
      <c r="CQ32" s="1511"/>
      <c r="CR32" s="1511"/>
      <c r="CS32" s="1511"/>
      <c r="CT32" s="1512"/>
      <c r="CU32" s="1510"/>
      <c r="CV32" s="1511"/>
      <c r="CW32" s="1511"/>
      <c r="CX32" s="1511"/>
      <c r="CY32" s="1512"/>
      <c r="CZ32" s="1510"/>
      <c r="DA32" s="1511"/>
      <c r="DB32" s="1511"/>
      <c r="DC32" s="1511"/>
      <c r="DD32" s="1512"/>
      <c r="DE32" s="1510"/>
      <c r="DF32" s="1511"/>
      <c r="DG32" s="1511"/>
      <c r="DH32" s="1511"/>
      <c r="DI32" s="1521"/>
      <c r="DJ32" s="1522"/>
      <c r="DK32" s="1511"/>
      <c r="DL32" s="1511"/>
      <c r="DM32" s="1511"/>
      <c r="DN32" s="1512"/>
      <c r="DO32" s="1510"/>
      <c r="DP32" s="1511"/>
      <c r="DQ32" s="1511"/>
      <c r="DR32" s="1511"/>
      <c r="DS32" s="1512"/>
      <c r="DT32" s="1510"/>
      <c r="DU32" s="1511"/>
      <c r="DV32" s="1511"/>
      <c r="DW32" s="1511"/>
      <c r="DX32" s="1512"/>
      <c r="DY32" s="1510"/>
      <c r="DZ32" s="1511"/>
      <c r="EA32" s="1511"/>
      <c r="EB32" s="1511"/>
      <c r="EC32" s="1512"/>
      <c r="ED32" s="1511"/>
      <c r="EE32" s="1511"/>
      <c r="EF32" s="1511"/>
      <c r="EG32" s="1511"/>
      <c r="EH32" s="1512"/>
      <c r="EI32" s="1510"/>
      <c r="EJ32" s="1511"/>
      <c r="EK32" s="1511"/>
      <c r="EL32" s="1511"/>
      <c r="EM32" s="1512"/>
      <c r="EN32" s="1510"/>
      <c r="EO32" s="1511"/>
      <c r="EP32" s="1511"/>
      <c r="EQ32" s="1511"/>
      <c r="ER32" s="1512"/>
      <c r="ES32" s="1510"/>
      <c r="ET32" s="1511"/>
      <c r="EU32" s="1511"/>
      <c r="EV32" s="1511"/>
      <c r="EW32" s="1512"/>
      <c r="EX32" s="1510"/>
      <c r="EY32" s="1511"/>
      <c r="EZ32" s="1511"/>
      <c r="FA32" s="1511"/>
      <c r="FB32" s="1512"/>
      <c r="FC32" s="1510"/>
      <c r="FD32" s="1511"/>
      <c r="FE32" s="1511"/>
      <c r="FF32" s="1511"/>
      <c r="FG32" s="1512"/>
      <c r="FH32" s="1510"/>
      <c r="FI32" s="1511"/>
      <c r="FJ32" s="1511"/>
      <c r="FK32" s="1511"/>
      <c r="FL32" s="1512"/>
      <c r="FM32" s="1510"/>
      <c r="FN32" s="1511"/>
      <c r="FO32" s="1511"/>
      <c r="FP32" s="1511"/>
      <c r="FQ32" s="1511"/>
      <c r="FR32" s="1511"/>
      <c r="FS32" s="1511"/>
      <c r="FT32" s="1511"/>
      <c r="FU32" s="1511"/>
      <c r="FV32" s="1512"/>
      <c r="FW32" s="1510"/>
      <c r="FX32" s="1511"/>
      <c r="FY32" s="1511"/>
      <c r="FZ32" s="1511"/>
      <c r="GA32" s="1512"/>
      <c r="GB32" s="1510"/>
      <c r="GC32" s="1511"/>
      <c r="GD32" s="1511"/>
      <c r="GE32" s="1511"/>
      <c r="GF32" s="1512"/>
      <c r="GG32" s="1510"/>
      <c r="GH32" s="1511"/>
      <c r="GI32" s="1511"/>
      <c r="GJ32" s="1511"/>
      <c r="GK32" s="1513"/>
      <c r="GL32" s="1607"/>
      <c r="GM32" s="2155"/>
      <c r="GN32" s="1525"/>
      <c r="GO32" s="200"/>
    </row>
    <row r="33" spans="1:197" ht="10.5" customHeight="1">
      <c r="A33" s="1387"/>
      <c r="B33" s="1381"/>
      <c r="C33" s="1381"/>
      <c r="D33" s="1381"/>
      <c r="E33" s="1381"/>
      <c r="F33" s="1381"/>
      <c r="G33" s="1431" t="s">
        <v>716</v>
      </c>
      <c r="H33" s="1337" t="s">
        <v>779</v>
      </c>
      <c r="I33" s="214"/>
      <c r="J33" s="215"/>
      <c r="K33" s="215"/>
      <c r="L33" s="215"/>
      <c r="M33" s="217"/>
      <c r="N33" s="218"/>
      <c r="O33" s="215"/>
      <c r="P33" s="215"/>
      <c r="Q33" s="215"/>
      <c r="R33" s="217"/>
      <c r="S33" s="215"/>
      <c r="T33" s="215"/>
      <c r="U33" s="215"/>
      <c r="V33" s="215"/>
      <c r="W33" s="215"/>
      <c r="X33" s="218"/>
      <c r="Y33" s="215"/>
      <c r="Z33" s="215"/>
      <c r="AA33" s="215"/>
      <c r="AB33" s="215"/>
      <c r="AC33" s="218"/>
      <c r="AD33" s="215" t="s">
        <v>775</v>
      </c>
      <c r="AE33" s="215"/>
      <c r="AF33" s="215"/>
      <c r="AG33" s="217" t="s">
        <v>776</v>
      </c>
      <c r="AH33" s="218"/>
      <c r="AI33" s="215"/>
      <c r="AJ33" s="215"/>
      <c r="AK33" s="215"/>
      <c r="AL33" s="217"/>
      <c r="AM33" s="218"/>
      <c r="AN33" s="215"/>
      <c r="AO33" s="215"/>
      <c r="AP33" s="215"/>
      <c r="AQ33" s="217"/>
      <c r="AR33" s="218"/>
      <c r="AS33" s="215"/>
      <c r="AT33" s="215"/>
      <c r="AU33" s="215"/>
      <c r="AV33" s="217"/>
      <c r="AW33" s="215"/>
      <c r="AX33" s="215"/>
      <c r="AY33" s="215"/>
      <c r="AZ33" s="215"/>
      <c r="BA33" s="215"/>
      <c r="BB33" s="219"/>
      <c r="BC33" s="215"/>
      <c r="BD33" s="215"/>
      <c r="BE33" s="215"/>
      <c r="BF33" s="217"/>
      <c r="BG33" s="215"/>
      <c r="BH33" s="215"/>
      <c r="BI33" s="215"/>
      <c r="BJ33" s="215"/>
      <c r="BK33" s="215"/>
      <c r="BL33" s="218"/>
      <c r="BM33" s="215"/>
      <c r="BN33" s="215"/>
      <c r="BO33" s="215"/>
      <c r="BP33" s="215"/>
      <c r="BQ33" s="218"/>
      <c r="BR33" s="215"/>
      <c r="BS33" s="215"/>
      <c r="BT33" s="215"/>
      <c r="BU33" s="217"/>
      <c r="BV33" s="218"/>
      <c r="BW33" s="215"/>
      <c r="BX33" s="215"/>
      <c r="BY33" s="215"/>
      <c r="BZ33" s="217"/>
      <c r="CA33" s="218"/>
      <c r="CB33" s="215"/>
      <c r="CC33" s="215"/>
      <c r="CD33" s="215"/>
      <c r="CE33" s="217"/>
      <c r="CF33" s="218"/>
      <c r="CG33" s="215"/>
      <c r="CH33" s="215"/>
      <c r="CI33" s="215"/>
      <c r="CJ33" s="217"/>
      <c r="CK33" s="215"/>
      <c r="CL33" s="215"/>
      <c r="CM33" s="215"/>
      <c r="CN33" s="215"/>
      <c r="CO33" s="215"/>
      <c r="CP33" s="215"/>
      <c r="CQ33" s="215"/>
      <c r="CR33" s="215"/>
      <c r="CS33" s="215"/>
      <c r="CT33" s="215"/>
      <c r="CU33" s="215"/>
      <c r="CV33" s="215"/>
      <c r="CW33" s="215"/>
      <c r="CX33" s="215"/>
      <c r="CY33" s="215"/>
      <c r="CZ33" s="215"/>
      <c r="DA33" s="215"/>
      <c r="DB33" s="215"/>
      <c r="DC33" s="215"/>
      <c r="DD33" s="215"/>
      <c r="DE33" s="215"/>
      <c r="DF33" s="215"/>
      <c r="DG33" s="215"/>
      <c r="DH33" s="215"/>
      <c r="DI33" s="220"/>
      <c r="DJ33" s="219"/>
      <c r="DK33" s="215"/>
      <c r="DL33" s="215"/>
      <c r="DM33" s="215"/>
      <c r="DN33" s="215"/>
      <c r="DO33" s="215"/>
      <c r="DP33" s="215"/>
      <c r="DQ33" s="215"/>
      <c r="DR33" s="215"/>
      <c r="DS33" s="215"/>
      <c r="DT33" s="215"/>
      <c r="DU33" s="215"/>
      <c r="DV33" s="215"/>
      <c r="DW33" s="215"/>
      <c r="DX33" s="215"/>
      <c r="DY33" s="215"/>
      <c r="DZ33" s="215"/>
      <c r="EA33" s="215"/>
      <c r="EB33" s="215"/>
      <c r="EC33" s="215"/>
      <c r="ED33" s="215"/>
      <c r="EE33" s="215"/>
      <c r="EF33" s="215"/>
      <c r="EG33" s="215"/>
      <c r="EH33" s="215"/>
      <c r="EI33" s="215"/>
      <c r="EJ33" s="215"/>
      <c r="EK33" s="215"/>
      <c r="EL33" s="215"/>
      <c r="EM33" s="215"/>
      <c r="EN33" s="215"/>
      <c r="EO33" s="215"/>
      <c r="EP33" s="215"/>
      <c r="EQ33" s="215"/>
      <c r="ER33" s="215"/>
      <c r="ES33" s="215"/>
      <c r="ET33" s="215"/>
      <c r="EU33" s="215"/>
      <c r="EV33" s="215"/>
      <c r="EW33" s="215"/>
      <c r="EX33" s="215"/>
      <c r="EY33" s="215"/>
      <c r="EZ33" s="215"/>
      <c r="FA33" s="215"/>
      <c r="FB33" s="215"/>
      <c r="FC33" s="215"/>
      <c r="FD33" s="215"/>
      <c r="FE33" s="215"/>
      <c r="FF33" s="215"/>
      <c r="FG33" s="215"/>
      <c r="FH33" s="215"/>
      <c r="FI33" s="215"/>
      <c r="FJ33" s="215"/>
      <c r="FK33" s="215"/>
      <c r="FL33" s="215"/>
      <c r="FM33" s="215"/>
      <c r="FN33" s="215"/>
      <c r="FO33" s="215"/>
      <c r="FP33" s="215"/>
      <c r="FQ33" s="215"/>
      <c r="FR33" s="215"/>
      <c r="FS33" s="215"/>
      <c r="FT33" s="215"/>
      <c r="FU33" s="215"/>
      <c r="FV33" s="215"/>
      <c r="FW33" s="215"/>
      <c r="FX33" s="215"/>
      <c r="FY33" s="215"/>
      <c r="FZ33" s="215"/>
      <c r="GA33" s="215"/>
      <c r="GB33" s="215"/>
      <c r="GC33" s="215"/>
      <c r="GD33" s="215"/>
      <c r="GE33" s="215"/>
      <c r="GF33" s="215"/>
      <c r="GG33" s="218"/>
      <c r="GH33" s="215"/>
      <c r="GI33" s="215"/>
      <c r="GJ33" s="215"/>
      <c r="GK33" s="221"/>
      <c r="GL33" s="1604">
        <f>SUM(I35:GK35)</f>
        <v>10</v>
      </c>
      <c r="GM33" s="2154">
        <f>ROUND(GL33/30,2)</f>
        <v>0.33</v>
      </c>
      <c r="GN33" s="1525"/>
      <c r="GO33" s="200"/>
    </row>
    <row r="34" spans="1:197" ht="4.5" customHeight="1">
      <c r="A34" s="1387"/>
      <c r="B34" s="1381"/>
      <c r="C34" s="1381"/>
      <c r="D34" s="1381"/>
      <c r="E34" s="1381"/>
      <c r="F34" s="1381"/>
      <c r="G34" s="1392"/>
      <c r="H34" s="1337"/>
      <c r="I34" s="214"/>
      <c r="J34" s="215"/>
      <c r="K34" s="215"/>
      <c r="L34" s="215"/>
      <c r="M34" s="217"/>
      <c r="N34" s="218"/>
      <c r="O34" s="215"/>
      <c r="P34" s="215"/>
      <c r="Q34" s="215"/>
      <c r="R34" s="217"/>
      <c r="S34" s="215"/>
      <c r="T34" s="215"/>
      <c r="U34" s="215"/>
      <c r="V34" s="215"/>
      <c r="W34" s="215"/>
      <c r="X34" s="218"/>
      <c r="Y34" s="215"/>
      <c r="Z34" s="215"/>
      <c r="AA34" s="215"/>
      <c r="AB34" s="215"/>
      <c r="AC34" s="218"/>
      <c r="AD34" s="215"/>
      <c r="AE34" s="225"/>
      <c r="AF34" s="225"/>
      <c r="AG34" s="217"/>
      <c r="AH34" s="218"/>
      <c r="AI34" s="215"/>
      <c r="AJ34" s="215"/>
      <c r="AK34" s="215"/>
      <c r="AL34" s="217"/>
      <c r="AM34" s="218"/>
      <c r="AN34" s="215"/>
      <c r="AO34" s="215"/>
      <c r="AP34" s="215"/>
      <c r="AQ34" s="217"/>
      <c r="AR34" s="218"/>
      <c r="AS34" s="215"/>
      <c r="AT34" s="215"/>
      <c r="AU34" s="215"/>
      <c r="AV34" s="217"/>
      <c r="AW34" s="215"/>
      <c r="AX34" s="215"/>
      <c r="AY34" s="215"/>
      <c r="AZ34" s="215"/>
      <c r="BA34" s="215"/>
      <c r="BB34" s="219"/>
      <c r="BC34" s="215"/>
      <c r="BD34" s="215"/>
      <c r="BE34" s="215"/>
      <c r="BF34" s="215"/>
      <c r="BG34" s="215"/>
      <c r="BH34" s="215"/>
      <c r="BI34" s="215"/>
      <c r="BJ34" s="215"/>
      <c r="BK34" s="215"/>
      <c r="BL34" s="218"/>
      <c r="BM34" s="215"/>
      <c r="BN34" s="215"/>
      <c r="BO34" s="215"/>
      <c r="BP34" s="215"/>
      <c r="BQ34" s="218"/>
      <c r="BR34" s="215"/>
      <c r="BS34" s="215"/>
      <c r="BT34" s="215"/>
      <c r="BU34" s="217"/>
      <c r="BV34" s="218"/>
      <c r="BW34" s="215"/>
      <c r="BX34" s="215"/>
      <c r="BY34" s="215"/>
      <c r="BZ34" s="217"/>
      <c r="CA34" s="218"/>
      <c r="CB34" s="215"/>
      <c r="CC34" s="215"/>
      <c r="CD34" s="215"/>
      <c r="CE34" s="217"/>
      <c r="CF34" s="218"/>
      <c r="CG34" s="215"/>
      <c r="CH34" s="215"/>
      <c r="CI34" s="215"/>
      <c r="CJ34" s="217"/>
      <c r="CK34" s="215"/>
      <c r="CL34" s="215"/>
      <c r="CM34" s="215"/>
      <c r="CN34" s="215"/>
      <c r="CO34" s="215"/>
      <c r="CP34" s="215"/>
      <c r="CQ34" s="215"/>
      <c r="CR34" s="215"/>
      <c r="CS34" s="215"/>
      <c r="CT34" s="215"/>
      <c r="CU34" s="215"/>
      <c r="CV34" s="215"/>
      <c r="CW34" s="215"/>
      <c r="CX34" s="215"/>
      <c r="CY34" s="215"/>
      <c r="CZ34" s="215"/>
      <c r="DA34" s="215"/>
      <c r="DB34" s="215"/>
      <c r="DC34" s="215"/>
      <c r="DD34" s="215"/>
      <c r="DE34" s="215"/>
      <c r="DF34" s="215"/>
      <c r="DG34" s="215"/>
      <c r="DH34" s="215"/>
      <c r="DI34" s="220"/>
      <c r="DJ34" s="219"/>
      <c r="DK34" s="215"/>
      <c r="DL34" s="215"/>
      <c r="DM34" s="215"/>
      <c r="DN34" s="215"/>
      <c r="DO34" s="215"/>
      <c r="DP34" s="215"/>
      <c r="DQ34" s="215"/>
      <c r="DR34" s="215"/>
      <c r="DS34" s="215"/>
      <c r="DT34" s="215"/>
      <c r="DU34" s="215"/>
      <c r="DV34" s="215"/>
      <c r="DW34" s="215"/>
      <c r="DX34" s="215"/>
      <c r="DY34" s="215"/>
      <c r="DZ34" s="215"/>
      <c r="EA34" s="215"/>
      <c r="EB34" s="215"/>
      <c r="EC34" s="215"/>
      <c r="ED34" s="215"/>
      <c r="EE34" s="215"/>
      <c r="EF34" s="215"/>
      <c r="EG34" s="215"/>
      <c r="EH34" s="215"/>
      <c r="EI34" s="215"/>
      <c r="EJ34" s="215"/>
      <c r="EK34" s="215"/>
      <c r="EL34" s="215"/>
      <c r="EM34" s="215"/>
      <c r="EN34" s="215"/>
      <c r="EO34" s="215"/>
      <c r="EP34" s="215"/>
      <c r="EQ34" s="215"/>
      <c r="ER34" s="215"/>
      <c r="ES34" s="215"/>
      <c r="ET34" s="215"/>
      <c r="EU34" s="215"/>
      <c r="EV34" s="215"/>
      <c r="EW34" s="215"/>
      <c r="EX34" s="215"/>
      <c r="EY34" s="215"/>
      <c r="EZ34" s="215"/>
      <c r="FA34" s="215"/>
      <c r="FB34" s="215"/>
      <c r="FC34" s="215"/>
      <c r="FD34" s="215"/>
      <c r="FE34" s="215"/>
      <c r="FF34" s="215"/>
      <c r="FG34" s="215"/>
      <c r="FH34" s="215"/>
      <c r="FI34" s="215"/>
      <c r="FJ34" s="215"/>
      <c r="FK34" s="215"/>
      <c r="FL34" s="215"/>
      <c r="FM34" s="215"/>
      <c r="FN34" s="215"/>
      <c r="FO34" s="215"/>
      <c r="FP34" s="215"/>
      <c r="FQ34" s="215"/>
      <c r="FR34" s="215"/>
      <c r="FS34" s="215"/>
      <c r="FT34" s="215"/>
      <c r="FU34" s="215"/>
      <c r="FV34" s="215"/>
      <c r="FW34" s="215"/>
      <c r="FX34" s="215"/>
      <c r="FY34" s="215"/>
      <c r="FZ34" s="215"/>
      <c r="GA34" s="215"/>
      <c r="GB34" s="215"/>
      <c r="GC34" s="215"/>
      <c r="GD34" s="215"/>
      <c r="GE34" s="215"/>
      <c r="GF34" s="215"/>
      <c r="GG34" s="218"/>
      <c r="GH34" s="215"/>
      <c r="GI34" s="215"/>
      <c r="GJ34" s="215"/>
      <c r="GK34" s="221"/>
      <c r="GL34" s="1605"/>
      <c r="GM34" s="2154"/>
      <c r="GN34" s="1525"/>
      <c r="GO34" s="200"/>
    </row>
    <row r="35" spans="1:197" ht="10.5" customHeight="1" thickBot="1">
      <c r="A35" s="1387"/>
      <c r="B35" s="1384"/>
      <c r="C35" s="1384"/>
      <c r="D35" s="1384"/>
      <c r="E35" s="1384"/>
      <c r="F35" s="1384"/>
      <c r="G35" s="1397"/>
      <c r="H35" s="1437"/>
      <c r="I35" s="1536"/>
      <c r="J35" s="1502"/>
      <c r="K35" s="1502"/>
      <c r="L35" s="1502"/>
      <c r="M35" s="1503"/>
      <c r="N35" s="1501"/>
      <c r="O35" s="1502"/>
      <c r="P35" s="1502"/>
      <c r="Q35" s="1502"/>
      <c r="R35" s="1503"/>
      <c r="S35" s="1501"/>
      <c r="T35" s="1502"/>
      <c r="U35" s="1502"/>
      <c r="V35" s="1502"/>
      <c r="W35" s="1503"/>
      <c r="X35" s="1501"/>
      <c r="Y35" s="1502"/>
      <c r="Z35" s="1502"/>
      <c r="AA35" s="1502"/>
      <c r="AB35" s="1503"/>
      <c r="AC35" s="1501">
        <v>10</v>
      </c>
      <c r="AD35" s="1502"/>
      <c r="AE35" s="1502"/>
      <c r="AF35" s="1502"/>
      <c r="AG35" s="1503"/>
      <c r="AH35" s="1501"/>
      <c r="AI35" s="1502"/>
      <c r="AJ35" s="1502"/>
      <c r="AK35" s="1502"/>
      <c r="AL35" s="1503"/>
      <c r="AM35" s="1501"/>
      <c r="AN35" s="1502"/>
      <c r="AO35" s="1502"/>
      <c r="AP35" s="1502"/>
      <c r="AQ35" s="1503"/>
      <c r="AR35" s="1501"/>
      <c r="AS35" s="1502"/>
      <c r="AT35" s="1502"/>
      <c r="AU35" s="1502"/>
      <c r="AV35" s="1503"/>
      <c r="AW35" s="1501"/>
      <c r="AX35" s="1502"/>
      <c r="AY35" s="1502"/>
      <c r="AZ35" s="1502"/>
      <c r="BA35" s="1544"/>
      <c r="BB35" s="1545"/>
      <c r="BC35" s="1502"/>
      <c r="BD35" s="1502"/>
      <c r="BE35" s="1502"/>
      <c r="BF35" s="1503"/>
      <c r="BG35" s="1501"/>
      <c r="BH35" s="1502"/>
      <c r="BI35" s="1502"/>
      <c r="BJ35" s="1502"/>
      <c r="BK35" s="1503"/>
      <c r="BL35" s="1501"/>
      <c r="BM35" s="1502"/>
      <c r="BN35" s="1502"/>
      <c r="BO35" s="1502"/>
      <c r="BP35" s="1503"/>
      <c r="BQ35" s="1501"/>
      <c r="BR35" s="1502"/>
      <c r="BS35" s="1502"/>
      <c r="BT35" s="1502"/>
      <c r="BU35" s="1503"/>
      <c r="BV35" s="1501"/>
      <c r="BW35" s="1502"/>
      <c r="BX35" s="1502"/>
      <c r="BY35" s="1502"/>
      <c r="BZ35" s="1503"/>
      <c r="CA35" s="1501"/>
      <c r="CB35" s="1502"/>
      <c r="CC35" s="1502"/>
      <c r="CD35" s="1502"/>
      <c r="CE35" s="1503"/>
      <c r="CF35" s="1501"/>
      <c r="CG35" s="1502"/>
      <c r="CH35" s="1502"/>
      <c r="CI35" s="1502"/>
      <c r="CJ35" s="1503"/>
      <c r="CK35" s="1502"/>
      <c r="CL35" s="1502"/>
      <c r="CM35" s="1502"/>
      <c r="CN35" s="1502"/>
      <c r="CO35" s="1503"/>
      <c r="CP35" s="1501"/>
      <c r="CQ35" s="1502"/>
      <c r="CR35" s="1502"/>
      <c r="CS35" s="1502"/>
      <c r="CT35" s="1503"/>
      <c r="CU35" s="1501"/>
      <c r="CV35" s="1502"/>
      <c r="CW35" s="1502"/>
      <c r="CX35" s="1502"/>
      <c r="CY35" s="1503"/>
      <c r="CZ35" s="1501"/>
      <c r="DA35" s="1502"/>
      <c r="DB35" s="1502"/>
      <c r="DC35" s="1502"/>
      <c r="DD35" s="1503"/>
      <c r="DE35" s="1501"/>
      <c r="DF35" s="1502"/>
      <c r="DG35" s="1502"/>
      <c r="DH35" s="1502"/>
      <c r="DI35" s="1544"/>
      <c r="DJ35" s="1545"/>
      <c r="DK35" s="1502"/>
      <c r="DL35" s="1502"/>
      <c r="DM35" s="1502"/>
      <c r="DN35" s="1503"/>
      <c r="DO35" s="1501"/>
      <c r="DP35" s="1502"/>
      <c r="DQ35" s="1502"/>
      <c r="DR35" s="1502"/>
      <c r="DS35" s="1503"/>
      <c r="DT35" s="1501"/>
      <c r="DU35" s="1502"/>
      <c r="DV35" s="1502"/>
      <c r="DW35" s="1502"/>
      <c r="DX35" s="1503"/>
      <c r="DY35" s="1501"/>
      <c r="DZ35" s="1502"/>
      <c r="EA35" s="1502"/>
      <c r="EB35" s="1502"/>
      <c r="EC35" s="1503"/>
      <c r="ED35" s="1502"/>
      <c r="EE35" s="1502"/>
      <c r="EF35" s="1502"/>
      <c r="EG35" s="1502"/>
      <c r="EH35" s="1503"/>
      <c r="EI35" s="1501"/>
      <c r="EJ35" s="1502"/>
      <c r="EK35" s="1502"/>
      <c r="EL35" s="1502"/>
      <c r="EM35" s="1503"/>
      <c r="EN35" s="1501"/>
      <c r="EO35" s="1502"/>
      <c r="EP35" s="1502"/>
      <c r="EQ35" s="1502"/>
      <c r="ER35" s="1503"/>
      <c r="ES35" s="1501"/>
      <c r="ET35" s="1502"/>
      <c r="EU35" s="1502"/>
      <c r="EV35" s="1502"/>
      <c r="EW35" s="1503"/>
      <c r="EX35" s="1501"/>
      <c r="EY35" s="1502"/>
      <c r="EZ35" s="1502"/>
      <c r="FA35" s="1502"/>
      <c r="FB35" s="1503"/>
      <c r="FC35" s="1501"/>
      <c r="FD35" s="1502"/>
      <c r="FE35" s="1502"/>
      <c r="FF35" s="1502"/>
      <c r="FG35" s="1503"/>
      <c r="FH35" s="1501"/>
      <c r="FI35" s="1502"/>
      <c r="FJ35" s="1502"/>
      <c r="FK35" s="1502"/>
      <c r="FL35" s="1503"/>
      <c r="FM35" s="1501"/>
      <c r="FN35" s="1502"/>
      <c r="FO35" s="1502"/>
      <c r="FP35" s="1502"/>
      <c r="FQ35" s="1502"/>
      <c r="FR35" s="1502"/>
      <c r="FS35" s="1502"/>
      <c r="FT35" s="1502"/>
      <c r="FU35" s="1502"/>
      <c r="FV35" s="1503"/>
      <c r="FW35" s="1501"/>
      <c r="FX35" s="1502"/>
      <c r="FY35" s="1502"/>
      <c r="FZ35" s="1502"/>
      <c r="GA35" s="1503"/>
      <c r="GB35" s="1501"/>
      <c r="GC35" s="1502"/>
      <c r="GD35" s="1502"/>
      <c r="GE35" s="1502"/>
      <c r="GF35" s="1503"/>
      <c r="GG35" s="1501"/>
      <c r="GH35" s="1502"/>
      <c r="GI35" s="1502"/>
      <c r="GJ35" s="1502"/>
      <c r="GK35" s="1541"/>
      <c r="GL35" s="1621"/>
      <c r="GM35" s="2156"/>
      <c r="GN35" s="1537"/>
      <c r="GO35" s="200"/>
    </row>
    <row r="36" spans="1:197" ht="10.5" hidden="1" customHeight="1">
      <c r="A36" s="1402"/>
      <c r="B36" s="1383" t="str">
        <f>IF($A36="","",VLOOKUP($A36,②従事者明細!$A$3:$I$40,2))</f>
        <v/>
      </c>
      <c r="C36" s="1383" t="str">
        <f>IF($A36="","",VLOOKUP($A36,②従事者明細!$A$3:$I$40,3))</f>
        <v/>
      </c>
      <c r="D36" s="1383" t="str">
        <f>IF($A36="","",VLOOKUP($A36,②従事者明細!$A$3:$I$40,6))</f>
        <v/>
      </c>
      <c r="E36" s="1383" t="str">
        <f>IF($A36="","",VLOOKUP($A36,②従事者明細!$A$3:$I$40,5))</f>
        <v/>
      </c>
      <c r="F36" s="1383" t="str">
        <f>IF($A36="","",VLOOKUP($A36,②従事者明細!$A$3:$I$40,4))</f>
        <v/>
      </c>
      <c r="G36" s="1531" t="s">
        <v>764</v>
      </c>
      <c r="H36" s="1447"/>
      <c r="I36" s="207"/>
      <c r="J36" s="208"/>
      <c r="K36" s="208"/>
      <c r="L36" s="208"/>
      <c r="M36" s="209"/>
      <c r="N36" s="210"/>
      <c r="O36" s="208"/>
      <c r="P36" s="208"/>
      <c r="Q36" s="208"/>
      <c r="R36" s="208"/>
      <c r="S36" s="210"/>
      <c r="T36" s="208"/>
      <c r="U36" s="208"/>
      <c r="V36" s="208"/>
      <c r="W36" s="208"/>
      <c r="X36" s="210"/>
      <c r="Y36" s="208"/>
      <c r="Z36" s="208"/>
      <c r="AA36" s="208"/>
      <c r="AB36" s="208"/>
      <c r="AC36" s="210"/>
      <c r="AD36" s="208"/>
      <c r="AE36" s="208"/>
      <c r="AF36" s="208"/>
      <c r="AG36" s="209"/>
      <c r="AH36" s="210"/>
      <c r="AI36" s="208"/>
      <c r="AJ36" s="208"/>
      <c r="AK36" s="208"/>
      <c r="AL36" s="209"/>
      <c r="AM36" s="208"/>
      <c r="AN36" s="208"/>
      <c r="AO36" s="208"/>
      <c r="AP36" s="208"/>
      <c r="AQ36" s="208"/>
      <c r="AR36" s="210"/>
      <c r="AS36" s="208"/>
      <c r="AT36" s="208"/>
      <c r="AU36" s="208"/>
      <c r="AV36" s="209"/>
      <c r="AW36" s="208"/>
      <c r="AX36" s="208"/>
      <c r="AY36" s="208"/>
      <c r="AZ36" s="208"/>
      <c r="BA36" s="208"/>
      <c r="BB36" s="211"/>
      <c r="BC36" s="208"/>
      <c r="BD36" s="208"/>
      <c r="BE36" s="208"/>
      <c r="BF36" s="209"/>
      <c r="BG36" s="208"/>
      <c r="BH36" s="208"/>
      <c r="BI36" s="208"/>
      <c r="BJ36" s="208"/>
      <c r="BK36" s="208"/>
      <c r="BL36" s="210"/>
      <c r="BM36" s="208"/>
      <c r="BN36" s="208"/>
      <c r="BO36" s="208"/>
      <c r="BP36" s="208"/>
      <c r="BQ36" s="210"/>
      <c r="BR36" s="208"/>
      <c r="BS36" s="208"/>
      <c r="BT36" s="208"/>
      <c r="BU36" s="209"/>
      <c r="BV36" s="210"/>
      <c r="BW36" s="208"/>
      <c r="BX36" s="208"/>
      <c r="BY36" s="208"/>
      <c r="BZ36" s="209"/>
      <c r="CA36" s="210"/>
      <c r="CB36" s="208"/>
      <c r="CC36" s="208"/>
      <c r="CD36" s="208"/>
      <c r="CE36" s="209"/>
      <c r="CF36" s="210"/>
      <c r="CG36" s="208"/>
      <c r="CH36" s="208"/>
      <c r="CI36" s="208"/>
      <c r="CJ36" s="209"/>
      <c r="CK36" s="208"/>
      <c r="CL36" s="208"/>
      <c r="CM36" s="208"/>
      <c r="CN36" s="208"/>
      <c r="CO36" s="208"/>
      <c r="CP36" s="208"/>
      <c r="CQ36" s="208"/>
      <c r="CR36" s="208"/>
      <c r="CS36" s="208"/>
      <c r="CT36" s="208"/>
      <c r="CU36" s="208"/>
      <c r="CV36" s="208"/>
      <c r="CW36" s="208"/>
      <c r="CX36" s="208"/>
      <c r="CY36" s="208"/>
      <c r="CZ36" s="208"/>
      <c r="DA36" s="208"/>
      <c r="DB36" s="208"/>
      <c r="DC36" s="208"/>
      <c r="DD36" s="208"/>
      <c r="DE36" s="208"/>
      <c r="DF36" s="208"/>
      <c r="DG36" s="208"/>
      <c r="DH36" s="208"/>
      <c r="DI36" s="212"/>
      <c r="DJ36" s="211"/>
      <c r="DK36" s="208"/>
      <c r="DL36" s="208"/>
      <c r="DM36" s="208"/>
      <c r="DN36" s="208"/>
      <c r="DO36" s="208"/>
      <c r="DP36" s="208"/>
      <c r="DQ36" s="208"/>
      <c r="DR36" s="208"/>
      <c r="DS36" s="208"/>
      <c r="DT36" s="208"/>
      <c r="DU36" s="208"/>
      <c r="DV36" s="208"/>
      <c r="DW36" s="208"/>
      <c r="DX36" s="208"/>
      <c r="DY36" s="208"/>
      <c r="DZ36" s="208"/>
      <c r="EA36" s="208"/>
      <c r="EB36" s="208"/>
      <c r="EC36" s="208"/>
      <c r="ED36" s="208"/>
      <c r="EE36" s="208"/>
      <c r="EF36" s="208"/>
      <c r="EG36" s="208"/>
      <c r="EH36" s="208"/>
      <c r="EI36" s="208"/>
      <c r="EJ36" s="208"/>
      <c r="EK36" s="208"/>
      <c r="EL36" s="208"/>
      <c r="EM36" s="208"/>
      <c r="EN36" s="208"/>
      <c r="EO36" s="208"/>
      <c r="EP36" s="208"/>
      <c r="EQ36" s="208"/>
      <c r="ER36" s="208"/>
      <c r="ES36" s="208"/>
      <c r="ET36" s="208"/>
      <c r="EU36" s="208"/>
      <c r="EV36" s="208"/>
      <c r="EW36" s="208"/>
      <c r="EX36" s="208"/>
      <c r="EY36" s="208"/>
      <c r="EZ36" s="208"/>
      <c r="FA36" s="208"/>
      <c r="FB36" s="208"/>
      <c r="FC36" s="208"/>
      <c r="FD36" s="208"/>
      <c r="FE36" s="208"/>
      <c r="FF36" s="208"/>
      <c r="FG36" s="208"/>
      <c r="FH36" s="208"/>
      <c r="FI36" s="208"/>
      <c r="FJ36" s="208"/>
      <c r="FK36" s="208"/>
      <c r="FL36" s="208"/>
      <c r="FM36" s="208"/>
      <c r="FN36" s="208"/>
      <c r="FO36" s="208"/>
      <c r="FP36" s="208"/>
      <c r="FQ36" s="208"/>
      <c r="FR36" s="208"/>
      <c r="FS36" s="208"/>
      <c r="FT36" s="208"/>
      <c r="FU36" s="208"/>
      <c r="FV36" s="208"/>
      <c r="FW36" s="208"/>
      <c r="FX36" s="208"/>
      <c r="FY36" s="208"/>
      <c r="FZ36" s="208"/>
      <c r="GA36" s="208"/>
      <c r="GB36" s="208"/>
      <c r="GC36" s="208"/>
      <c r="GD36" s="208"/>
      <c r="GE36" s="208"/>
      <c r="GF36" s="208"/>
      <c r="GG36" s="210"/>
      <c r="GH36" s="208"/>
      <c r="GI36" s="208"/>
      <c r="GJ36" s="208"/>
      <c r="GK36" s="213"/>
      <c r="GL36" s="1608">
        <f>SUM(I38:GK38)</f>
        <v>0</v>
      </c>
      <c r="GM36" s="2153">
        <f>ROUND(GL36/30,2)</f>
        <v>0</v>
      </c>
      <c r="GN36" s="1530"/>
      <c r="GO36" s="200"/>
    </row>
    <row r="37" spans="1:197" ht="4.5" hidden="1" customHeight="1">
      <c r="A37" s="1387"/>
      <c r="B37" s="1381"/>
      <c r="C37" s="1381"/>
      <c r="D37" s="1381"/>
      <c r="E37" s="1381"/>
      <c r="F37" s="1381"/>
      <c r="G37" s="1392"/>
      <c r="H37" s="1337"/>
      <c r="I37" s="214"/>
      <c r="J37" s="215"/>
      <c r="K37" s="215"/>
      <c r="L37" s="215"/>
      <c r="M37" s="215"/>
      <c r="N37" s="215"/>
      <c r="O37" s="215"/>
      <c r="P37" s="215"/>
      <c r="Q37" s="215"/>
      <c r="R37" s="217"/>
      <c r="S37" s="215"/>
      <c r="T37" s="215"/>
      <c r="U37" s="215"/>
      <c r="V37" s="215"/>
      <c r="W37" s="215"/>
      <c r="X37" s="218"/>
      <c r="Y37" s="215"/>
      <c r="Z37" s="215"/>
      <c r="AA37" s="215"/>
      <c r="AB37" s="215"/>
      <c r="AC37" s="218"/>
      <c r="AD37" s="215"/>
      <c r="AE37" s="215"/>
      <c r="AF37" s="215"/>
      <c r="AG37" s="217"/>
      <c r="AH37" s="218"/>
      <c r="AI37" s="215"/>
      <c r="AJ37" s="215"/>
      <c r="AK37" s="215"/>
      <c r="AL37" s="217"/>
      <c r="AM37" s="218"/>
      <c r="AN37" s="215"/>
      <c r="AO37" s="215"/>
      <c r="AP37" s="215"/>
      <c r="AQ37" s="215"/>
      <c r="AR37" s="215"/>
      <c r="AS37" s="215"/>
      <c r="AT37" s="215"/>
      <c r="AU37" s="215"/>
      <c r="AV37" s="217"/>
      <c r="AW37" s="215"/>
      <c r="AX37" s="215"/>
      <c r="AY37" s="215"/>
      <c r="AZ37" s="215"/>
      <c r="BA37" s="215"/>
      <c r="BB37" s="219"/>
      <c r="BC37" s="215"/>
      <c r="BD37" s="215"/>
      <c r="BE37" s="215"/>
      <c r="BF37" s="215"/>
      <c r="BG37" s="215"/>
      <c r="BH37" s="215"/>
      <c r="BI37" s="215"/>
      <c r="BJ37" s="215"/>
      <c r="BK37" s="215"/>
      <c r="BL37" s="218"/>
      <c r="BM37" s="215"/>
      <c r="BN37" s="215"/>
      <c r="BO37" s="215"/>
      <c r="BP37" s="215"/>
      <c r="BQ37" s="218"/>
      <c r="BR37" s="215"/>
      <c r="BS37" s="215"/>
      <c r="BT37" s="215"/>
      <c r="BU37" s="215"/>
      <c r="BV37" s="215"/>
      <c r="BW37" s="215"/>
      <c r="BX37" s="215"/>
      <c r="BY37" s="215"/>
      <c r="BZ37" s="217"/>
      <c r="CA37" s="218"/>
      <c r="CB37" s="215"/>
      <c r="CC37" s="215"/>
      <c r="CD37" s="215"/>
      <c r="CE37" s="217"/>
      <c r="CF37" s="218"/>
      <c r="CG37" s="215"/>
      <c r="CH37" s="215"/>
      <c r="CI37" s="215"/>
      <c r="CJ37" s="217"/>
      <c r="CK37" s="215"/>
      <c r="CL37" s="215"/>
      <c r="CM37" s="215"/>
      <c r="CN37" s="215"/>
      <c r="CO37" s="215"/>
      <c r="CP37" s="215"/>
      <c r="CQ37" s="215"/>
      <c r="CR37" s="215"/>
      <c r="CS37" s="215"/>
      <c r="CT37" s="215"/>
      <c r="CU37" s="215"/>
      <c r="CV37" s="215"/>
      <c r="CW37" s="215"/>
      <c r="CX37" s="215"/>
      <c r="CY37" s="215"/>
      <c r="CZ37" s="215"/>
      <c r="DA37" s="215"/>
      <c r="DB37" s="215"/>
      <c r="DC37" s="215"/>
      <c r="DD37" s="215"/>
      <c r="DE37" s="215"/>
      <c r="DF37" s="215"/>
      <c r="DG37" s="215"/>
      <c r="DH37" s="215"/>
      <c r="DI37" s="220"/>
      <c r="DJ37" s="219"/>
      <c r="DK37" s="215"/>
      <c r="DL37" s="215"/>
      <c r="DM37" s="215"/>
      <c r="DN37" s="215"/>
      <c r="DO37" s="215"/>
      <c r="DP37" s="215"/>
      <c r="DQ37" s="215"/>
      <c r="DR37" s="215"/>
      <c r="DS37" s="215"/>
      <c r="DT37" s="215"/>
      <c r="DU37" s="215"/>
      <c r="DV37" s="215"/>
      <c r="DW37" s="215"/>
      <c r="DX37" s="215"/>
      <c r="DY37" s="215"/>
      <c r="DZ37" s="215"/>
      <c r="EA37" s="215"/>
      <c r="EB37" s="215"/>
      <c r="EC37" s="215"/>
      <c r="ED37" s="215"/>
      <c r="EE37" s="215"/>
      <c r="EF37" s="215"/>
      <c r="EG37" s="215"/>
      <c r="EH37" s="215"/>
      <c r="EI37" s="215"/>
      <c r="EJ37" s="215"/>
      <c r="EK37" s="215"/>
      <c r="EL37" s="215"/>
      <c r="EM37" s="215"/>
      <c r="EN37" s="215"/>
      <c r="EO37" s="215"/>
      <c r="EP37" s="215"/>
      <c r="EQ37" s="215"/>
      <c r="ER37" s="215"/>
      <c r="ES37" s="215"/>
      <c r="ET37" s="215"/>
      <c r="EU37" s="215"/>
      <c r="EV37" s="215"/>
      <c r="EW37" s="215"/>
      <c r="EX37" s="215"/>
      <c r="EY37" s="215"/>
      <c r="EZ37" s="215"/>
      <c r="FA37" s="215"/>
      <c r="FB37" s="215"/>
      <c r="FC37" s="215"/>
      <c r="FD37" s="215"/>
      <c r="FE37" s="215"/>
      <c r="FF37" s="215"/>
      <c r="FG37" s="215"/>
      <c r="FH37" s="215"/>
      <c r="FI37" s="215"/>
      <c r="FJ37" s="215"/>
      <c r="FK37" s="215"/>
      <c r="FL37" s="215"/>
      <c r="FM37" s="215"/>
      <c r="FN37" s="215"/>
      <c r="FO37" s="215"/>
      <c r="FP37" s="215"/>
      <c r="FQ37" s="215"/>
      <c r="FR37" s="215"/>
      <c r="FS37" s="215"/>
      <c r="FT37" s="215"/>
      <c r="FU37" s="215"/>
      <c r="FV37" s="215"/>
      <c r="FW37" s="215"/>
      <c r="FX37" s="215"/>
      <c r="FY37" s="215"/>
      <c r="FZ37" s="215"/>
      <c r="GA37" s="215"/>
      <c r="GB37" s="215"/>
      <c r="GC37" s="215"/>
      <c r="GD37" s="215"/>
      <c r="GE37" s="215"/>
      <c r="GF37" s="215"/>
      <c r="GG37" s="218"/>
      <c r="GH37" s="215"/>
      <c r="GI37" s="215"/>
      <c r="GJ37" s="215"/>
      <c r="GK37" s="221"/>
      <c r="GL37" s="1609"/>
      <c r="GM37" s="2154"/>
      <c r="GN37" s="1525"/>
      <c r="GO37" s="200"/>
    </row>
    <row r="38" spans="1:197" ht="10.5" hidden="1" customHeight="1">
      <c r="A38" s="1387"/>
      <c r="B38" s="1381"/>
      <c r="C38" s="1381"/>
      <c r="D38" s="1381"/>
      <c r="E38" s="1381"/>
      <c r="F38" s="1381"/>
      <c r="G38" s="1393"/>
      <c r="H38" s="1338"/>
      <c r="I38" s="1517"/>
      <c r="J38" s="1511"/>
      <c r="K38" s="1511"/>
      <c r="L38" s="1511"/>
      <c r="M38" s="1512"/>
      <c r="N38" s="1603"/>
      <c r="O38" s="1592"/>
      <c r="P38" s="1592"/>
      <c r="Q38" s="1592"/>
      <c r="R38" s="1593"/>
      <c r="S38" s="1510"/>
      <c r="T38" s="1511"/>
      <c r="U38" s="1511"/>
      <c r="V38" s="1511"/>
      <c r="W38" s="1512"/>
      <c r="X38" s="1510"/>
      <c r="Y38" s="1511"/>
      <c r="Z38" s="1511"/>
      <c r="AA38" s="1511"/>
      <c r="AB38" s="1512"/>
      <c r="AC38" s="1510"/>
      <c r="AD38" s="1511"/>
      <c r="AE38" s="1511"/>
      <c r="AF38" s="1511"/>
      <c r="AG38" s="1512"/>
      <c r="AH38" s="1510"/>
      <c r="AI38" s="1511"/>
      <c r="AJ38" s="1511"/>
      <c r="AK38" s="1511"/>
      <c r="AL38" s="1512"/>
      <c r="AM38" s="1510"/>
      <c r="AN38" s="1511"/>
      <c r="AO38" s="1511"/>
      <c r="AP38" s="1511"/>
      <c r="AQ38" s="1512"/>
      <c r="AR38" s="1510"/>
      <c r="AS38" s="1511"/>
      <c r="AT38" s="1511"/>
      <c r="AU38" s="1511"/>
      <c r="AV38" s="1512"/>
      <c r="AW38" s="1510"/>
      <c r="AX38" s="1511"/>
      <c r="AY38" s="1511"/>
      <c r="AZ38" s="1511"/>
      <c r="BA38" s="1521"/>
      <c r="BB38" s="1522"/>
      <c r="BC38" s="1511"/>
      <c r="BD38" s="1511"/>
      <c r="BE38" s="1511"/>
      <c r="BF38" s="1512"/>
      <c r="BG38" s="1510"/>
      <c r="BH38" s="1511"/>
      <c r="BI38" s="1511"/>
      <c r="BJ38" s="1511"/>
      <c r="BK38" s="1512"/>
      <c r="BL38" s="1510"/>
      <c r="BM38" s="1511"/>
      <c r="BN38" s="1511"/>
      <c r="BO38" s="1511"/>
      <c r="BP38" s="1512"/>
      <c r="BQ38" s="1510"/>
      <c r="BR38" s="1511"/>
      <c r="BS38" s="1511"/>
      <c r="BT38" s="1511"/>
      <c r="BU38" s="1512"/>
      <c r="BV38" s="1510"/>
      <c r="BW38" s="1511"/>
      <c r="BX38" s="1511"/>
      <c r="BY38" s="1511"/>
      <c r="BZ38" s="1512"/>
      <c r="CA38" s="1510"/>
      <c r="CB38" s="1511"/>
      <c r="CC38" s="1511"/>
      <c r="CD38" s="1511"/>
      <c r="CE38" s="1512"/>
      <c r="CF38" s="1510"/>
      <c r="CG38" s="1511"/>
      <c r="CH38" s="1511"/>
      <c r="CI38" s="1511"/>
      <c r="CJ38" s="1512"/>
      <c r="CK38" s="1511"/>
      <c r="CL38" s="1511"/>
      <c r="CM38" s="1511"/>
      <c r="CN38" s="1511"/>
      <c r="CO38" s="1512"/>
      <c r="CP38" s="1510"/>
      <c r="CQ38" s="1511"/>
      <c r="CR38" s="1511"/>
      <c r="CS38" s="1511"/>
      <c r="CT38" s="1512"/>
      <c r="CU38" s="1510"/>
      <c r="CV38" s="1511"/>
      <c r="CW38" s="1511"/>
      <c r="CX38" s="1511"/>
      <c r="CY38" s="1512"/>
      <c r="CZ38" s="1510"/>
      <c r="DA38" s="1511"/>
      <c r="DB38" s="1511"/>
      <c r="DC38" s="1511"/>
      <c r="DD38" s="1512"/>
      <c r="DE38" s="1510"/>
      <c r="DF38" s="1511"/>
      <c r="DG38" s="1511"/>
      <c r="DH38" s="1511"/>
      <c r="DI38" s="1521"/>
      <c r="DJ38" s="1522"/>
      <c r="DK38" s="1511"/>
      <c r="DL38" s="1511"/>
      <c r="DM38" s="1511"/>
      <c r="DN38" s="1512"/>
      <c r="DO38" s="1510"/>
      <c r="DP38" s="1511"/>
      <c r="DQ38" s="1511"/>
      <c r="DR38" s="1511"/>
      <c r="DS38" s="1512"/>
      <c r="DT38" s="1510"/>
      <c r="DU38" s="1511"/>
      <c r="DV38" s="1511"/>
      <c r="DW38" s="1511"/>
      <c r="DX38" s="1512"/>
      <c r="DY38" s="1510"/>
      <c r="DZ38" s="1511"/>
      <c r="EA38" s="1511"/>
      <c r="EB38" s="1511"/>
      <c r="EC38" s="1512"/>
      <c r="ED38" s="1511"/>
      <c r="EE38" s="1511"/>
      <c r="EF38" s="1511"/>
      <c r="EG38" s="1511"/>
      <c r="EH38" s="1512"/>
      <c r="EI38" s="1510"/>
      <c r="EJ38" s="1511"/>
      <c r="EK38" s="1511"/>
      <c r="EL38" s="1511"/>
      <c r="EM38" s="1512"/>
      <c r="EN38" s="1510"/>
      <c r="EO38" s="1511"/>
      <c r="EP38" s="1511"/>
      <c r="EQ38" s="1511"/>
      <c r="ER38" s="1512"/>
      <c r="ES38" s="1510"/>
      <c r="ET38" s="1511"/>
      <c r="EU38" s="1511"/>
      <c r="EV38" s="1511"/>
      <c r="EW38" s="1512"/>
      <c r="EX38" s="1510"/>
      <c r="EY38" s="1511"/>
      <c r="EZ38" s="1511"/>
      <c r="FA38" s="1511"/>
      <c r="FB38" s="1512"/>
      <c r="FC38" s="1510"/>
      <c r="FD38" s="1511"/>
      <c r="FE38" s="1511"/>
      <c r="FF38" s="1511"/>
      <c r="FG38" s="1512"/>
      <c r="FH38" s="1510"/>
      <c r="FI38" s="1511"/>
      <c r="FJ38" s="1511"/>
      <c r="FK38" s="1511"/>
      <c r="FL38" s="1512"/>
      <c r="FM38" s="1510"/>
      <c r="FN38" s="1511"/>
      <c r="FO38" s="1511"/>
      <c r="FP38" s="1511"/>
      <c r="FQ38" s="1511"/>
      <c r="FR38" s="1511"/>
      <c r="FS38" s="1511"/>
      <c r="FT38" s="1511"/>
      <c r="FU38" s="1511"/>
      <c r="FV38" s="1512"/>
      <c r="FW38" s="1510"/>
      <c r="FX38" s="1511"/>
      <c r="FY38" s="1511"/>
      <c r="FZ38" s="1511"/>
      <c r="GA38" s="1512"/>
      <c r="GB38" s="1510"/>
      <c r="GC38" s="1511"/>
      <c r="GD38" s="1511"/>
      <c r="GE38" s="1511"/>
      <c r="GF38" s="1512"/>
      <c r="GG38" s="1510"/>
      <c r="GH38" s="1511"/>
      <c r="GI38" s="1511"/>
      <c r="GJ38" s="1511"/>
      <c r="GK38" s="1513"/>
      <c r="GL38" s="1609"/>
      <c r="GM38" s="2155"/>
      <c r="GN38" s="1525"/>
      <c r="GO38" s="200"/>
    </row>
    <row r="39" spans="1:197" ht="10.5" hidden="1" customHeight="1">
      <c r="A39" s="1387"/>
      <c r="B39" s="1381"/>
      <c r="C39" s="1381"/>
      <c r="D39" s="1381"/>
      <c r="E39" s="1381"/>
      <c r="F39" s="1381"/>
      <c r="G39" s="1518" t="s">
        <v>767</v>
      </c>
      <c r="H39" s="1337"/>
      <c r="I39" s="214"/>
      <c r="J39" s="215"/>
      <c r="K39" s="215"/>
      <c r="L39" s="215"/>
      <c r="M39" s="217"/>
      <c r="N39" s="218"/>
      <c r="O39" s="215"/>
      <c r="P39" s="215"/>
      <c r="Q39" s="215"/>
      <c r="R39" s="215"/>
      <c r="S39" s="218"/>
      <c r="T39" s="215"/>
      <c r="U39" s="215"/>
      <c r="V39" s="215"/>
      <c r="W39" s="215"/>
      <c r="X39" s="218"/>
      <c r="Y39" s="215"/>
      <c r="Z39" s="215"/>
      <c r="AA39" s="215"/>
      <c r="AB39" s="215"/>
      <c r="AC39" s="218"/>
      <c r="AD39" s="215"/>
      <c r="AE39" s="215"/>
      <c r="AF39" s="215"/>
      <c r="AG39" s="217"/>
      <c r="AH39" s="218"/>
      <c r="AI39" s="215"/>
      <c r="AJ39" s="215"/>
      <c r="AK39" s="215"/>
      <c r="AL39" s="217"/>
      <c r="AM39" s="215"/>
      <c r="AN39" s="215"/>
      <c r="AO39" s="215"/>
      <c r="AP39" s="215"/>
      <c r="AQ39" s="215"/>
      <c r="AR39" s="218"/>
      <c r="AS39" s="215"/>
      <c r="AT39" s="215"/>
      <c r="AU39" s="215"/>
      <c r="AV39" s="217"/>
      <c r="AW39" s="215"/>
      <c r="AX39" s="215"/>
      <c r="AY39" s="215"/>
      <c r="AZ39" s="215"/>
      <c r="BA39" s="215"/>
      <c r="BB39" s="219"/>
      <c r="BC39" s="215"/>
      <c r="BD39" s="215"/>
      <c r="BE39" s="215"/>
      <c r="BF39" s="217"/>
      <c r="BG39" s="215"/>
      <c r="BH39" s="215"/>
      <c r="BI39" s="215"/>
      <c r="BJ39" s="215"/>
      <c r="BK39" s="215"/>
      <c r="BL39" s="218"/>
      <c r="BM39" s="215"/>
      <c r="BN39" s="215"/>
      <c r="BO39" s="215"/>
      <c r="BP39" s="215"/>
      <c r="BQ39" s="218"/>
      <c r="BR39" s="215"/>
      <c r="BS39" s="215"/>
      <c r="BT39" s="215"/>
      <c r="BU39" s="217"/>
      <c r="BV39" s="218"/>
      <c r="BW39" s="215"/>
      <c r="BX39" s="215"/>
      <c r="BY39" s="215"/>
      <c r="BZ39" s="217"/>
      <c r="CA39" s="218"/>
      <c r="CB39" s="215"/>
      <c r="CC39" s="215"/>
      <c r="CD39" s="215"/>
      <c r="CE39" s="217"/>
      <c r="CF39" s="218"/>
      <c r="CG39" s="215"/>
      <c r="CH39" s="215"/>
      <c r="CI39" s="215"/>
      <c r="CJ39" s="217"/>
      <c r="CK39" s="215"/>
      <c r="CL39" s="215"/>
      <c r="CM39" s="215"/>
      <c r="CN39" s="215"/>
      <c r="CO39" s="215"/>
      <c r="CP39" s="215"/>
      <c r="CQ39" s="215"/>
      <c r="CR39" s="215"/>
      <c r="CS39" s="215"/>
      <c r="CT39" s="215"/>
      <c r="CU39" s="215"/>
      <c r="CV39" s="215"/>
      <c r="CW39" s="215"/>
      <c r="CX39" s="215"/>
      <c r="CY39" s="215"/>
      <c r="CZ39" s="215"/>
      <c r="DA39" s="215"/>
      <c r="DB39" s="215"/>
      <c r="DC39" s="215"/>
      <c r="DD39" s="215"/>
      <c r="DE39" s="215"/>
      <c r="DF39" s="215"/>
      <c r="DG39" s="215"/>
      <c r="DH39" s="215"/>
      <c r="DI39" s="220"/>
      <c r="DJ39" s="219"/>
      <c r="DK39" s="215"/>
      <c r="DL39" s="215"/>
      <c r="DM39" s="215"/>
      <c r="DN39" s="215"/>
      <c r="DO39" s="215"/>
      <c r="DP39" s="215"/>
      <c r="DQ39" s="215"/>
      <c r="DR39" s="215"/>
      <c r="DS39" s="215"/>
      <c r="DT39" s="215"/>
      <c r="DU39" s="215"/>
      <c r="DV39" s="215"/>
      <c r="DW39" s="215"/>
      <c r="DX39" s="215"/>
      <c r="DY39" s="215"/>
      <c r="DZ39" s="215"/>
      <c r="EA39" s="215"/>
      <c r="EB39" s="215"/>
      <c r="EC39" s="215"/>
      <c r="ED39" s="215"/>
      <c r="EE39" s="215"/>
      <c r="EF39" s="215"/>
      <c r="EG39" s="215"/>
      <c r="EH39" s="215"/>
      <c r="EI39" s="215"/>
      <c r="EJ39" s="215"/>
      <c r="EK39" s="215"/>
      <c r="EL39" s="215"/>
      <c r="EM39" s="215"/>
      <c r="EN39" s="215"/>
      <c r="EO39" s="215"/>
      <c r="EP39" s="215"/>
      <c r="EQ39" s="215"/>
      <c r="ER39" s="215"/>
      <c r="ES39" s="215"/>
      <c r="ET39" s="215"/>
      <c r="EU39" s="215"/>
      <c r="EV39" s="215"/>
      <c r="EW39" s="215"/>
      <c r="EX39" s="215"/>
      <c r="EY39" s="215"/>
      <c r="EZ39" s="215"/>
      <c r="FA39" s="215"/>
      <c r="FB39" s="215"/>
      <c r="FC39" s="215"/>
      <c r="FD39" s="215"/>
      <c r="FE39" s="215"/>
      <c r="FF39" s="215"/>
      <c r="FG39" s="215"/>
      <c r="FH39" s="215"/>
      <c r="FI39" s="215"/>
      <c r="FJ39" s="215"/>
      <c r="FK39" s="215"/>
      <c r="FL39" s="215"/>
      <c r="FM39" s="215"/>
      <c r="FN39" s="215"/>
      <c r="FO39" s="215"/>
      <c r="FP39" s="215"/>
      <c r="FQ39" s="215"/>
      <c r="FR39" s="215"/>
      <c r="FS39" s="215"/>
      <c r="FT39" s="215"/>
      <c r="FU39" s="215"/>
      <c r="FV39" s="215"/>
      <c r="FW39" s="215"/>
      <c r="FX39" s="215"/>
      <c r="FY39" s="215"/>
      <c r="FZ39" s="215"/>
      <c r="GA39" s="215"/>
      <c r="GB39" s="215"/>
      <c r="GC39" s="215"/>
      <c r="GD39" s="215"/>
      <c r="GE39" s="215"/>
      <c r="GF39" s="215"/>
      <c r="GG39" s="218"/>
      <c r="GH39" s="215"/>
      <c r="GI39" s="215"/>
      <c r="GJ39" s="215"/>
      <c r="GK39" s="221"/>
      <c r="GL39" s="1604">
        <f>SUM(I41:GK41)</f>
        <v>0</v>
      </c>
      <c r="GM39" s="2154">
        <f>ROUND(GL39/30,2)</f>
        <v>0</v>
      </c>
      <c r="GN39" s="1525"/>
      <c r="GO39" s="200"/>
    </row>
    <row r="40" spans="1:197" ht="10.5" hidden="1" customHeight="1">
      <c r="A40" s="1387"/>
      <c r="B40" s="1381"/>
      <c r="C40" s="1381"/>
      <c r="D40" s="1381"/>
      <c r="E40" s="1381"/>
      <c r="F40" s="1381"/>
      <c r="G40" s="1518"/>
      <c r="H40" s="1337"/>
      <c r="I40" s="214"/>
      <c r="J40" s="215"/>
      <c r="K40" s="215"/>
      <c r="L40" s="215"/>
      <c r="M40" s="215"/>
      <c r="N40" s="215"/>
      <c r="O40" s="215"/>
      <c r="P40" s="215"/>
      <c r="Q40" s="215"/>
      <c r="R40" s="217"/>
      <c r="S40" s="215"/>
      <c r="T40" s="215"/>
      <c r="U40" s="215"/>
      <c r="V40" s="215"/>
      <c r="W40" s="215"/>
      <c r="X40" s="218"/>
      <c r="Y40" s="215"/>
      <c r="Z40" s="215"/>
      <c r="AA40" s="215"/>
      <c r="AB40" s="215"/>
      <c r="AC40" s="218"/>
      <c r="AD40" s="215"/>
      <c r="AE40" s="215"/>
      <c r="AF40" s="215"/>
      <c r="AG40" s="215"/>
      <c r="AH40" s="215"/>
      <c r="AI40" s="215"/>
      <c r="AJ40" s="215"/>
      <c r="AK40" s="215"/>
      <c r="AL40" s="217"/>
      <c r="AM40" s="215"/>
      <c r="AN40" s="215"/>
      <c r="AO40" s="215"/>
      <c r="AP40" s="215"/>
      <c r="AQ40" s="215"/>
      <c r="AR40" s="218"/>
      <c r="AS40" s="215"/>
      <c r="AT40" s="215"/>
      <c r="AU40" s="215"/>
      <c r="AV40" s="217"/>
      <c r="AW40" s="215"/>
      <c r="AX40" s="215"/>
      <c r="AY40" s="215"/>
      <c r="AZ40" s="215"/>
      <c r="BA40" s="215"/>
      <c r="BB40" s="219"/>
      <c r="BC40" s="215"/>
      <c r="BD40" s="215"/>
      <c r="BE40" s="215"/>
      <c r="BF40" s="215"/>
      <c r="BG40" s="215"/>
      <c r="BH40" s="215"/>
      <c r="BI40" s="215"/>
      <c r="BJ40" s="215"/>
      <c r="BK40" s="215"/>
      <c r="BL40" s="218"/>
      <c r="BM40" s="215"/>
      <c r="BN40" s="215"/>
      <c r="BO40" s="215"/>
      <c r="BP40" s="215"/>
      <c r="BQ40" s="218"/>
      <c r="BR40" s="215"/>
      <c r="BS40" s="215"/>
      <c r="BT40" s="215"/>
      <c r="BU40" s="215"/>
      <c r="BV40" s="215"/>
      <c r="BW40" s="215"/>
      <c r="BX40" s="215"/>
      <c r="BY40" s="215"/>
      <c r="BZ40" s="215"/>
      <c r="CA40" s="215"/>
      <c r="CB40" s="215"/>
      <c r="CC40" s="215"/>
      <c r="CD40" s="215"/>
      <c r="CE40" s="217"/>
      <c r="CF40" s="218"/>
      <c r="CG40" s="215"/>
      <c r="CH40" s="215"/>
      <c r="CI40" s="215"/>
      <c r="CJ40" s="217"/>
      <c r="CK40" s="215"/>
      <c r="CL40" s="215"/>
      <c r="CM40" s="215"/>
      <c r="CN40" s="215"/>
      <c r="CO40" s="215"/>
      <c r="CP40" s="215"/>
      <c r="CQ40" s="215"/>
      <c r="CR40" s="215"/>
      <c r="CS40" s="215"/>
      <c r="CT40" s="215"/>
      <c r="CU40" s="215"/>
      <c r="CV40" s="215"/>
      <c r="CW40" s="215"/>
      <c r="CX40" s="215"/>
      <c r="CY40" s="215"/>
      <c r="CZ40" s="215"/>
      <c r="DA40" s="215"/>
      <c r="DB40" s="215"/>
      <c r="DC40" s="215"/>
      <c r="DD40" s="215"/>
      <c r="DE40" s="215"/>
      <c r="DF40" s="215"/>
      <c r="DG40" s="215"/>
      <c r="DH40" s="215"/>
      <c r="DI40" s="220"/>
      <c r="DJ40" s="219"/>
      <c r="DK40" s="215"/>
      <c r="DL40" s="215"/>
      <c r="DM40" s="215"/>
      <c r="DN40" s="215"/>
      <c r="DO40" s="215"/>
      <c r="DP40" s="215"/>
      <c r="DQ40" s="215"/>
      <c r="DR40" s="215"/>
      <c r="DS40" s="215"/>
      <c r="DT40" s="215"/>
      <c r="DU40" s="215"/>
      <c r="DV40" s="215"/>
      <c r="DW40" s="215"/>
      <c r="DX40" s="215"/>
      <c r="DY40" s="215"/>
      <c r="DZ40" s="215"/>
      <c r="EA40" s="215"/>
      <c r="EB40" s="215"/>
      <c r="EC40" s="215"/>
      <c r="ED40" s="215"/>
      <c r="EE40" s="215"/>
      <c r="EF40" s="215"/>
      <c r="EG40" s="215"/>
      <c r="EH40" s="215"/>
      <c r="EI40" s="215"/>
      <c r="EJ40" s="215"/>
      <c r="EK40" s="215"/>
      <c r="EL40" s="215"/>
      <c r="EM40" s="215"/>
      <c r="EN40" s="215"/>
      <c r="EO40" s="215"/>
      <c r="EP40" s="215"/>
      <c r="EQ40" s="215"/>
      <c r="ER40" s="215"/>
      <c r="ES40" s="215"/>
      <c r="ET40" s="215"/>
      <c r="EU40" s="215"/>
      <c r="EV40" s="215"/>
      <c r="EW40" s="215"/>
      <c r="EX40" s="215"/>
      <c r="EY40" s="215"/>
      <c r="EZ40" s="215"/>
      <c r="FA40" s="215"/>
      <c r="FB40" s="215"/>
      <c r="FC40" s="215"/>
      <c r="FD40" s="215"/>
      <c r="FE40" s="215"/>
      <c r="FF40" s="215"/>
      <c r="FG40" s="215"/>
      <c r="FH40" s="215"/>
      <c r="FI40" s="215"/>
      <c r="FJ40" s="215"/>
      <c r="FK40" s="215"/>
      <c r="FL40" s="215"/>
      <c r="FM40" s="215"/>
      <c r="FN40" s="215"/>
      <c r="FO40" s="215"/>
      <c r="FP40" s="215"/>
      <c r="FQ40" s="215"/>
      <c r="FR40" s="215"/>
      <c r="FS40" s="215"/>
      <c r="FT40" s="215"/>
      <c r="FU40" s="215"/>
      <c r="FV40" s="215"/>
      <c r="FW40" s="215"/>
      <c r="FX40" s="215"/>
      <c r="FY40" s="215"/>
      <c r="FZ40" s="215"/>
      <c r="GA40" s="215"/>
      <c r="GB40" s="215"/>
      <c r="GC40" s="215"/>
      <c r="GD40" s="215"/>
      <c r="GE40" s="215"/>
      <c r="GF40" s="215"/>
      <c r="GG40" s="218"/>
      <c r="GH40" s="215"/>
      <c r="GI40" s="215"/>
      <c r="GJ40" s="215"/>
      <c r="GK40" s="221"/>
      <c r="GL40" s="1605"/>
      <c r="GM40" s="2154"/>
      <c r="GN40" s="1525"/>
      <c r="GO40" s="200"/>
    </row>
    <row r="41" spans="1:197" ht="10.5" hidden="1" customHeight="1">
      <c r="A41" s="1387"/>
      <c r="B41" s="1381"/>
      <c r="C41" s="1381"/>
      <c r="D41" s="1381"/>
      <c r="E41" s="1381"/>
      <c r="F41" s="1381"/>
      <c r="G41" s="1519"/>
      <c r="H41" s="1338"/>
      <c r="I41" s="1591"/>
      <c r="J41" s="1592"/>
      <c r="K41" s="1592"/>
      <c r="L41" s="1592"/>
      <c r="M41" s="1593"/>
      <c r="N41" s="1603"/>
      <c r="O41" s="1592"/>
      <c r="P41" s="1592"/>
      <c r="Q41" s="1592"/>
      <c r="R41" s="1593"/>
      <c r="S41" s="1510"/>
      <c r="T41" s="1511"/>
      <c r="U41" s="1511"/>
      <c r="V41" s="1511"/>
      <c r="W41" s="1512"/>
      <c r="X41" s="1510"/>
      <c r="Y41" s="1511"/>
      <c r="Z41" s="1511"/>
      <c r="AA41" s="1511"/>
      <c r="AB41" s="1512"/>
      <c r="AC41" s="1510"/>
      <c r="AD41" s="1511"/>
      <c r="AE41" s="1511"/>
      <c r="AF41" s="1511"/>
      <c r="AG41" s="1512"/>
      <c r="AH41" s="1510"/>
      <c r="AI41" s="1511"/>
      <c r="AJ41" s="1511"/>
      <c r="AK41" s="1511"/>
      <c r="AL41" s="1512"/>
      <c r="AM41" s="1510"/>
      <c r="AN41" s="1511"/>
      <c r="AO41" s="1511"/>
      <c r="AP41" s="1511"/>
      <c r="AQ41" s="1512"/>
      <c r="AR41" s="1510"/>
      <c r="AS41" s="1511"/>
      <c r="AT41" s="1511"/>
      <c r="AU41" s="1511"/>
      <c r="AV41" s="1512"/>
      <c r="AW41" s="1510"/>
      <c r="AX41" s="1511"/>
      <c r="AY41" s="1511"/>
      <c r="AZ41" s="1511"/>
      <c r="BA41" s="1521"/>
      <c r="BB41" s="1522"/>
      <c r="BC41" s="1511"/>
      <c r="BD41" s="1511"/>
      <c r="BE41" s="1511"/>
      <c r="BF41" s="1512"/>
      <c r="BG41" s="1510"/>
      <c r="BH41" s="1511"/>
      <c r="BI41" s="1511"/>
      <c r="BJ41" s="1511"/>
      <c r="BK41" s="1512"/>
      <c r="BL41" s="1510"/>
      <c r="BM41" s="1511"/>
      <c r="BN41" s="1511"/>
      <c r="BO41" s="1511"/>
      <c r="BP41" s="1512"/>
      <c r="BQ41" s="1510"/>
      <c r="BR41" s="1511"/>
      <c r="BS41" s="1511"/>
      <c r="BT41" s="1511"/>
      <c r="BU41" s="1512"/>
      <c r="BV41" s="1510"/>
      <c r="BW41" s="1511"/>
      <c r="BX41" s="1511"/>
      <c r="BY41" s="1511"/>
      <c r="BZ41" s="1512"/>
      <c r="CA41" s="1510"/>
      <c r="CB41" s="1511"/>
      <c r="CC41" s="1511"/>
      <c r="CD41" s="1511"/>
      <c r="CE41" s="1512"/>
      <c r="CF41" s="1510"/>
      <c r="CG41" s="1511"/>
      <c r="CH41" s="1511"/>
      <c r="CI41" s="1511"/>
      <c r="CJ41" s="1512"/>
      <c r="CK41" s="1511"/>
      <c r="CL41" s="1511"/>
      <c r="CM41" s="1511"/>
      <c r="CN41" s="1511"/>
      <c r="CO41" s="1512"/>
      <c r="CP41" s="1510"/>
      <c r="CQ41" s="1511"/>
      <c r="CR41" s="1511"/>
      <c r="CS41" s="1511"/>
      <c r="CT41" s="1512"/>
      <c r="CU41" s="1510"/>
      <c r="CV41" s="1511"/>
      <c r="CW41" s="1511"/>
      <c r="CX41" s="1511"/>
      <c r="CY41" s="1512"/>
      <c r="CZ41" s="1510"/>
      <c r="DA41" s="1511"/>
      <c r="DB41" s="1511"/>
      <c r="DC41" s="1511"/>
      <c r="DD41" s="1512"/>
      <c r="DE41" s="1510"/>
      <c r="DF41" s="1511"/>
      <c r="DG41" s="1511"/>
      <c r="DH41" s="1511"/>
      <c r="DI41" s="1521"/>
      <c r="DJ41" s="1522"/>
      <c r="DK41" s="1511"/>
      <c r="DL41" s="1511"/>
      <c r="DM41" s="1511"/>
      <c r="DN41" s="1512"/>
      <c r="DO41" s="1510"/>
      <c r="DP41" s="1511"/>
      <c r="DQ41" s="1511"/>
      <c r="DR41" s="1511"/>
      <c r="DS41" s="1512"/>
      <c r="DT41" s="1510"/>
      <c r="DU41" s="1511"/>
      <c r="DV41" s="1511"/>
      <c r="DW41" s="1511"/>
      <c r="DX41" s="1512"/>
      <c r="DY41" s="1510"/>
      <c r="DZ41" s="1511"/>
      <c r="EA41" s="1511"/>
      <c r="EB41" s="1511"/>
      <c r="EC41" s="1512"/>
      <c r="ED41" s="1511"/>
      <c r="EE41" s="1511"/>
      <c r="EF41" s="1511"/>
      <c r="EG41" s="1511"/>
      <c r="EH41" s="1512"/>
      <c r="EI41" s="1510"/>
      <c r="EJ41" s="1511"/>
      <c r="EK41" s="1511"/>
      <c r="EL41" s="1511"/>
      <c r="EM41" s="1512"/>
      <c r="EN41" s="1510"/>
      <c r="EO41" s="1511"/>
      <c r="EP41" s="1511"/>
      <c r="EQ41" s="1511"/>
      <c r="ER41" s="1512"/>
      <c r="ES41" s="1510"/>
      <c r="ET41" s="1511"/>
      <c r="EU41" s="1511"/>
      <c r="EV41" s="1511"/>
      <c r="EW41" s="1512"/>
      <c r="EX41" s="1510"/>
      <c r="EY41" s="1511"/>
      <c r="EZ41" s="1511"/>
      <c r="FA41" s="1511"/>
      <c r="FB41" s="1512"/>
      <c r="FC41" s="1510"/>
      <c r="FD41" s="1511"/>
      <c r="FE41" s="1511"/>
      <c r="FF41" s="1511"/>
      <c r="FG41" s="1512"/>
      <c r="FH41" s="1510"/>
      <c r="FI41" s="1511"/>
      <c r="FJ41" s="1511"/>
      <c r="FK41" s="1511"/>
      <c r="FL41" s="1512"/>
      <c r="FM41" s="1510"/>
      <c r="FN41" s="1511"/>
      <c r="FO41" s="1511"/>
      <c r="FP41" s="1511"/>
      <c r="FQ41" s="1511"/>
      <c r="FR41" s="1511"/>
      <c r="FS41" s="1511"/>
      <c r="FT41" s="1511"/>
      <c r="FU41" s="1511"/>
      <c r="FV41" s="1512"/>
      <c r="FW41" s="1510"/>
      <c r="FX41" s="1511"/>
      <c r="FY41" s="1511"/>
      <c r="FZ41" s="1511"/>
      <c r="GA41" s="1512"/>
      <c r="GB41" s="1510"/>
      <c r="GC41" s="1511"/>
      <c r="GD41" s="1511"/>
      <c r="GE41" s="1511"/>
      <c r="GF41" s="1512"/>
      <c r="GG41" s="1510"/>
      <c r="GH41" s="1511"/>
      <c r="GI41" s="1511"/>
      <c r="GJ41" s="1511"/>
      <c r="GK41" s="1513"/>
      <c r="GL41" s="1607"/>
      <c r="GM41" s="2155"/>
      <c r="GN41" s="1525"/>
      <c r="GO41" s="200"/>
    </row>
    <row r="42" spans="1:197" ht="10.5" hidden="1" customHeight="1">
      <c r="A42" s="1387"/>
      <c r="B42" s="1381"/>
      <c r="C42" s="1381"/>
      <c r="D42" s="1381"/>
      <c r="E42" s="1381"/>
      <c r="F42" s="1381"/>
      <c r="G42" s="1431" t="s">
        <v>716</v>
      </c>
      <c r="H42" s="1337"/>
      <c r="I42" s="214"/>
      <c r="J42" s="215"/>
      <c r="K42" s="215"/>
      <c r="L42" s="215"/>
      <c r="M42" s="217"/>
      <c r="N42" s="218"/>
      <c r="O42" s="215"/>
      <c r="P42" s="215"/>
      <c r="Q42" s="215"/>
      <c r="R42" s="217"/>
      <c r="S42" s="215"/>
      <c r="T42" s="215"/>
      <c r="U42" s="215"/>
      <c r="V42" s="215"/>
      <c r="W42" s="215"/>
      <c r="X42" s="218"/>
      <c r="Y42" s="215"/>
      <c r="Z42" s="215"/>
      <c r="AA42" s="215"/>
      <c r="AB42" s="215"/>
      <c r="AC42" s="218"/>
      <c r="AD42" s="215"/>
      <c r="AE42" s="215"/>
      <c r="AF42" s="215"/>
      <c r="AG42" s="217"/>
      <c r="AH42" s="218"/>
      <c r="AI42" s="215"/>
      <c r="AJ42" s="215"/>
      <c r="AK42" s="215"/>
      <c r="AL42" s="217"/>
      <c r="AM42" s="218"/>
      <c r="AN42" s="215"/>
      <c r="AO42" s="215"/>
      <c r="AP42" s="215"/>
      <c r="AQ42" s="217"/>
      <c r="AR42" s="218"/>
      <c r="AS42" s="215"/>
      <c r="AT42" s="215"/>
      <c r="AU42" s="215"/>
      <c r="AV42" s="217"/>
      <c r="AW42" s="215"/>
      <c r="AX42" s="215"/>
      <c r="AY42" s="215"/>
      <c r="AZ42" s="215"/>
      <c r="BA42" s="215"/>
      <c r="BB42" s="219"/>
      <c r="BC42" s="215"/>
      <c r="BD42" s="215"/>
      <c r="BE42" s="215"/>
      <c r="BF42" s="217"/>
      <c r="BG42" s="215"/>
      <c r="BH42" s="215"/>
      <c r="BI42" s="215"/>
      <c r="BJ42" s="215"/>
      <c r="BK42" s="215"/>
      <c r="BL42" s="218"/>
      <c r="BM42" s="215"/>
      <c r="BN42" s="215"/>
      <c r="BO42" s="215"/>
      <c r="BP42" s="215"/>
      <c r="BQ42" s="218"/>
      <c r="BR42" s="215"/>
      <c r="BS42" s="215"/>
      <c r="BT42" s="215"/>
      <c r="BU42" s="217"/>
      <c r="BV42" s="218"/>
      <c r="BW42" s="215"/>
      <c r="BX42" s="215"/>
      <c r="BY42" s="215"/>
      <c r="BZ42" s="217"/>
      <c r="CA42" s="218"/>
      <c r="CB42" s="215"/>
      <c r="CC42" s="215"/>
      <c r="CD42" s="215"/>
      <c r="CE42" s="217"/>
      <c r="CF42" s="218"/>
      <c r="CG42" s="215"/>
      <c r="CH42" s="215"/>
      <c r="CI42" s="215"/>
      <c r="CJ42" s="217"/>
      <c r="CK42" s="215"/>
      <c r="CL42" s="215"/>
      <c r="CM42" s="215"/>
      <c r="CN42" s="215"/>
      <c r="CO42" s="215"/>
      <c r="CP42" s="215"/>
      <c r="CQ42" s="215"/>
      <c r="CR42" s="215"/>
      <c r="CS42" s="215"/>
      <c r="CT42" s="215"/>
      <c r="CU42" s="215"/>
      <c r="CV42" s="215"/>
      <c r="CW42" s="215"/>
      <c r="CX42" s="215"/>
      <c r="CY42" s="215"/>
      <c r="CZ42" s="215"/>
      <c r="DA42" s="215"/>
      <c r="DB42" s="215"/>
      <c r="DC42" s="215"/>
      <c r="DD42" s="215"/>
      <c r="DE42" s="215"/>
      <c r="DF42" s="215"/>
      <c r="DG42" s="215"/>
      <c r="DH42" s="215"/>
      <c r="DI42" s="220"/>
      <c r="DJ42" s="219"/>
      <c r="DK42" s="215"/>
      <c r="DL42" s="215"/>
      <c r="DM42" s="215"/>
      <c r="DN42" s="215"/>
      <c r="DO42" s="215"/>
      <c r="DP42" s="215"/>
      <c r="DQ42" s="215"/>
      <c r="DR42" s="215"/>
      <c r="DS42" s="215"/>
      <c r="DT42" s="215"/>
      <c r="DU42" s="215"/>
      <c r="DV42" s="215"/>
      <c r="DW42" s="215"/>
      <c r="DX42" s="215"/>
      <c r="DY42" s="215"/>
      <c r="DZ42" s="215"/>
      <c r="EA42" s="215"/>
      <c r="EB42" s="215"/>
      <c r="EC42" s="215"/>
      <c r="ED42" s="215"/>
      <c r="EE42" s="215"/>
      <c r="EF42" s="215"/>
      <c r="EG42" s="215"/>
      <c r="EH42" s="215"/>
      <c r="EI42" s="215"/>
      <c r="EJ42" s="215"/>
      <c r="EK42" s="215"/>
      <c r="EL42" s="215"/>
      <c r="EM42" s="215"/>
      <c r="EN42" s="215"/>
      <c r="EO42" s="215"/>
      <c r="EP42" s="215"/>
      <c r="EQ42" s="215"/>
      <c r="ER42" s="215"/>
      <c r="ES42" s="215"/>
      <c r="ET42" s="215"/>
      <c r="EU42" s="215"/>
      <c r="EV42" s="215"/>
      <c r="EW42" s="215"/>
      <c r="EX42" s="215"/>
      <c r="EY42" s="215"/>
      <c r="EZ42" s="215"/>
      <c r="FA42" s="215"/>
      <c r="FB42" s="215"/>
      <c r="FC42" s="215"/>
      <c r="FD42" s="215"/>
      <c r="FE42" s="215"/>
      <c r="FF42" s="215"/>
      <c r="FG42" s="215"/>
      <c r="FH42" s="215"/>
      <c r="FI42" s="215"/>
      <c r="FJ42" s="215"/>
      <c r="FK42" s="215"/>
      <c r="FL42" s="215"/>
      <c r="FM42" s="215"/>
      <c r="FN42" s="215"/>
      <c r="FO42" s="215"/>
      <c r="FP42" s="215"/>
      <c r="FQ42" s="215"/>
      <c r="FR42" s="215"/>
      <c r="FS42" s="215"/>
      <c r="FT42" s="215"/>
      <c r="FU42" s="215"/>
      <c r="FV42" s="215"/>
      <c r="FW42" s="215"/>
      <c r="FX42" s="215"/>
      <c r="FY42" s="215"/>
      <c r="FZ42" s="215"/>
      <c r="GA42" s="215"/>
      <c r="GB42" s="215"/>
      <c r="GC42" s="215"/>
      <c r="GD42" s="215"/>
      <c r="GE42" s="215"/>
      <c r="GF42" s="215"/>
      <c r="GG42" s="218"/>
      <c r="GH42" s="215"/>
      <c r="GI42" s="215"/>
      <c r="GJ42" s="215"/>
      <c r="GK42" s="221"/>
      <c r="GL42" s="1604">
        <f>SUM(I44:GK44)</f>
        <v>0</v>
      </c>
      <c r="GM42" s="2154">
        <f>ROUND(GL42/30,2)</f>
        <v>0</v>
      </c>
      <c r="GN42" s="1525"/>
      <c r="GO42" s="200"/>
    </row>
    <row r="43" spans="1:197" ht="4.5" hidden="1" customHeight="1">
      <c r="A43" s="1387"/>
      <c r="B43" s="1381"/>
      <c r="C43" s="1381"/>
      <c r="D43" s="1381"/>
      <c r="E43" s="1381"/>
      <c r="F43" s="1381"/>
      <c r="G43" s="1392"/>
      <c r="H43" s="1337"/>
      <c r="I43" s="214"/>
      <c r="J43" s="215"/>
      <c r="K43" s="215"/>
      <c r="L43" s="215"/>
      <c r="M43" s="217"/>
      <c r="N43" s="218"/>
      <c r="O43" s="215"/>
      <c r="P43" s="215"/>
      <c r="Q43" s="215"/>
      <c r="R43" s="217"/>
      <c r="S43" s="215"/>
      <c r="T43" s="215"/>
      <c r="U43" s="215"/>
      <c r="V43" s="215"/>
      <c r="W43" s="215"/>
      <c r="X43" s="218"/>
      <c r="Y43" s="215"/>
      <c r="Z43" s="215"/>
      <c r="AA43" s="215"/>
      <c r="AB43" s="215"/>
      <c r="AC43" s="218"/>
      <c r="AD43" s="215"/>
      <c r="AE43" s="215"/>
      <c r="AF43" s="215"/>
      <c r="AG43" s="217"/>
      <c r="AH43" s="218"/>
      <c r="AI43" s="215"/>
      <c r="AJ43" s="215"/>
      <c r="AK43" s="215"/>
      <c r="AL43" s="217"/>
      <c r="AM43" s="218"/>
      <c r="AN43" s="215"/>
      <c r="AO43" s="215"/>
      <c r="AP43" s="215"/>
      <c r="AQ43" s="217"/>
      <c r="AR43" s="218"/>
      <c r="AS43" s="215"/>
      <c r="AT43" s="215"/>
      <c r="AU43" s="215"/>
      <c r="AV43" s="217"/>
      <c r="AW43" s="215"/>
      <c r="AX43" s="215"/>
      <c r="AY43" s="215"/>
      <c r="AZ43" s="215"/>
      <c r="BA43" s="215"/>
      <c r="BB43" s="219"/>
      <c r="BC43" s="215"/>
      <c r="BD43" s="215"/>
      <c r="BE43" s="215"/>
      <c r="BF43" s="215"/>
      <c r="BG43" s="215"/>
      <c r="BH43" s="215"/>
      <c r="BI43" s="215"/>
      <c r="BJ43" s="215"/>
      <c r="BK43" s="215"/>
      <c r="BL43" s="218"/>
      <c r="BM43" s="215"/>
      <c r="BN43" s="215"/>
      <c r="BO43" s="215"/>
      <c r="BP43" s="215"/>
      <c r="BQ43" s="218"/>
      <c r="BR43" s="215"/>
      <c r="BS43" s="215"/>
      <c r="BT43" s="215"/>
      <c r="BU43" s="217"/>
      <c r="BV43" s="218"/>
      <c r="BW43" s="215"/>
      <c r="BX43" s="215"/>
      <c r="BY43" s="215"/>
      <c r="BZ43" s="217"/>
      <c r="CA43" s="218"/>
      <c r="CB43" s="215"/>
      <c r="CC43" s="215"/>
      <c r="CD43" s="215"/>
      <c r="CE43" s="217"/>
      <c r="CF43" s="218"/>
      <c r="CG43" s="215"/>
      <c r="CH43" s="215"/>
      <c r="CI43" s="215"/>
      <c r="CJ43" s="217"/>
      <c r="CK43" s="215"/>
      <c r="CL43" s="215"/>
      <c r="CM43" s="215"/>
      <c r="CN43" s="215"/>
      <c r="CO43" s="215"/>
      <c r="CP43" s="215"/>
      <c r="CQ43" s="215"/>
      <c r="CR43" s="215"/>
      <c r="CS43" s="215"/>
      <c r="CT43" s="215"/>
      <c r="CU43" s="215"/>
      <c r="CV43" s="215"/>
      <c r="CW43" s="215"/>
      <c r="CX43" s="215"/>
      <c r="CY43" s="215"/>
      <c r="CZ43" s="215"/>
      <c r="DA43" s="215"/>
      <c r="DB43" s="215"/>
      <c r="DC43" s="215"/>
      <c r="DD43" s="215"/>
      <c r="DE43" s="215"/>
      <c r="DF43" s="215"/>
      <c r="DG43" s="215"/>
      <c r="DH43" s="215"/>
      <c r="DI43" s="220"/>
      <c r="DJ43" s="219"/>
      <c r="DK43" s="215"/>
      <c r="DL43" s="215"/>
      <c r="DM43" s="215"/>
      <c r="DN43" s="215"/>
      <c r="DO43" s="215"/>
      <c r="DP43" s="215"/>
      <c r="DQ43" s="215"/>
      <c r="DR43" s="215"/>
      <c r="DS43" s="215"/>
      <c r="DT43" s="215"/>
      <c r="DU43" s="215"/>
      <c r="DV43" s="215"/>
      <c r="DW43" s="215"/>
      <c r="DX43" s="215"/>
      <c r="DY43" s="215"/>
      <c r="DZ43" s="215"/>
      <c r="EA43" s="215"/>
      <c r="EB43" s="215"/>
      <c r="EC43" s="215"/>
      <c r="ED43" s="215"/>
      <c r="EE43" s="215"/>
      <c r="EF43" s="215"/>
      <c r="EG43" s="215"/>
      <c r="EH43" s="215"/>
      <c r="EI43" s="215"/>
      <c r="EJ43" s="215"/>
      <c r="EK43" s="215"/>
      <c r="EL43" s="215"/>
      <c r="EM43" s="215"/>
      <c r="EN43" s="215"/>
      <c r="EO43" s="215"/>
      <c r="EP43" s="215"/>
      <c r="EQ43" s="215"/>
      <c r="ER43" s="215"/>
      <c r="ES43" s="215"/>
      <c r="ET43" s="215"/>
      <c r="EU43" s="215"/>
      <c r="EV43" s="215"/>
      <c r="EW43" s="215"/>
      <c r="EX43" s="215"/>
      <c r="EY43" s="215"/>
      <c r="EZ43" s="215"/>
      <c r="FA43" s="215"/>
      <c r="FB43" s="215"/>
      <c r="FC43" s="215"/>
      <c r="FD43" s="215"/>
      <c r="FE43" s="215"/>
      <c r="FF43" s="215"/>
      <c r="FG43" s="215"/>
      <c r="FH43" s="215"/>
      <c r="FI43" s="215"/>
      <c r="FJ43" s="215"/>
      <c r="FK43" s="215"/>
      <c r="FL43" s="215"/>
      <c r="FM43" s="215"/>
      <c r="FN43" s="215"/>
      <c r="FO43" s="215"/>
      <c r="FP43" s="215"/>
      <c r="FQ43" s="215"/>
      <c r="FR43" s="215"/>
      <c r="FS43" s="215"/>
      <c r="FT43" s="215"/>
      <c r="FU43" s="215"/>
      <c r="FV43" s="215"/>
      <c r="FW43" s="215"/>
      <c r="FX43" s="215"/>
      <c r="FY43" s="215"/>
      <c r="FZ43" s="215"/>
      <c r="GA43" s="215"/>
      <c r="GB43" s="215"/>
      <c r="GC43" s="215"/>
      <c r="GD43" s="215"/>
      <c r="GE43" s="215"/>
      <c r="GF43" s="215"/>
      <c r="GG43" s="218"/>
      <c r="GH43" s="215"/>
      <c r="GI43" s="215"/>
      <c r="GJ43" s="215"/>
      <c r="GK43" s="221"/>
      <c r="GL43" s="1605"/>
      <c r="GM43" s="2154"/>
      <c r="GN43" s="1525"/>
      <c r="GO43" s="200"/>
    </row>
    <row r="44" spans="1:197" ht="10.5" hidden="1" customHeight="1" thickBot="1">
      <c r="A44" s="1404"/>
      <c r="B44" s="1384"/>
      <c r="C44" s="1384"/>
      <c r="D44" s="1384"/>
      <c r="E44" s="1384"/>
      <c r="F44" s="1384"/>
      <c r="G44" s="1397"/>
      <c r="H44" s="1437"/>
      <c r="I44" s="1536"/>
      <c r="J44" s="1502"/>
      <c r="K44" s="1502"/>
      <c r="L44" s="1502"/>
      <c r="M44" s="1503"/>
      <c r="N44" s="1501"/>
      <c r="O44" s="1502"/>
      <c r="P44" s="1502"/>
      <c r="Q44" s="1502"/>
      <c r="R44" s="1503"/>
      <c r="S44" s="1501"/>
      <c r="T44" s="1502"/>
      <c r="U44" s="1502"/>
      <c r="V44" s="1502"/>
      <c r="W44" s="1503"/>
      <c r="X44" s="1501"/>
      <c r="Y44" s="1502"/>
      <c r="Z44" s="1502"/>
      <c r="AA44" s="1502"/>
      <c r="AB44" s="1503"/>
      <c r="AC44" s="1501"/>
      <c r="AD44" s="1502"/>
      <c r="AE44" s="1502"/>
      <c r="AF44" s="1502"/>
      <c r="AG44" s="1503"/>
      <c r="AH44" s="1501"/>
      <c r="AI44" s="1502"/>
      <c r="AJ44" s="1502"/>
      <c r="AK44" s="1502"/>
      <c r="AL44" s="1503"/>
      <c r="AM44" s="1501"/>
      <c r="AN44" s="1502"/>
      <c r="AO44" s="1502"/>
      <c r="AP44" s="1502"/>
      <c r="AQ44" s="1503"/>
      <c r="AR44" s="1501"/>
      <c r="AS44" s="1502"/>
      <c r="AT44" s="1502"/>
      <c r="AU44" s="1502"/>
      <c r="AV44" s="1503"/>
      <c r="AW44" s="1501"/>
      <c r="AX44" s="1502"/>
      <c r="AY44" s="1502"/>
      <c r="AZ44" s="1502"/>
      <c r="BA44" s="1544"/>
      <c r="BB44" s="1545"/>
      <c r="BC44" s="1502"/>
      <c r="BD44" s="1502"/>
      <c r="BE44" s="1502"/>
      <c r="BF44" s="1503"/>
      <c r="BG44" s="1501"/>
      <c r="BH44" s="1502"/>
      <c r="BI44" s="1502"/>
      <c r="BJ44" s="1502"/>
      <c r="BK44" s="1503"/>
      <c r="BL44" s="1501"/>
      <c r="BM44" s="1502"/>
      <c r="BN44" s="1502"/>
      <c r="BO44" s="1502"/>
      <c r="BP44" s="1503"/>
      <c r="BQ44" s="1501"/>
      <c r="BR44" s="1502"/>
      <c r="BS44" s="1502"/>
      <c r="BT44" s="1502"/>
      <c r="BU44" s="1503"/>
      <c r="BV44" s="1501"/>
      <c r="BW44" s="1502"/>
      <c r="BX44" s="1502"/>
      <c r="BY44" s="1502"/>
      <c r="BZ44" s="1503"/>
      <c r="CA44" s="1501"/>
      <c r="CB44" s="1502"/>
      <c r="CC44" s="1502"/>
      <c r="CD44" s="1502"/>
      <c r="CE44" s="1503"/>
      <c r="CF44" s="1501"/>
      <c r="CG44" s="1502"/>
      <c r="CH44" s="1502"/>
      <c r="CI44" s="1502"/>
      <c r="CJ44" s="1503"/>
      <c r="CK44" s="1502"/>
      <c r="CL44" s="1502"/>
      <c r="CM44" s="1502"/>
      <c r="CN44" s="1502"/>
      <c r="CO44" s="1503"/>
      <c r="CP44" s="1501"/>
      <c r="CQ44" s="1502"/>
      <c r="CR44" s="1502"/>
      <c r="CS44" s="1502"/>
      <c r="CT44" s="1503"/>
      <c r="CU44" s="1501"/>
      <c r="CV44" s="1502"/>
      <c r="CW44" s="1502"/>
      <c r="CX44" s="1502"/>
      <c r="CY44" s="1503"/>
      <c r="CZ44" s="1501"/>
      <c r="DA44" s="1502"/>
      <c r="DB44" s="1502"/>
      <c r="DC44" s="1502"/>
      <c r="DD44" s="1503"/>
      <c r="DE44" s="1501"/>
      <c r="DF44" s="1502"/>
      <c r="DG44" s="1502"/>
      <c r="DH44" s="1502"/>
      <c r="DI44" s="1544"/>
      <c r="DJ44" s="1545"/>
      <c r="DK44" s="1502"/>
      <c r="DL44" s="1502"/>
      <c r="DM44" s="1502"/>
      <c r="DN44" s="1503"/>
      <c r="DO44" s="1501"/>
      <c r="DP44" s="1502"/>
      <c r="DQ44" s="1502"/>
      <c r="DR44" s="1502"/>
      <c r="DS44" s="1503"/>
      <c r="DT44" s="1501"/>
      <c r="DU44" s="1502"/>
      <c r="DV44" s="1502"/>
      <c r="DW44" s="1502"/>
      <c r="DX44" s="1503"/>
      <c r="DY44" s="1501"/>
      <c r="DZ44" s="1502"/>
      <c r="EA44" s="1502"/>
      <c r="EB44" s="1502"/>
      <c r="EC44" s="1503"/>
      <c r="ED44" s="1502"/>
      <c r="EE44" s="1502"/>
      <c r="EF44" s="1502"/>
      <c r="EG44" s="1502"/>
      <c r="EH44" s="1503"/>
      <c r="EI44" s="1501"/>
      <c r="EJ44" s="1502"/>
      <c r="EK44" s="1502"/>
      <c r="EL44" s="1502"/>
      <c r="EM44" s="1503"/>
      <c r="EN44" s="1501"/>
      <c r="EO44" s="1502"/>
      <c r="EP44" s="1502"/>
      <c r="EQ44" s="1502"/>
      <c r="ER44" s="1503"/>
      <c r="ES44" s="1501"/>
      <c r="ET44" s="1502"/>
      <c r="EU44" s="1502"/>
      <c r="EV44" s="1502"/>
      <c r="EW44" s="1503"/>
      <c r="EX44" s="1501"/>
      <c r="EY44" s="1502"/>
      <c r="EZ44" s="1502"/>
      <c r="FA44" s="1502"/>
      <c r="FB44" s="1503"/>
      <c r="FC44" s="1501"/>
      <c r="FD44" s="1502"/>
      <c r="FE44" s="1502"/>
      <c r="FF44" s="1502"/>
      <c r="FG44" s="1503"/>
      <c r="FH44" s="1501"/>
      <c r="FI44" s="1502"/>
      <c r="FJ44" s="1502"/>
      <c r="FK44" s="1502"/>
      <c r="FL44" s="1503"/>
      <c r="FM44" s="1501"/>
      <c r="FN44" s="1502"/>
      <c r="FO44" s="1502"/>
      <c r="FP44" s="1502"/>
      <c r="FQ44" s="1502"/>
      <c r="FR44" s="1502"/>
      <c r="FS44" s="1502"/>
      <c r="FT44" s="1502"/>
      <c r="FU44" s="1502"/>
      <c r="FV44" s="1503"/>
      <c r="FW44" s="1501"/>
      <c r="FX44" s="1502"/>
      <c r="FY44" s="1502"/>
      <c r="FZ44" s="1502"/>
      <c r="GA44" s="1503"/>
      <c r="GB44" s="1501"/>
      <c r="GC44" s="1502"/>
      <c r="GD44" s="1502"/>
      <c r="GE44" s="1502"/>
      <c r="GF44" s="1503"/>
      <c r="GG44" s="1501"/>
      <c r="GH44" s="1502"/>
      <c r="GI44" s="1502"/>
      <c r="GJ44" s="1502"/>
      <c r="GK44" s="1541"/>
      <c r="GL44" s="1621"/>
      <c r="GM44" s="2156"/>
      <c r="GN44" s="1526"/>
      <c r="GO44" s="200"/>
    </row>
    <row r="45" spans="1:197" ht="10.5" hidden="1" customHeight="1">
      <c r="A45" s="1402"/>
      <c r="B45" s="1383" t="str">
        <f>IF($A45="","",VLOOKUP($A45,②従事者明細!$A$3:$I$40,2))</f>
        <v/>
      </c>
      <c r="C45" s="1383" t="str">
        <f>IF($A45="","",VLOOKUP($A45,②従事者明細!$A$3:$I$40,3))</f>
        <v/>
      </c>
      <c r="D45" s="1383" t="str">
        <f>IF($A45="","",VLOOKUP($A45,②従事者明細!$A$3:$I$40,6))</f>
        <v/>
      </c>
      <c r="E45" s="1383" t="str">
        <f>IF($A45="","",VLOOKUP($A45,②従事者明細!$A$3:$I$40,5))</f>
        <v/>
      </c>
      <c r="F45" s="1383" t="str">
        <f>IF($A45="","",VLOOKUP($A45,②従事者明細!$A$3:$I$40,4))</f>
        <v/>
      </c>
      <c r="G45" s="1531" t="s">
        <v>764</v>
      </c>
      <c r="H45" s="1447"/>
      <c r="I45" s="227"/>
      <c r="J45" s="228"/>
      <c r="K45" s="228"/>
      <c r="L45" s="228"/>
      <c r="M45" s="229"/>
      <c r="N45" s="210"/>
      <c r="O45" s="208"/>
      <c r="P45" s="208"/>
      <c r="Q45" s="208"/>
      <c r="R45" s="208"/>
      <c r="S45" s="210"/>
      <c r="T45" s="208"/>
      <c r="U45" s="208"/>
      <c r="V45" s="208"/>
      <c r="W45" s="208"/>
      <c r="X45" s="210"/>
      <c r="Y45" s="208"/>
      <c r="Z45" s="208"/>
      <c r="AA45" s="208"/>
      <c r="AB45" s="208"/>
      <c r="AC45" s="210"/>
      <c r="AD45" s="208"/>
      <c r="AE45" s="208"/>
      <c r="AF45" s="208"/>
      <c r="AG45" s="209"/>
      <c r="AH45" s="210"/>
      <c r="AI45" s="208"/>
      <c r="AJ45" s="208"/>
      <c r="AK45" s="208"/>
      <c r="AL45" s="209"/>
      <c r="AM45" s="208"/>
      <c r="AN45" s="208"/>
      <c r="AO45" s="208"/>
      <c r="AP45" s="208"/>
      <c r="AQ45" s="208"/>
      <c r="AR45" s="210"/>
      <c r="AS45" s="208"/>
      <c r="AT45" s="208"/>
      <c r="AU45" s="208"/>
      <c r="AV45" s="209"/>
      <c r="AW45" s="208"/>
      <c r="AX45" s="208"/>
      <c r="AY45" s="208"/>
      <c r="AZ45" s="208"/>
      <c r="BA45" s="208"/>
      <c r="BB45" s="211"/>
      <c r="BC45" s="208"/>
      <c r="BD45" s="208"/>
      <c r="BE45" s="208"/>
      <c r="BF45" s="209"/>
      <c r="BG45" s="208"/>
      <c r="BH45" s="208"/>
      <c r="BI45" s="208"/>
      <c r="BJ45" s="208"/>
      <c r="BK45" s="208"/>
      <c r="BL45" s="210"/>
      <c r="BM45" s="208"/>
      <c r="BN45" s="208"/>
      <c r="BO45" s="208"/>
      <c r="BP45" s="208"/>
      <c r="BQ45" s="210"/>
      <c r="BR45" s="208"/>
      <c r="BS45" s="208"/>
      <c r="BT45" s="208"/>
      <c r="BU45" s="209"/>
      <c r="BV45" s="210"/>
      <c r="BW45" s="208"/>
      <c r="BX45" s="208"/>
      <c r="BY45" s="208"/>
      <c r="BZ45" s="209"/>
      <c r="CA45" s="230"/>
      <c r="CB45" s="228"/>
      <c r="CC45" s="228"/>
      <c r="CD45" s="228"/>
      <c r="CE45" s="229"/>
      <c r="CF45" s="230"/>
      <c r="CG45" s="228"/>
      <c r="CH45" s="228"/>
      <c r="CI45" s="228"/>
      <c r="CJ45" s="229"/>
      <c r="CK45" s="228"/>
      <c r="CL45" s="228"/>
      <c r="CM45" s="228"/>
      <c r="CN45" s="228"/>
      <c r="CO45" s="228"/>
      <c r="CP45" s="228"/>
      <c r="CQ45" s="228"/>
      <c r="CR45" s="228"/>
      <c r="CS45" s="228"/>
      <c r="CT45" s="228"/>
      <c r="CU45" s="228"/>
      <c r="CV45" s="228"/>
      <c r="CW45" s="228"/>
      <c r="CX45" s="228"/>
      <c r="CY45" s="228"/>
      <c r="CZ45" s="228"/>
      <c r="DA45" s="228"/>
      <c r="DB45" s="228"/>
      <c r="DC45" s="228"/>
      <c r="DD45" s="228"/>
      <c r="DE45" s="228"/>
      <c r="DF45" s="228"/>
      <c r="DG45" s="228"/>
      <c r="DH45" s="228"/>
      <c r="DI45" s="231"/>
      <c r="DJ45" s="232"/>
      <c r="DK45" s="228"/>
      <c r="DL45" s="228"/>
      <c r="DM45" s="228"/>
      <c r="DN45" s="228"/>
      <c r="DO45" s="228"/>
      <c r="DP45" s="228"/>
      <c r="DQ45" s="228"/>
      <c r="DR45" s="228"/>
      <c r="DS45" s="228"/>
      <c r="DT45" s="228"/>
      <c r="DU45" s="228"/>
      <c r="DV45" s="228"/>
      <c r="DW45" s="228"/>
      <c r="DX45" s="228"/>
      <c r="DY45" s="228"/>
      <c r="DZ45" s="228"/>
      <c r="EA45" s="228"/>
      <c r="EB45" s="228"/>
      <c r="EC45" s="228"/>
      <c r="ED45" s="228"/>
      <c r="EE45" s="228"/>
      <c r="EF45" s="228"/>
      <c r="EG45" s="228"/>
      <c r="EH45" s="228"/>
      <c r="EI45" s="228"/>
      <c r="EJ45" s="228"/>
      <c r="EK45" s="228"/>
      <c r="EL45" s="228"/>
      <c r="EM45" s="228"/>
      <c r="EN45" s="228"/>
      <c r="EO45" s="228"/>
      <c r="EP45" s="228"/>
      <c r="EQ45" s="228"/>
      <c r="ER45" s="228"/>
      <c r="ES45" s="228"/>
      <c r="ET45" s="228"/>
      <c r="EU45" s="228"/>
      <c r="EV45" s="228"/>
      <c r="EW45" s="228"/>
      <c r="EX45" s="228"/>
      <c r="EY45" s="228"/>
      <c r="EZ45" s="228"/>
      <c r="FA45" s="228"/>
      <c r="FB45" s="228"/>
      <c r="FC45" s="228"/>
      <c r="FD45" s="228"/>
      <c r="FE45" s="228"/>
      <c r="FF45" s="228"/>
      <c r="FG45" s="228"/>
      <c r="FH45" s="228"/>
      <c r="FI45" s="228"/>
      <c r="FJ45" s="228"/>
      <c r="FK45" s="228"/>
      <c r="FL45" s="228"/>
      <c r="FM45" s="228"/>
      <c r="FN45" s="228"/>
      <c r="FO45" s="228"/>
      <c r="FP45" s="228"/>
      <c r="FQ45" s="228"/>
      <c r="FR45" s="228"/>
      <c r="FS45" s="228"/>
      <c r="FT45" s="228"/>
      <c r="FU45" s="228"/>
      <c r="FV45" s="228"/>
      <c r="FW45" s="228"/>
      <c r="FX45" s="228"/>
      <c r="FY45" s="228"/>
      <c r="FZ45" s="228"/>
      <c r="GA45" s="228"/>
      <c r="GB45" s="228"/>
      <c r="GC45" s="228"/>
      <c r="GD45" s="228"/>
      <c r="GE45" s="228"/>
      <c r="GF45" s="228"/>
      <c r="GG45" s="230"/>
      <c r="GH45" s="228"/>
      <c r="GI45" s="228"/>
      <c r="GJ45" s="228"/>
      <c r="GK45" s="233"/>
      <c r="GL45" s="1644">
        <f>SUM(I47:GK47)</f>
        <v>0</v>
      </c>
      <c r="GM45" s="2153">
        <f>ROUND(GL45/30,2)</f>
        <v>0</v>
      </c>
      <c r="GN45" s="1656"/>
      <c r="GO45" s="200"/>
    </row>
    <row r="46" spans="1:197" ht="4.5" hidden="1" customHeight="1">
      <c r="A46" s="1387"/>
      <c r="B46" s="1381"/>
      <c r="C46" s="1381"/>
      <c r="D46" s="1381"/>
      <c r="E46" s="1381"/>
      <c r="F46" s="1381"/>
      <c r="G46" s="1392"/>
      <c r="H46" s="1337"/>
      <c r="I46" s="234"/>
      <c r="J46" s="235"/>
      <c r="K46" s="235"/>
      <c r="L46" s="235"/>
      <c r="M46" s="236"/>
      <c r="N46" s="215"/>
      <c r="O46" s="215"/>
      <c r="P46" s="215"/>
      <c r="Q46" s="215"/>
      <c r="R46" s="217"/>
      <c r="S46" s="215"/>
      <c r="T46" s="215"/>
      <c r="U46" s="215"/>
      <c r="V46" s="215"/>
      <c r="W46" s="215"/>
      <c r="X46" s="218"/>
      <c r="Y46" s="215"/>
      <c r="Z46" s="215"/>
      <c r="AA46" s="215"/>
      <c r="AB46" s="215"/>
      <c r="AC46" s="218"/>
      <c r="AD46" s="215"/>
      <c r="AE46" s="215"/>
      <c r="AF46" s="215"/>
      <c r="AG46" s="217"/>
      <c r="AH46" s="218"/>
      <c r="AI46" s="215"/>
      <c r="AJ46" s="215"/>
      <c r="AK46" s="215"/>
      <c r="AL46" s="217"/>
      <c r="AM46" s="218"/>
      <c r="AN46" s="215"/>
      <c r="AO46" s="215"/>
      <c r="AP46" s="215"/>
      <c r="AQ46" s="215"/>
      <c r="AR46" s="215"/>
      <c r="AS46" s="215"/>
      <c r="AT46" s="215"/>
      <c r="AU46" s="215"/>
      <c r="AV46" s="217"/>
      <c r="AW46" s="215"/>
      <c r="AX46" s="215"/>
      <c r="AY46" s="215"/>
      <c r="AZ46" s="215"/>
      <c r="BA46" s="215"/>
      <c r="BB46" s="219"/>
      <c r="BC46" s="215"/>
      <c r="BD46" s="215"/>
      <c r="BE46" s="215"/>
      <c r="BF46" s="215"/>
      <c r="BG46" s="215"/>
      <c r="BH46" s="215"/>
      <c r="BI46" s="215"/>
      <c r="BJ46" s="215"/>
      <c r="BK46" s="215"/>
      <c r="BL46" s="218"/>
      <c r="BM46" s="215"/>
      <c r="BN46" s="215"/>
      <c r="BO46" s="215"/>
      <c r="BP46" s="215"/>
      <c r="BQ46" s="218"/>
      <c r="BR46" s="215"/>
      <c r="BS46" s="215"/>
      <c r="BT46" s="215"/>
      <c r="BU46" s="215"/>
      <c r="BV46" s="215"/>
      <c r="BW46" s="215"/>
      <c r="BX46" s="215"/>
      <c r="BY46" s="215"/>
      <c r="BZ46" s="217"/>
      <c r="CA46" s="237"/>
      <c r="CB46" s="235"/>
      <c r="CC46" s="235"/>
      <c r="CD46" s="235"/>
      <c r="CE46" s="236"/>
      <c r="CF46" s="237"/>
      <c r="CG46" s="235"/>
      <c r="CH46" s="235"/>
      <c r="CI46" s="235"/>
      <c r="CJ46" s="236"/>
      <c r="CK46" s="235"/>
      <c r="CL46" s="235"/>
      <c r="CM46" s="235"/>
      <c r="CN46" s="235"/>
      <c r="CO46" s="235"/>
      <c r="CP46" s="235"/>
      <c r="CQ46" s="235"/>
      <c r="CR46" s="235"/>
      <c r="CS46" s="235"/>
      <c r="CT46" s="235"/>
      <c r="CU46" s="235"/>
      <c r="CV46" s="235"/>
      <c r="CW46" s="235"/>
      <c r="CX46" s="235"/>
      <c r="CY46" s="235"/>
      <c r="CZ46" s="235"/>
      <c r="DA46" s="235"/>
      <c r="DB46" s="235"/>
      <c r="DC46" s="235"/>
      <c r="DD46" s="235"/>
      <c r="DE46" s="235"/>
      <c r="DF46" s="235"/>
      <c r="DG46" s="235"/>
      <c r="DH46" s="235"/>
      <c r="DI46" s="238"/>
      <c r="DJ46" s="239"/>
      <c r="DK46" s="235"/>
      <c r="DL46" s="235"/>
      <c r="DM46" s="235"/>
      <c r="DN46" s="235"/>
      <c r="DO46" s="235"/>
      <c r="DP46" s="235"/>
      <c r="DQ46" s="235"/>
      <c r="DR46" s="235"/>
      <c r="DS46" s="235"/>
      <c r="DT46" s="235"/>
      <c r="DU46" s="235"/>
      <c r="DV46" s="235"/>
      <c r="DW46" s="235"/>
      <c r="DX46" s="235"/>
      <c r="DY46" s="235"/>
      <c r="DZ46" s="235"/>
      <c r="EA46" s="235"/>
      <c r="EB46" s="235"/>
      <c r="EC46" s="235"/>
      <c r="ED46" s="235"/>
      <c r="EE46" s="235"/>
      <c r="EF46" s="235"/>
      <c r="EG46" s="235"/>
      <c r="EH46" s="235"/>
      <c r="EI46" s="235"/>
      <c r="EJ46" s="235"/>
      <c r="EK46" s="235"/>
      <c r="EL46" s="235"/>
      <c r="EM46" s="235"/>
      <c r="EN46" s="235"/>
      <c r="EO46" s="235"/>
      <c r="EP46" s="235"/>
      <c r="EQ46" s="235"/>
      <c r="ER46" s="235"/>
      <c r="ES46" s="235"/>
      <c r="ET46" s="235"/>
      <c r="EU46" s="235"/>
      <c r="EV46" s="235"/>
      <c r="EW46" s="235"/>
      <c r="EX46" s="235"/>
      <c r="EY46" s="235"/>
      <c r="EZ46" s="235"/>
      <c r="FA46" s="235"/>
      <c r="FB46" s="235"/>
      <c r="FC46" s="235"/>
      <c r="FD46" s="235"/>
      <c r="FE46" s="235"/>
      <c r="FF46" s="235"/>
      <c r="FG46" s="235"/>
      <c r="FH46" s="235"/>
      <c r="FI46" s="235"/>
      <c r="FJ46" s="235"/>
      <c r="FK46" s="235"/>
      <c r="FL46" s="235"/>
      <c r="FM46" s="235"/>
      <c r="FN46" s="235"/>
      <c r="FO46" s="235"/>
      <c r="FP46" s="235"/>
      <c r="FQ46" s="235"/>
      <c r="FR46" s="235"/>
      <c r="FS46" s="235"/>
      <c r="FT46" s="235"/>
      <c r="FU46" s="235"/>
      <c r="FV46" s="235"/>
      <c r="FW46" s="235"/>
      <c r="FX46" s="235"/>
      <c r="FY46" s="235"/>
      <c r="FZ46" s="235"/>
      <c r="GA46" s="235"/>
      <c r="GB46" s="235"/>
      <c r="GC46" s="235"/>
      <c r="GD46" s="235"/>
      <c r="GE46" s="235"/>
      <c r="GF46" s="235"/>
      <c r="GG46" s="237"/>
      <c r="GH46" s="235"/>
      <c r="GI46" s="235"/>
      <c r="GJ46" s="235"/>
      <c r="GK46" s="240"/>
      <c r="GL46" s="1645"/>
      <c r="GM46" s="2154"/>
      <c r="GN46" s="1551"/>
      <c r="GO46" s="200"/>
    </row>
    <row r="47" spans="1:197" ht="10.5" hidden="1" customHeight="1">
      <c r="A47" s="1387"/>
      <c r="B47" s="1381"/>
      <c r="C47" s="1381"/>
      <c r="D47" s="1381"/>
      <c r="E47" s="1381"/>
      <c r="F47" s="1381"/>
      <c r="G47" s="1393"/>
      <c r="H47" s="1338"/>
      <c r="I47" s="1657"/>
      <c r="J47" s="1647"/>
      <c r="K47" s="1647"/>
      <c r="L47" s="1647"/>
      <c r="M47" s="1648"/>
      <c r="N47" s="1603"/>
      <c r="O47" s="1592"/>
      <c r="P47" s="1592"/>
      <c r="Q47" s="1592"/>
      <c r="R47" s="1593"/>
      <c r="S47" s="1510"/>
      <c r="T47" s="1511"/>
      <c r="U47" s="1511"/>
      <c r="V47" s="1511"/>
      <c r="W47" s="1512"/>
      <c r="X47" s="1510"/>
      <c r="Y47" s="1511"/>
      <c r="Z47" s="1511"/>
      <c r="AA47" s="1511"/>
      <c r="AB47" s="1512"/>
      <c r="AC47" s="1510"/>
      <c r="AD47" s="1511"/>
      <c r="AE47" s="1511"/>
      <c r="AF47" s="1511"/>
      <c r="AG47" s="1512"/>
      <c r="AH47" s="1510"/>
      <c r="AI47" s="1511"/>
      <c r="AJ47" s="1511"/>
      <c r="AK47" s="1511"/>
      <c r="AL47" s="1512"/>
      <c r="AM47" s="1510"/>
      <c r="AN47" s="1511"/>
      <c r="AO47" s="1511"/>
      <c r="AP47" s="1511"/>
      <c r="AQ47" s="1512"/>
      <c r="AR47" s="1510"/>
      <c r="AS47" s="1511"/>
      <c r="AT47" s="1511"/>
      <c r="AU47" s="1511"/>
      <c r="AV47" s="1512"/>
      <c r="AW47" s="1510"/>
      <c r="AX47" s="1511"/>
      <c r="AY47" s="1511"/>
      <c r="AZ47" s="1511"/>
      <c r="BA47" s="1521"/>
      <c r="BB47" s="1522"/>
      <c r="BC47" s="1511"/>
      <c r="BD47" s="1511"/>
      <c r="BE47" s="1511"/>
      <c r="BF47" s="1512"/>
      <c r="BG47" s="1510"/>
      <c r="BH47" s="1511"/>
      <c r="BI47" s="1511"/>
      <c r="BJ47" s="1511"/>
      <c r="BK47" s="1512"/>
      <c r="BL47" s="1510"/>
      <c r="BM47" s="1511"/>
      <c r="BN47" s="1511"/>
      <c r="BO47" s="1511"/>
      <c r="BP47" s="1512"/>
      <c r="BQ47" s="1510"/>
      <c r="BR47" s="1511"/>
      <c r="BS47" s="1511"/>
      <c r="BT47" s="1511"/>
      <c r="BU47" s="1512"/>
      <c r="BV47" s="1510"/>
      <c r="BW47" s="1511"/>
      <c r="BX47" s="1511"/>
      <c r="BY47" s="1511"/>
      <c r="BZ47" s="1512"/>
      <c r="CA47" s="1646"/>
      <c r="CB47" s="1647"/>
      <c r="CC47" s="1647"/>
      <c r="CD47" s="1647"/>
      <c r="CE47" s="1648"/>
      <c r="CF47" s="1646"/>
      <c r="CG47" s="1647"/>
      <c r="CH47" s="1647"/>
      <c r="CI47" s="1647"/>
      <c r="CJ47" s="1648"/>
      <c r="CK47" s="1647"/>
      <c r="CL47" s="1647"/>
      <c r="CM47" s="1647"/>
      <c r="CN47" s="1647"/>
      <c r="CO47" s="1648"/>
      <c r="CP47" s="1646"/>
      <c r="CQ47" s="1647"/>
      <c r="CR47" s="1647"/>
      <c r="CS47" s="1647"/>
      <c r="CT47" s="1648"/>
      <c r="CU47" s="1646"/>
      <c r="CV47" s="1647"/>
      <c r="CW47" s="1647"/>
      <c r="CX47" s="1647"/>
      <c r="CY47" s="1648"/>
      <c r="CZ47" s="1646"/>
      <c r="DA47" s="1647"/>
      <c r="DB47" s="1647"/>
      <c r="DC47" s="1647"/>
      <c r="DD47" s="1648"/>
      <c r="DE47" s="1646"/>
      <c r="DF47" s="1647"/>
      <c r="DG47" s="1647"/>
      <c r="DH47" s="1647"/>
      <c r="DI47" s="1649"/>
      <c r="DJ47" s="1650"/>
      <c r="DK47" s="1647"/>
      <c r="DL47" s="1647"/>
      <c r="DM47" s="1647"/>
      <c r="DN47" s="1648"/>
      <c r="DO47" s="1646"/>
      <c r="DP47" s="1647"/>
      <c r="DQ47" s="1647"/>
      <c r="DR47" s="1647"/>
      <c r="DS47" s="1648"/>
      <c r="DT47" s="1646"/>
      <c r="DU47" s="1647"/>
      <c r="DV47" s="1647"/>
      <c r="DW47" s="1647"/>
      <c r="DX47" s="1648"/>
      <c r="DY47" s="1646"/>
      <c r="DZ47" s="1647"/>
      <c r="EA47" s="1647"/>
      <c r="EB47" s="1647"/>
      <c r="EC47" s="1648"/>
      <c r="ED47" s="1647"/>
      <c r="EE47" s="1647"/>
      <c r="EF47" s="1647"/>
      <c r="EG47" s="1647"/>
      <c r="EH47" s="1648"/>
      <c r="EI47" s="1646"/>
      <c r="EJ47" s="1647"/>
      <c r="EK47" s="1647"/>
      <c r="EL47" s="1647"/>
      <c r="EM47" s="1648"/>
      <c r="EN47" s="1646"/>
      <c r="EO47" s="1647"/>
      <c r="EP47" s="1647"/>
      <c r="EQ47" s="1647"/>
      <c r="ER47" s="1648"/>
      <c r="ES47" s="1646"/>
      <c r="ET47" s="1647"/>
      <c r="EU47" s="1647"/>
      <c r="EV47" s="1647"/>
      <c r="EW47" s="1648"/>
      <c r="EX47" s="1646"/>
      <c r="EY47" s="1647"/>
      <c r="EZ47" s="1647"/>
      <c r="FA47" s="1647"/>
      <c r="FB47" s="1648"/>
      <c r="FC47" s="1646"/>
      <c r="FD47" s="1647"/>
      <c r="FE47" s="1647"/>
      <c r="FF47" s="1647"/>
      <c r="FG47" s="1648"/>
      <c r="FH47" s="1646"/>
      <c r="FI47" s="1647"/>
      <c r="FJ47" s="1647"/>
      <c r="FK47" s="1647"/>
      <c r="FL47" s="1648"/>
      <c r="FM47" s="1646"/>
      <c r="FN47" s="1647"/>
      <c r="FO47" s="1647"/>
      <c r="FP47" s="1647"/>
      <c r="FQ47" s="1647"/>
      <c r="FR47" s="1647"/>
      <c r="FS47" s="1647"/>
      <c r="FT47" s="1647"/>
      <c r="FU47" s="1647"/>
      <c r="FV47" s="1648"/>
      <c r="FW47" s="1646"/>
      <c r="FX47" s="1647"/>
      <c r="FY47" s="1647"/>
      <c r="FZ47" s="1647"/>
      <c r="GA47" s="1648"/>
      <c r="GB47" s="1646"/>
      <c r="GC47" s="1647"/>
      <c r="GD47" s="1647"/>
      <c r="GE47" s="1647"/>
      <c r="GF47" s="1648"/>
      <c r="GG47" s="1646"/>
      <c r="GH47" s="1647"/>
      <c r="GI47" s="1647"/>
      <c r="GJ47" s="1647"/>
      <c r="GK47" s="1658"/>
      <c r="GL47" s="1645"/>
      <c r="GM47" s="2155"/>
      <c r="GN47" s="1551"/>
      <c r="GO47" s="200"/>
    </row>
    <row r="48" spans="1:197" ht="10.5" hidden="1" customHeight="1">
      <c r="A48" s="1387"/>
      <c r="B48" s="1381"/>
      <c r="C48" s="1381"/>
      <c r="D48" s="1381"/>
      <c r="E48" s="1381"/>
      <c r="F48" s="1381"/>
      <c r="G48" s="1518" t="s">
        <v>767</v>
      </c>
      <c r="H48" s="1337"/>
      <c r="I48" s="234"/>
      <c r="J48" s="235"/>
      <c r="K48" s="235"/>
      <c r="L48" s="235"/>
      <c r="M48" s="236"/>
      <c r="N48" s="218"/>
      <c r="O48" s="215"/>
      <c r="P48" s="215"/>
      <c r="Q48" s="215"/>
      <c r="R48" s="215"/>
      <c r="S48" s="218"/>
      <c r="T48" s="215"/>
      <c r="U48" s="215"/>
      <c r="V48" s="215"/>
      <c r="W48" s="215"/>
      <c r="X48" s="218"/>
      <c r="Y48" s="215"/>
      <c r="Z48" s="215"/>
      <c r="AA48" s="215"/>
      <c r="AB48" s="215"/>
      <c r="AC48" s="218"/>
      <c r="AD48" s="215"/>
      <c r="AE48" s="215"/>
      <c r="AF48" s="215"/>
      <c r="AG48" s="217"/>
      <c r="AH48" s="218"/>
      <c r="AI48" s="215"/>
      <c r="AJ48" s="215"/>
      <c r="AK48" s="215"/>
      <c r="AL48" s="217"/>
      <c r="AM48" s="215"/>
      <c r="AN48" s="215"/>
      <c r="AO48" s="215"/>
      <c r="AP48" s="215"/>
      <c r="AQ48" s="215"/>
      <c r="AR48" s="218"/>
      <c r="AS48" s="215"/>
      <c r="AT48" s="215"/>
      <c r="AU48" s="215"/>
      <c r="AV48" s="217"/>
      <c r="AW48" s="215"/>
      <c r="AX48" s="215"/>
      <c r="AY48" s="215"/>
      <c r="AZ48" s="215"/>
      <c r="BA48" s="215"/>
      <c r="BB48" s="219"/>
      <c r="BC48" s="215"/>
      <c r="BD48" s="215"/>
      <c r="BE48" s="215"/>
      <c r="BF48" s="217"/>
      <c r="BG48" s="215"/>
      <c r="BH48" s="215"/>
      <c r="BI48" s="215"/>
      <c r="BJ48" s="215"/>
      <c r="BK48" s="215"/>
      <c r="BL48" s="218"/>
      <c r="BM48" s="215"/>
      <c r="BN48" s="215"/>
      <c r="BO48" s="215"/>
      <c r="BP48" s="215"/>
      <c r="BQ48" s="218"/>
      <c r="BR48" s="215"/>
      <c r="BS48" s="215"/>
      <c r="BT48" s="215"/>
      <c r="BU48" s="217"/>
      <c r="BV48" s="218"/>
      <c r="BW48" s="215"/>
      <c r="BX48" s="215"/>
      <c r="BY48" s="215"/>
      <c r="BZ48" s="217"/>
      <c r="CA48" s="237"/>
      <c r="CB48" s="235"/>
      <c r="CC48" s="235"/>
      <c r="CD48" s="235"/>
      <c r="CE48" s="236"/>
      <c r="CF48" s="237"/>
      <c r="CG48" s="235"/>
      <c r="CH48" s="235"/>
      <c r="CI48" s="235"/>
      <c r="CJ48" s="236"/>
      <c r="CK48" s="235"/>
      <c r="CL48" s="235"/>
      <c r="CM48" s="235"/>
      <c r="CN48" s="235"/>
      <c r="CO48" s="235"/>
      <c r="CP48" s="235"/>
      <c r="CQ48" s="235"/>
      <c r="CR48" s="235"/>
      <c r="CS48" s="235"/>
      <c r="CT48" s="235"/>
      <c r="CU48" s="235"/>
      <c r="CV48" s="235"/>
      <c r="CW48" s="235"/>
      <c r="CX48" s="235"/>
      <c r="CY48" s="235"/>
      <c r="CZ48" s="235"/>
      <c r="DA48" s="235"/>
      <c r="DB48" s="235"/>
      <c r="DC48" s="235"/>
      <c r="DD48" s="235"/>
      <c r="DE48" s="235"/>
      <c r="DF48" s="235"/>
      <c r="DG48" s="235"/>
      <c r="DH48" s="235"/>
      <c r="DI48" s="238"/>
      <c r="DJ48" s="239"/>
      <c r="DK48" s="235"/>
      <c r="DL48" s="235"/>
      <c r="DM48" s="235"/>
      <c r="DN48" s="235"/>
      <c r="DO48" s="235"/>
      <c r="DP48" s="235"/>
      <c r="DQ48" s="235"/>
      <c r="DR48" s="235"/>
      <c r="DS48" s="235"/>
      <c r="DT48" s="235"/>
      <c r="DU48" s="235"/>
      <c r="DV48" s="235"/>
      <c r="DW48" s="235"/>
      <c r="DX48" s="235"/>
      <c r="DY48" s="235"/>
      <c r="DZ48" s="235"/>
      <c r="EA48" s="235"/>
      <c r="EB48" s="235"/>
      <c r="EC48" s="235"/>
      <c r="ED48" s="235"/>
      <c r="EE48" s="235"/>
      <c r="EF48" s="235"/>
      <c r="EG48" s="235"/>
      <c r="EH48" s="235"/>
      <c r="EI48" s="235"/>
      <c r="EJ48" s="235"/>
      <c r="EK48" s="235"/>
      <c r="EL48" s="235"/>
      <c r="EM48" s="235"/>
      <c r="EN48" s="235"/>
      <c r="EO48" s="235"/>
      <c r="EP48" s="235"/>
      <c r="EQ48" s="235"/>
      <c r="ER48" s="235"/>
      <c r="ES48" s="235"/>
      <c r="ET48" s="235"/>
      <c r="EU48" s="235"/>
      <c r="EV48" s="235"/>
      <c r="EW48" s="235"/>
      <c r="EX48" s="235"/>
      <c r="EY48" s="235"/>
      <c r="EZ48" s="235"/>
      <c r="FA48" s="235"/>
      <c r="FB48" s="235"/>
      <c r="FC48" s="235"/>
      <c r="FD48" s="235"/>
      <c r="FE48" s="235"/>
      <c r="FF48" s="235"/>
      <c r="FG48" s="235"/>
      <c r="FH48" s="235"/>
      <c r="FI48" s="235"/>
      <c r="FJ48" s="235"/>
      <c r="FK48" s="235"/>
      <c r="FL48" s="235"/>
      <c r="FM48" s="235"/>
      <c r="FN48" s="235"/>
      <c r="FO48" s="235"/>
      <c r="FP48" s="235"/>
      <c r="FQ48" s="235"/>
      <c r="FR48" s="235"/>
      <c r="FS48" s="235"/>
      <c r="FT48" s="235"/>
      <c r="FU48" s="235"/>
      <c r="FV48" s="235"/>
      <c r="FW48" s="235"/>
      <c r="FX48" s="235"/>
      <c r="FY48" s="235"/>
      <c r="FZ48" s="235"/>
      <c r="GA48" s="235"/>
      <c r="GB48" s="235"/>
      <c r="GC48" s="235"/>
      <c r="GD48" s="235"/>
      <c r="GE48" s="235"/>
      <c r="GF48" s="235"/>
      <c r="GG48" s="237"/>
      <c r="GH48" s="235"/>
      <c r="GI48" s="235"/>
      <c r="GJ48" s="235"/>
      <c r="GK48" s="240"/>
      <c r="GL48" s="1504">
        <f>SUM(I50:GK50)</f>
        <v>0</v>
      </c>
      <c r="GM48" s="2154">
        <f>ROUND(GL48/30,2)</f>
        <v>0</v>
      </c>
      <c r="GN48" s="1551"/>
      <c r="GO48" s="200"/>
    </row>
    <row r="49" spans="1:197" ht="10.5" hidden="1" customHeight="1">
      <c r="A49" s="1387"/>
      <c r="B49" s="1381"/>
      <c r="C49" s="1381"/>
      <c r="D49" s="1381"/>
      <c r="E49" s="1381"/>
      <c r="F49" s="1381"/>
      <c r="G49" s="1518"/>
      <c r="H49" s="1337"/>
      <c r="I49" s="234"/>
      <c r="J49" s="235"/>
      <c r="K49" s="235"/>
      <c r="L49" s="235"/>
      <c r="M49" s="236"/>
      <c r="N49" s="215"/>
      <c r="O49" s="215"/>
      <c r="P49" s="215"/>
      <c r="Q49" s="215"/>
      <c r="R49" s="217"/>
      <c r="S49" s="215"/>
      <c r="T49" s="215"/>
      <c r="U49" s="215"/>
      <c r="V49" s="215"/>
      <c r="W49" s="215"/>
      <c r="X49" s="218"/>
      <c r="Y49" s="215"/>
      <c r="Z49" s="215"/>
      <c r="AA49" s="215"/>
      <c r="AB49" s="215"/>
      <c r="AC49" s="218"/>
      <c r="AD49" s="215"/>
      <c r="AE49" s="215"/>
      <c r="AF49" s="215"/>
      <c r="AG49" s="215"/>
      <c r="AH49" s="215"/>
      <c r="AI49" s="215"/>
      <c r="AJ49" s="215"/>
      <c r="AK49" s="215"/>
      <c r="AL49" s="217"/>
      <c r="AM49" s="215"/>
      <c r="AN49" s="215"/>
      <c r="AO49" s="215"/>
      <c r="AP49" s="215"/>
      <c r="AQ49" s="215"/>
      <c r="AR49" s="218"/>
      <c r="AS49" s="215"/>
      <c r="AT49" s="215"/>
      <c r="AU49" s="215"/>
      <c r="AV49" s="217"/>
      <c r="AW49" s="215"/>
      <c r="AX49" s="215"/>
      <c r="AY49" s="215"/>
      <c r="AZ49" s="215"/>
      <c r="BA49" s="215"/>
      <c r="BB49" s="219"/>
      <c r="BC49" s="215"/>
      <c r="BD49" s="215"/>
      <c r="BE49" s="215"/>
      <c r="BF49" s="215"/>
      <c r="BG49" s="215"/>
      <c r="BH49" s="215"/>
      <c r="BI49" s="215"/>
      <c r="BJ49" s="215"/>
      <c r="BK49" s="215"/>
      <c r="BL49" s="218"/>
      <c r="BM49" s="215"/>
      <c r="BN49" s="215"/>
      <c r="BO49" s="215"/>
      <c r="BP49" s="215"/>
      <c r="BQ49" s="218"/>
      <c r="BR49" s="215"/>
      <c r="BS49" s="215"/>
      <c r="BT49" s="215"/>
      <c r="BU49" s="215"/>
      <c r="BV49" s="215"/>
      <c r="BW49" s="215"/>
      <c r="BX49" s="215"/>
      <c r="BY49" s="215"/>
      <c r="BZ49" s="215"/>
      <c r="CA49" s="237"/>
      <c r="CB49" s="235"/>
      <c r="CC49" s="235"/>
      <c r="CD49" s="235"/>
      <c r="CE49" s="236"/>
      <c r="CF49" s="237"/>
      <c r="CG49" s="235"/>
      <c r="CH49" s="235"/>
      <c r="CI49" s="235"/>
      <c r="CJ49" s="236"/>
      <c r="CK49" s="235"/>
      <c r="CL49" s="235"/>
      <c r="CM49" s="235"/>
      <c r="CN49" s="235"/>
      <c r="CO49" s="235"/>
      <c r="CP49" s="235"/>
      <c r="CQ49" s="235"/>
      <c r="CR49" s="235"/>
      <c r="CS49" s="235"/>
      <c r="CT49" s="235"/>
      <c r="CU49" s="235"/>
      <c r="CV49" s="235"/>
      <c r="CW49" s="235"/>
      <c r="CX49" s="235"/>
      <c r="CY49" s="235"/>
      <c r="CZ49" s="235"/>
      <c r="DA49" s="235"/>
      <c r="DB49" s="235"/>
      <c r="DC49" s="235"/>
      <c r="DD49" s="235"/>
      <c r="DE49" s="235"/>
      <c r="DF49" s="235"/>
      <c r="DG49" s="235"/>
      <c r="DH49" s="235"/>
      <c r="DI49" s="238"/>
      <c r="DJ49" s="239"/>
      <c r="DK49" s="235"/>
      <c r="DL49" s="235"/>
      <c r="DM49" s="235"/>
      <c r="DN49" s="235"/>
      <c r="DO49" s="235"/>
      <c r="DP49" s="235"/>
      <c r="DQ49" s="235"/>
      <c r="DR49" s="235"/>
      <c r="DS49" s="235"/>
      <c r="DT49" s="235"/>
      <c r="DU49" s="235"/>
      <c r="DV49" s="235"/>
      <c r="DW49" s="235"/>
      <c r="DX49" s="235"/>
      <c r="DY49" s="235"/>
      <c r="DZ49" s="235"/>
      <c r="EA49" s="235"/>
      <c r="EB49" s="235"/>
      <c r="EC49" s="235"/>
      <c r="ED49" s="235"/>
      <c r="EE49" s="235"/>
      <c r="EF49" s="235"/>
      <c r="EG49" s="235"/>
      <c r="EH49" s="235"/>
      <c r="EI49" s="235"/>
      <c r="EJ49" s="235"/>
      <c r="EK49" s="235"/>
      <c r="EL49" s="235"/>
      <c r="EM49" s="235"/>
      <c r="EN49" s="235"/>
      <c r="EO49" s="235"/>
      <c r="EP49" s="235"/>
      <c r="EQ49" s="235"/>
      <c r="ER49" s="235"/>
      <c r="ES49" s="235"/>
      <c r="ET49" s="235"/>
      <c r="EU49" s="235"/>
      <c r="EV49" s="235"/>
      <c r="EW49" s="235"/>
      <c r="EX49" s="235"/>
      <c r="EY49" s="235"/>
      <c r="EZ49" s="235"/>
      <c r="FA49" s="235"/>
      <c r="FB49" s="235"/>
      <c r="FC49" s="235"/>
      <c r="FD49" s="235"/>
      <c r="FE49" s="235"/>
      <c r="FF49" s="235"/>
      <c r="FG49" s="235"/>
      <c r="FH49" s="235"/>
      <c r="FI49" s="235"/>
      <c r="FJ49" s="235"/>
      <c r="FK49" s="235"/>
      <c r="FL49" s="235"/>
      <c r="FM49" s="235"/>
      <c r="FN49" s="235"/>
      <c r="FO49" s="235"/>
      <c r="FP49" s="235"/>
      <c r="FQ49" s="235"/>
      <c r="FR49" s="235"/>
      <c r="FS49" s="235"/>
      <c r="FT49" s="235"/>
      <c r="FU49" s="235"/>
      <c r="FV49" s="235"/>
      <c r="FW49" s="235"/>
      <c r="FX49" s="235"/>
      <c r="FY49" s="235"/>
      <c r="FZ49" s="235"/>
      <c r="GA49" s="235"/>
      <c r="GB49" s="235"/>
      <c r="GC49" s="235"/>
      <c r="GD49" s="235"/>
      <c r="GE49" s="235"/>
      <c r="GF49" s="235"/>
      <c r="GG49" s="237"/>
      <c r="GH49" s="235"/>
      <c r="GI49" s="235"/>
      <c r="GJ49" s="235"/>
      <c r="GK49" s="240"/>
      <c r="GL49" s="1505"/>
      <c r="GM49" s="2154"/>
      <c r="GN49" s="1551"/>
      <c r="GO49" s="200"/>
    </row>
    <row r="50" spans="1:197" ht="10.5" hidden="1" customHeight="1">
      <c r="A50" s="1387"/>
      <c r="B50" s="1381"/>
      <c r="C50" s="1381"/>
      <c r="D50" s="1381"/>
      <c r="E50" s="1381"/>
      <c r="F50" s="1381"/>
      <c r="G50" s="1519"/>
      <c r="H50" s="1338"/>
      <c r="I50" s="1653"/>
      <c r="J50" s="1654"/>
      <c r="K50" s="1654"/>
      <c r="L50" s="1654"/>
      <c r="M50" s="1655"/>
      <c r="N50" s="1603"/>
      <c r="O50" s="1592"/>
      <c r="P50" s="1592"/>
      <c r="Q50" s="1592"/>
      <c r="R50" s="1593"/>
      <c r="S50" s="1510"/>
      <c r="T50" s="1511"/>
      <c r="U50" s="1511"/>
      <c r="V50" s="1511"/>
      <c r="W50" s="1512"/>
      <c r="X50" s="1510"/>
      <c r="Y50" s="1511"/>
      <c r="Z50" s="1511"/>
      <c r="AA50" s="1511"/>
      <c r="AB50" s="1512"/>
      <c r="AC50" s="1510"/>
      <c r="AD50" s="1511"/>
      <c r="AE50" s="1511"/>
      <c r="AF50" s="1511"/>
      <c r="AG50" s="1512"/>
      <c r="AH50" s="1510"/>
      <c r="AI50" s="1511"/>
      <c r="AJ50" s="1511"/>
      <c r="AK50" s="1511"/>
      <c r="AL50" s="1512"/>
      <c r="AM50" s="1510"/>
      <c r="AN50" s="1511"/>
      <c r="AO50" s="1511"/>
      <c r="AP50" s="1511"/>
      <c r="AQ50" s="1512"/>
      <c r="AR50" s="1510"/>
      <c r="AS50" s="1511"/>
      <c r="AT50" s="1511"/>
      <c r="AU50" s="1511"/>
      <c r="AV50" s="1512"/>
      <c r="AW50" s="1510"/>
      <c r="AX50" s="1511"/>
      <c r="AY50" s="1511"/>
      <c r="AZ50" s="1511"/>
      <c r="BA50" s="1521"/>
      <c r="BB50" s="1522"/>
      <c r="BC50" s="1511"/>
      <c r="BD50" s="1511"/>
      <c r="BE50" s="1511"/>
      <c r="BF50" s="1512"/>
      <c r="BG50" s="1510"/>
      <c r="BH50" s="1511"/>
      <c r="BI50" s="1511"/>
      <c r="BJ50" s="1511"/>
      <c r="BK50" s="1512"/>
      <c r="BL50" s="1510"/>
      <c r="BM50" s="1511"/>
      <c r="BN50" s="1511"/>
      <c r="BO50" s="1511"/>
      <c r="BP50" s="1512"/>
      <c r="BQ50" s="1510"/>
      <c r="BR50" s="1511"/>
      <c r="BS50" s="1511"/>
      <c r="BT50" s="1511"/>
      <c r="BU50" s="1512"/>
      <c r="BV50" s="1510"/>
      <c r="BW50" s="1511"/>
      <c r="BX50" s="1511"/>
      <c r="BY50" s="1511"/>
      <c r="BZ50" s="1512"/>
      <c r="CA50" s="1646"/>
      <c r="CB50" s="1647"/>
      <c r="CC50" s="1647"/>
      <c r="CD50" s="1647"/>
      <c r="CE50" s="1648"/>
      <c r="CF50" s="1646"/>
      <c r="CG50" s="1647"/>
      <c r="CH50" s="1647"/>
      <c r="CI50" s="1647"/>
      <c r="CJ50" s="1648"/>
      <c r="CK50" s="1647"/>
      <c r="CL50" s="1647"/>
      <c r="CM50" s="1647"/>
      <c r="CN50" s="1647"/>
      <c r="CO50" s="1648"/>
      <c r="CP50" s="1646"/>
      <c r="CQ50" s="1647"/>
      <c r="CR50" s="1647"/>
      <c r="CS50" s="1647"/>
      <c r="CT50" s="1648"/>
      <c r="CU50" s="1646"/>
      <c r="CV50" s="1647"/>
      <c r="CW50" s="1647"/>
      <c r="CX50" s="1647"/>
      <c r="CY50" s="1648"/>
      <c r="CZ50" s="1646"/>
      <c r="DA50" s="1647"/>
      <c r="DB50" s="1647"/>
      <c r="DC50" s="1647"/>
      <c r="DD50" s="1648"/>
      <c r="DE50" s="1646"/>
      <c r="DF50" s="1647"/>
      <c r="DG50" s="1647"/>
      <c r="DH50" s="1647"/>
      <c r="DI50" s="1649"/>
      <c r="DJ50" s="1650"/>
      <c r="DK50" s="1647"/>
      <c r="DL50" s="1647"/>
      <c r="DM50" s="1647"/>
      <c r="DN50" s="1648"/>
      <c r="DO50" s="1646"/>
      <c r="DP50" s="1647"/>
      <c r="DQ50" s="1647"/>
      <c r="DR50" s="1647"/>
      <c r="DS50" s="1648"/>
      <c r="DT50" s="1646"/>
      <c r="DU50" s="1647"/>
      <c r="DV50" s="1647"/>
      <c r="DW50" s="1647"/>
      <c r="DX50" s="1648"/>
      <c r="DY50" s="1646"/>
      <c r="DZ50" s="1647"/>
      <c r="EA50" s="1647"/>
      <c r="EB50" s="1647"/>
      <c r="EC50" s="1648"/>
      <c r="ED50" s="1647"/>
      <c r="EE50" s="1647"/>
      <c r="EF50" s="1647"/>
      <c r="EG50" s="1647"/>
      <c r="EH50" s="1648"/>
      <c r="EI50" s="1646"/>
      <c r="EJ50" s="1647"/>
      <c r="EK50" s="1647"/>
      <c r="EL50" s="1647"/>
      <c r="EM50" s="1648"/>
      <c r="EN50" s="1646"/>
      <c r="EO50" s="1647"/>
      <c r="EP50" s="1647"/>
      <c r="EQ50" s="1647"/>
      <c r="ER50" s="1648"/>
      <c r="ES50" s="1646"/>
      <c r="ET50" s="1647"/>
      <c r="EU50" s="1647"/>
      <c r="EV50" s="1647"/>
      <c r="EW50" s="1648"/>
      <c r="EX50" s="1646"/>
      <c r="EY50" s="1647"/>
      <c r="EZ50" s="1647"/>
      <c r="FA50" s="1647"/>
      <c r="FB50" s="1648"/>
      <c r="FC50" s="1646"/>
      <c r="FD50" s="1647"/>
      <c r="FE50" s="1647"/>
      <c r="FF50" s="1647"/>
      <c r="FG50" s="1648"/>
      <c r="FH50" s="1646"/>
      <c r="FI50" s="1647"/>
      <c r="FJ50" s="1647"/>
      <c r="FK50" s="1647"/>
      <c r="FL50" s="1648"/>
      <c r="FM50" s="1646"/>
      <c r="FN50" s="1647"/>
      <c r="FO50" s="1647"/>
      <c r="FP50" s="1647"/>
      <c r="FQ50" s="1647"/>
      <c r="FR50" s="1647"/>
      <c r="FS50" s="1647"/>
      <c r="FT50" s="1647"/>
      <c r="FU50" s="1647"/>
      <c r="FV50" s="1648"/>
      <c r="FW50" s="1646"/>
      <c r="FX50" s="1647"/>
      <c r="FY50" s="1647"/>
      <c r="FZ50" s="1647"/>
      <c r="GA50" s="1648"/>
      <c r="GB50" s="1646"/>
      <c r="GC50" s="1647"/>
      <c r="GD50" s="1647"/>
      <c r="GE50" s="1647"/>
      <c r="GF50" s="1648"/>
      <c r="GG50" s="1646"/>
      <c r="GH50" s="1647"/>
      <c r="GI50" s="1647"/>
      <c r="GJ50" s="1647"/>
      <c r="GK50" s="1658"/>
      <c r="GL50" s="1514"/>
      <c r="GM50" s="2155"/>
      <c r="GN50" s="1551"/>
      <c r="GO50" s="200"/>
    </row>
    <row r="51" spans="1:197" ht="10.5" hidden="1" customHeight="1">
      <c r="A51" s="1387"/>
      <c r="B51" s="1381"/>
      <c r="C51" s="1381"/>
      <c r="D51" s="1381"/>
      <c r="E51" s="1381"/>
      <c r="F51" s="1381"/>
      <c r="G51" s="1431" t="s">
        <v>716</v>
      </c>
      <c r="H51" s="1337"/>
      <c r="I51" s="234"/>
      <c r="J51" s="235"/>
      <c r="K51" s="235"/>
      <c r="L51" s="235"/>
      <c r="M51" s="236"/>
      <c r="N51" s="218"/>
      <c r="O51" s="215"/>
      <c r="P51" s="215"/>
      <c r="Q51" s="215"/>
      <c r="R51" s="217"/>
      <c r="S51" s="215"/>
      <c r="T51" s="215"/>
      <c r="U51" s="215"/>
      <c r="V51" s="215"/>
      <c r="W51" s="215"/>
      <c r="X51" s="218"/>
      <c r="Y51" s="215"/>
      <c r="Z51" s="215"/>
      <c r="AA51" s="215"/>
      <c r="AB51" s="215"/>
      <c r="AC51" s="218"/>
      <c r="AD51" s="215"/>
      <c r="AE51" s="215"/>
      <c r="AF51" s="215"/>
      <c r="AG51" s="217"/>
      <c r="AH51" s="218"/>
      <c r="AI51" s="215"/>
      <c r="AJ51" s="215"/>
      <c r="AK51" s="215"/>
      <c r="AL51" s="217"/>
      <c r="AM51" s="218"/>
      <c r="AN51" s="215"/>
      <c r="AO51" s="215"/>
      <c r="AP51" s="215"/>
      <c r="AQ51" s="217"/>
      <c r="AR51" s="218"/>
      <c r="AS51" s="215"/>
      <c r="AT51" s="215"/>
      <c r="AU51" s="215"/>
      <c r="AV51" s="217"/>
      <c r="AW51" s="215"/>
      <c r="AX51" s="215"/>
      <c r="AY51" s="215"/>
      <c r="AZ51" s="215"/>
      <c r="BA51" s="215"/>
      <c r="BB51" s="219"/>
      <c r="BC51" s="215"/>
      <c r="BD51" s="215"/>
      <c r="BE51" s="215"/>
      <c r="BF51" s="217"/>
      <c r="BG51" s="215"/>
      <c r="BH51" s="215"/>
      <c r="BI51" s="215"/>
      <c r="BJ51" s="215"/>
      <c r="BK51" s="215"/>
      <c r="BL51" s="218"/>
      <c r="BM51" s="215"/>
      <c r="BN51" s="215"/>
      <c r="BO51" s="215"/>
      <c r="BP51" s="215"/>
      <c r="BQ51" s="218"/>
      <c r="BR51" s="215"/>
      <c r="BS51" s="215"/>
      <c r="BT51" s="215"/>
      <c r="BU51" s="217"/>
      <c r="BV51" s="218"/>
      <c r="BW51" s="215"/>
      <c r="BX51" s="215"/>
      <c r="BY51" s="215"/>
      <c r="BZ51" s="217"/>
      <c r="CA51" s="237"/>
      <c r="CB51" s="235"/>
      <c r="CC51" s="235"/>
      <c r="CD51" s="235"/>
      <c r="CE51" s="236"/>
      <c r="CF51" s="237"/>
      <c r="CG51" s="235"/>
      <c r="CH51" s="235"/>
      <c r="CI51" s="235"/>
      <c r="CJ51" s="236"/>
      <c r="CK51" s="235"/>
      <c r="CL51" s="235"/>
      <c r="CM51" s="235"/>
      <c r="CN51" s="235"/>
      <c r="CO51" s="235"/>
      <c r="CP51" s="235"/>
      <c r="CQ51" s="235"/>
      <c r="CR51" s="235"/>
      <c r="CS51" s="235"/>
      <c r="CT51" s="235"/>
      <c r="CU51" s="235"/>
      <c r="CV51" s="235"/>
      <c r="CW51" s="235"/>
      <c r="CX51" s="235"/>
      <c r="CY51" s="235"/>
      <c r="CZ51" s="235"/>
      <c r="DA51" s="235"/>
      <c r="DB51" s="235"/>
      <c r="DC51" s="235"/>
      <c r="DD51" s="235"/>
      <c r="DE51" s="235"/>
      <c r="DF51" s="235"/>
      <c r="DG51" s="235"/>
      <c r="DH51" s="235"/>
      <c r="DI51" s="238"/>
      <c r="DJ51" s="239"/>
      <c r="DK51" s="235"/>
      <c r="DL51" s="235"/>
      <c r="DM51" s="235"/>
      <c r="DN51" s="235"/>
      <c r="DO51" s="235"/>
      <c r="DP51" s="235"/>
      <c r="DQ51" s="235"/>
      <c r="DR51" s="235"/>
      <c r="DS51" s="235"/>
      <c r="DT51" s="235"/>
      <c r="DU51" s="235"/>
      <c r="DV51" s="235"/>
      <c r="DW51" s="235"/>
      <c r="DX51" s="235"/>
      <c r="DY51" s="235"/>
      <c r="DZ51" s="235"/>
      <c r="EA51" s="235"/>
      <c r="EB51" s="235"/>
      <c r="EC51" s="235"/>
      <c r="ED51" s="235"/>
      <c r="EE51" s="235"/>
      <c r="EF51" s="235"/>
      <c r="EG51" s="235"/>
      <c r="EH51" s="235"/>
      <c r="EI51" s="235"/>
      <c r="EJ51" s="235"/>
      <c r="EK51" s="235"/>
      <c r="EL51" s="235"/>
      <c r="EM51" s="235"/>
      <c r="EN51" s="235"/>
      <c r="EO51" s="235"/>
      <c r="EP51" s="235"/>
      <c r="EQ51" s="235"/>
      <c r="ER51" s="235"/>
      <c r="ES51" s="235"/>
      <c r="ET51" s="235"/>
      <c r="EU51" s="235"/>
      <c r="EV51" s="235"/>
      <c r="EW51" s="235"/>
      <c r="EX51" s="235"/>
      <c r="EY51" s="235"/>
      <c r="EZ51" s="235"/>
      <c r="FA51" s="235"/>
      <c r="FB51" s="235"/>
      <c r="FC51" s="235"/>
      <c r="FD51" s="235"/>
      <c r="FE51" s="235"/>
      <c r="FF51" s="235"/>
      <c r="FG51" s="235"/>
      <c r="FH51" s="235"/>
      <c r="FI51" s="235"/>
      <c r="FJ51" s="235"/>
      <c r="FK51" s="235"/>
      <c r="FL51" s="235"/>
      <c r="FM51" s="235"/>
      <c r="FN51" s="235"/>
      <c r="FO51" s="235"/>
      <c r="FP51" s="235"/>
      <c r="FQ51" s="235"/>
      <c r="FR51" s="235"/>
      <c r="FS51" s="235"/>
      <c r="FT51" s="235"/>
      <c r="FU51" s="235"/>
      <c r="FV51" s="235"/>
      <c r="FW51" s="235"/>
      <c r="FX51" s="235"/>
      <c r="FY51" s="235"/>
      <c r="FZ51" s="235"/>
      <c r="GA51" s="235"/>
      <c r="GB51" s="235"/>
      <c r="GC51" s="235"/>
      <c r="GD51" s="235"/>
      <c r="GE51" s="235"/>
      <c r="GF51" s="235"/>
      <c r="GG51" s="237"/>
      <c r="GH51" s="235"/>
      <c r="GI51" s="235"/>
      <c r="GJ51" s="235"/>
      <c r="GK51" s="240"/>
      <c r="GL51" s="1637">
        <f>SUM(I53:GK53)</f>
        <v>0</v>
      </c>
      <c r="GM51" s="2154">
        <f>ROUND(GL51/30,2)</f>
        <v>0</v>
      </c>
      <c r="GN51" s="1551"/>
      <c r="GO51" s="200"/>
    </row>
    <row r="52" spans="1:197" ht="4.5" hidden="1" customHeight="1">
      <c r="A52" s="1387"/>
      <c r="B52" s="1381"/>
      <c r="C52" s="1381"/>
      <c r="D52" s="1381"/>
      <c r="E52" s="1381"/>
      <c r="F52" s="1381"/>
      <c r="G52" s="1392"/>
      <c r="H52" s="1337"/>
      <c r="I52" s="234"/>
      <c r="J52" s="235"/>
      <c r="K52" s="235"/>
      <c r="L52" s="235"/>
      <c r="M52" s="236"/>
      <c r="N52" s="218"/>
      <c r="O52" s="215"/>
      <c r="P52" s="215"/>
      <c r="Q52" s="215"/>
      <c r="R52" s="217"/>
      <c r="S52" s="215"/>
      <c r="T52" s="215"/>
      <c r="U52" s="215"/>
      <c r="V52" s="215"/>
      <c r="W52" s="215"/>
      <c r="X52" s="218"/>
      <c r="Y52" s="215"/>
      <c r="Z52" s="215"/>
      <c r="AA52" s="215"/>
      <c r="AB52" s="215"/>
      <c r="AC52" s="218"/>
      <c r="AD52" s="215"/>
      <c r="AE52" s="215"/>
      <c r="AF52" s="215"/>
      <c r="AG52" s="217"/>
      <c r="AH52" s="218"/>
      <c r="AI52" s="215"/>
      <c r="AJ52" s="215"/>
      <c r="AK52" s="215"/>
      <c r="AL52" s="217"/>
      <c r="AM52" s="218"/>
      <c r="AN52" s="215"/>
      <c r="AO52" s="215"/>
      <c r="AP52" s="215"/>
      <c r="AQ52" s="217"/>
      <c r="AR52" s="218"/>
      <c r="AS52" s="215"/>
      <c r="AT52" s="215"/>
      <c r="AU52" s="215"/>
      <c r="AV52" s="217"/>
      <c r="AW52" s="215"/>
      <c r="AX52" s="215"/>
      <c r="AY52" s="215"/>
      <c r="AZ52" s="215"/>
      <c r="BA52" s="215"/>
      <c r="BB52" s="219"/>
      <c r="BC52" s="215"/>
      <c r="BD52" s="215"/>
      <c r="BE52" s="215"/>
      <c r="BF52" s="215"/>
      <c r="BG52" s="215"/>
      <c r="BH52" s="215"/>
      <c r="BI52" s="215"/>
      <c r="BJ52" s="215"/>
      <c r="BK52" s="215"/>
      <c r="BL52" s="218"/>
      <c r="BM52" s="215"/>
      <c r="BN52" s="215"/>
      <c r="BO52" s="215"/>
      <c r="BP52" s="215"/>
      <c r="BQ52" s="218"/>
      <c r="BR52" s="215"/>
      <c r="BS52" s="215"/>
      <c r="BT52" s="215"/>
      <c r="BU52" s="217"/>
      <c r="BV52" s="218"/>
      <c r="BW52" s="215"/>
      <c r="BX52" s="215"/>
      <c r="BY52" s="215"/>
      <c r="BZ52" s="217"/>
      <c r="CA52" s="237"/>
      <c r="CB52" s="235"/>
      <c r="CC52" s="235"/>
      <c r="CD52" s="235"/>
      <c r="CE52" s="236"/>
      <c r="CF52" s="237"/>
      <c r="CG52" s="235"/>
      <c r="CH52" s="235"/>
      <c r="CI52" s="235"/>
      <c r="CJ52" s="236"/>
      <c r="CK52" s="235"/>
      <c r="CL52" s="235"/>
      <c r="CM52" s="235"/>
      <c r="CN52" s="235"/>
      <c r="CO52" s="235"/>
      <c r="CP52" s="235"/>
      <c r="CQ52" s="235"/>
      <c r="CR52" s="235"/>
      <c r="CS52" s="235"/>
      <c r="CT52" s="235"/>
      <c r="CU52" s="235"/>
      <c r="CV52" s="235"/>
      <c r="CW52" s="235"/>
      <c r="CX52" s="235"/>
      <c r="CY52" s="235"/>
      <c r="CZ52" s="235"/>
      <c r="DA52" s="235"/>
      <c r="DB52" s="235"/>
      <c r="DC52" s="235"/>
      <c r="DD52" s="235"/>
      <c r="DE52" s="235"/>
      <c r="DF52" s="235"/>
      <c r="DG52" s="235"/>
      <c r="DH52" s="235"/>
      <c r="DI52" s="238"/>
      <c r="DJ52" s="239"/>
      <c r="DK52" s="235"/>
      <c r="DL52" s="235"/>
      <c r="DM52" s="235"/>
      <c r="DN52" s="235"/>
      <c r="DO52" s="235"/>
      <c r="DP52" s="235"/>
      <c r="DQ52" s="235"/>
      <c r="DR52" s="235"/>
      <c r="DS52" s="235"/>
      <c r="DT52" s="235"/>
      <c r="DU52" s="235"/>
      <c r="DV52" s="235"/>
      <c r="DW52" s="235"/>
      <c r="DX52" s="235"/>
      <c r="DY52" s="235"/>
      <c r="DZ52" s="235"/>
      <c r="EA52" s="235"/>
      <c r="EB52" s="235"/>
      <c r="EC52" s="235"/>
      <c r="ED52" s="235"/>
      <c r="EE52" s="235"/>
      <c r="EF52" s="235"/>
      <c r="EG52" s="235"/>
      <c r="EH52" s="235"/>
      <c r="EI52" s="235"/>
      <c r="EJ52" s="235"/>
      <c r="EK52" s="235"/>
      <c r="EL52" s="235"/>
      <c r="EM52" s="235"/>
      <c r="EN52" s="235"/>
      <c r="EO52" s="235"/>
      <c r="EP52" s="235"/>
      <c r="EQ52" s="235"/>
      <c r="ER52" s="235"/>
      <c r="ES52" s="235"/>
      <c r="ET52" s="235"/>
      <c r="EU52" s="235"/>
      <c r="EV52" s="235"/>
      <c r="EW52" s="235"/>
      <c r="EX52" s="235"/>
      <c r="EY52" s="235"/>
      <c r="EZ52" s="235"/>
      <c r="FA52" s="235"/>
      <c r="FB52" s="235"/>
      <c r="FC52" s="235"/>
      <c r="FD52" s="235"/>
      <c r="FE52" s="235"/>
      <c r="FF52" s="235"/>
      <c r="FG52" s="235"/>
      <c r="FH52" s="235"/>
      <c r="FI52" s="235"/>
      <c r="FJ52" s="235"/>
      <c r="FK52" s="235"/>
      <c r="FL52" s="235"/>
      <c r="FM52" s="235"/>
      <c r="FN52" s="235"/>
      <c r="FO52" s="235"/>
      <c r="FP52" s="235"/>
      <c r="FQ52" s="235"/>
      <c r="FR52" s="235"/>
      <c r="FS52" s="235"/>
      <c r="FT52" s="235"/>
      <c r="FU52" s="235"/>
      <c r="FV52" s="235"/>
      <c r="FW52" s="235"/>
      <c r="FX52" s="235"/>
      <c r="FY52" s="235"/>
      <c r="FZ52" s="235"/>
      <c r="GA52" s="235"/>
      <c r="GB52" s="235"/>
      <c r="GC52" s="235"/>
      <c r="GD52" s="235"/>
      <c r="GE52" s="235"/>
      <c r="GF52" s="235"/>
      <c r="GG52" s="237"/>
      <c r="GH52" s="235"/>
      <c r="GI52" s="235"/>
      <c r="GJ52" s="235"/>
      <c r="GK52" s="240"/>
      <c r="GL52" s="1638"/>
      <c r="GM52" s="2154"/>
      <c r="GN52" s="1551"/>
      <c r="GO52" s="200"/>
    </row>
    <row r="53" spans="1:197" ht="10.5" hidden="1" customHeight="1">
      <c r="A53" s="1404"/>
      <c r="B53" s="1384"/>
      <c r="C53" s="1384"/>
      <c r="D53" s="1384"/>
      <c r="E53" s="1384"/>
      <c r="F53" s="1384"/>
      <c r="G53" s="1397"/>
      <c r="H53" s="1437"/>
      <c r="I53" s="1651"/>
      <c r="J53" s="1598"/>
      <c r="K53" s="1598"/>
      <c r="L53" s="1598"/>
      <c r="M53" s="1599"/>
      <c r="N53" s="1501"/>
      <c r="O53" s="1502"/>
      <c r="P53" s="1502"/>
      <c r="Q53" s="1502"/>
      <c r="R53" s="1503"/>
      <c r="S53" s="1501"/>
      <c r="T53" s="1502"/>
      <c r="U53" s="1502"/>
      <c r="V53" s="1502"/>
      <c r="W53" s="1503"/>
      <c r="X53" s="1501"/>
      <c r="Y53" s="1502"/>
      <c r="Z53" s="1502"/>
      <c r="AA53" s="1502"/>
      <c r="AB53" s="1503"/>
      <c r="AC53" s="1501"/>
      <c r="AD53" s="1502"/>
      <c r="AE53" s="1502"/>
      <c r="AF53" s="1502"/>
      <c r="AG53" s="1503"/>
      <c r="AH53" s="1501"/>
      <c r="AI53" s="1502"/>
      <c r="AJ53" s="1502"/>
      <c r="AK53" s="1502"/>
      <c r="AL53" s="1503"/>
      <c r="AM53" s="1501"/>
      <c r="AN53" s="1502"/>
      <c r="AO53" s="1502"/>
      <c r="AP53" s="1502"/>
      <c r="AQ53" s="1503"/>
      <c r="AR53" s="1501"/>
      <c r="AS53" s="1502"/>
      <c r="AT53" s="1502"/>
      <c r="AU53" s="1502"/>
      <c r="AV53" s="1503"/>
      <c r="AW53" s="1501"/>
      <c r="AX53" s="1502"/>
      <c r="AY53" s="1502"/>
      <c r="AZ53" s="1502"/>
      <c r="BA53" s="1544"/>
      <c r="BB53" s="1545"/>
      <c r="BC53" s="1502"/>
      <c r="BD53" s="1502"/>
      <c r="BE53" s="1502"/>
      <c r="BF53" s="1503"/>
      <c r="BG53" s="1501"/>
      <c r="BH53" s="1502"/>
      <c r="BI53" s="1502"/>
      <c r="BJ53" s="1502"/>
      <c r="BK53" s="1503"/>
      <c r="BL53" s="1501"/>
      <c r="BM53" s="1502"/>
      <c r="BN53" s="1502"/>
      <c r="BO53" s="1502"/>
      <c r="BP53" s="1503"/>
      <c r="BQ53" s="1501"/>
      <c r="BR53" s="1502"/>
      <c r="BS53" s="1502"/>
      <c r="BT53" s="1502"/>
      <c r="BU53" s="1503"/>
      <c r="BV53" s="1501"/>
      <c r="BW53" s="1502"/>
      <c r="BX53" s="1502"/>
      <c r="BY53" s="1502"/>
      <c r="BZ53" s="1503"/>
      <c r="CA53" s="1597"/>
      <c r="CB53" s="1598"/>
      <c r="CC53" s="1598"/>
      <c r="CD53" s="1598"/>
      <c r="CE53" s="1599"/>
      <c r="CF53" s="1597"/>
      <c r="CG53" s="1598"/>
      <c r="CH53" s="1598"/>
      <c r="CI53" s="1598"/>
      <c r="CJ53" s="1599"/>
      <c r="CK53" s="1598"/>
      <c r="CL53" s="1598"/>
      <c r="CM53" s="1598"/>
      <c r="CN53" s="1598"/>
      <c r="CO53" s="1599"/>
      <c r="CP53" s="1597"/>
      <c r="CQ53" s="1598"/>
      <c r="CR53" s="1598"/>
      <c r="CS53" s="1598"/>
      <c r="CT53" s="1599"/>
      <c r="CU53" s="1597"/>
      <c r="CV53" s="1598"/>
      <c r="CW53" s="1598"/>
      <c r="CX53" s="1598"/>
      <c r="CY53" s="1599"/>
      <c r="CZ53" s="1597"/>
      <c r="DA53" s="1598"/>
      <c r="DB53" s="1598"/>
      <c r="DC53" s="1598"/>
      <c r="DD53" s="1599"/>
      <c r="DE53" s="1597"/>
      <c r="DF53" s="1598"/>
      <c r="DG53" s="1598"/>
      <c r="DH53" s="1598"/>
      <c r="DI53" s="1659"/>
      <c r="DJ53" s="1660"/>
      <c r="DK53" s="1598"/>
      <c r="DL53" s="1598"/>
      <c r="DM53" s="1598"/>
      <c r="DN53" s="1599"/>
      <c r="DO53" s="1597"/>
      <c r="DP53" s="1598"/>
      <c r="DQ53" s="1598"/>
      <c r="DR53" s="1598"/>
      <c r="DS53" s="1599"/>
      <c r="DT53" s="1597"/>
      <c r="DU53" s="1598"/>
      <c r="DV53" s="1598"/>
      <c r="DW53" s="1598"/>
      <c r="DX53" s="1599"/>
      <c r="DY53" s="1597"/>
      <c r="DZ53" s="1598"/>
      <c r="EA53" s="1598"/>
      <c r="EB53" s="1598"/>
      <c r="EC53" s="1599"/>
      <c r="ED53" s="1598"/>
      <c r="EE53" s="1598"/>
      <c r="EF53" s="1598"/>
      <c r="EG53" s="1598"/>
      <c r="EH53" s="1599"/>
      <c r="EI53" s="1597"/>
      <c r="EJ53" s="1598"/>
      <c r="EK53" s="1598"/>
      <c r="EL53" s="1598"/>
      <c r="EM53" s="1599"/>
      <c r="EN53" s="1597"/>
      <c r="EO53" s="1598"/>
      <c r="EP53" s="1598"/>
      <c r="EQ53" s="1598"/>
      <c r="ER53" s="1599"/>
      <c r="ES53" s="1597"/>
      <c r="ET53" s="1598"/>
      <c r="EU53" s="1598"/>
      <c r="EV53" s="1598"/>
      <c r="EW53" s="1599"/>
      <c r="EX53" s="1597"/>
      <c r="EY53" s="1598"/>
      <c r="EZ53" s="1598"/>
      <c r="FA53" s="1598"/>
      <c r="FB53" s="1599"/>
      <c r="FC53" s="1597"/>
      <c r="FD53" s="1598"/>
      <c r="FE53" s="1598"/>
      <c r="FF53" s="1598"/>
      <c r="FG53" s="1599"/>
      <c r="FH53" s="1597"/>
      <c r="FI53" s="1598"/>
      <c r="FJ53" s="1598"/>
      <c r="FK53" s="1598"/>
      <c r="FL53" s="1599"/>
      <c r="FM53" s="1597"/>
      <c r="FN53" s="1598"/>
      <c r="FO53" s="1598"/>
      <c r="FP53" s="1598"/>
      <c r="FQ53" s="1598"/>
      <c r="FR53" s="1598"/>
      <c r="FS53" s="1598"/>
      <c r="FT53" s="1598"/>
      <c r="FU53" s="1598"/>
      <c r="FV53" s="1599"/>
      <c r="FW53" s="1597"/>
      <c r="FX53" s="1598"/>
      <c r="FY53" s="1598"/>
      <c r="FZ53" s="1598"/>
      <c r="GA53" s="1599"/>
      <c r="GB53" s="1597"/>
      <c r="GC53" s="1598"/>
      <c r="GD53" s="1598"/>
      <c r="GE53" s="1598"/>
      <c r="GF53" s="1599"/>
      <c r="GG53" s="1597"/>
      <c r="GH53" s="1598"/>
      <c r="GI53" s="1598"/>
      <c r="GJ53" s="1598"/>
      <c r="GK53" s="1652"/>
      <c r="GL53" s="1639"/>
      <c r="GM53" s="2156"/>
      <c r="GN53" s="1552"/>
      <c r="GO53" s="200"/>
    </row>
    <row r="54" spans="1:197" ht="10.5" hidden="1" customHeight="1">
      <c r="A54" s="1402"/>
      <c r="B54" s="1383" t="str">
        <f>IF($A54="","",VLOOKUP($A54,②従事者明細!$A$3:$I$40,2))</f>
        <v/>
      </c>
      <c r="C54" s="1383" t="str">
        <f>IF($A54="","",VLOOKUP($A54,②従事者明細!$A$3:$I$40,3))</f>
        <v/>
      </c>
      <c r="D54" s="1383" t="str">
        <f>IF($A54="","",VLOOKUP($A54,②従事者明細!$A$3:$I$40,6))</f>
        <v/>
      </c>
      <c r="E54" s="1383" t="str">
        <f>IF($A54="","",VLOOKUP($A54,②従事者明細!$A$3:$I$40,5))</f>
        <v/>
      </c>
      <c r="F54" s="1383" t="str">
        <f>IF($A54="","",VLOOKUP($A54,②従事者明細!$A$3:$I$40,4))</f>
        <v/>
      </c>
      <c r="G54" s="1531" t="s">
        <v>764</v>
      </c>
      <c r="H54" s="1447"/>
      <c r="I54" s="207"/>
      <c r="J54" s="208"/>
      <c r="K54" s="208"/>
      <c r="L54" s="208"/>
      <c r="M54" s="209"/>
      <c r="N54" s="210"/>
      <c r="O54" s="208"/>
      <c r="P54" s="208"/>
      <c r="Q54" s="208"/>
      <c r="R54" s="208"/>
      <c r="S54" s="210"/>
      <c r="T54" s="208"/>
      <c r="U54" s="208"/>
      <c r="V54" s="208"/>
      <c r="W54" s="208"/>
      <c r="X54" s="210"/>
      <c r="Y54" s="208"/>
      <c r="Z54" s="208"/>
      <c r="AA54" s="208"/>
      <c r="AB54" s="208"/>
      <c r="AC54" s="210"/>
      <c r="AD54" s="208"/>
      <c r="AE54" s="208"/>
      <c r="AF54" s="208"/>
      <c r="AG54" s="209"/>
      <c r="AH54" s="210"/>
      <c r="AI54" s="208"/>
      <c r="AJ54" s="208"/>
      <c r="AK54" s="208"/>
      <c r="AL54" s="209"/>
      <c r="AM54" s="208"/>
      <c r="AN54" s="208"/>
      <c r="AO54" s="208"/>
      <c r="AP54" s="208"/>
      <c r="AQ54" s="208"/>
      <c r="AR54" s="210"/>
      <c r="AS54" s="208"/>
      <c r="AT54" s="208"/>
      <c r="AU54" s="208"/>
      <c r="AV54" s="209"/>
      <c r="AW54" s="208"/>
      <c r="AX54" s="208"/>
      <c r="AY54" s="208"/>
      <c r="AZ54" s="208"/>
      <c r="BA54" s="208"/>
      <c r="BB54" s="211"/>
      <c r="BC54" s="208"/>
      <c r="BD54" s="208"/>
      <c r="BE54" s="208"/>
      <c r="BF54" s="209"/>
      <c r="BG54" s="208"/>
      <c r="BH54" s="208"/>
      <c r="BI54" s="208"/>
      <c r="BJ54" s="208"/>
      <c r="BK54" s="208"/>
      <c r="BL54" s="210"/>
      <c r="BM54" s="208"/>
      <c r="BN54" s="208"/>
      <c r="BO54" s="208"/>
      <c r="BP54" s="208"/>
      <c r="BQ54" s="210"/>
      <c r="BR54" s="208"/>
      <c r="BS54" s="208"/>
      <c r="BT54" s="208"/>
      <c r="BU54" s="209"/>
      <c r="BV54" s="210"/>
      <c r="BW54" s="208"/>
      <c r="BX54" s="208"/>
      <c r="BY54" s="208"/>
      <c r="BZ54" s="209"/>
      <c r="CA54" s="210"/>
      <c r="CB54" s="208"/>
      <c r="CC54" s="208"/>
      <c r="CD54" s="208"/>
      <c r="CE54" s="209"/>
      <c r="CF54" s="210"/>
      <c r="CG54" s="208"/>
      <c r="CH54" s="208"/>
      <c r="CI54" s="208"/>
      <c r="CJ54" s="209"/>
      <c r="CK54" s="208"/>
      <c r="CL54" s="208"/>
      <c r="CM54" s="208"/>
      <c r="CN54" s="208"/>
      <c r="CO54" s="208"/>
      <c r="CP54" s="208"/>
      <c r="CQ54" s="208"/>
      <c r="CR54" s="208"/>
      <c r="CS54" s="208"/>
      <c r="CT54" s="208"/>
      <c r="CU54" s="208"/>
      <c r="CV54" s="208"/>
      <c r="CW54" s="208"/>
      <c r="CX54" s="208"/>
      <c r="CY54" s="208"/>
      <c r="CZ54" s="208"/>
      <c r="DA54" s="208"/>
      <c r="DB54" s="208"/>
      <c r="DC54" s="208"/>
      <c r="DD54" s="208"/>
      <c r="DE54" s="208"/>
      <c r="DF54" s="208"/>
      <c r="DG54" s="208"/>
      <c r="DH54" s="208"/>
      <c r="DI54" s="212"/>
      <c r="DJ54" s="211"/>
      <c r="DK54" s="208"/>
      <c r="DL54" s="208"/>
      <c r="DM54" s="208"/>
      <c r="DN54" s="208"/>
      <c r="DO54" s="208"/>
      <c r="DP54" s="208"/>
      <c r="DQ54" s="208"/>
      <c r="DR54" s="208"/>
      <c r="DS54" s="208"/>
      <c r="DT54" s="208"/>
      <c r="DU54" s="208"/>
      <c r="DV54" s="208"/>
      <c r="DW54" s="208"/>
      <c r="DX54" s="208"/>
      <c r="DY54" s="208"/>
      <c r="DZ54" s="208"/>
      <c r="EA54" s="208"/>
      <c r="EB54" s="208"/>
      <c r="EC54" s="208"/>
      <c r="ED54" s="208"/>
      <c r="EE54" s="208"/>
      <c r="EF54" s="208"/>
      <c r="EG54" s="208"/>
      <c r="EH54" s="208"/>
      <c r="EI54" s="208"/>
      <c r="EJ54" s="208"/>
      <c r="EK54" s="208"/>
      <c r="EL54" s="208"/>
      <c r="EM54" s="208"/>
      <c r="EN54" s="208"/>
      <c r="EO54" s="208"/>
      <c r="EP54" s="208"/>
      <c r="EQ54" s="208"/>
      <c r="ER54" s="208"/>
      <c r="ES54" s="208"/>
      <c r="ET54" s="208"/>
      <c r="EU54" s="208"/>
      <c r="EV54" s="208"/>
      <c r="EW54" s="208"/>
      <c r="EX54" s="208"/>
      <c r="EY54" s="208"/>
      <c r="EZ54" s="208"/>
      <c r="FA54" s="208"/>
      <c r="FB54" s="208"/>
      <c r="FC54" s="208"/>
      <c r="FD54" s="208"/>
      <c r="FE54" s="208"/>
      <c r="FF54" s="208"/>
      <c r="FG54" s="208"/>
      <c r="FH54" s="208"/>
      <c r="FI54" s="208"/>
      <c r="FJ54" s="208"/>
      <c r="FK54" s="208"/>
      <c r="FL54" s="208"/>
      <c r="FM54" s="208"/>
      <c r="FN54" s="208"/>
      <c r="FO54" s="208"/>
      <c r="FP54" s="208"/>
      <c r="FQ54" s="208"/>
      <c r="FR54" s="208"/>
      <c r="FS54" s="208"/>
      <c r="FT54" s="208"/>
      <c r="FU54" s="208"/>
      <c r="FV54" s="208"/>
      <c r="FW54" s="208"/>
      <c r="FX54" s="208"/>
      <c r="FY54" s="208"/>
      <c r="FZ54" s="208"/>
      <c r="GA54" s="208"/>
      <c r="GB54" s="208"/>
      <c r="GC54" s="208"/>
      <c r="GD54" s="208"/>
      <c r="GE54" s="208"/>
      <c r="GF54" s="208"/>
      <c r="GG54" s="210"/>
      <c r="GH54" s="208"/>
      <c r="GI54" s="208"/>
      <c r="GJ54" s="208"/>
      <c r="GK54" s="213"/>
      <c r="GL54" s="1644">
        <f>SUM(I56:GK56)</f>
        <v>0</v>
      </c>
      <c r="GM54" s="2153">
        <f>ROUND(GL54/30,2)</f>
        <v>0</v>
      </c>
      <c r="GN54" s="1550"/>
      <c r="GO54" s="200"/>
    </row>
    <row r="55" spans="1:197" ht="4.5" hidden="1" customHeight="1">
      <c r="A55" s="1387"/>
      <c r="B55" s="1381"/>
      <c r="C55" s="1381"/>
      <c r="D55" s="1381"/>
      <c r="E55" s="1381"/>
      <c r="F55" s="1381"/>
      <c r="G55" s="1392"/>
      <c r="H55" s="1337"/>
      <c r="I55" s="214"/>
      <c r="J55" s="215"/>
      <c r="K55" s="215"/>
      <c r="L55" s="215"/>
      <c r="M55" s="215"/>
      <c r="N55" s="215"/>
      <c r="O55" s="215"/>
      <c r="P55" s="215"/>
      <c r="Q55" s="215"/>
      <c r="R55" s="217"/>
      <c r="S55" s="215"/>
      <c r="T55" s="215"/>
      <c r="U55" s="215"/>
      <c r="V55" s="215"/>
      <c r="W55" s="215"/>
      <c r="X55" s="218"/>
      <c r="Y55" s="215"/>
      <c r="Z55" s="215"/>
      <c r="AA55" s="215"/>
      <c r="AB55" s="215"/>
      <c r="AC55" s="218"/>
      <c r="AD55" s="215"/>
      <c r="AE55" s="215"/>
      <c r="AF55" s="215"/>
      <c r="AG55" s="217"/>
      <c r="AH55" s="218"/>
      <c r="AI55" s="215"/>
      <c r="AJ55" s="215"/>
      <c r="AK55" s="215"/>
      <c r="AL55" s="217"/>
      <c r="AM55" s="218"/>
      <c r="AN55" s="215"/>
      <c r="AO55" s="215"/>
      <c r="AP55" s="215"/>
      <c r="AQ55" s="215"/>
      <c r="AR55" s="215"/>
      <c r="AS55" s="215"/>
      <c r="AT55" s="215"/>
      <c r="AU55" s="215"/>
      <c r="AV55" s="217"/>
      <c r="AW55" s="215"/>
      <c r="AX55" s="215"/>
      <c r="AY55" s="215"/>
      <c r="AZ55" s="215"/>
      <c r="BA55" s="215"/>
      <c r="BB55" s="219"/>
      <c r="BC55" s="215"/>
      <c r="BD55" s="215"/>
      <c r="BE55" s="215"/>
      <c r="BF55" s="215"/>
      <c r="BG55" s="215"/>
      <c r="BH55" s="215"/>
      <c r="BI55" s="215"/>
      <c r="BJ55" s="215"/>
      <c r="BK55" s="215"/>
      <c r="BL55" s="218"/>
      <c r="BM55" s="215"/>
      <c r="BN55" s="215"/>
      <c r="BO55" s="215"/>
      <c r="BP55" s="215"/>
      <c r="BQ55" s="218"/>
      <c r="BR55" s="215"/>
      <c r="BS55" s="215"/>
      <c r="BT55" s="215"/>
      <c r="BU55" s="215"/>
      <c r="BV55" s="215"/>
      <c r="BW55" s="215"/>
      <c r="BX55" s="215"/>
      <c r="BY55" s="215"/>
      <c r="BZ55" s="217"/>
      <c r="CA55" s="218"/>
      <c r="CB55" s="215"/>
      <c r="CC55" s="215"/>
      <c r="CD55" s="215"/>
      <c r="CE55" s="217"/>
      <c r="CF55" s="218"/>
      <c r="CG55" s="215"/>
      <c r="CH55" s="215"/>
      <c r="CI55" s="215"/>
      <c r="CJ55" s="217"/>
      <c r="CK55" s="215"/>
      <c r="CL55" s="215"/>
      <c r="CM55" s="215"/>
      <c r="CN55" s="215"/>
      <c r="CO55" s="215"/>
      <c r="CP55" s="215"/>
      <c r="CQ55" s="215"/>
      <c r="CR55" s="215"/>
      <c r="CS55" s="215"/>
      <c r="CT55" s="215"/>
      <c r="CU55" s="215"/>
      <c r="CV55" s="215"/>
      <c r="CW55" s="215"/>
      <c r="CX55" s="215"/>
      <c r="CY55" s="215"/>
      <c r="CZ55" s="215"/>
      <c r="DA55" s="215"/>
      <c r="DB55" s="215"/>
      <c r="DC55" s="215"/>
      <c r="DD55" s="215"/>
      <c r="DE55" s="215"/>
      <c r="DF55" s="215"/>
      <c r="DG55" s="215"/>
      <c r="DH55" s="215"/>
      <c r="DI55" s="220"/>
      <c r="DJ55" s="219"/>
      <c r="DK55" s="215"/>
      <c r="DL55" s="215"/>
      <c r="DM55" s="215"/>
      <c r="DN55" s="215"/>
      <c r="DO55" s="215"/>
      <c r="DP55" s="215"/>
      <c r="DQ55" s="215"/>
      <c r="DR55" s="215"/>
      <c r="DS55" s="215"/>
      <c r="DT55" s="215"/>
      <c r="DU55" s="215"/>
      <c r="DV55" s="215"/>
      <c r="DW55" s="215"/>
      <c r="DX55" s="215"/>
      <c r="DY55" s="215"/>
      <c r="DZ55" s="215"/>
      <c r="EA55" s="215"/>
      <c r="EB55" s="215"/>
      <c r="EC55" s="215"/>
      <c r="ED55" s="215"/>
      <c r="EE55" s="215"/>
      <c r="EF55" s="215"/>
      <c r="EG55" s="215"/>
      <c r="EH55" s="215"/>
      <c r="EI55" s="215"/>
      <c r="EJ55" s="215"/>
      <c r="EK55" s="215"/>
      <c r="EL55" s="215"/>
      <c r="EM55" s="215"/>
      <c r="EN55" s="215"/>
      <c r="EO55" s="215"/>
      <c r="EP55" s="215"/>
      <c r="EQ55" s="215"/>
      <c r="ER55" s="215"/>
      <c r="ES55" s="215"/>
      <c r="ET55" s="215"/>
      <c r="EU55" s="215"/>
      <c r="EV55" s="215"/>
      <c r="EW55" s="215"/>
      <c r="EX55" s="215"/>
      <c r="EY55" s="215"/>
      <c r="EZ55" s="215"/>
      <c r="FA55" s="215"/>
      <c r="FB55" s="215"/>
      <c r="FC55" s="215"/>
      <c r="FD55" s="215"/>
      <c r="FE55" s="215"/>
      <c r="FF55" s="215"/>
      <c r="FG55" s="215"/>
      <c r="FH55" s="215"/>
      <c r="FI55" s="215"/>
      <c r="FJ55" s="215"/>
      <c r="FK55" s="215"/>
      <c r="FL55" s="215"/>
      <c r="FM55" s="215"/>
      <c r="FN55" s="215"/>
      <c r="FO55" s="215"/>
      <c r="FP55" s="215"/>
      <c r="FQ55" s="215"/>
      <c r="FR55" s="215"/>
      <c r="FS55" s="215"/>
      <c r="FT55" s="215"/>
      <c r="FU55" s="215"/>
      <c r="FV55" s="215"/>
      <c r="FW55" s="215"/>
      <c r="FX55" s="215"/>
      <c r="FY55" s="215"/>
      <c r="FZ55" s="215"/>
      <c r="GA55" s="215"/>
      <c r="GB55" s="215"/>
      <c r="GC55" s="215"/>
      <c r="GD55" s="215"/>
      <c r="GE55" s="215"/>
      <c r="GF55" s="215"/>
      <c r="GG55" s="218"/>
      <c r="GH55" s="215"/>
      <c r="GI55" s="215"/>
      <c r="GJ55" s="215"/>
      <c r="GK55" s="221"/>
      <c r="GL55" s="1645"/>
      <c r="GM55" s="2154"/>
      <c r="GN55" s="1551"/>
      <c r="GO55" s="200"/>
    </row>
    <row r="56" spans="1:197" ht="10.5" hidden="1" customHeight="1">
      <c r="A56" s="1387"/>
      <c r="B56" s="1381"/>
      <c r="C56" s="1381"/>
      <c r="D56" s="1381"/>
      <c r="E56" s="1381"/>
      <c r="F56" s="1381"/>
      <c r="G56" s="1393"/>
      <c r="H56" s="1338"/>
      <c r="I56" s="1517"/>
      <c r="J56" s="1511"/>
      <c r="K56" s="1511"/>
      <c r="L56" s="1511"/>
      <c r="M56" s="1512"/>
      <c r="N56" s="1603"/>
      <c r="O56" s="1592"/>
      <c r="P56" s="1592"/>
      <c r="Q56" s="1592"/>
      <c r="R56" s="1593"/>
      <c r="S56" s="1510"/>
      <c r="T56" s="1511"/>
      <c r="U56" s="1511"/>
      <c r="V56" s="1511"/>
      <c r="W56" s="1512"/>
      <c r="X56" s="1510"/>
      <c r="Y56" s="1511"/>
      <c r="Z56" s="1511"/>
      <c r="AA56" s="1511"/>
      <c r="AB56" s="1512"/>
      <c r="AC56" s="1510"/>
      <c r="AD56" s="1511"/>
      <c r="AE56" s="1511"/>
      <c r="AF56" s="1511"/>
      <c r="AG56" s="1512"/>
      <c r="AH56" s="1510"/>
      <c r="AI56" s="1511"/>
      <c r="AJ56" s="1511"/>
      <c r="AK56" s="1511"/>
      <c r="AL56" s="1512"/>
      <c r="AM56" s="1510"/>
      <c r="AN56" s="1511"/>
      <c r="AO56" s="1511"/>
      <c r="AP56" s="1511"/>
      <c r="AQ56" s="1512"/>
      <c r="AR56" s="1510"/>
      <c r="AS56" s="1511"/>
      <c r="AT56" s="1511"/>
      <c r="AU56" s="1511"/>
      <c r="AV56" s="1512"/>
      <c r="AW56" s="1510"/>
      <c r="AX56" s="1511"/>
      <c r="AY56" s="1511"/>
      <c r="AZ56" s="1511"/>
      <c r="BA56" s="1521"/>
      <c r="BB56" s="1522"/>
      <c r="BC56" s="1511"/>
      <c r="BD56" s="1511"/>
      <c r="BE56" s="1511"/>
      <c r="BF56" s="1512"/>
      <c r="BG56" s="1510"/>
      <c r="BH56" s="1511"/>
      <c r="BI56" s="1511"/>
      <c r="BJ56" s="1511"/>
      <c r="BK56" s="1512"/>
      <c r="BL56" s="1510"/>
      <c r="BM56" s="1511"/>
      <c r="BN56" s="1511"/>
      <c r="BO56" s="1511"/>
      <c r="BP56" s="1512"/>
      <c r="BQ56" s="1510"/>
      <c r="BR56" s="1511"/>
      <c r="BS56" s="1511"/>
      <c r="BT56" s="1511"/>
      <c r="BU56" s="1512"/>
      <c r="BV56" s="1510"/>
      <c r="BW56" s="1511"/>
      <c r="BX56" s="1511"/>
      <c r="BY56" s="1511"/>
      <c r="BZ56" s="1512"/>
      <c r="CA56" s="1510"/>
      <c r="CB56" s="1511"/>
      <c r="CC56" s="1511"/>
      <c r="CD56" s="1511"/>
      <c r="CE56" s="1512"/>
      <c r="CF56" s="1510"/>
      <c r="CG56" s="1511"/>
      <c r="CH56" s="1511"/>
      <c r="CI56" s="1511"/>
      <c r="CJ56" s="1512"/>
      <c r="CK56" s="1511"/>
      <c r="CL56" s="1511"/>
      <c r="CM56" s="1511"/>
      <c r="CN56" s="1511"/>
      <c r="CO56" s="1512"/>
      <c r="CP56" s="1510"/>
      <c r="CQ56" s="1511"/>
      <c r="CR56" s="1511"/>
      <c r="CS56" s="1511"/>
      <c r="CT56" s="1512"/>
      <c r="CU56" s="1510"/>
      <c r="CV56" s="1511"/>
      <c r="CW56" s="1511"/>
      <c r="CX56" s="1511"/>
      <c r="CY56" s="1512"/>
      <c r="CZ56" s="1510"/>
      <c r="DA56" s="1511"/>
      <c r="DB56" s="1511"/>
      <c r="DC56" s="1511"/>
      <c r="DD56" s="1512"/>
      <c r="DE56" s="1510"/>
      <c r="DF56" s="1511"/>
      <c r="DG56" s="1511"/>
      <c r="DH56" s="1511"/>
      <c r="DI56" s="1521"/>
      <c r="DJ56" s="1522"/>
      <c r="DK56" s="1511"/>
      <c r="DL56" s="1511"/>
      <c r="DM56" s="1511"/>
      <c r="DN56" s="1512"/>
      <c r="DO56" s="1510"/>
      <c r="DP56" s="1511"/>
      <c r="DQ56" s="1511"/>
      <c r="DR56" s="1511"/>
      <c r="DS56" s="1512"/>
      <c r="DT56" s="1510"/>
      <c r="DU56" s="1511"/>
      <c r="DV56" s="1511"/>
      <c r="DW56" s="1511"/>
      <c r="DX56" s="1512"/>
      <c r="DY56" s="1510"/>
      <c r="DZ56" s="1511"/>
      <c r="EA56" s="1511"/>
      <c r="EB56" s="1511"/>
      <c r="EC56" s="1512"/>
      <c r="ED56" s="1511"/>
      <c r="EE56" s="1511"/>
      <c r="EF56" s="1511"/>
      <c r="EG56" s="1511"/>
      <c r="EH56" s="1512"/>
      <c r="EI56" s="1510"/>
      <c r="EJ56" s="1511"/>
      <c r="EK56" s="1511"/>
      <c r="EL56" s="1511"/>
      <c r="EM56" s="1512"/>
      <c r="EN56" s="1510"/>
      <c r="EO56" s="1511"/>
      <c r="EP56" s="1511"/>
      <c r="EQ56" s="1511"/>
      <c r="ER56" s="1512"/>
      <c r="ES56" s="1510"/>
      <c r="ET56" s="1511"/>
      <c r="EU56" s="1511"/>
      <c r="EV56" s="1511"/>
      <c r="EW56" s="1512"/>
      <c r="EX56" s="1510"/>
      <c r="EY56" s="1511"/>
      <c r="EZ56" s="1511"/>
      <c r="FA56" s="1511"/>
      <c r="FB56" s="1512"/>
      <c r="FC56" s="1510"/>
      <c r="FD56" s="1511"/>
      <c r="FE56" s="1511"/>
      <c r="FF56" s="1511"/>
      <c r="FG56" s="1512"/>
      <c r="FH56" s="1510"/>
      <c r="FI56" s="1511"/>
      <c r="FJ56" s="1511"/>
      <c r="FK56" s="1511"/>
      <c r="FL56" s="1512"/>
      <c r="FM56" s="1510"/>
      <c r="FN56" s="1511"/>
      <c r="FO56" s="1511"/>
      <c r="FP56" s="1511"/>
      <c r="FQ56" s="1511"/>
      <c r="FR56" s="1511"/>
      <c r="FS56" s="1511"/>
      <c r="FT56" s="1511"/>
      <c r="FU56" s="1511"/>
      <c r="FV56" s="1512"/>
      <c r="FW56" s="1510"/>
      <c r="FX56" s="1511"/>
      <c r="FY56" s="1511"/>
      <c r="FZ56" s="1511"/>
      <c r="GA56" s="1512"/>
      <c r="GB56" s="1510"/>
      <c r="GC56" s="1511"/>
      <c r="GD56" s="1511"/>
      <c r="GE56" s="1511"/>
      <c r="GF56" s="1512"/>
      <c r="GG56" s="1510"/>
      <c r="GH56" s="1511"/>
      <c r="GI56" s="1511"/>
      <c r="GJ56" s="1511"/>
      <c r="GK56" s="1513"/>
      <c r="GL56" s="1645"/>
      <c r="GM56" s="2155"/>
      <c r="GN56" s="1551"/>
      <c r="GO56" s="200"/>
    </row>
    <row r="57" spans="1:197" ht="10.5" hidden="1" customHeight="1">
      <c r="A57" s="1387"/>
      <c r="B57" s="1381"/>
      <c r="C57" s="1381"/>
      <c r="D57" s="1381"/>
      <c r="E57" s="1381"/>
      <c r="F57" s="1381"/>
      <c r="G57" s="1518" t="s">
        <v>767</v>
      </c>
      <c r="H57" s="1337"/>
      <c r="I57" s="214"/>
      <c r="J57" s="215"/>
      <c r="K57" s="215"/>
      <c r="L57" s="215"/>
      <c r="M57" s="217"/>
      <c r="N57" s="218"/>
      <c r="O57" s="215"/>
      <c r="P57" s="215"/>
      <c r="Q57" s="215"/>
      <c r="R57" s="215"/>
      <c r="S57" s="218"/>
      <c r="T57" s="215"/>
      <c r="U57" s="215"/>
      <c r="V57" s="215"/>
      <c r="W57" s="215"/>
      <c r="X57" s="218"/>
      <c r="Y57" s="215"/>
      <c r="Z57" s="215"/>
      <c r="AA57" s="215"/>
      <c r="AB57" s="215"/>
      <c r="AC57" s="218"/>
      <c r="AD57" s="215"/>
      <c r="AE57" s="215"/>
      <c r="AF57" s="215"/>
      <c r="AG57" s="217"/>
      <c r="AH57" s="218"/>
      <c r="AI57" s="215"/>
      <c r="AJ57" s="215"/>
      <c r="AK57" s="215"/>
      <c r="AL57" s="217"/>
      <c r="AM57" s="215"/>
      <c r="AN57" s="215"/>
      <c r="AO57" s="215"/>
      <c r="AP57" s="215"/>
      <c r="AQ57" s="215"/>
      <c r="AR57" s="218"/>
      <c r="AS57" s="215"/>
      <c r="AT57" s="215"/>
      <c r="AU57" s="215"/>
      <c r="AV57" s="217"/>
      <c r="AW57" s="215"/>
      <c r="AX57" s="215"/>
      <c r="AY57" s="215"/>
      <c r="AZ57" s="215"/>
      <c r="BA57" s="215"/>
      <c r="BB57" s="219"/>
      <c r="BC57" s="215"/>
      <c r="BD57" s="215"/>
      <c r="BE57" s="215"/>
      <c r="BF57" s="217"/>
      <c r="BG57" s="215"/>
      <c r="BH57" s="215"/>
      <c r="BI57" s="215"/>
      <c r="BJ57" s="215"/>
      <c r="BK57" s="215"/>
      <c r="BL57" s="218"/>
      <c r="BM57" s="215"/>
      <c r="BN57" s="215"/>
      <c r="BO57" s="215"/>
      <c r="BP57" s="215"/>
      <c r="BQ57" s="218"/>
      <c r="BR57" s="215"/>
      <c r="BS57" s="215"/>
      <c r="BT57" s="215"/>
      <c r="BU57" s="217"/>
      <c r="BV57" s="218"/>
      <c r="BW57" s="215"/>
      <c r="BX57" s="215"/>
      <c r="BY57" s="215"/>
      <c r="BZ57" s="217"/>
      <c r="CA57" s="218"/>
      <c r="CB57" s="215"/>
      <c r="CC57" s="215"/>
      <c r="CD57" s="215"/>
      <c r="CE57" s="217"/>
      <c r="CF57" s="218"/>
      <c r="CG57" s="215"/>
      <c r="CH57" s="215"/>
      <c r="CI57" s="215"/>
      <c r="CJ57" s="217"/>
      <c r="CK57" s="215"/>
      <c r="CL57" s="215"/>
      <c r="CM57" s="215"/>
      <c r="CN57" s="215"/>
      <c r="CO57" s="215"/>
      <c r="CP57" s="215"/>
      <c r="CQ57" s="215"/>
      <c r="CR57" s="215"/>
      <c r="CS57" s="215"/>
      <c r="CT57" s="215"/>
      <c r="CU57" s="215"/>
      <c r="CV57" s="215"/>
      <c r="CW57" s="215"/>
      <c r="CX57" s="215"/>
      <c r="CY57" s="215"/>
      <c r="CZ57" s="215"/>
      <c r="DA57" s="215"/>
      <c r="DB57" s="215"/>
      <c r="DC57" s="215"/>
      <c r="DD57" s="215"/>
      <c r="DE57" s="215"/>
      <c r="DF57" s="215"/>
      <c r="DG57" s="215"/>
      <c r="DH57" s="215"/>
      <c r="DI57" s="220"/>
      <c r="DJ57" s="219"/>
      <c r="DK57" s="215"/>
      <c r="DL57" s="215"/>
      <c r="DM57" s="215"/>
      <c r="DN57" s="215"/>
      <c r="DO57" s="215"/>
      <c r="DP57" s="215"/>
      <c r="DQ57" s="215"/>
      <c r="DR57" s="215"/>
      <c r="DS57" s="215"/>
      <c r="DT57" s="215"/>
      <c r="DU57" s="215"/>
      <c r="DV57" s="215"/>
      <c r="DW57" s="215"/>
      <c r="DX57" s="215"/>
      <c r="DY57" s="215"/>
      <c r="DZ57" s="215"/>
      <c r="EA57" s="215"/>
      <c r="EB57" s="215"/>
      <c r="EC57" s="215"/>
      <c r="ED57" s="215"/>
      <c r="EE57" s="215"/>
      <c r="EF57" s="215"/>
      <c r="EG57" s="215"/>
      <c r="EH57" s="215"/>
      <c r="EI57" s="215"/>
      <c r="EJ57" s="215"/>
      <c r="EK57" s="215"/>
      <c r="EL57" s="215"/>
      <c r="EM57" s="215"/>
      <c r="EN57" s="215"/>
      <c r="EO57" s="215"/>
      <c r="EP57" s="215"/>
      <c r="EQ57" s="215"/>
      <c r="ER57" s="215"/>
      <c r="ES57" s="215"/>
      <c r="ET57" s="215"/>
      <c r="EU57" s="215"/>
      <c r="EV57" s="215"/>
      <c r="EW57" s="215"/>
      <c r="EX57" s="215"/>
      <c r="EY57" s="215"/>
      <c r="EZ57" s="215"/>
      <c r="FA57" s="215"/>
      <c r="FB57" s="215"/>
      <c r="FC57" s="215"/>
      <c r="FD57" s="215"/>
      <c r="FE57" s="215"/>
      <c r="FF57" s="215"/>
      <c r="FG57" s="215"/>
      <c r="FH57" s="215"/>
      <c r="FI57" s="215"/>
      <c r="FJ57" s="215"/>
      <c r="FK57" s="215"/>
      <c r="FL57" s="215"/>
      <c r="FM57" s="215"/>
      <c r="FN57" s="215"/>
      <c r="FO57" s="215"/>
      <c r="FP57" s="215"/>
      <c r="FQ57" s="215"/>
      <c r="FR57" s="215"/>
      <c r="FS57" s="215"/>
      <c r="FT57" s="215"/>
      <c r="FU57" s="215"/>
      <c r="FV57" s="215"/>
      <c r="FW57" s="215"/>
      <c r="FX57" s="215"/>
      <c r="FY57" s="215"/>
      <c r="FZ57" s="215"/>
      <c r="GA57" s="215"/>
      <c r="GB57" s="215"/>
      <c r="GC57" s="215"/>
      <c r="GD57" s="215"/>
      <c r="GE57" s="215"/>
      <c r="GF57" s="215"/>
      <c r="GG57" s="218"/>
      <c r="GH57" s="215"/>
      <c r="GI57" s="215"/>
      <c r="GJ57" s="215"/>
      <c r="GK57" s="221"/>
      <c r="GL57" s="1504">
        <f>SUM(I59:GK59)</f>
        <v>0</v>
      </c>
      <c r="GM57" s="2154">
        <f>ROUND(GL57/30,2)</f>
        <v>0</v>
      </c>
      <c r="GN57" s="1551"/>
      <c r="GO57" s="200"/>
    </row>
    <row r="58" spans="1:197" ht="10.5" hidden="1" customHeight="1">
      <c r="A58" s="1387"/>
      <c r="B58" s="1381"/>
      <c r="C58" s="1381"/>
      <c r="D58" s="1381"/>
      <c r="E58" s="1381"/>
      <c r="F58" s="1381"/>
      <c r="G58" s="1518"/>
      <c r="H58" s="1337"/>
      <c r="I58" s="214"/>
      <c r="J58" s="215"/>
      <c r="K58" s="215"/>
      <c r="L58" s="215"/>
      <c r="M58" s="215"/>
      <c r="N58" s="215"/>
      <c r="O58" s="215"/>
      <c r="P58" s="215"/>
      <c r="Q58" s="215"/>
      <c r="R58" s="217"/>
      <c r="S58" s="215"/>
      <c r="T58" s="215"/>
      <c r="U58" s="215"/>
      <c r="V58" s="215"/>
      <c r="W58" s="215"/>
      <c r="X58" s="218"/>
      <c r="Y58" s="215"/>
      <c r="Z58" s="215"/>
      <c r="AA58" s="215"/>
      <c r="AB58" s="215"/>
      <c r="AC58" s="218"/>
      <c r="AD58" s="215"/>
      <c r="AE58" s="215"/>
      <c r="AF58" s="215"/>
      <c r="AG58" s="215"/>
      <c r="AH58" s="215"/>
      <c r="AI58" s="215"/>
      <c r="AJ58" s="215"/>
      <c r="AK58" s="215"/>
      <c r="AL58" s="217"/>
      <c r="AM58" s="215"/>
      <c r="AN58" s="215"/>
      <c r="AO58" s="215"/>
      <c r="AP58" s="215"/>
      <c r="AQ58" s="215"/>
      <c r="AR58" s="218"/>
      <c r="AS58" s="215"/>
      <c r="AT58" s="215"/>
      <c r="AU58" s="215"/>
      <c r="AV58" s="217"/>
      <c r="AW58" s="215"/>
      <c r="AX58" s="215"/>
      <c r="AY58" s="215"/>
      <c r="AZ58" s="215"/>
      <c r="BA58" s="215"/>
      <c r="BB58" s="219"/>
      <c r="BC58" s="215"/>
      <c r="BD58" s="215"/>
      <c r="BE58" s="215"/>
      <c r="BF58" s="215"/>
      <c r="BG58" s="215"/>
      <c r="BH58" s="215"/>
      <c r="BI58" s="215"/>
      <c r="BJ58" s="215"/>
      <c r="BK58" s="215"/>
      <c r="BL58" s="218"/>
      <c r="BM58" s="215"/>
      <c r="BN58" s="215"/>
      <c r="BO58" s="215"/>
      <c r="BP58" s="215"/>
      <c r="BQ58" s="218"/>
      <c r="BR58" s="215"/>
      <c r="BS58" s="215"/>
      <c r="BT58" s="215"/>
      <c r="BU58" s="215"/>
      <c r="BV58" s="215"/>
      <c r="BW58" s="215"/>
      <c r="BX58" s="215"/>
      <c r="BY58" s="215"/>
      <c r="BZ58" s="215"/>
      <c r="CA58" s="215"/>
      <c r="CB58" s="215"/>
      <c r="CC58" s="215"/>
      <c r="CD58" s="215"/>
      <c r="CE58" s="217"/>
      <c r="CF58" s="218"/>
      <c r="CG58" s="215"/>
      <c r="CH58" s="215"/>
      <c r="CI58" s="215"/>
      <c r="CJ58" s="217"/>
      <c r="CK58" s="215"/>
      <c r="CL58" s="215"/>
      <c r="CM58" s="215"/>
      <c r="CN58" s="215"/>
      <c r="CO58" s="215"/>
      <c r="CP58" s="215"/>
      <c r="CQ58" s="215"/>
      <c r="CR58" s="215"/>
      <c r="CS58" s="215"/>
      <c r="CT58" s="215"/>
      <c r="CU58" s="215"/>
      <c r="CV58" s="215"/>
      <c r="CW58" s="215"/>
      <c r="CX58" s="215"/>
      <c r="CY58" s="215"/>
      <c r="CZ58" s="215"/>
      <c r="DA58" s="215"/>
      <c r="DB58" s="215"/>
      <c r="DC58" s="215"/>
      <c r="DD58" s="215"/>
      <c r="DE58" s="215"/>
      <c r="DF58" s="215"/>
      <c r="DG58" s="215"/>
      <c r="DH58" s="215"/>
      <c r="DI58" s="220"/>
      <c r="DJ58" s="219"/>
      <c r="DK58" s="215"/>
      <c r="DL58" s="215"/>
      <c r="DM58" s="215"/>
      <c r="DN58" s="215"/>
      <c r="DO58" s="215"/>
      <c r="DP58" s="215"/>
      <c r="DQ58" s="215"/>
      <c r="DR58" s="215"/>
      <c r="DS58" s="215"/>
      <c r="DT58" s="215"/>
      <c r="DU58" s="215"/>
      <c r="DV58" s="215"/>
      <c r="DW58" s="215"/>
      <c r="DX58" s="215"/>
      <c r="DY58" s="215"/>
      <c r="DZ58" s="215"/>
      <c r="EA58" s="215"/>
      <c r="EB58" s="215"/>
      <c r="EC58" s="215"/>
      <c r="ED58" s="215"/>
      <c r="EE58" s="215"/>
      <c r="EF58" s="215"/>
      <c r="EG58" s="215"/>
      <c r="EH58" s="215"/>
      <c r="EI58" s="215"/>
      <c r="EJ58" s="215"/>
      <c r="EK58" s="215"/>
      <c r="EL58" s="215"/>
      <c r="EM58" s="215"/>
      <c r="EN58" s="215"/>
      <c r="EO58" s="215"/>
      <c r="EP58" s="215"/>
      <c r="EQ58" s="215"/>
      <c r="ER58" s="215"/>
      <c r="ES58" s="215"/>
      <c r="ET58" s="215"/>
      <c r="EU58" s="215"/>
      <c r="EV58" s="215"/>
      <c r="EW58" s="215"/>
      <c r="EX58" s="215"/>
      <c r="EY58" s="215"/>
      <c r="EZ58" s="215"/>
      <c r="FA58" s="215"/>
      <c r="FB58" s="215"/>
      <c r="FC58" s="215"/>
      <c r="FD58" s="215"/>
      <c r="FE58" s="215"/>
      <c r="FF58" s="215"/>
      <c r="FG58" s="215"/>
      <c r="FH58" s="215"/>
      <c r="FI58" s="215"/>
      <c r="FJ58" s="215"/>
      <c r="FK58" s="215"/>
      <c r="FL58" s="215"/>
      <c r="FM58" s="215"/>
      <c r="FN58" s="215"/>
      <c r="FO58" s="215"/>
      <c r="FP58" s="215"/>
      <c r="FQ58" s="215"/>
      <c r="FR58" s="215"/>
      <c r="FS58" s="215"/>
      <c r="FT58" s="215"/>
      <c r="FU58" s="215"/>
      <c r="FV58" s="215"/>
      <c r="FW58" s="215"/>
      <c r="FX58" s="215"/>
      <c r="FY58" s="215"/>
      <c r="FZ58" s="215"/>
      <c r="GA58" s="215"/>
      <c r="GB58" s="215"/>
      <c r="GC58" s="215"/>
      <c r="GD58" s="215"/>
      <c r="GE58" s="215"/>
      <c r="GF58" s="215"/>
      <c r="GG58" s="218"/>
      <c r="GH58" s="215"/>
      <c r="GI58" s="215"/>
      <c r="GJ58" s="215"/>
      <c r="GK58" s="221"/>
      <c r="GL58" s="1505"/>
      <c r="GM58" s="2154"/>
      <c r="GN58" s="1551"/>
      <c r="GO58" s="200"/>
    </row>
    <row r="59" spans="1:197" ht="10.5" hidden="1" customHeight="1">
      <c r="A59" s="1387"/>
      <c r="B59" s="1381"/>
      <c r="C59" s="1381"/>
      <c r="D59" s="1381"/>
      <c r="E59" s="1381"/>
      <c r="F59" s="1381"/>
      <c r="G59" s="1519"/>
      <c r="H59" s="1338"/>
      <c r="I59" s="1591"/>
      <c r="J59" s="1592"/>
      <c r="K59" s="1592"/>
      <c r="L59" s="1592"/>
      <c r="M59" s="1593"/>
      <c r="N59" s="1603"/>
      <c r="O59" s="1592"/>
      <c r="P59" s="1592"/>
      <c r="Q59" s="1592"/>
      <c r="R59" s="1593"/>
      <c r="S59" s="1510"/>
      <c r="T59" s="1511"/>
      <c r="U59" s="1511"/>
      <c r="V59" s="1511"/>
      <c r="W59" s="1512"/>
      <c r="X59" s="1510"/>
      <c r="Y59" s="1511"/>
      <c r="Z59" s="1511"/>
      <c r="AA59" s="1511"/>
      <c r="AB59" s="1512"/>
      <c r="AC59" s="1510"/>
      <c r="AD59" s="1511"/>
      <c r="AE59" s="1511"/>
      <c r="AF59" s="1511"/>
      <c r="AG59" s="1512"/>
      <c r="AH59" s="1510"/>
      <c r="AI59" s="1511"/>
      <c r="AJ59" s="1511"/>
      <c r="AK59" s="1511"/>
      <c r="AL59" s="1512"/>
      <c r="AM59" s="1510"/>
      <c r="AN59" s="1511"/>
      <c r="AO59" s="1511"/>
      <c r="AP59" s="1511"/>
      <c r="AQ59" s="1512"/>
      <c r="AR59" s="1510"/>
      <c r="AS59" s="1511"/>
      <c r="AT59" s="1511"/>
      <c r="AU59" s="1511"/>
      <c r="AV59" s="1512"/>
      <c r="AW59" s="1510"/>
      <c r="AX59" s="1511"/>
      <c r="AY59" s="1511"/>
      <c r="AZ59" s="1511"/>
      <c r="BA59" s="1521"/>
      <c r="BB59" s="1522"/>
      <c r="BC59" s="1511"/>
      <c r="BD59" s="1511"/>
      <c r="BE59" s="1511"/>
      <c r="BF59" s="1512"/>
      <c r="BG59" s="1510"/>
      <c r="BH59" s="1511"/>
      <c r="BI59" s="1511"/>
      <c r="BJ59" s="1511"/>
      <c r="BK59" s="1512"/>
      <c r="BL59" s="1510"/>
      <c r="BM59" s="1511"/>
      <c r="BN59" s="1511"/>
      <c r="BO59" s="1511"/>
      <c r="BP59" s="1512"/>
      <c r="BQ59" s="1510"/>
      <c r="BR59" s="1511"/>
      <c r="BS59" s="1511"/>
      <c r="BT59" s="1511"/>
      <c r="BU59" s="1512"/>
      <c r="BV59" s="1510"/>
      <c r="BW59" s="1511"/>
      <c r="BX59" s="1511"/>
      <c r="BY59" s="1511"/>
      <c r="BZ59" s="1512"/>
      <c r="CA59" s="1510"/>
      <c r="CB59" s="1511"/>
      <c r="CC59" s="1511"/>
      <c r="CD59" s="1511"/>
      <c r="CE59" s="1512"/>
      <c r="CF59" s="1510"/>
      <c r="CG59" s="1511"/>
      <c r="CH59" s="1511"/>
      <c r="CI59" s="1511"/>
      <c r="CJ59" s="1512"/>
      <c r="CK59" s="1511"/>
      <c r="CL59" s="1511"/>
      <c r="CM59" s="1511"/>
      <c r="CN59" s="1511"/>
      <c r="CO59" s="1512"/>
      <c r="CP59" s="1510"/>
      <c r="CQ59" s="1511"/>
      <c r="CR59" s="1511"/>
      <c r="CS59" s="1511"/>
      <c r="CT59" s="1512"/>
      <c r="CU59" s="1510"/>
      <c r="CV59" s="1511"/>
      <c r="CW59" s="1511"/>
      <c r="CX59" s="1511"/>
      <c r="CY59" s="1512"/>
      <c r="CZ59" s="1510"/>
      <c r="DA59" s="1511"/>
      <c r="DB59" s="1511"/>
      <c r="DC59" s="1511"/>
      <c r="DD59" s="1512"/>
      <c r="DE59" s="1510"/>
      <c r="DF59" s="1511"/>
      <c r="DG59" s="1511"/>
      <c r="DH59" s="1511"/>
      <c r="DI59" s="1521"/>
      <c r="DJ59" s="1522"/>
      <c r="DK59" s="1511"/>
      <c r="DL59" s="1511"/>
      <c r="DM59" s="1511"/>
      <c r="DN59" s="1512"/>
      <c r="DO59" s="1510"/>
      <c r="DP59" s="1511"/>
      <c r="DQ59" s="1511"/>
      <c r="DR59" s="1511"/>
      <c r="DS59" s="1512"/>
      <c r="DT59" s="1510"/>
      <c r="DU59" s="1511"/>
      <c r="DV59" s="1511"/>
      <c r="DW59" s="1511"/>
      <c r="DX59" s="1512"/>
      <c r="DY59" s="1510"/>
      <c r="DZ59" s="1511"/>
      <c r="EA59" s="1511"/>
      <c r="EB59" s="1511"/>
      <c r="EC59" s="1512"/>
      <c r="ED59" s="1511"/>
      <c r="EE59" s="1511"/>
      <c r="EF59" s="1511"/>
      <c r="EG59" s="1511"/>
      <c r="EH59" s="1512"/>
      <c r="EI59" s="1510"/>
      <c r="EJ59" s="1511"/>
      <c r="EK59" s="1511"/>
      <c r="EL59" s="1511"/>
      <c r="EM59" s="1512"/>
      <c r="EN59" s="1510"/>
      <c r="EO59" s="1511"/>
      <c r="EP59" s="1511"/>
      <c r="EQ59" s="1511"/>
      <c r="ER59" s="1512"/>
      <c r="ES59" s="1510"/>
      <c r="ET59" s="1511"/>
      <c r="EU59" s="1511"/>
      <c r="EV59" s="1511"/>
      <c r="EW59" s="1512"/>
      <c r="EX59" s="1510"/>
      <c r="EY59" s="1511"/>
      <c r="EZ59" s="1511"/>
      <c r="FA59" s="1511"/>
      <c r="FB59" s="1512"/>
      <c r="FC59" s="1510"/>
      <c r="FD59" s="1511"/>
      <c r="FE59" s="1511"/>
      <c r="FF59" s="1511"/>
      <c r="FG59" s="1512"/>
      <c r="FH59" s="1510"/>
      <c r="FI59" s="1511"/>
      <c r="FJ59" s="1511"/>
      <c r="FK59" s="1511"/>
      <c r="FL59" s="1512"/>
      <c r="FM59" s="1510"/>
      <c r="FN59" s="1511"/>
      <c r="FO59" s="1511"/>
      <c r="FP59" s="1511"/>
      <c r="FQ59" s="1511"/>
      <c r="FR59" s="1511"/>
      <c r="FS59" s="1511"/>
      <c r="FT59" s="1511"/>
      <c r="FU59" s="1511"/>
      <c r="FV59" s="1512"/>
      <c r="FW59" s="1510"/>
      <c r="FX59" s="1511"/>
      <c r="FY59" s="1511"/>
      <c r="FZ59" s="1511"/>
      <c r="GA59" s="1512"/>
      <c r="GB59" s="1510"/>
      <c r="GC59" s="1511"/>
      <c r="GD59" s="1511"/>
      <c r="GE59" s="1511"/>
      <c r="GF59" s="1512"/>
      <c r="GG59" s="1510"/>
      <c r="GH59" s="1511"/>
      <c r="GI59" s="1511"/>
      <c r="GJ59" s="1511"/>
      <c r="GK59" s="1513"/>
      <c r="GL59" s="1514"/>
      <c r="GM59" s="2155"/>
      <c r="GN59" s="1551"/>
      <c r="GO59" s="200"/>
    </row>
    <row r="60" spans="1:197" ht="10.5" hidden="1" customHeight="1">
      <c r="A60" s="1387"/>
      <c r="B60" s="1381"/>
      <c r="C60" s="1381"/>
      <c r="D60" s="1381"/>
      <c r="E60" s="1381"/>
      <c r="F60" s="1381"/>
      <c r="G60" s="1431" t="s">
        <v>716</v>
      </c>
      <c r="H60" s="1337"/>
      <c r="I60" s="214"/>
      <c r="J60" s="215"/>
      <c r="K60" s="215"/>
      <c r="L60" s="215"/>
      <c r="M60" s="217"/>
      <c r="N60" s="218"/>
      <c r="O60" s="215"/>
      <c r="P60" s="215"/>
      <c r="Q60" s="215"/>
      <c r="R60" s="217"/>
      <c r="S60" s="215"/>
      <c r="T60" s="215"/>
      <c r="U60" s="215"/>
      <c r="V60" s="215"/>
      <c r="W60" s="215"/>
      <c r="X60" s="218"/>
      <c r="Y60" s="215"/>
      <c r="Z60" s="215"/>
      <c r="AA60" s="215"/>
      <c r="AB60" s="215"/>
      <c r="AC60" s="218"/>
      <c r="AD60" s="215"/>
      <c r="AE60" s="215"/>
      <c r="AF60" s="215"/>
      <c r="AG60" s="217"/>
      <c r="AH60" s="218"/>
      <c r="AI60" s="215"/>
      <c r="AJ60" s="215"/>
      <c r="AK60" s="215"/>
      <c r="AL60" s="217"/>
      <c r="AM60" s="218"/>
      <c r="AN60" s="215"/>
      <c r="AO60" s="215"/>
      <c r="AP60" s="215"/>
      <c r="AQ60" s="217"/>
      <c r="AR60" s="218"/>
      <c r="AS60" s="215"/>
      <c r="AT60" s="215"/>
      <c r="AU60" s="215"/>
      <c r="AV60" s="217"/>
      <c r="AW60" s="215"/>
      <c r="AX60" s="215"/>
      <c r="AY60" s="215"/>
      <c r="AZ60" s="215"/>
      <c r="BA60" s="215"/>
      <c r="BB60" s="219"/>
      <c r="BC60" s="215"/>
      <c r="BD60" s="215"/>
      <c r="BE60" s="215"/>
      <c r="BF60" s="217"/>
      <c r="BG60" s="215"/>
      <c r="BH60" s="215"/>
      <c r="BI60" s="215"/>
      <c r="BJ60" s="215"/>
      <c r="BK60" s="215"/>
      <c r="BL60" s="218"/>
      <c r="BM60" s="215"/>
      <c r="BN60" s="215"/>
      <c r="BO60" s="215"/>
      <c r="BP60" s="215"/>
      <c r="BQ60" s="218"/>
      <c r="BR60" s="215"/>
      <c r="BS60" s="215"/>
      <c r="BT60" s="215"/>
      <c r="BU60" s="217"/>
      <c r="BV60" s="218"/>
      <c r="BW60" s="215"/>
      <c r="BX60" s="215"/>
      <c r="BY60" s="215"/>
      <c r="BZ60" s="217"/>
      <c r="CA60" s="218"/>
      <c r="CB60" s="215"/>
      <c r="CC60" s="215"/>
      <c r="CD60" s="215"/>
      <c r="CE60" s="217"/>
      <c r="CF60" s="218"/>
      <c r="CG60" s="215"/>
      <c r="CH60" s="215"/>
      <c r="CI60" s="215"/>
      <c r="CJ60" s="217"/>
      <c r="CK60" s="215"/>
      <c r="CL60" s="215"/>
      <c r="CM60" s="215"/>
      <c r="CN60" s="215"/>
      <c r="CO60" s="215"/>
      <c r="CP60" s="215"/>
      <c r="CQ60" s="215"/>
      <c r="CR60" s="215"/>
      <c r="CS60" s="215"/>
      <c r="CT60" s="215"/>
      <c r="CU60" s="215"/>
      <c r="CV60" s="215"/>
      <c r="CW60" s="215"/>
      <c r="CX60" s="215"/>
      <c r="CY60" s="215"/>
      <c r="CZ60" s="215"/>
      <c r="DA60" s="215"/>
      <c r="DB60" s="215"/>
      <c r="DC60" s="215"/>
      <c r="DD60" s="215"/>
      <c r="DE60" s="215"/>
      <c r="DF60" s="215"/>
      <c r="DG60" s="215"/>
      <c r="DH60" s="215"/>
      <c r="DI60" s="220"/>
      <c r="DJ60" s="219"/>
      <c r="DK60" s="215"/>
      <c r="DL60" s="215"/>
      <c r="DM60" s="215"/>
      <c r="DN60" s="215"/>
      <c r="DO60" s="215"/>
      <c r="DP60" s="215"/>
      <c r="DQ60" s="215"/>
      <c r="DR60" s="215"/>
      <c r="DS60" s="215"/>
      <c r="DT60" s="215"/>
      <c r="DU60" s="215"/>
      <c r="DV60" s="215"/>
      <c r="DW60" s="215"/>
      <c r="DX60" s="215"/>
      <c r="DY60" s="215"/>
      <c r="DZ60" s="215"/>
      <c r="EA60" s="215"/>
      <c r="EB60" s="215"/>
      <c r="EC60" s="215"/>
      <c r="ED60" s="215"/>
      <c r="EE60" s="215"/>
      <c r="EF60" s="215"/>
      <c r="EG60" s="215"/>
      <c r="EH60" s="215"/>
      <c r="EI60" s="215"/>
      <c r="EJ60" s="215"/>
      <c r="EK60" s="215"/>
      <c r="EL60" s="215"/>
      <c r="EM60" s="215"/>
      <c r="EN60" s="215"/>
      <c r="EO60" s="215"/>
      <c r="EP60" s="215"/>
      <c r="EQ60" s="215"/>
      <c r="ER60" s="215"/>
      <c r="ES60" s="215"/>
      <c r="ET60" s="215"/>
      <c r="EU60" s="215"/>
      <c r="EV60" s="215"/>
      <c r="EW60" s="215"/>
      <c r="EX60" s="215"/>
      <c r="EY60" s="215"/>
      <c r="EZ60" s="215"/>
      <c r="FA60" s="215"/>
      <c r="FB60" s="215"/>
      <c r="FC60" s="215"/>
      <c r="FD60" s="215"/>
      <c r="FE60" s="215"/>
      <c r="FF60" s="215"/>
      <c r="FG60" s="215"/>
      <c r="FH60" s="215"/>
      <c r="FI60" s="215"/>
      <c r="FJ60" s="215"/>
      <c r="FK60" s="215"/>
      <c r="FL60" s="215"/>
      <c r="FM60" s="215"/>
      <c r="FN60" s="215"/>
      <c r="FO60" s="215"/>
      <c r="FP60" s="215"/>
      <c r="FQ60" s="215"/>
      <c r="FR60" s="215"/>
      <c r="FS60" s="215"/>
      <c r="FT60" s="215"/>
      <c r="FU60" s="215"/>
      <c r="FV60" s="215"/>
      <c r="FW60" s="215"/>
      <c r="FX60" s="215"/>
      <c r="FY60" s="215"/>
      <c r="FZ60" s="215"/>
      <c r="GA60" s="215"/>
      <c r="GB60" s="215"/>
      <c r="GC60" s="215"/>
      <c r="GD60" s="215"/>
      <c r="GE60" s="215"/>
      <c r="GF60" s="215"/>
      <c r="GG60" s="218"/>
      <c r="GH60" s="215"/>
      <c r="GI60" s="215"/>
      <c r="GJ60" s="215"/>
      <c r="GK60" s="221"/>
      <c r="GL60" s="1637">
        <f>SUM(I62:GK62)</f>
        <v>0</v>
      </c>
      <c r="GM60" s="2154">
        <f>ROUND(GL60/30,2)</f>
        <v>0</v>
      </c>
      <c r="GN60" s="1551"/>
      <c r="GO60" s="200"/>
    </row>
    <row r="61" spans="1:197" ht="4.5" hidden="1" customHeight="1">
      <c r="A61" s="1387"/>
      <c r="B61" s="1381"/>
      <c r="C61" s="1381"/>
      <c r="D61" s="1381"/>
      <c r="E61" s="1381"/>
      <c r="F61" s="1381"/>
      <c r="G61" s="1392"/>
      <c r="H61" s="1337"/>
      <c r="I61" s="214"/>
      <c r="J61" s="215"/>
      <c r="K61" s="215"/>
      <c r="L61" s="215"/>
      <c r="M61" s="217"/>
      <c r="N61" s="218"/>
      <c r="O61" s="215"/>
      <c r="P61" s="215"/>
      <c r="Q61" s="215"/>
      <c r="R61" s="217"/>
      <c r="S61" s="215"/>
      <c r="T61" s="215"/>
      <c r="U61" s="215"/>
      <c r="V61" s="215"/>
      <c r="W61" s="215"/>
      <c r="X61" s="218"/>
      <c r="Y61" s="215"/>
      <c r="Z61" s="215"/>
      <c r="AA61" s="215"/>
      <c r="AB61" s="215"/>
      <c r="AC61" s="218"/>
      <c r="AD61" s="215"/>
      <c r="AE61" s="215"/>
      <c r="AF61" s="215"/>
      <c r="AG61" s="217"/>
      <c r="AH61" s="218"/>
      <c r="AI61" s="215"/>
      <c r="AJ61" s="215"/>
      <c r="AK61" s="215"/>
      <c r="AL61" s="217"/>
      <c r="AM61" s="218"/>
      <c r="AN61" s="215"/>
      <c r="AO61" s="215"/>
      <c r="AP61" s="215"/>
      <c r="AQ61" s="217"/>
      <c r="AR61" s="218"/>
      <c r="AS61" s="215"/>
      <c r="AT61" s="215"/>
      <c r="AU61" s="215"/>
      <c r="AV61" s="217"/>
      <c r="AW61" s="215"/>
      <c r="AX61" s="215"/>
      <c r="AY61" s="215"/>
      <c r="AZ61" s="215"/>
      <c r="BA61" s="215"/>
      <c r="BB61" s="219"/>
      <c r="BC61" s="215"/>
      <c r="BD61" s="215"/>
      <c r="BE61" s="215"/>
      <c r="BF61" s="215"/>
      <c r="BG61" s="215"/>
      <c r="BH61" s="215"/>
      <c r="BI61" s="215"/>
      <c r="BJ61" s="215"/>
      <c r="BK61" s="215"/>
      <c r="BL61" s="218"/>
      <c r="BM61" s="215"/>
      <c r="BN61" s="215"/>
      <c r="BO61" s="215"/>
      <c r="BP61" s="215"/>
      <c r="BQ61" s="218"/>
      <c r="BR61" s="215"/>
      <c r="BS61" s="215"/>
      <c r="BT61" s="215"/>
      <c r="BU61" s="217"/>
      <c r="BV61" s="218"/>
      <c r="BW61" s="215"/>
      <c r="BX61" s="215"/>
      <c r="BY61" s="215"/>
      <c r="BZ61" s="217"/>
      <c r="CA61" s="218"/>
      <c r="CB61" s="215"/>
      <c r="CC61" s="215"/>
      <c r="CD61" s="215"/>
      <c r="CE61" s="217"/>
      <c r="CF61" s="218"/>
      <c r="CG61" s="215"/>
      <c r="CH61" s="215"/>
      <c r="CI61" s="215"/>
      <c r="CJ61" s="217"/>
      <c r="CK61" s="215"/>
      <c r="CL61" s="215"/>
      <c r="CM61" s="215"/>
      <c r="CN61" s="215"/>
      <c r="CO61" s="215"/>
      <c r="CP61" s="215"/>
      <c r="CQ61" s="215"/>
      <c r="CR61" s="215"/>
      <c r="CS61" s="215"/>
      <c r="CT61" s="215"/>
      <c r="CU61" s="215"/>
      <c r="CV61" s="215"/>
      <c r="CW61" s="215"/>
      <c r="CX61" s="215"/>
      <c r="CY61" s="215"/>
      <c r="CZ61" s="215"/>
      <c r="DA61" s="215"/>
      <c r="DB61" s="215"/>
      <c r="DC61" s="215"/>
      <c r="DD61" s="215"/>
      <c r="DE61" s="215"/>
      <c r="DF61" s="215"/>
      <c r="DG61" s="215"/>
      <c r="DH61" s="215"/>
      <c r="DI61" s="220"/>
      <c r="DJ61" s="219"/>
      <c r="DK61" s="215"/>
      <c r="DL61" s="215"/>
      <c r="DM61" s="215"/>
      <c r="DN61" s="215"/>
      <c r="DO61" s="215"/>
      <c r="DP61" s="215"/>
      <c r="DQ61" s="215"/>
      <c r="DR61" s="215"/>
      <c r="DS61" s="215"/>
      <c r="DT61" s="215"/>
      <c r="DU61" s="215"/>
      <c r="DV61" s="215"/>
      <c r="DW61" s="215"/>
      <c r="DX61" s="215"/>
      <c r="DY61" s="215"/>
      <c r="DZ61" s="215"/>
      <c r="EA61" s="215"/>
      <c r="EB61" s="215"/>
      <c r="EC61" s="215"/>
      <c r="ED61" s="215"/>
      <c r="EE61" s="215"/>
      <c r="EF61" s="215"/>
      <c r="EG61" s="215"/>
      <c r="EH61" s="215"/>
      <c r="EI61" s="215"/>
      <c r="EJ61" s="215"/>
      <c r="EK61" s="215"/>
      <c r="EL61" s="215"/>
      <c r="EM61" s="215"/>
      <c r="EN61" s="215"/>
      <c r="EO61" s="215"/>
      <c r="EP61" s="215"/>
      <c r="EQ61" s="215"/>
      <c r="ER61" s="215"/>
      <c r="ES61" s="215"/>
      <c r="ET61" s="215"/>
      <c r="EU61" s="215"/>
      <c r="EV61" s="215"/>
      <c r="EW61" s="215"/>
      <c r="EX61" s="215"/>
      <c r="EY61" s="215"/>
      <c r="EZ61" s="215"/>
      <c r="FA61" s="215"/>
      <c r="FB61" s="215"/>
      <c r="FC61" s="215"/>
      <c r="FD61" s="215"/>
      <c r="FE61" s="215"/>
      <c r="FF61" s="215"/>
      <c r="FG61" s="215"/>
      <c r="FH61" s="215"/>
      <c r="FI61" s="215"/>
      <c r="FJ61" s="215"/>
      <c r="FK61" s="215"/>
      <c r="FL61" s="215"/>
      <c r="FM61" s="215"/>
      <c r="FN61" s="215"/>
      <c r="FO61" s="215"/>
      <c r="FP61" s="215"/>
      <c r="FQ61" s="215"/>
      <c r="FR61" s="215"/>
      <c r="FS61" s="215"/>
      <c r="FT61" s="215"/>
      <c r="FU61" s="215"/>
      <c r="FV61" s="215"/>
      <c r="FW61" s="215"/>
      <c r="FX61" s="215"/>
      <c r="FY61" s="215"/>
      <c r="FZ61" s="215"/>
      <c r="GA61" s="215"/>
      <c r="GB61" s="215"/>
      <c r="GC61" s="215"/>
      <c r="GD61" s="215"/>
      <c r="GE61" s="215"/>
      <c r="GF61" s="215"/>
      <c r="GG61" s="218"/>
      <c r="GH61" s="215"/>
      <c r="GI61" s="215"/>
      <c r="GJ61" s="215"/>
      <c r="GK61" s="221"/>
      <c r="GL61" s="1638"/>
      <c r="GM61" s="2154"/>
      <c r="GN61" s="1551"/>
      <c r="GO61" s="200"/>
    </row>
    <row r="62" spans="1:197" ht="10.5" hidden="1" customHeight="1">
      <c r="A62" s="1404"/>
      <c r="B62" s="1384"/>
      <c r="C62" s="1384"/>
      <c r="D62" s="1384"/>
      <c r="E62" s="1384"/>
      <c r="F62" s="1384"/>
      <c r="G62" s="1397"/>
      <c r="H62" s="1437"/>
      <c r="I62" s="1536"/>
      <c r="J62" s="1502"/>
      <c r="K62" s="1502"/>
      <c r="L62" s="1502"/>
      <c r="M62" s="1503"/>
      <c r="N62" s="1501"/>
      <c r="O62" s="1502"/>
      <c r="P62" s="1502"/>
      <c r="Q62" s="1502"/>
      <c r="R62" s="1503"/>
      <c r="S62" s="1501"/>
      <c r="T62" s="1502"/>
      <c r="U62" s="1502"/>
      <c r="V62" s="1502"/>
      <c r="W62" s="1503"/>
      <c r="X62" s="1501"/>
      <c r="Y62" s="1502"/>
      <c r="Z62" s="1502"/>
      <c r="AA62" s="1502"/>
      <c r="AB62" s="1503"/>
      <c r="AC62" s="1501"/>
      <c r="AD62" s="1502"/>
      <c r="AE62" s="1502"/>
      <c r="AF62" s="1502"/>
      <c r="AG62" s="1503"/>
      <c r="AH62" s="1501"/>
      <c r="AI62" s="1502"/>
      <c r="AJ62" s="1502"/>
      <c r="AK62" s="1502"/>
      <c r="AL62" s="1503"/>
      <c r="AM62" s="1501"/>
      <c r="AN62" s="1502"/>
      <c r="AO62" s="1502"/>
      <c r="AP62" s="1502"/>
      <c r="AQ62" s="1503"/>
      <c r="AR62" s="1501"/>
      <c r="AS62" s="1502"/>
      <c r="AT62" s="1502"/>
      <c r="AU62" s="1502"/>
      <c r="AV62" s="1503"/>
      <c r="AW62" s="1501"/>
      <c r="AX62" s="1502"/>
      <c r="AY62" s="1502"/>
      <c r="AZ62" s="1502"/>
      <c r="BA62" s="1544"/>
      <c r="BB62" s="1545"/>
      <c r="BC62" s="1502"/>
      <c r="BD62" s="1502"/>
      <c r="BE62" s="1502"/>
      <c r="BF62" s="1503"/>
      <c r="BG62" s="1501"/>
      <c r="BH62" s="1502"/>
      <c r="BI62" s="1502"/>
      <c r="BJ62" s="1502"/>
      <c r="BK62" s="1503"/>
      <c r="BL62" s="1501"/>
      <c r="BM62" s="1502"/>
      <c r="BN62" s="1502"/>
      <c r="BO62" s="1502"/>
      <c r="BP62" s="1503"/>
      <c r="BQ62" s="1501"/>
      <c r="BR62" s="1502"/>
      <c r="BS62" s="1502"/>
      <c r="BT62" s="1502"/>
      <c r="BU62" s="1503"/>
      <c r="BV62" s="1501"/>
      <c r="BW62" s="1502"/>
      <c r="BX62" s="1502"/>
      <c r="BY62" s="1502"/>
      <c r="BZ62" s="1503"/>
      <c r="CA62" s="1501"/>
      <c r="CB62" s="1502"/>
      <c r="CC62" s="1502"/>
      <c r="CD62" s="1502"/>
      <c r="CE62" s="1503"/>
      <c r="CF62" s="1501"/>
      <c r="CG62" s="1502"/>
      <c r="CH62" s="1502"/>
      <c r="CI62" s="1502"/>
      <c r="CJ62" s="1503"/>
      <c r="CK62" s="1502"/>
      <c r="CL62" s="1502"/>
      <c r="CM62" s="1502"/>
      <c r="CN62" s="1502"/>
      <c r="CO62" s="1503"/>
      <c r="CP62" s="1501"/>
      <c r="CQ62" s="1502"/>
      <c r="CR62" s="1502"/>
      <c r="CS62" s="1502"/>
      <c r="CT62" s="1503"/>
      <c r="CU62" s="1501"/>
      <c r="CV62" s="1502"/>
      <c r="CW62" s="1502"/>
      <c r="CX62" s="1502"/>
      <c r="CY62" s="1503"/>
      <c r="CZ62" s="1501"/>
      <c r="DA62" s="1502"/>
      <c r="DB62" s="1502"/>
      <c r="DC62" s="1502"/>
      <c r="DD62" s="1503"/>
      <c r="DE62" s="1501"/>
      <c r="DF62" s="1502"/>
      <c r="DG62" s="1502"/>
      <c r="DH62" s="1502"/>
      <c r="DI62" s="1544"/>
      <c r="DJ62" s="1545"/>
      <c r="DK62" s="1502"/>
      <c r="DL62" s="1502"/>
      <c r="DM62" s="1502"/>
      <c r="DN62" s="1503"/>
      <c r="DO62" s="1501"/>
      <c r="DP62" s="1502"/>
      <c r="DQ62" s="1502"/>
      <c r="DR62" s="1502"/>
      <c r="DS62" s="1503"/>
      <c r="DT62" s="1501"/>
      <c r="DU62" s="1502"/>
      <c r="DV62" s="1502"/>
      <c r="DW62" s="1502"/>
      <c r="DX62" s="1503"/>
      <c r="DY62" s="1501"/>
      <c r="DZ62" s="1502"/>
      <c r="EA62" s="1502"/>
      <c r="EB62" s="1502"/>
      <c r="EC62" s="1503"/>
      <c r="ED62" s="1502"/>
      <c r="EE62" s="1502"/>
      <c r="EF62" s="1502"/>
      <c r="EG62" s="1502"/>
      <c r="EH62" s="1503"/>
      <c r="EI62" s="1501"/>
      <c r="EJ62" s="1502"/>
      <c r="EK62" s="1502"/>
      <c r="EL62" s="1502"/>
      <c r="EM62" s="1503"/>
      <c r="EN62" s="1501"/>
      <c r="EO62" s="1502"/>
      <c r="EP62" s="1502"/>
      <c r="EQ62" s="1502"/>
      <c r="ER62" s="1503"/>
      <c r="ES62" s="1501"/>
      <c r="ET62" s="1502"/>
      <c r="EU62" s="1502"/>
      <c r="EV62" s="1502"/>
      <c r="EW62" s="1503"/>
      <c r="EX62" s="1501"/>
      <c r="EY62" s="1502"/>
      <c r="EZ62" s="1502"/>
      <c r="FA62" s="1502"/>
      <c r="FB62" s="1503"/>
      <c r="FC62" s="1501"/>
      <c r="FD62" s="1502"/>
      <c r="FE62" s="1502"/>
      <c r="FF62" s="1502"/>
      <c r="FG62" s="1503"/>
      <c r="FH62" s="1501"/>
      <c r="FI62" s="1502"/>
      <c r="FJ62" s="1502"/>
      <c r="FK62" s="1502"/>
      <c r="FL62" s="1503"/>
      <c r="FM62" s="1501"/>
      <c r="FN62" s="1502"/>
      <c r="FO62" s="1502"/>
      <c r="FP62" s="1502"/>
      <c r="FQ62" s="1502"/>
      <c r="FR62" s="1502"/>
      <c r="FS62" s="1502"/>
      <c r="FT62" s="1502"/>
      <c r="FU62" s="1502"/>
      <c r="FV62" s="1503"/>
      <c r="FW62" s="1501"/>
      <c r="FX62" s="1502"/>
      <c r="FY62" s="1502"/>
      <c r="FZ62" s="1502"/>
      <c r="GA62" s="1503"/>
      <c r="GB62" s="1501"/>
      <c r="GC62" s="1502"/>
      <c r="GD62" s="1502"/>
      <c r="GE62" s="1502"/>
      <c r="GF62" s="1503"/>
      <c r="GG62" s="1501"/>
      <c r="GH62" s="1502"/>
      <c r="GI62" s="1502"/>
      <c r="GJ62" s="1502"/>
      <c r="GK62" s="1541"/>
      <c r="GL62" s="1639"/>
      <c r="GM62" s="2156"/>
      <c r="GN62" s="1552"/>
      <c r="GO62" s="200"/>
    </row>
    <row r="63" spans="1:197" ht="10.5" hidden="1" customHeight="1">
      <c r="A63" s="1402"/>
      <c r="B63" s="1383" t="str">
        <f>IF($A63="","",VLOOKUP($A63,②従事者明細!$A$3:$I$40,2))</f>
        <v/>
      </c>
      <c r="C63" s="1383" t="str">
        <f>IF($A63="","",VLOOKUP($A63,②従事者明細!$A$3:$I$40,3))</f>
        <v/>
      </c>
      <c r="D63" s="1383" t="str">
        <f>IF($A63="","",VLOOKUP($A63,②従事者明細!$A$3:$I$40,6))</f>
        <v/>
      </c>
      <c r="E63" s="1383" t="str">
        <f>IF($A63="","",VLOOKUP($A63,②従事者明細!$A$3:$I$40,5))</f>
        <v/>
      </c>
      <c r="F63" s="1383" t="str">
        <f>IF($A63="","",VLOOKUP($A63,②従事者明細!$A$3:$I$40,4))</f>
        <v/>
      </c>
      <c r="G63" s="1531" t="s">
        <v>764</v>
      </c>
      <c r="H63" s="1447"/>
      <c r="I63" s="207"/>
      <c r="J63" s="208"/>
      <c r="K63" s="208"/>
      <c r="L63" s="208"/>
      <c r="M63" s="209"/>
      <c r="N63" s="210"/>
      <c r="O63" s="208"/>
      <c r="P63" s="208"/>
      <c r="Q63" s="208"/>
      <c r="R63" s="208"/>
      <c r="S63" s="210"/>
      <c r="T63" s="208"/>
      <c r="U63" s="208"/>
      <c r="V63" s="208"/>
      <c r="W63" s="208"/>
      <c r="X63" s="210"/>
      <c r="Y63" s="208"/>
      <c r="Z63" s="208"/>
      <c r="AA63" s="208"/>
      <c r="AB63" s="208"/>
      <c r="AC63" s="210"/>
      <c r="AD63" s="208"/>
      <c r="AE63" s="208"/>
      <c r="AF63" s="208"/>
      <c r="AG63" s="208"/>
      <c r="AH63" s="210"/>
      <c r="AI63" s="208"/>
      <c r="AJ63" s="208"/>
      <c r="AK63" s="208"/>
      <c r="AL63" s="209"/>
      <c r="AM63" s="208"/>
      <c r="AN63" s="208"/>
      <c r="AO63" s="208"/>
      <c r="AP63" s="208"/>
      <c r="AQ63" s="208"/>
      <c r="AR63" s="210"/>
      <c r="AS63" s="208"/>
      <c r="AT63" s="208"/>
      <c r="AU63" s="208"/>
      <c r="AV63" s="209"/>
      <c r="AW63" s="208"/>
      <c r="AX63" s="208"/>
      <c r="AY63" s="208"/>
      <c r="AZ63" s="208"/>
      <c r="BA63" s="208"/>
      <c r="BB63" s="211"/>
      <c r="BC63" s="208"/>
      <c r="BD63" s="208"/>
      <c r="BE63" s="208"/>
      <c r="BF63" s="209"/>
      <c r="BG63" s="208"/>
      <c r="BH63" s="208"/>
      <c r="BI63" s="208"/>
      <c r="BJ63" s="208"/>
      <c r="BK63" s="208"/>
      <c r="BL63" s="210"/>
      <c r="BM63" s="208"/>
      <c r="BN63" s="208"/>
      <c r="BO63" s="208"/>
      <c r="BP63" s="208"/>
      <c r="BQ63" s="210"/>
      <c r="BR63" s="208"/>
      <c r="BS63" s="208"/>
      <c r="BT63" s="208"/>
      <c r="BU63" s="209"/>
      <c r="BV63" s="210"/>
      <c r="BW63" s="208"/>
      <c r="BX63" s="208"/>
      <c r="BY63" s="208"/>
      <c r="BZ63" s="209"/>
      <c r="CA63" s="210"/>
      <c r="CB63" s="208"/>
      <c r="CC63" s="208"/>
      <c r="CD63" s="208"/>
      <c r="CE63" s="209"/>
      <c r="CF63" s="210"/>
      <c r="CG63" s="208"/>
      <c r="CH63" s="208"/>
      <c r="CI63" s="208"/>
      <c r="CJ63" s="209"/>
      <c r="CK63" s="208"/>
      <c r="CL63" s="208"/>
      <c r="CM63" s="208"/>
      <c r="CN63" s="208"/>
      <c r="CO63" s="208"/>
      <c r="CP63" s="208"/>
      <c r="CQ63" s="208"/>
      <c r="CR63" s="208"/>
      <c r="CS63" s="208"/>
      <c r="CT63" s="208"/>
      <c r="CU63" s="208"/>
      <c r="CV63" s="208"/>
      <c r="CW63" s="208"/>
      <c r="CX63" s="208"/>
      <c r="CY63" s="208"/>
      <c r="CZ63" s="208"/>
      <c r="DA63" s="208"/>
      <c r="DB63" s="208"/>
      <c r="DC63" s="208"/>
      <c r="DD63" s="208"/>
      <c r="DE63" s="208"/>
      <c r="DF63" s="208"/>
      <c r="DG63" s="208"/>
      <c r="DH63" s="208"/>
      <c r="DI63" s="212"/>
      <c r="DJ63" s="211"/>
      <c r="DK63" s="208"/>
      <c r="DL63" s="208"/>
      <c r="DM63" s="208"/>
      <c r="DN63" s="208"/>
      <c r="DO63" s="208"/>
      <c r="DP63" s="208"/>
      <c r="DQ63" s="208"/>
      <c r="DR63" s="208"/>
      <c r="DS63" s="208"/>
      <c r="DT63" s="208"/>
      <c r="DU63" s="208"/>
      <c r="DV63" s="208"/>
      <c r="DW63" s="208"/>
      <c r="DX63" s="208"/>
      <c r="DY63" s="208"/>
      <c r="DZ63" s="208"/>
      <c r="EA63" s="208"/>
      <c r="EB63" s="208"/>
      <c r="EC63" s="208"/>
      <c r="ED63" s="208"/>
      <c r="EE63" s="208"/>
      <c r="EF63" s="208"/>
      <c r="EG63" s="208"/>
      <c r="EH63" s="208"/>
      <c r="EI63" s="208"/>
      <c r="EJ63" s="208"/>
      <c r="EK63" s="208"/>
      <c r="EL63" s="208"/>
      <c r="EM63" s="208"/>
      <c r="EN63" s="208"/>
      <c r="EO63" s="208"/>
      <c r="EP63" s="208"/>
      <c r="EQ63" s="208"/>
      <c r="ER63" s="208"/>
      <c r="ES63" s="208"/>
      <c r="ET63" s="208"/>
      <c r="EU63" s="208"/>
      <c r="EV63" s="208"/>
      <c r="EW63" s="208"/>
      <c r="EX63" s="208"/>
      <c r="EY63" s="208"/>
      <c r="EZ63" s="208"/>
      <c r="FA63" s="208"/>
      <c r="FB63" s="208"/>
      <c r="FC63" s="208"/>
      <c r="FD63" s="208"/>
      <c r="FE63" s="208"/>
      <c r="FF63" s="208"/>
      <c r="FG63" s="208"/>
      <c r="FH63" s="208"/>
      <c r="FI63" s="208"/>
      <c r="FJ63" s="208"/>
      <c r="FK63" s="208"/>
      <c r="FL63" s="208"/>
      <c r="FM63" s="208"/>
      <c r="FN63" s="208"/>
      <c r="FO63" s="208"/>
      <c r="FP63" s="208"/>
      <c r="FQ63" s="208"/>
      <c r="FR63" s="208"/>
      <c r="FS63" s="208"/>
      <c r="FT63" s="208"/>
      <c r="FU63" s="208"/>
      <c r="FV63" s="208"/>
      <c r="FW63" s="208"/>
      <c r="FX63" s="208"/>
      <c r="FY63" s="208"/>
      <c r="FZ63" s="208"/>
      <c r="GA63" s="208"/>
      <c r="GB63" s="208"/>
      <c r="GC63" s="208"/>
      <c r="GD63" s="208"/>
      <c r="GE63" s="208"/>
      <c r="GF63" s="208"/>
      <c r="GG63" s="210"/>
      <c r="GH63" s="208"/>
      <c r="GI63" s="208"/>
      <c r="GJ63" s="208"/>
      <c r="GK63" s="213"/>
      <c r="GL63" s="1644">
        <f>SUM(I65:GK65)</f>
        <v>0</v>
      </c>
      <c r="GM63" s="2153">
        <f>ROUND(GL63/30,2)</f>
        <v>0</v>
      </c>
      <c r="GN63" s="1641"/>
      <c r="GO63" s="200"/>
    </row>
    <row r="64" spans="1:197" ht="4.5" hidden="1" customHeight="1">
      <c r="A64" s="1387"/>
      <c r="B64" s="1381"/>
      <c r="C64" s="1381"/>
      <c r="D64" s="1381"/>
      <c r="E64" s="1381"/>
      <c r="F64" s="1381"/>
      <c r="G64" s="1392"/>
      <c r="H64" s="1337"/>
      <c r="I64" s="214"/>
      <c r="J64" s="215"/>
      <c r="K64" s="215"/>
      <c r="L64" s="215"/>
      <c r="M64" s="217"/>
      <c r="N64" s="215"/>
      <c r="O64" s="215"/>
      <c r="P64" s="215"/>
      <c r="Q64" s="215"/>
      <c r="R64" s="215"/>
      <c r="S64" s="215"/>
      <c r="T64" s="215"/>
      <c r="U64" s="215"/>
      <c r="V64" s="215"/>
      <c r="W64" s="215"/>
      <c r="X64" s="218"/>
      <c r="Y64" s="215"/>
      <c r="Z64" s="215"/>
      <c r="AA64" s="215"/>
      <c r="AB64" s="215"/>
      <c r="AC64" s="218"/>
      <c r="AD64" s="215"/>
      <c r="AE64" s="215"/>
      <c r="AF64" s="215"/>
      <c r="AG64" s="215"/>
      <c r="AH64" s="218"/>
      <c r="AI64" s="215"/>
      <c r="AJ64" s="215"/>
      <c r="AK64" s="215"/>
      <c r="AL64" s="217"/>
      <c r="AM64" s="215"/>
      <c r="AN64" s="215"/>
      <c r="AO64" s="215"/>
      <c r="AP64" s="215"/>
      <c r="AQ64" s="215"/>
      <c r="AR64" s="218"/>
      <c r="AS64" s="215"/>
      <c r="AT64" s="215"/>
      <c r="AU64" s="215"/>
      <c r="AV64" s="217"/>
      <c r="AW64" s="215"/>
      <c r="AX64" s="215"/>
      <c r="AY64" s="215"/>
      <c r="AZ64" s="215"/>
      <c r="BA64" s="215"/>
      <c r="BB64" s="219"/>
      <c r="BC64" s="215"/>
      <c r="BD64" s="215"/>
      <c r="BE64" s="215"/>
      <c r="BF64" s="215"/>
      <c r="BG64" s="218"/>
      <c r="BH64" s="215"/>
      <c r="BI64" s="215"/>
      <c r="BJ64" s="215"/>
      <c r="BK64" s="215"/>
      <c r="BL64" s="218"/>
      <c r="BM64" s="215"/>
      <c r="BN64" s="215"/>
      <c r="BO64" s="215"/>
      <c r="BP64" s="215"/>
      <c r="BQ64" s="218"/>
      <c r="BR64" s="215"/>
      <c r="BS64" s="215"/>
      <c r="BT64" s="215"/>
      <c r="BU64" s="217"/>
      <c r="BV64" s="218"/>
      <c r="BW64" s="215"/>
      <c r="BX64" s="215"/>
      <c r="BY64" s="215"/>
      <c r="BZ64" s="217"/>
      <c r="CA64" s="218"/>
      <c r="CB64" s="215"/>
      <c r="CC64" s="215"/>
      <c r="CD64" s="215"/>
      <c r="CE64" s="217"/>
      <c r="CF64" s="218"/>
      <c r="CG64" s="215"/>
      <c r="CH64" s="215"/>
      <c r="CI64" s="215"/>
      <c r="CJ64" s="217"/>
      <c r="CK64" s="215"/>
      <c r="CL64" s="215"/>
      <c r="CM64" s="215"/>
      <c r="CN64" s="215"/>
      <c r="CO64" s="215"/>
      <c r="CP64" s="215"/>
      <c r="CQ64" s="215"/>
      <c r="CR64" s="215"/>
      <c r="CS64" s="215"/>
      <c r="CT64" s="215"/>
      <c r="CU64" s="215"/>
      <c r="CV64" s="215"/>
      <c r="CW64" s="215"/>
      <c r="CX64" s="215"/>
      <c r="CY64" s="215"/>
      <c r="CZ64" s="215"/>
      <c r="DA64" s="215"/>
      <c r="DB64" s="215"/>
      <c r="DC64" s="215"/>
      <c r="DD64" s="215"/>
      <c r="DE64" s="215"/>
      <c r="DF64" s="215"/>
      <c r="DG64" s="215"/>
      <c r="DH64" s="215"/>
      <c r="DI64" s="220"/>
      <c r="DJ64" s="219"/>
      <c r="DK64" s="215"/>
      <c r="DL64" s="215"/>
      <c r="DM64" s="215"/>
      <c r="DN64" s="215"/>
      <c r="DO64" s="215"/>
      <c r="DP64" s="215"/>
      <c r="DQ64" s="215"/>
      <c r="DR64" s="215"/>
      <c r="DS64" s="215"/>
      <c r="DT64" s="215"/>
      <c r="DU64" s="215"/>
      <c r="DV64" s="215"/>
      <c r="DW64" s="215"/>
      <c r="DX64" s="215"/>
      <c r="DY64" s="215"/>
      <c r="DZ64" s="215"/>
      <c r="EA64" s="215"/>
      <c r="EB64" s="215"/>
      <c r="EC64" s="215"/>
      <c r="ED64" s="215"/>
      <c r="EE64" s="215"/>
      <c r="EF64" s="215"/>
      <c r="EG64" s="215"/>
      <c r="EH64" s="215"/>
      <c r="EI64" s="215"/>
      <c r="EJ64" s="215"/>
      <c r="EK64" s="215"/>
      <c r="EL64" s="215"/>
      <c r="EM64" s="215"/>
      <c r="EN64" s="215"/>
      <c r="EO64" s="215"/>
      <c r="EP64" s="215"/>
      <c r="EQ64" s="215"/>
      <c r="ER64" s="215"/>
      <c r="ES64" s="215"/>
      <c r="ET64" s="215"/>
      <c r="EU64" s="215"/>
      <c r="EV64" s="215"/>
      <c r="EW64" s="215"/>
      <c r="EX64" s="215"/>
      <c r="EY64" s="215"/>
      <c r="EZ64" s="215"/>
      <c r="FA64" s="215"/>
      <c r="FB64" s="215"/>
      <c r="FC64" s="215"/>
      <c r="FD64" s="215"/>
      <c r="FE64" s="215"/>
      <c r="FF64" s="215"/>
      <c r="FG64" s="215"/>
      <c r="FH64" s="215"/>
      <c r="FI64" s="215"/>
      <c r="FJ64" s="215"/>
      <c r="FK64" s="215"/>
      <c r="FL64" s="215"/>
      <c r="FM64" s="215"/>
      <c r="FN64" s="215"/>
      <c r="FO64" s="215"/>
      <c r="FP64" s="215"/>
      <c r="FQ64" s="215"/>
      <c r="FR64" s="215"/>
      <c r="FS64" s="215"/>
      <c r="FT64" s="215"/>
      <c r="FU64" s="215"/>
      <c r="FV64" s="215"/>
      <c r="FW64" s="215"/>
      <c r="FX64" s="215"/>
      <c r="FY64" s="215"/>
      <c r="FZ64" s="215"/>
      <c r="GA64" s="215"/>
      <c r="GB64" s="215"/>
      <c r="GC64" s="215"/>
      <c r="GD64" s="215"/>
      <c r="GE64" s="215"/>
      <c r="GF64" s="215"/>
      <c r="GG64" s="218"/>
      <c r="GH64" s="215"/>
      <c r="GI64" s="215"/>
      <c r="GJ64" s="215"/>
      <c r="GK64" s="221"/>
      <c r="GL64" s="1645"/>
      <c r="GM64" s="2154"/>
      <c r="GN64" s="1642"/>
      <c r="GO64" s="200"/>
    </row>
    <row r="65" spans="1:197" ht="10.5" hidden="1" customHeight="1">
      <c r="A65" s="1387"/>
      <c r="B65" s="1381"/>
      <c r="C65" s="1381"/>
      <c r="D65" s="1381"/>
      <c r="E65" s="1381"/>
      <c r="F65" s="1381"/>
      <c r="G65" s="1393"/>
      <c r="H65" s="1338"/>
      <c r="I65" s="1517"/>
      <c r="J65" s="1511"/>
      <c r="K65" s="1511"/>
      <c r="L65" s="1511"/>
      <c r="M65" s="1512"/>
      <c r="N65" s="1510"/>
      <c r="O65" s="1511"/>
      <c r="P65" s="1511"/>
      <c r="Q65" s="1511"/>
      <c r="R65" s="1512"/>
      <c r="S65" s="1510"/>
      <c r="T65" s="1511"/>
      <c r="U65" s="1511"/>
      <c r="V65" s="1511"/>
      <c r="W65" s="1512"/>
      <c r="X65" s="1510"/>
      <c r="Y65" s="1511"/>
      <c r="Z65" s="1511"/>
      <c r="AA65" s="1511"/>
      <c r="AB65" s="1512"/>
      <c r="AC65" s="1510"/>
      <c r="AD65" s="1511"/>
      <c r="AE65" s="1511"/>
      <c r="AF65" s="1511"/>
      <c r="AG65" s="1512"/>
      <c r="AH65" s="1510"/>
      <c r="AI65" s="1511"/>
      <c r="AJ65" s="1511"/>
      <c r="AK65" s="1511"/>
      <c r="AL65" s="1512"/>
      <c r="AM65" s="1510"/>
      <c r="AN65" s="1511"/>
      <c r="AO65" s="1511"/>
      <c r="AP65" s="1511"/>
      <c r="AQ65" s="1512"/>
      <c r="AR65" s="1510"/>
      <c r="AS65" s="1511"/>
      <c r="AT65" s="1511"/>
      <c r="AU65" s="1511"/>
      <c r="AV65" s="1512"/>
      <c r="AW65" s="1510"/>
      <c r="AX65" s="1511"/>
      <c r="AY65" s="1511"/>
      <c r="AZ65" s="1511"/>
      <c r="BA65" s="1521"/>
      <c r="BB65" s="1522"/>
      <c r="BC65" s="1511"/>
      <c r="BD65" s="1511"/>
      <c r="BE65" s="1511"/>
      <c r="BF65" s="1512"/>
      <c r="BG65" s="1510"/>
      <c r="BH65" s="1511"/>
      <c r="BI65" s="1511"/>
      <c r="BJ65" s="1511"/>
      <c r="BK65" s="1512"/>
      <c r="BL65" s="1510"/>
      <c r="BM65" s="1511"/>
      <c r="BN65" s="1511"/>
      <c r="BO65" s="1511"/>
      <c r="BP65" s="1512"/>
      <c r="BQ65" s="1510"/>
      <c r="BR65" s="1511"/>
      <c r="BS65" s="1511"/>
      <c r="BT65" s="1511"/>
      <c r="BU65" s="1512"/>
      <c r="BV65" s="1510"/>
      <c r="BW65" s="1511"/>
      <c r="BX65" s="1511"/>
      <c r="BY65" s="1511"/>
      <c r="BZ65" s="1512"/>
      <c r="CA65" s="1510"/>
      <c r="CB65" s="1511"/>
      <c r="CC65" s="1511"/>
      <c r="CD65" s="1511"/>
      <c r="CE65" s="1512"/>
      <c r="CF65" s="1510"/>
      <c r="CG65" s="1511"/>
      <c r="CH65" s="1511"/>
      <c r="CI65" s="1511"/>
      <c r="CJ65" s="1512"/>
      <c r="CK65" s="1511"/>
      <c r="CL65" s="1511"/>
      <c r="CM65" s="1511"/>
      <c r="CN65" s="1511"/>
      <c r="CO65" s="1512"/>
      <c r="CP65" s="1510"/>
      <c r="CQ65" s="1511"/>
      <c r="CR65" s="1511"/>
      <c r="CS65" s="1511"/>
      <c r="CT65" s="1512"/>
      <c r="CU65" s="1510"/>
      <c r="CV65" s="1511"/>
      <c r="CW65" s="1511"/>
      <c r="CX65" s="1511"/>
      <c r="CY65" s="1512"/>
      <c r="CZ65" s="1510"/>
      <c r="DA65" s="1511"/>
      <c r="DB65" s="1511"/>
      <c r="DC65" s="1511"/>
      <c r="DD65" s="1512"/>
      <c r="DE65" s="1510"/>
      <c r="DF65" s="1511"/>
      <c r="DG65" s="1511"/>
      <c r="DH65" s="1511"/>
      <c r="DI65" s="1521"/>
      <c r="DJ65" s="1522"/>
      <c r="DK65" s="1511"/>
      <c r="DL65" s="1511"/>
      <c r="DM65" s="1511"/>
      <c r="DN65" s="1512"/>
      <c r="DO65" s="1510"/>
      <c r="DP65" s="1511"/>
      <c r="DQ65" s="1511"/>
      <c r="DR65" s="1511"/>
      <c r="DS65" s="1512"/>
      <c r="DT65" s="1510"/>
      <c r="DU65" s="1511"/>
      <c r="DV65" s="1511"/>
      <c r="DW65" s="1511"/>
      <c r="DX65" s="1512"/>
      <c r="DY65" s="1510"/>
      <c r="DZ65" s="1511"/>
      <c r="EA65" s="1511"/>
      <c r="EB65" s="1511"/>
      <c r="EC65" s="1512"/>
      <c r="ED65" s="1511"/>
      <c r="EE65" s="1511"/>
      <c r="EF65" s="1511"/>
      <c r="EG65" s="1511"/>
      <c r="EH65" s="1512"/>
      <c r="EI65" s="1510"/>
      <c r="EJ65" s="1511"/>
      <c r="EK65" s="1511"/>
      <c r="EL65" s="1511"/>
      <c r="EM65" s="1512"/>
      <c r="EN65" s="1510"/>
      <c r="EO65" s="1511"/>
      <c r="EP65" s="1511"/>
      <c r="EQ65" s="1511"/>
      <c r="ER65" s="1512"/>
      <c r="ES65" s="1510"/>
      <c r="ET65" s="1511"/>
      <c r="EU65" s="1511"/>
      <c r="EV65" s="1511"/>
      <c r="EW65" s="1512"/>
      <c r="EX65" s="1510"/>
      <c r="EY65" s="1511"/>
      <c r="EZ65" s="1511"/>
      <c r="FA65" s="1511"/>
      <c r="FB65" s="1512"/>
      <c r="FC65" s="1510"/>
      <c r="FD65" s="1511"/>
      <c r="FE65" s="1511"/>
      <c r="FF65" s="1511"/>
      <c r="FG65" s="1512"/>
      <c r="FH65" s="1510"/>
      <c r="FI65" s="1511"/>
      <c r="FJ65" s="1511"/>
      <c r="FK65" s="1511"/>
      <c r="FL65" s="1512"/>
      <c r="FM65" s="1510"/>
      <c r="FN65" s="1511"/>
      <c r="FO65" s="1511"/>
      <c r="FP65" s="1511"/>
      <c r="FQ65" s="1511"/>
      <c r="FR65" s="1511"/>
      <c r="FS65" s="1511"/>
      <c r="FT65" s="1511"/>
      <c r="FU65" s="1511"/>
      <c r="FV65" s="1512"/>
      <c r="FW65" s="1510"/>
      <c r="FX65" s="1511"/>
      <c r="FY65" s="1511"/>
      <c r="FZ65" s="1511"/>
      <c r="GA65" s="1512"/>
      <c r="GB65" s="1510"/>
      <c r="GC65" s="1511"/>
      <c r="GD65" s="1511"/>
      <c r="GE65" s="1511"/>
      <c r="GF65" s="1512"/>
      <c r="GG65" s="1510"/>
      <c r="GH65" s="1511"/>
      <c r="GI65" s="1511"/>
      <c r="GJ65" s="1511"/>
      <c r="GK65" s="1513"/>
      <c r="GL65" s="1645"/>
      <c r="GM65" s="2155"/>
      <c r="GN65" s="1643"/>
      <c r="GO65" s="200"/>
    </row>
    <row r="66" spans="1:197" ht="10.5" hidden="1" customHeight="1">
      <c r="A66" s="1387"/>
      <c r="B66" s="1381"/>
      <c r="C66" s="1381"/>
      <c r="D66" s="1381"/>
      <c r="E66" s="1381"/>
      <c r="F66" s="1381"/>
      <c r="G66" s="1518" t="s">
        <v>767</v>
      </c>
      <c r="H66" s="1337"/>
      <c r="I66" s="214"/>
      <c r="J66" s="215"/>
      <c r="K66" s="215"/>
      <c r="L66" s="215"/>
      <c r="M66" s="217"/>
      <c r="N66" s="218"/>
      <c r="O66" s="215"/>
      <c r="P66" s="215"/>
      <c r="Q66" s="215"/>
      <c r="R66" s="215"/>
      <c r="S66" s="218"/>
      <c r="T66" s="215"/>
      <c r="U66" s="215"/>
      <c r="V66" s="215"/>
      <c r="W66" s="215"/>
      <c r="X66" s="218"/>
      <c r="Y66" s="215"/>
      <c r="Z66" s="215"/>
      <c r="AA66" s="215"/>
      <c r="AB66" s="215"/>
      <c r="AC66" s="218"/>
      <c r="AD66" s="215"/>
      <c r="AE66" s="215"/>
      <c r="AF66" s="215"/>
      <c r="AG66" s="215"/>
      <c r="AH66" s="218"/>
      <c r="AI66" s="215"/>
      <c r="AJ66" s="215"/>
      <c r="AK66" s="215"/>
      <c r="AL66" s="217"/>
      <c r="AM66" s="215"/>
      <c r="AN66" s="215"/>
      <c r="AO66" s="215"/>
      <c r="AP66" s="215"/>
      <c r="AQ66" s="215"/>
      <c r="AR66" s="218"/>
      <c r="AS66" s="215"/>
      <c r="AT66" s="215"/>
      <c r="AU66" s="215"/>
      <c r="AV66" s="217"/>
      <c r="AW66" s="215"/>
      <c r="AX66" s="215"/>
      <c r="AY66" s="215"/>
      <c r="AZ66" s="215"/>
      <c r="BA66" s="215"/>
      <c r="BB66" s="219"/>
      <c r="BC66" s="215"/>
      <c r="BD66" s="215"/>
      <c r="BE66" s="215"/>
      <c r="BF66" s="215"/>
      <c r="BG66" s="218"/>
      <c r="BH66" s="215"/>
      <c r="BI66" s="215"/>
      <c r="BJ66" s="215"/>
      <c r="BK66" s="215"/>
      <c r="BL66" s="218"/>
      <c r="BM66" s="215"/>
      <c r="BN66" s="215"/>
      <c r="BO66" s="215"/>
      <c r="BP66" s="215"/>
      <c r="BQ66" s="218"/>
      <c r="BR66" s="215"/>
      <c r="BS66" s="215"/>
      <c r="BT66" s="215"/>
      <c r="BU66" s="217"/>
      <c r="BV66" s="218"/>
      <c r="BW66" s="215"/>
      <c r="BX66" s="215"/>
      <c r="BY66" s="215"/>
      <c r="BZ66" s="217"/>
      <c r="CA66" s="218"/>
      <c r="CB66" s="215"/>
      <c r="CC66" s="215"/>
      <c r="CD66" s="215"/>
      <c r="CE66" s="217"/>
      <c r="CF66" s="218"/>
      <c r="CG66" s="215"/>
      <c r="CH66" s="215"/>
      <c r="CI66" s="215"/>
      <c r="CJ66" s="217"/>
      <c r="CK66" s="215"/>
      <c r="CL66" s="215"/>
      <c r="CM66" s="215"/>
      <c r="CN66" s="215"/>
      <c r="CO66" s="215"/>
      <c r="CP66" s="215"/>
      <c r="CQ66" s="215"/>
      <c r="CR66" s="215"/>
      <c r="CS66" s="215"/>
      <c r="CT66" s="215"/>
      <c r="CU66" s="215"/>
      <c r="CV66" s="215"/>
      <c r="CW66" s="215"/>
      <c r="CX66" s="215"/>
      <c r="CY66" s="215"/>
      <c r="CZ66" s="215"/>
      <c r="DA66" s="215"/>
      <c r="DB66" s="215"/>
      <c r="DC66" s="215"/>
      <c r="DD66" s="215"/>
      <c r="DE66" s="215"/>
      <c r="DF66" s="215"/>
      <c r="DG66" s="215"/>
      <c r="DH66" s="215"/>
      <c r="DI66" s="220"/>
      <c r="DJ66" s="219"/>
      <c r="DK66" s="215"/>
      <c r="DL66" s="215"/>
      <c r="DM66" s="215"/>
      <c r="DN66" s="215"/>
      <c r="DO66" s="215"/>
      <c r="DP66" s="215"/>
      <c r="DQ66" s="215"/>
      <c r="DR66" s="215"/>
      <c r="DS66" s="215"/>
      <c r="DT66" s="215"/>
      <c r="DU66" s="215"/>
      <c r="DV66" s="215"/>
      <c r="DW66" s="215"/>
      <c r="DX66" s="215"/>
      <c r="DY66" s="215"/>
      <c r="DZ66" s="215"/>
      <c r="EA66" s="215"/>
      <c r="EB66" s="215"/>
      <c r="EC66" s="215"/>
      <c r="ED66" s="215"/>
      <c r="EE66" s="215"/>
      <c r="EF66" s="215"/>
      <c r="EG66" s="215"/>
      <c r="EH66" s="215"/>
      <c r="EI66" s="215"/>
      <c r="EJ66" s="215"/>
      <c r="EK66" s="215"/>
      <c r="EL66" s="215"/>
      <c r="EM66" s="215"/>
      <c r="EN66" s="215"/>
      <c r="EO66" s="215"/>
      <c r="EP66" s="215"/>
      <c r="EQ66" s="215"/>
      <c r="ER66" s="215"/>
      <c r="ES66" s="215"/>
      <c r="ET66" s="215"/>
      <c r="EU66" s="215"/>
      <c r="EV66" s="215"/>
      <c r="EW66" s="215"/>
      <c r="EX66" s="215"/>
      <c r="EY66" s="215"/>
      <c r="EZ66" s="215"/>
      <c r="FA66" s="215"/>
      <c r="FB66" s="215"/>
      <c r="FC66" s="215"/>
      <c r="FD66" s="215"/>
      <c r="FE66" s="215"/>
      <c r="FF66" s="215"/>
      <c r="FG66" s="215"/>
      <c r="FH66" s="215"/>
      <c r="FI66" s="215"/>
      <c r="FJ66" s="215"/>
      <c r="FK66" s="215"/>
      <c r="FL66" s="215"/>
      <c r="FM66" s="215"/>
      <c r="FN66" s="215"/>
      <c r="FO66" s="215"/>
      <c r="FP66" s="215"/>
      <c r="FQ66" s="215"/>
      <c r="FR66" s="215"/>
      <c r="FS66" s="215"/>
      <c r="FT66" s="215"/>
      <c r="FU66" s="215"/>
      <c r="FV66" s="215"/>
      <c r="FW66" s="215"/>
      <c r="FX66" s="215"/>
      <c r="FY66" s="215"/>
      <c r="FZ66" s="215"/>
      <c r="GA66" s="215"/>
      <c r="GB66" s="215"/>
      <c r="GC66" s="215"/>
      <c r="GD66" s="215"/>
      <c r="GE66" s="215"/>
      <c r="GF66" s="215"/>
      <c r="GG66" s="218"/>
      <c r="GH66" s="215"/>
      <c r="GI66" s="215"/>
      <c r="GJ66" s="215"/>
      <c r="GK66" s="221"/>
      <c r="GL66" s="1504">
        <f>SUM(I68:GK68)</f>
        <v>0</v>
      </c>
      <c r="GM66" s="2154">
        <f>ROUND(GL66/30,2)</f>
        <v>0</v>
      </c>
      <c r="GN66" s="1159"/>
      <c r="GO66" s="200"/>
    </row>
    <row r="67" spans="1:197" ht="7.5" hidden="1" customHeight="1">
      <c r="A67" s="1387"/>
      <c r="B67" s="1381"/>
      <c r="C67" s="1381"/>
      <c r="D67" s="1381"/>
      <c r="E67" s="1381"/>
      <c r="F67" s="1381"/>
      <c r="G67" s="1518"/>
      <c r="H67" s="1337"/>
      <c r="I67" s="214"/>
      <c r="J67" s="215"/>
      <c r="K67" s="215"/>
      <c r="L67" s="215"/>
      <c r="M67" s="217"/>
      <c r="N67" s="218"/>
      <c r="O67" s="215"/>
      <c r="P67" s="215"/>
      <c r="Q67" s="215"/>
      <c r="R67" s="215"/>
      <c r="S67" s="215"/>
      <c r="T67" s="215"/>
      <c r="U67" s="215"/>
      <c r="V67" s="215"/>
      <c r="W67" s="215"/>
      <c r="X67" s="218"/>
      <c r="Y67" s="215"/>
      <c r="Z67" s="215"/>
      <c r="AA67" s="215"/>
      <c r="AB67" s="215"/>
      <c r="AC67" s="218"/>
      <c r="AD67" s="215"/>
      <c r="AE67" s="215"/>
      <c r="AF67" s="215"/>
      <c r="AG67" s="215"/>
      <c r="AH67" s="218"/>
      <c r="AI67" s="215"/>
      <c r="AJ67" s="215"/>
      <c r="AK67" s="215"/>
      <c r="AL67" s="217"/>
      <c r="AM67" s="215"/>
      <c r="AN67" s="215"/>
      <c r="AO67" s="215"/>
      <c r="AP67" s="215"/>
      <c r="AQ67" s="215"/>
      <c r="AR67" s="218"/>
      <c r="AS67" s="215"/>
      <c r="AT67" s="215"/>
      <c r="AU67" s="215"/>
      <c r="AV67" s="217"/>
      <c r="AW67" s="215"/>
      <c r="AX67" s="215"/>
      <c r="AY67" s="215"/>
      <c r="AZ67" s="215"/>
      <c r="BA67" s="215"/>
      <c r="BB67" s="219"/>
      <c r="BC67" s="215"/>
      <c r="BD67" s="215"/>
      <c r="BE67" s="215"/>
      <c r="BF67" s="215"/>
      <c r="BG67" s="218"/>
      <c r="BH67" s="215"/>
      <c r="BI67" s="215"/>
      <c r="BJ67" s="215"/>
      <c r="BK67" s="215"/>
      <c r="BL67" s="218"/>
      <c r="BM67" s="215"/>
      <c r="BN67" s="215"/>
      <c r="BO67" s="215"/>
      <c r="BP67" s="215"/>
      <c r="BQ67" s="218"/>
      <c r="BR67" s="215"/>
      <c r="BS67" s="215"/>
      <c r="BT67" s="215"/>
      <c r="BU67" s="217"/>
      <c r="BV67" s="218"/>
      <c r="BW67" s="215"/>
      <c r="BX67" s="215"/>
      <c r="BY67" s="215"/>
      <c r="BZ67" s="217"/>
      <c r="CA67" s="218"/>
      <c r="CB67" s="215"/>
      <c r="CC67" s="215"/>
      <c r="CD67" s="215"/>
      <c r="CE67" s="217"/>
      <c r="CF67" s="218"/>
      <c r="CG67" s="215"/>
      <c r="CH67" s="215"/>
      <c r="CI67" s="215"/>
      <c r="CJ67" s="217"/>
      <c r="CK67" s="215"/>
      <c r="CL67" s="215"/>
      <c r="CM67" s="215"/>
      <c r="CN67" s="215"/>
      <c r="CO67" s="215"/>
      <c r="CP67" s="215"/>
      <c r="CQ67" s="215"/>
      <c r="CR67" s="215"/>
      <c r="CS67" s="215"/>
      <c r="CT67" s="215"/>
      <c r="CU67" s="215"/>
      <c r="CV67" s="215"/>
      <c r="CW67" s="215"/>
      <c r="CX67" s="215"/>
      <c r="CY67" s="215"/>
      <c r="CZ67" s="215"/>
      <c r="DA67" s="215"/>
      <c r="DB67" s="215"/>
      <c r="DC67" s="215"/>
      <c r="DD67" s="215"/>
      <c r="DE67" s="215"/>
      <c r="DF67" s="215"/>
      <c r="DG67" s="215"/>
      <c r="DH67" s="215"/>
      <c r="DI67" s="220"/>
      <c r="DJ67" s="219"/>
      <c r="DK67" s="215"/>
      <c r="DL67" s="215"/>
      <c r="DM67" s="215"/>
      <c r="DN67" s="215"/>
      <c r="DO67" s="215"/>
      <c r="DP67" s="215"/>
      <c r="DQ67" s="215"/>
      <c r="DR67" s="215"/>
      <c r="DS67" s="215"/>
      <c r="DT67" s="215"/>
      <c r="DU67" s="215"/>
      <c r="DV67" s="215"/>
      <c r="DW67" s="215"/>
      <c r="DX67" s="215"/>
      <c r="DY67" s="215"/>
      <c r="DZ67" s="215"/>
      <c r="EA67" s="215"/>
      <c r="EB67" s="215"/>
      <c r="EC67" s="215"/>
      <c r="ED67" s="215"/>
      <c r="EE67" s="215"/>
      <c r="EF67" s="215"/>
      <c r="EG67" s="215"/>
      <c r="EH67" s="215"/>
      <c r="EI67" s="215"/>
      <c r="EJ67" s="215"/>
      <c r="EK67" s="215"/>
      <c r="EL67" s="215"/>
      <c r="EM67" s="215"/>
      <c r="EN67" s="215"/>
      <c r="EO67" s="215"/>
      <c r="EP67" s="215"/>
      <c r="EQ67" s="215"/>
      <c r="ER67" s="215"/>
      <c r="ES67" s="215"/>
      <c r="ET67" s="215"/>
      <c r="EU67" s="215"/>
      <c r="EV67" s="215"/>
      <c r="EW67" s="215"/>
      <c r="EX67" s="215"/>
      <c r="EY67" s="215"/>
      <c r="EZ67" s="215"/>
      <c r="FA67" s="215"/>
      <c r="FB67" s="215"/>
      <c r="FC67" s="215"/>
      <c r="FD67" s="215"/>
      <c r="FE67" s="215"/>
      <c r="FF67" s="215"/>
      <c r="FG67" s="215"/>
      <c r="FH67" s="215"/>
      <c r="FI67" s="215"/>
      <c r="FJ67" s="215"/>
      <c r="FK67" s="215"/>
      <c r="FL67" s="215"/>
      <c r="FM67" s="215"/>
      <c r="FN67" s="215"/>
      <c r="FO67" s="215"/>
      <c r="FP67" s="215"/>
      <c r="FQ67" s="215"/>
      <c r="FR67" s="215"/>
      <c r="FS67" s="215"/>
      <c r="FT67" s="215"/>
      <c r="FU67" s="215"/>
      <c r="FV67" s="215"/>
      <c r="FW67" s="215"/>
      <c r="FX67" s="215"/>
      <c r="FY67" s="215"/>
      <c r="FZ67" s="215"/>
      <c r="GA67" s="215"/>
      <c r="GB67" s="215"/>
      <c r="GC67" s="215"/>
      <c r="GD67" s="215"/>
      <c r="GE67" s="215"/>
      <c r="GF67" s="215"/>
      <c r="GG67" s="218"/>
      <c r="GH67" s="215"/>
      <c r="GI67" s="215"/>
      <c r="GJ67" s="215"/>
      <c r="GK67" s="221"/>
      <c r="GL67" s="1505"/>
      <c r="GM67" s="2154"/>
      <c r="GN67" s="1159"/>
      <c r="GO67" s="200"/>
    </row>
    <row r="68" spans="1:197" ht="10.5" hidden="1" customHeight="1">
      <c r="A68" s="1387"/>
      <c r="B68" s="1381"/>
      <c r="C68" s="1381"/>
      <c r="D68" s="1381"/>
      <c r="E68" s="1381"/>
      <c r="F68" s="1381"/>
      <c r="G68" s="1519"/>
      <c r="H68" s="1338"/>
      <c r="I68" s="1591"/>
      <c r="J68" s="1592"/>
      <c r="K68" s="1592"/>
      <c r="L68" s="1592"/>
      <c r="M68" s="1593"/>
      <c r="N68" s="1510"/>
      <c r="O68" s="1511"/>
      <c r="P68" s="1511"/>
      <c r="Q68" s="1511"/>
      <c r="R68" s="1512"/>
      <c r="S68" s="1510"/>
      <c r="T68" s="1511"/>
      <c r="U68" s="1511"/>
      <c r="V68" s="1511"/>
      <c r="W68" s="1512"/>
      <c r="X68" s="1510"/>
      <c r="Y68" s="1511"/>
      <c r="Z68" s="1511"/>
      <c r="AA68" s="1511"/>
      <c r="AB68" s="1512"/>
      <c r="AC68" s="1510"/>
      <c r="AD68" s="1511"/>
      <c r="AE68" s="1511"/>
      <c r="AF68" s="1511"/>
      <c r="AG68" s="1512"/>
      <c r="AH68" s="1510"/>
      <c r="AI68" s="1511"/>
      <c r="AJ68" s="1511"/>
      <c r="AK68" s="1511"/>
      <c r="AL68" s="1512"/>
      <c r="AM68" s="1510"/>
      <c r="AN68" s="1511"/>
      <c r="AO68" s="1511"/>
      <c r="AP68" s="1511"/>
      <c r="AQ68" s="1512"/>
      <c r="AR68" s="1510"/>
      <c r="AS68" s="1511"/>
      <c r="AT68" s="1511"/>
      <c r="AU68" s="1511"/>
      <c r="AV68" s="1512"/>
      <c r="AW68" s="1510"/>
      <c r="AX68" s="1511"/>
      <c r="AY68" s="1511"/>
      <c r="AZ68" s="1511"/>
      <c r="BA68" s="1521"/>
      <c r="BB68" s="1522"/>
      <c r="BC68" s="1511"/>
      <c r="BD68" s="1511"/>
      <c r="BE68" s="1511"/>
      <c r="BF68" s="1512"/>
      <c r="BG68" s="1510"/>
      <c r="BH68" s="1511"/>
      <c r="BI68" s="1511"/>
      <c r="BJ68" s="1511"/>
      <c r="BK68" s="1512"/>
      <c r="BL68" s="1510"/>
      <c r="BM68" s="1511"/>
      <c r="BN68" s="1511"/>
      <c r="BO68" s="1511"/>
      <c r="BP68" s="1512"/>
      <c r="BQ68" s="1510"/>
      <c r="BR68" s="1511"/>
      <c r="BS68" s="1511"/>
      <c r="BT68" s="1511"/>
      <c r="BU68" s="1512"/>
      <c r="BV68" s="1510"/>
      <c r="BW68" s="1511"/>
      <c r="BX68" s="1511"/>
      <c r="BY68" s="1511"/>
      <c r="BZ68" s="1512"/>
      <c r="CA68" s="1510"/>
      <c r="CB68" s="1511"/>
      <c r="CC68" s="1511"/>
      <c r="CD68" s="1511"/>
      <c r="CE68" s="1512"/>
      <c r="CF68" s="1510"/>
      <c r="CG68" s="1511"/>
      <c r="CH68" s="1511"/>
      <c r="CI68" s="1511"/>
      <c r="CJ68" s="1512"/>
      <c r="CK68" s="1511"/>
      <c r="CL68" s="1511"/>
      <c r="CM68" s="1511"/>
      <c r="CN68" s="1511"/>
      <c r="CO68" s="1512"/>
      <c r="CP68" s="1510"/>
      <c r="CQ68" s="1511"/>
      <c r="CR68" s="1511"/>
      <c r="CS68" s="1511"/>
      <c r="CT68" s="1512"/>
      <c r="CU68" s="1510"/>
      <c r="CV68" s="1511"/>
      <c r="CW68" s="1511"/>
      <c r="CX68" s="1511"/>
      <c r="CY68" s="1512"/>
      <c r="CZ68" s="1510"/>
      <c r="DA68" s="1511"/>
      <c r="DB68" s="1511"/>
      <c r="DC68" s="1511"/>
      <c r="DD68" s="1512"/>
      <c r="DE68" s="1510"/>
      <c r="DF68" s="1511"/>
      <c r="DG68" s="1511"/>
      <c r="DH68" s="1511"/>
      <c r="DI68" s="1521"/>
      <c r="DJ68" s="1522"/>
      <c r="DK68" s="1511"/>
      <c r="DL68" s="1511"/>
      <c r="DM68" s="1511"/>
      <c r="DN68" s="1512"/>
      <c r="DO68" s="1510"/>
      <c r="DP68" s="1511"/>
      <c r="DQ68" s="1511"/>
      <c r="DR68" s="1511"/>
      <c r="DS68" s="1512"/>
      <c r="DT68" s="1510"/>
      <c r="DU68" s="1511"/>
      <c r="DV68" s="1511"/>
      <c r="DW68" s="1511"/>
      <c r="DX68" s="1512"/>
      <c r="DY68" s="1510"/>
      <c r="DZ68" s="1511"/>
      <c r="EA68" s="1511"/>
      <c r="EB68" s="1511"/>
      <c r="EC68" s="1512"/>
      <c r="ED68" s="1511"/>
      <c r="EE68" s="1511"/>
      <c r="EF68" s="1511"/>
      <c r="EG68" s="1511"/>
      <c r="EH68" s="1512"/>
      <c r="EI68" s="1510"/>
      <c r="EJ68" s="1511"/>
      <c r="EK68" s="1511"/>
      <c r="EL68" s="1511"/>
      <c r="EM68" s="1512"/>
      <c r="EN68" s="1510"/>
      <c r="EO68" s="1511"/>
      <c r="EP68" s="1511"/>
      <c r="EQ68" s="1511"/>
      <c r="ER68" s="1512"/>
      <c r="ES68" s="1510"/>
      <c r="ET68" s="1511"/>
      <c r="EU68" s="1511"/>
      <c r="EV68" s="1511"/>
      <c r="EW68" s="1512"/>
      <c r="EX68" s="1510"/>
      <c r="EY68" s="1511"/>
      <c r="EZ68" s="1511"/>
      <c r="FA68" s="1511"/>
      <c r="FB68" s="1512"/>
      <c r="FC68" s="1510"/>
      <c r="FD68" s="1511"/>
      <c r="FE68" s="1511"/>
      <c r="FF68" s="1511"/>
      <c r="FG68" s="1512"/>
      <c r="FH68" s="1510"/>
      <c r="FI68" s="1511"/>
      <c r="FJ68" s="1511"/>
      <c r="FK68" s="1511"/>
      <c r="FL68" s="1512"/>
      <c r="FM68" s="1510"/>
      <c r="FN68" s="1511"/>
      <c r="FO68" s="1511"/>
      <c r="FP68" s="1511"/>
      <c r="FQ68" s="1511"/>
      <c r="FR68" s="1511"/>
      <c r="FS68" s="1511"/>
      <c r="FT68" s="1511"/>
      <c r="FU68" s="1511"/>
      <c r="FV68" s="1512"/>
      <c r="FW68" s="1510"/>
      <c r="FX68" s="1511"/>
      <c r="FY68" s="1511"/>
      <c r="FZ68" s="1511"/>
      <c r="GA68" s="1512"/>
      <c r="GB68" s="1510"/>
      <c r="GC68" s="1511"/>
      <c r="GD68" s="1511"/>
      <c r="GE68" s="1511"/>
      <c r="GF68" s="1512"/>
      <c r="GG68" s="1510"/>
      <c r="GH68" s="1511"/>
      <c r="GI68" s="1511"/>
      <c r="GJ68" s="1511"/>
      <c r="GK68" s="1513"/>
      <c r="GL68" s="1514"/>
      <c r="GM68" s="2155"/>
      <c r="GN68" s="1159"/>
      <c r="GO68" s="200"/>
    </row>
    <row r="69" spans="1:197" ht="10.5" hidden="1" customHeight="1">
      <c r="A69" s="1387"/>
      <c r="B69" s="1381"/>
      <c r="C69" s="1381"/>
      <c r="D69" s="1381"/>
      <c r="E69" s="1381"/>
      <c r="F69" s="1381"/>
      <c r="G69" s="1431" t="s">
        <v>716</v>
      </c>
      <c r="H69" s="1337"/>
      <c r="I69" s="214"/>
      <c r="J69" s="215"/>
      <c r="K69" s="215"/>
      <c r="L69" s="215"/>
      <c r="M69" s="217"/>
      <c r="N69" s="215"/>
      <c r="O69" s="215"/>
      <c r="P69" s="215"/>
      <c r="Q69" s="215"/>
      <c r="R69" s="215"/>
      <c r="S69" s="215"/>
      <c r="T69" s="215"/>
      <c r="U69" s="215"/>
      <c r="V69" s="215"/>
      <c r="W69" s="215"/>
      <c r="X69" s="218"/>
      <c r="Y69" s="215"/>
      <c r="Z69" s="215"/>
      <c r="AA69" s="215"/>
      <c r="AB69" s="215"/>
      <c r="AC69" s="218"/>
      <c r="AD69" s="215"/>
      <c r="AE69" s="215"/>
      <c r="AF69" s="215"/>
      <c r="AG69" s="215"/>
      <c r="AH69" s="218"/>
      <c r="AI69" s="215"/>
      <c r="AJ69" s="215"/>
      <c r="AK69" s="215"/>
      <c r="AL69" s="215"/>
      <c r="AM69" s="215"/>
      <c r="AN69" s="215"/>
      <c r="AO69" s="215"/>
      <c r="AP69" s="215"/>
      <c r="AQ69" s="215"/>
      <c r="AR69" s="218"/>
      <c r="AS69" s="215"/>
      <c r="AT69" s="215"/>
      <c r="AU69" s="215"/>
      <c r="AV69" s="217"/>
      <c r="AW69" s="215"/>
      <c r="AX69" s="215"/>
      <c r="AY69" s="215"/>
      <c r="AZ69" s="215"/>
      <c r="BA69" s="215"/>
      <c r="BB69" s="219"/>
      <c r="BC69" s="215"/>
      <c r="BD69" s="215"/>
      <c r="BE69" s="215"/>
      <c r="BF69" s="217"/>
      <c r="BG69" s="215"/>
      <c r="BH69" s="215"/>
      <c r="BI69" s="215"/>
      <c r="BJ69" s="215"/>
      <c r="BK69" s="215"/>
      <c r="BL69" s="218"/>
      <c r="BM69" s="215"/>
      <c r="BN69" s="215"/>
      <c r="BO69" s="215"/>
      <c r="BP69" s="215"/>
      <c r="BQ69" s="218"/>
      <c r="BR69" s="215"/>
      <c r="BS69" s="215"/>
      <c r="BT69" s="215"/>
      <c r="BU69" s="217"/>
      <c r="BV69" s="218"/>
      <c r="BW69" s="215"/>
      <c r="BX69" s="215"/>
      <c r="BY69" s="215"/>
      <c r="BZ69" s="217"/>
      <c r="CA69" s="218"/>
      <c r="CB69" s="215"/>
      <c r="CC69" s="215"/>
      <c r="CD69" s="215"/>
      <c r="CE69" s="217"/>
      <c r="CF69" s="218"/>
      <c r="CG69" s="215"/>
      <c r="CH69" s="215"/>
      <c r="CI69" s="215"/>
      <c r="CJ69" s="217"/>
      <c r="CK69" s="215"/>
      <c r="CL69" s="215"/>
      <c r="CM69" s="215"/>
      <c r="CN69" s="215"/>
      <c r="CO69" s="215"/>
      <c r="CP69" s="215"/>
      <c r="CQ69" s="215"/>
      <c r="CR69" s="215"/>
      <c r="CS69" s="215"/>
      <c r="CT69" s="215"/>
      <c r="CU69" s="215"/>
      <c r="CV69" s="215"/>
      <c r="CW69" s="215"/>
      <c r="CX69" s="215"/>
      <c r="CY69" s="215"/>
      <c r="CZ69" s="215"/>
      <c r="DA69" s="215"/>
      <c r="DB69" s="215"/>
      <c r="DC69" s="215"/>
      <c r="DD69" s="215"/>
      <c r="DE69" s="215"/>
      <c r="DF69" s="215"/>
      <c r="DG69" s="215"/>
      <c r="DH69" s="215"/>
      <c r="DI69" s="220"/>
      <c r="DJ69" s="219"/>
      <c r="DK69" s="215"/>
      <c r="DL69" s="215"/>
      <c r="DM69" s="215"/>
      <c r="DN69" s="215"/>
      <c r="DO69" s="215"/>
      <c r="DP69" s="215"/>
      <c r="DQ69" s="215"/>
      <c r="DR69" s="215"/>
      <c r="DS69" s="215"/>
      <c r="DT69" s="215"/>
      <c r="DU69" s="215"/>
      <c r="DV69" s="215"/>
      <c r="DW69" s="215"/>
      <c r="DX69" s="215"/>
      <c r="DY69" s="215"/>
      <c r="DZ69" s="215"/>
      <c r="EA69" s="215"/>
      <c r="EB69" s="215"/>
      <c r="EC69" s="215"/>
      <c r="ED69" s="215"/>
      <c r="EE69" s="215"/>
      <c r="EF69" s="215"/>
      <c r="EG69" s="215"/>
      <c r="EH69" s="215"/>
      <c r="EI69" s="215"/>
      <c r="EJ69" s="215"/>
      <c r="EK69" s="215"/>
      <c r="EL69" s="215"/>
      <c r="EM69" s="215"/>
      <c r="EN69" s="215"/>
      <c r="EO69" s="215"/>
      <c r="EP69" s="215"/>
      <c r="EQ69" s="215"/>
      <c r="ER69" s="215"/>
      <c r="ES69" s="215"/>
      <c r="ET69" s="215"/>
      <c r="EU69" s="215"/>
      <c r="EV69" s="215"/>
      <c r="EW69" s="215"/>
      <c r="EX69" s="215"/>
      <c r="EY69" s="215"/>
      <c r="EZ69" s="215"/>
      <c r="FA69" s="215"/>
      <c r="FB69" s="215"/>
      <c r="FC69" s="215"/>
      <c r="FD69" s="215"/>
      <c r="FE69" s="215"/>
      <c r="FF69" s="215"/>
      <c r="FG69" s="215"/>
      <c r="FH69" s="215"/>
      <c r="FI69" s="215"/>
      <c r="FJ69" s="215"/>
      <c r="FK69" s="215"/>
      <c r="FL69" s="215"/>
      <c r="FM69" s="215"/>
      <c r="FN69" s="215"/>
      <c r="FO69" s="215"/>
      <c r="FP69" s="215"/>
      <c r="FQ69" s="215"/>
      <c r="FR69" s="215"/>
      <c r="FS69" s="215"/>
      <c r="FT69" s="215"/>
      <c r="FU69" s="215"/>
      <c r="FV69" s="215"/>
      <c r="FW69" s="215"/>
      <c r="FX69" s="215"/>
      <c r="FY69" s="215"/>
      <c r="FZ69" s="215"/>
      <c r="GA69" s="215"/>
      <c r="GB69" s="215"/>
      <c r="GC69" s="215"/>
      <c r="GD69" s="215"/>
      <c r="GE69" s="215"/>
      <c r="GF69" s="215"/>
      <c r="GG69" s="218"/>
      <c r="GH69" s="215"/>
      <c r="GI69" s="215"/>
      <c r="GJ69" s="215"/>
      <c r="GK69" s="221"/>
      <c r="GL69" s="1637">
        <f>SUM(I71:GK71)</f>
        <v>0</v>
      </c>
      <c r="GM69" s="2154">
        <f>ROUND(GL69/30,2)</f>
        <v>0</v>
      </c>
      <c r="GN69" s="1571"/>
      <c r="GO69" s="200"/>
    </row>
    <row r="70" spans="1:197" ht="4.5" hidden="1" customHeight="1">
      <c r="A70" s="1387"/>
      <c r="B70" s="1381"/>
      <c r="C70" s="1381"/>
      <c r="D70" s="1381"/>
      <c r="E70" s="1381"/>
      <c r="F70" s="1381"/>
      <c r="G70" s="1392"/>
      <c r="H70" s="1337"/>
      <c r="I70" s="214"/>
      <c r="J70" s="215"/>
      <c r="K70" s="215"/>
      <c r="L70" s="215"/>
      <c r="M70" s="217"/>
      <c r="N70" s="215"/>
      <c r="O70" s="215"/>
      <c r="P70" s="215"/>
      <c r="Q70" s="215"/>
      <c r="R70" s="215"/>
      <c r="S70" s="215"/>
      <c r="T70" s="215"/>
      <c r="U70" s="215"/>
      <c r="V70" s="215"/>
      <c r="W70" s="215"/>
      <c r="X70" s="218"/>
      <c r="Y70" s="215"/>
      <c r="Z70" s="215"/>
      <c r="AA70" s="215"/>
      <c r="AB70" s="215"/>
      <c r="AC70" s="218"/>
      <c r="AD70" s="215"/>
      <c r="AE70" s="215"/>
      <c r="AF70" s="215"/>
      <c r="AG70" s="215"/>
      <c r="AH70" s="218"/>
      <c r="AI70" s="215"/>
      <c r="AJ70" s="215"/>
      <c r="AK70" s="215"/>
      <c r="AL70" s="215"/>
      <c r="AM70" s="215"/>
      <c r="AN70" s="215"/>
      <c r="AO70" s="215"/>
      <c r="AP70" s="215"/>
      <c r="AQ70" s="215"/>
      <c r="AR70" s="218"/>
      <c r="AS70" s="215"/>
      <c r="AT70" s="215"/>
      <c r="AU70" s="215"/>
      <c r="AV70" s="217"/>
      <c r="AW70" s="215"/>
      <c r="AX70" s="215"/>
      <c r="AY70" s="215"/>
      <c r="AZ70" s="215"/>
      <c r="BA70" s="215"/>
      <c r="BB70" s="219"/>
      <c r="BC70" s="215"/>
      <c r="BD70" s="215"/>
      <c r="BE70" s="215"/>
      <c r="BF70" s="215"/>
      <c r="BG70" s="215"/>
      <c r="BH70" s="215"/>
      <c r="BI70" s="215"/>
      <c r="BJ70" s="215"/>
      <c r="BK70" s="215"/>
      <c r="BL70" s="218"/>
      <c r="BM70" s="215"/>
      <c r="BN70" s="215"/>
      <c r="BO70" s="215"/>
      <c r="BP70" s="215"/>
      <c r="BQ70" s="218"/>
      <c r="BR70" s="215"/>
      <c r="BS70" s="215"/>
      <c r="BT70" s="215"/>
      <c r="BU70" s="217"/>
      <c r="BV70" s="218"/>
      <c r="BW70" s="215"/>
      <c r="BX70" s="215"/>
      <c r="BY70" s="215"/>
      <c r="BZ70" s="217"/>
      <c r="CA70" s="218"/>
      <c r="CB70" s="215"/>
      <c r="CC70" s="215"/>
      <c r="CD70" s="215"/>
      <c r="CE70" s="217"/>
      <c r="CF70" s="218"/>
      <c r="CG70" s="215"/>
      <c r="CH70" s="215"/>
      <c r="CI70" s="215"/>
      <c r="CJ70" s="217"/>
      <c r="CK70" s="215"/>
      <c r="CL70" s="215"/>
      <c r="CM70" s="215"/>
      <c r="CN70" s="215"/>
      <c r="CO70" s="215"/>
      <c r="CP70" s="215"/>
      <c r="CQ70" s="215"/>
      <c r="CR70" s="215"/>
      <c r="CS70" s="215"/>
      <c r="CT70" s="215"/>
      <c r="CU70" s="215"/>
      <c r="CV70" s="215"/>
      <c r="CW70" s="215"/>
      <c r="CX70" s="215"/>
      <c r="CY70" s="215"/>
      <c r="CZ70" s="215"/>
      <c r="DA70" s="215"/>
      <c r="DB70" s="215"/>
      <c r="DC70" s="215"/>
      <c r="DD70" s="215"/>
      <c r="DE70" s="215"/>
      <c r="DF70" s="215"/>
      <c r="DG70" s="215"/>
      <c r="DH70" s="215"/>
      <c r="DI70" s="220"/>
      <c r="DJ70" s="219"/>
      <c r="DK70" s="215"/>
      <c r="DL70" s="215"/>
      <c r="DM70" s="215"/>
      <c r="DN70" s="215"/>
      <c r="DO70" s="215"/>
      <c r="DP70" s="215"/>
      <c r="DQ70" s="215"/>
      <c r="DR70" s="215"/>
      <c r="DS70" s="215"/>
      <c r="DT70" s="215"/>
      <c r="DU70" s="215"/>
      <c r="DV70" s="215"/>
      <c r="DW70" s="215"/>
      <c r="DX70" s="215"/>
      <c r="DY70" s="215"/>
      <c r="DZ70" s="215"/>
      <c r="EA70" s="215"/>
      <c r="EB70" s="215"/>
      <c r="EC70" s="215"/>
      <c r="ED70" s="215"/>
      <c r="EE70" s="215"/>
      <c r="EF70" s="215"/>
      <c r="EG70" s="215"/>
      <c r="EH70" s="215"/>
      <c r="EI70" s="215"/>
      <c r="EJ70" s="215"/>
      <c r="EK70" s="215"/>
      <c r="EL70" s="215"/>
      <c r="EM70" s="215"/>
      <c r="EN70" s="215"/>
      <c r="EO70" s="215"/>
      <c r="EP70" s="215"/>
      <c r="EQ70" s="215"/>
      <c r="ER70" s="215"/>
      <c r="ES70" s="215"/>
      <c r="ET70" s="215"/>
      <c r="EU70" s="215"/>
      <c r="EV70" s="215"/>
      <c r="EW70" s="215"/>
      <c r="EX70" s="215"/>
      <c r="EY70" s="215"/>
      <c r="EZ70" s="215"/>
      <c r="FA70" s="215"/>
      <c r="FB70" s="215"/>
      <c r="FC70" s="215"/>
      <c r="FD70" s="215"/>
      <c r="FE70" s="215"/>
      <c r="FF70" s="215"/>
      <c r="FG70" s="215"/>
      <c r="FH70" s="215"/>
      <c r="FI70" s="215"/>
      <c r="FJ70" s="215"/>
      <c r="FK70" s="215"/>
      <c r="FL70" s="215"/>
      <c r="FM70" s="215"/>
      <c r="FN70" s="215"/>
      <c r="FO70" s="215"/>
      <c r="FP70" s="215"/>
      <c r="FQ70" s="215"/>
      <c r="FR70" s="215"/>
      <c r="FS70" s="215"/>
      <c r="FT70" s="215"/>
      <c r="FU70" s="215"/>
      <c r="FV70" s="215"/>
      <c r="FW70" s="215"/>
      <c r="FX70" s="215"/>
      <c r="FY70" s="215"/>
      <c r="FZ70" s="215"/>
      <c r="GA70" s="215"/>
      <c r="GB70" s="215"/>
      <c r="GC70" s="215"/>
      <c r="GD70" s="215"/>
      <c r="GE70" s="215"/>
      <c r="GF70" s="215"/>
      <c r="GG70" s="218"/>
      <c r="GH70" s="215"/>
      <c r="GI70" s="215"/>
      <c r="GJ70" s="215"/>
      <c r="GK70" s="221"/>
      <c r="GL70" s="1638"/>
      <c r="GM70" s="2154"/>
      <c r="GN70" s="1572"/>
      <c r="GO70" s="200"/>
    </row>
    <row r="71" spans="1:197" ht="10.5" hidden="1" customHeight="1" thickBot="1">
      <c r="A71" s="1388"/>
      <c r="B71" s="1382"/>
      <c r="C71" s="1382"/>
      <c r="D71" s="1382"/>
      <c r="E71" s="1384"/>
      <c r="F71" s="1384"/>
      <c r="G71" s="1403"/>
      <c r="H71" s="1339"/>
      <c r="I71" s="1506"/>
      <c r="J71" s="1472"/>
      <c r="K71" s="1472"/>
      <c r="L71" s="1472"/>
      <c r="M71" s="1473"/>
      <c r="N71" s="1471"/>
      <c r="O71" s="1472"/>
      <c r="P71" s="1472"/>
      <c r="Q71" s="1472"/>
      <c r="R71" s="1473"/>
      <c r="S71" s="1471"/>
      <c r="T71" s="1472"/>
      <c r="U71" s="1472"/>
      <c r="V71" s="1472"/>
      <c r="W71" s="1473"/>
      <c r="X71" s="1471"/>
      <c r="Y71" s="1472"/>
      <c r="Z71" s="1472"/>
      <c r="AA71" s="1472"/>
      <c r="AB71" s="1473"/>
      <c r="AC71" s="1471"/>
      <c r="AD71" s="1472"/>
      <c r="AE71" s="1472"/>
      <c r="AF71" s="1472"/>
      <c r="AG71" s="1473"/>
      <c r="AH71" s="1471"/>
      <c r="AI71" s="1472"/>
      <c r="AJ71" s="1472"/>
      <c r="AK71" s="1472"/>
      <c r="AL71" s="1473"/>
      <c r="AM71" s="1471"/>
      <c r="AN71" s="1472"/>
      <c r="AO71" s="1472"/>
      <c r="AP71" s="1472"/>
      <c r="AQ71" s="1473"/>
      <c r="AR71" s="1471"/>
      <c r="AS71" s="1472"/>
      <c r="AT71" s="1472"/>
      <c r="AU71" s="1472"/>
      <c r="AV71" s="1473"/>
      <c r="AW71" s="1471"/>
      <c r="AX71" s="1472"/>
      <c r="AY71" s="1472"/>
      <c r="AZ71" s="1472"/>
      <c r="BA71" s="1568"/>
      <c r="BB71" s="1587"/>
      <c r="BC71" s="1472"/>
      <c r="BD71" s="1472"/>
      <c r="BE71" s="1472"/>
      <c r="BF71" s="1473"/>
      <c r="BG71" s="1471"/>
      <c r="BH71" s="1472"/>
      <c r="BI71" s="1472"/>
      <c r="BJ71" s="1472"/>
      <c r="BK71" s="1473"/>
      <c r="BL71" s="1471"/>
      <c r="BM71" s="1472"/>
      <c r="BN71" s="1472"/>
      <c r="BO71" s="1472"/>
      <c r="BP71" s="1473"/>
      <c r="BQ71" s="1471"/>
      <c r="BR71" s="1472"/>
      <c r="BS71" s="1472"/>
      <c r="BT71" s="1472"/>
      <c r="BU71" s="1473"/>
      <c r="BV71" s="1471"/>
      <c r="BW71" s="1472"/>
      <c r="BX71" s="1472"/>
      <c r="BY71" s="1472"/>
      <c r="BZ71" s="1473"/>
      <c r="CA71" s="1471"/>
      <c r="CB71" s="1472"/>
      <c r="CC71" s="1472"/>
      <c r="CD71" s="1472"/>
      <c r="CE71" s="1473"/>
      <c r="CF71" s="1471"/>
      <c r="CG71" s="1472"/>
      <c r="CH71" s="1472"/>
      <c r="CI71" s="1472"/>
      <c r="CJ71" s="1473"/>
      <c r="CK71" s="1472"/>
      <c r="CL71" s="1472"/>
      <c r="CM71" s="1472"/>
      <c r="CN71" s="1472"/>
      <c r="CO71" s="1473"/>
      <c r="CP71" s="1471"/>
      <c r="CQ71" s="1472"/>
      <c r="CR71" s="1472"/>
      <c r="CS71" s="1472"/>
      <c r="CT71" s="1473"/>
      <c r="CU71" s="1471"/>
      <c r="CV71" s="1472"/>
      <c r="CW71" s="1472"/>
      <c r="CX71" s="1472"/>
      <c r="CY71" s="1473"/>
      <c r="CZ71" s="1471"/>
      <c r="DA71" s="1472"/>
      <c r="DB71" s="1472"/>
      <c r="DC71" s="1472"/>
      <c r="DD71" s="1473"/>
      <c r="DE71" s="1471"/>
      <c r="DF71" s="1472"/>
      <c r="DG71" s="1472"/>
      <c r="DH71" s="1472"/>
      <c r="DI71" s="1568"/>
      <c r="DJ71" s="1587"/>
      <c r="DK71" s="1472"/>
      <c r="DL71" s="1472"/>
      <c r="DM71" s="1472"/>
      <c r="DN71" s="1473"/>
      <c r="DO71" s="1471"/>
      <c r="DP71" s="1472"/>
      <c r="DQ71" s="1472"/>
      <c r="DR71" s="1472"/>
      <c r="DS71" s="1473"/>
      <c r="DT71" s="1471"/>
      <c r="DU71" s="1472"/>
      <c r="DV71" s="1472"/>
      <c r="DW71" s="1472"/>
      <c r="DX71" s="1473"/>
      <c r="DY71" s="1471"/>
      <c r="DZ71" s="1472"/>
      <c r="EA71" s="1472"/>
      <c r="EB71" s="1472"/>
      <c r="EC71" s="1473"/>
      <c r="ED71" s="1472"/>
      <c r="EE71" s="1472"/>
      <c r="EF71" s="1472"/>
      <c r="EG71" s="1472"/>
      <c r="EH71" s="1473"/>
      <c r="EI71" s="1471"/>
      <c r="EJ71" s="1472"/>
      <c r="EK71" s="1472"/>
      <c r="EL71" s="1472"/>
      <c r="EM71" s="1473"/>
      <c r="EN71" s="1471"/>
      <c r="EO71" s="1472"/>
      <c r="EP71" s="1472"/>
      <c r="EQ71" s="1472"/>
      <c r="ER71" s="1473"/>
      <c r="ES71" s="1471"/>
      <c r="ET71" s="1472"/>
      <c r="EU71" s="1472"/>
      <c r="EV71" s="1472"/>
      <c r="EW71" s="1473"/>
      <c r="EX71" s="1471"/>
      <c r="EY71" s="1472"/>
      <c r="EZ71" s="1472"/>
      <c r="FA71" s="1472"/>
      <c r="FB71" s="1473"/>
      <c r="FC71" s="1471"/>
      <c r="FD71" s="1472"/>
      <c r="FE71" s="1472"/>
      <c r="FF71" s="1472"/>
      <c r="FG71" s="1473"/>
      <c r="FH71" s="1471"/>
      <c r="FI71" s="1472"/>
      <c r="FJ71" s="1472"/>
      <c r="FK71" s="1472"/>
      <c r="FL71" s="1473"/>
      <c r="FM71" s="1471"/>
      <c r="FN71" s="1472"/>
      <c r="FO71" s="1472"/>
      <c r="FP71" s="1472"/>
      <c r="FQ71" s="1472"/>
      <c r="FR71" s="1472"/>
      <c r="FS71" s="1472"/>
      <c r="FT71" s="1472"/>
      <c r="FU71" s="1472"/>
      <c r="FV71" s="1473"/>
      <c r="FW71" s="1471"/>
      <c r="FX71" s="1472"/>
      <c r="FY71" s="1472"/>
      <c r="FZ71" s="1472"/>
      <c r="GA71" s="1473"/>
      <c r="GB71" s="1616"/>
      <c r="GC71" s="1617"/>
      <c r="GD71" s="1617"/>
      <c r="GE71" s="1617"/>
      <c r="GF71" s="1618"/>
      <c r="GG71" s="1616"/>
      <c r="GH71" s="1617"/>
      <c r="GI71" s="1617"/>
      <c r="GJ71" s="1617"/>
      <c r="GK71" s="1640"/>
      <c r="GL71" s="1639"/>
      <c r="GM71" s="2156"/>
      <c r="GN71" s="1573"/>
      <c r="GO71" s="200"/>
    </row>
    <row r="72" spans="1:197" ht="20.100000000000001" customHeight="1">
      <c r="B72" s="241"/>
      <c r="BV72" s="241"/>
      <c r="BW72" s="241"/>
      <c r="BX72" s="241"/>
      <c r="BY72" s="241"/>
      <c r="BZ72" s="241"/>
      <c r="CA72" s="242"/>
      <c r="CB72" s="242"/>
      <c r="CC72" s="242"/>
      <c r="CD72" s="242"/>
      <c r="CE72" s="242"/>
      <c r="CF72" s="243"/>
      <c r="CG72" s="243"/>
      <c r="CH72" s="243"/>
      <c r="CI72" s="243"/>
      <c r="CJ72" s="243"/>
      <c r="CK72" s="243"/>
      <c r="CL72" s="243"/>
      <c r="CM72" s="243"/>
      <c r="CN72" s="243"/>
      <c r="CO72" s="243"/>
      <c r="CP72" s="243"/>
      <c r="CQ72" s="243"/>
      <c r="CR72" s="243"/>
      <c r="CS72" s="243"/>
      <c r="CT72" s="243"/>
      <c r="CU72" s="243"/>
      <c r="CV72" s="243"/>
      <c r="CW72" s="243"/>
      <c r="CX72" s="243"/>
      <c r="CY72" s="243"/>
      <c r="CZ72" s="243"/>
      <c r="DA72" s="243"/>
      <c r="DB72" s="243"/>
      <c r="DC72" s="243"/>
      <c r="DD72" s="243"/>
      <c r="DE72" s="243"/>
      <c r="DF72" s="243"/>
      <c r="DG72" s="243"/>
      <c r="DH72" s="243"/>
      <c r="DI72" s="243"/>
      <c r="DJ72" s="243"/>
      <c r="DK72" s="243"/>
      <c r="DL72" s="243"/>
      <c r="DM72" s="243"/>
      <c r="DN72" s="243"/>
      <c r="DO72" s="243"/>
      <c r="DP72" s="243"/>
      <c r="DQ72" s="243"/>
      <c r="DR72" s="243"/>
      <c r="DS72" s="243"/>
      <c r="DT72" s="243"/>
      <c r="DU72" s="243"/>
      <c r="DV72" s="243"/>
      <c r="DW72" s="243"/>
      <c r="DX72" s="243"/>
      <c r="DY72" s="243"/>
      <c r="DZ72" s="243"/>
      <c r="EA72" s="243"/>
      <c r="EB72" s="243"/>
      <c r="EC72" s="243"/>
      <c r="ED72" s="243"/>
      <c r="EE72" s="243"/>
      <c r="EF72" s="243"/>
      <c r="EG72" s="243"/>
      <c r="EH72" s="243"/>
      <c r="EI72" s="243"/>
      <c r="EJ72" s="243"/>
      <c r="EK72" s="243"/>
      <c r="EL72" s="243"/>
      <c r="EM72" s="243"/>
      <c r="EN72" s="243"/>
      <c r="EO72" s="243"/>
      <c r="EP72" s="243"/>
      <c r="EQ72" s="243"/>
      <c r="ER72" s="243"/>
      <c r="ES72" s="243"/>
      <c r="ET72" s="243"/>
      <c r="EU72" s="243"/>
      <c r="EV72" s="243"/>
      <c r="EW72" s="243"/>
      <c r="EX72" s="243"/>
      <c r="EY72" s="243"/>
      <c r="EZ72" s="243"/>
      <c r="FA72" s="243"/>
      <c r="FB72" s="243"/>
      <c r="GB72" s="1474" t="s">
        <v>780</v>
      </c>
      <c r="GC72" s="1475"/>
      <c r="GD72" s="1475"/>
      <c r="GE72" s="1475"/>
      <c r="GF72" s="1475"/>
      <c r="GG72" s="1480" t="s">
        <v>764</v>
      </c>
      <c r="GH72" s="1480"/>
      <c r="GI72" s="1480"/>
      <c r="GJ72" s="1480"/>
      <c r="GK72" s="1632"/>
      <c r="GL72" s="244">
        <f>GL9+GL18+GL27+GL36+GL45+GL63+GL54</f>
        <v>110</v>
      </c>
      <c r="GM72" s="245">
        <f>GM9+GM18+GM27+GM36+GM63+GM45+GM54</f>
        <v>3.66</v>
      </c>
      <c r="GN72" s="246"/>
    </row>
    <row r="73" spans="1:197" ht="20.100000000000001" customHeight="1">
      <c r="CA73" s="242"/>
      <c r="CB73" s="242"/>
      <c r="CC73" s="242"/>
      <c r="CD73" s="242"/>
      <c r="CE73" s="242"/>
      <c r="CF73" s="243"/>
      <c r="CG73" s="243"/>
      <c r="CH73" s="243"/>
      <c r="CI73" s="243"/>
      <c r="CJ73" s="243"/>
      <c r="CK73" s="243"/>
      <c r="CL73" s="243"/>
      <c r="CM73" s="243"/>
      <c r="CN73" s="243"/>
      <c r="CO73" s="243"/>
      <c r="CP73" s="243"/>
      <c r="CQ73" s="243"/>
      <c r="CR73" s="243"/>
      <c r="CS73" s="243"/>
      <c r="CT73" s="243"/>
      <c r="CU73" s="243"/>
      <c r="CV73" s="243"/>
      <c r="CW73" s="243"/>
      <c r="CX73" s="243"/>
      <c r="CY73" s="243"/>
      <c r="CZ73" s="243"/>
      <c r="DA73" s="243"/>
      <c r="DB73" s="243"/>
      <c r="DC73" s="243"/>
      <c r="DD73" s="243"/>
      <c r="DE73" s="243"/>
      <c r="DF73" s="243"/>
      <c r="DG73" s="243"/>
      <c r="DH73" s="243"/>
      <c r="DI73" s="243"/>
      <c r="DJ73" s="243"/>
      <c r="DK73" s="243"/>
      <c r="DL73" s="243"/>
      <c r="DM73" s="243"/>
      <c r="DN73" s="243"/>
      <c r="DO73" s="243"/>
      <c r="DP73" s="243"/>
      <c r="DQ73" s="243"/>
      <c r="DR73" s="243"/>
      <c r="DS73" s="243"/>
      <c r="DT73" s="243"/>
      <c r="DU73" s="243"/>
      <c r="DV73" s="243"/>
      <c r="DW73" s="243"/>
      <c r="DX73" s="243"/>
      <c r="DY73" s="243"/>
      <c r="DZ73" s="243"/>
      <c r="EA73" s="243"/>
      <c r="EB73" s="243"/>
      <c r="EC73" s="243"/>
      <c r="ED73" s="243"/>
      <c r="EE73" s="243"/>
      <c r="EF73" s="243"/>
      <c r="EG73" s="243"/>
      <c r="EH73" s="243"/>
      <c r="EI73" s="243"/>
      <c r="EJ73" s="243"/>
      <c r="EK73" s="243"/>
      <c r="EL73" s="243"/>
      <c r="EM73" s="243"/>
      <c r="EN73" s="243"/>
      <c r="EO73" s="243"/>
      <c r="EP73" s="243"/>
      <c r="EQ73" s="243"/>
      <c r="ER73" s="243"/>
      <c r="ES73" s="243"/>
      <c r="ET73" s="243"/>
      <c r="EU73" s="243"/>
      <c r="EV73" s="243"/>
      <c r="EW73" s="243"/>
      <c r="EX73" s="243"/>
      <c r="EY73" s="243"/>
      <c r="EZ73" s="243"/>
      <c r="FA73" s="243"/>
      <c r="FB73" s="243"/>
      <c r="GB73" s="1476"/>
      <c r="GC73" s="1477"/>
      <c r="GD73" s="1477"/>
      <c r="GE73" s="1477"/>
      <c r="GF73" s="1477"/>
      <c r="GG73" s="1614" t="s">
        <v>781</v>
      </c>
      <c r="GH73" s="1614"/>
      <c r="GI73" s="1614"/>
      <c r="GJ73" s="1614"/>
      <c r="GK73" s="1615"/>
      <c r="GL73" s="1157">
        <f>GL12+GL21+GL30+GL39+GL48+GL66+GL57</f>
        <v>120</v>
      </c>
      <c r="GM73" s="247">
        <f>GM12+GM21+GM30+GM39+GM48+GM57+GM66</f>
        <v>3.99</v>
      </c>
      <c r="GN73" s="248"/>
    </row>
    <row r="74" spans="1:197" ht="20.100000000000001" customHeight="1" thickBot="1">
      <c r="CA74" s="242"/>
      <c r="CB74" s="242"/>
      <c r="CC74" s="242"/>
      <c r="CD74" s="242"/>
      <c r="CE74" s="242"/>
      <c r="CF74" s="249"/>
      <c r="CG74" s="249"/>
      <c r="CH74" s="249"/>
      <c r="CI74" s="249"/>
      <c r="CJ74" s="249"/>
      <c r="CK74" s="249"/>
      <c r="CL74" s="249"/>
      <c r="CM74" s="249"/>
      <c r="CN74" s="249"/>
      <c r="CO74" s="249"/>
      <c r="CP74" s="250"/>
      <c r="CQ74" s="250"/>
      <c r="CR74" s="250"/>
      <c r="CS74" s="250"/>
      <c r="CT74" s="250"/>
      <c r="CU74" s="250"/>
      <c r="CV74" s="250"/>
      <c r="CW74" s="250"/>
      <c r="CX74" s="250"/>
      <c r="CY74" s="250"/>
      <c r="CZ74" s="250"/>
      <c r="DA74" s="250"/>
      <c r="DB74" s="250"/>
      <c r="DC74" s="250"/>
      <c r="DD74" s="250"/>
      <c r="DE74" s="250"/>
      <c r="DF74" s="250"/>
      <c r="DG74" s="250"/>
      <c r="DH74" s="250"/>
      <c r="DI74" s="250"/>
      <c r="DJ74" s="250"/>
      <c r="DK74" s="250"/>
      <c r="DL74" s="250"/>
      <c r="DM74" s="250"/>
      <c r="DN74" s="250"/>
      <c r="DO74" s="250"/>
      <c r="DP74" s="250"/>
      <c r="DQ74" s="250"/>
      <c r="DR74" s="250"/>
      <c r="DS74" s="250"/>
      <c r="DT74" s="250"/>
      <c r="DU74" s="250"/>
      <c r="DV74" s="250"/>
      <c r="DW74" s="250"/>
      <c r="DX74" s="250"/>
      <c r="DY74" s="250"/>
      <c r="DZ74" s="250"/>
      <c r="EA74" s="250"/>
      <c r="EB74" s="250"/>
      <c r="EC74" s="250"/>
      <c r="ED74" s="250"/>
      <c r="EE74" s="250"/>
      <c r="EF74" s="250"/>
      <c r="EG74" s="250"/>
      <c r="EH74" s="250"/>
      <c r="EI74" s="250"/>
      <c r="EJ74" s="250"/>
      <c r="EK74" s="250"/>
      <c r="EL74" s="250"/>
      <c r="EM74" s="250"/>
      <c r="EN74" s="250"/>
      <c r="EO74" s="250"/>
      <c r="EP74" s="250"/>
      <c r="EQ74" s="250"/>
      <c r="ER74" s="250"/>
      <c r="ES74" s="250"/>
      <c r="ET74" s="250"/>
      <c r="EU74" s="250"/>
      <c r="EV74" s="250"/>
      <c r="EW74" s="250"/>
      <c r="EX74" s="250"/>
      <c r="EY74" s="250"/>
      <c r="EZ74" s="250"/>
      <c r="FA74" s="250"/>
      <c r="FB74" s="250"/>
      <c r="GB74" s="1478"/>
      <c r="GC74" s="1479"/>
      <c r="GD74" s="1479"/>
      <c r="GE74" s="1479"/>
      <c r="GF74" s="1479"/>
      <c r="GG74" s="1484" t="s">
        <v>716</v>
      </c>
      <c r="GH74" s="1484"/>
      <c r="GI74" s="1484"/>
      <c r="GJ74" s="1484"/>
      <c r="GK74" s="1485"/>
      <c r="GL74" s="251">
        <f>GL15+GL24+GL33+GL42+GL69+GL51+GL60</f>
        <v>122</v>
      </c>
      <c r="GM74" s="252">
        <f>GM15+GM24+GM33+GM42+GM69+GM51+GM60</f>
        <v>4.0599999999999996</v>
      </c>
      <c r="GN74" s="253"/>
    </row>
    <row r="75" spans="1:197" ht="20.100000000000001" customHeight="1">
      <c r="CA75" s="242"/>
      <c r="CB75" s="242"/>
      <c r="CC75" s="242"/>
      <c r="CD75" s="242"/>
      <c r="CE75" s="242"/>
      <c r="CK75" s="1574"/>
      <c r="CL75" s="1574"/>
      <c r="CM75" s="1574"/>
      <c r="CN75" s="1574"/>
      <c r="CO75" s="1574"/>
      <c r="GL75" s="254"/>
      <c r="GM75" s="254"/>
      <c r="GN75" s="255"/>
    </row>
    <row r="76" spans="1:197" ht="10.5" customHeight="1">
      <c r="A76" s="242"/>
      <c r="CK76" s="1636"/>
      <c r="CL76" s="1636"/>
      <c r="CM76" s="1636"/>
      <c r="CN76" s="1636"/>
      <c r="CO76" s="1636"/>
      <c r="GL76" s="254"/>
      <c r="GM76" s="254"/>
      <c r="GN76" s="255"/>
    </row>
    <row r="77" spans="1:197" ht="10.5" customHeight="1">
      <c r="A77" s="242"/>
      <c r="GG77" s="1151"/>
      <c r="GH77" s="1151"/>
      <c r="GI77" s="1151"/>
      <c r="GJ77" s="1151"/>
      <c r="GK77" s="1151"/>
      <c r="GM77" s="255"/>
      <c r="GN77" s="1163"/>
    </row>
    <row r="78" spans="1:197" ht="24" customHeight="1" thickBot="1">
      <c r="A78" s="197" t="s">
        <v>782</v>
      </c>
      <c r="B78" s="199"/>
      <c r="GG78" s="1151"/>
      <c r="GH78" s="1151"/>
      <c r="GI78" s="1151"/>
      <c r="GJ78" s="1151"/>
      <c r="GK78" s="1151"/>
      <c r="GM78" s="255"/>
      <c r="GN78" s="1163"/>
    </row>
    <row r="79" spans="1:197" ht="13.5" customHeight="1">
      <c r="A79" s="1411" t="s">
        <v>703</v>
      </c>
      <c r="B79" s="1417" t="s">
        <v>704</v>
      </c>
      <c r="C79" s="1417" t="s">
        <v>705</v>
      </c>
      <c r="D79" s="1420" t="s">
        <v>706</v>
      </c>
      <c r="E79" s="1423" t="s">
        <v>707</v>
      </c>
      <c r="F79" s="1423" t="s">
        <v>696</v>
      </c>
      <c r="G79" s="1426" t="s">
        <v>259</v>
      </c>
      <c r="H79" s="1451" t="s">
        <v>757</v>
      </c>
      <c r="I79" s="1579" t="s">
        <v>758</v>
      </c>
      <c r="J79" s="1580"/>
      <c r="K79" s="1580"/>
      <c r="L79" s="1580"/>
      <c r="M79" s="1580"/>
      <c r="N79" s="1580"/>
      <c r="O79" s="1580"/>
      <c r="P79" s="1580"/>
      <c r="Q79" s="1580"/>
      <c r="R79" s="1580"/>
      <c r="S79" s="1580"/>
      <c r="T79" s="1580"/>
      <c r="U79" s="1580"/>
      <c r="V79" s="1580"/>
      <c r="W79" s="1580"/>
      <c r="X79" s="1580"/>
      <c r="Y79" s="1580"/>
      <c r="Z79" s="1580"/>
      <c r="AA79" s="1580"/>
      <c r="AB79" s="1580"/>
      <c r="AC79" s="1580"/>
      <c r="AD79" s="1580"/>
      <c r="AE79" s="1580"/>
      <c r="AF79" s="1580"/>
      <c r="AG79" s="1580"/>
      <c r="AH79" s="1580"/>
      <c r="AI79" s="1580"/>
      <c r="AJ79" s="1580"/>
      <c r="AK79" s="1580"/>
      <c r="AL79" s="1580"/>
      <c r="AM79" s="1580"/>
      <c r="AN79" s="1580"/>
      <c r="AO79" s="1580"/>
      <c r="AP79" s="1580"/>
      <c r="AQ79" s="1580"/>
      <c r="AR79" s="1580"/>
      <c r="AS79" s="1580"/>
      <c r="AT79" s="1580"/>
      <c r="AU79" s="1580"/>
      <c r="AV79" s="1580"/>
      <c r="AW79" s="1580"/>
      <c r="AX79" s="1580"/>
      <c r="AY79" s="1580"/>
      <c r="AZ79" s="1580"/>
      <c r="BA79" s="1580"/>
      <c r="BB79" s="1580"/>
      <c r="BC79" s="1580"/>
      <c r="BD79" s="1580"/>
      <c r="BE79" s="1580"/>
      <c r="BF79" s="1580"/>
      <c r="BG79" s="1580"/>
      <c r="BH79" s="1580"/>
      <c r="BI79" s="1580"/>
      <c r="BJ79" s="1580"/>
      <c r="BK79" s="1580"/>
      <c r="BL79" s="1580"/>
      <c r="BM79" s="1580"/>
      <c r="BN79" s="1580"/>
      <c r="BO79" s="1580"/>
      <c r="BP79" s="1580"/>
      <c r="BQ79" s="1580"/>
      <c r="BR79" s="1580"/>
      <c r="BS79" s="1580"/>
      <c r="BT79" s="1580"/>
      <c r="BU79" s="1580"/>
      <c r="BV79" s="1580"/>
      <c r="BW79" s="1580"/>
      <c r="BX79" s="1580"/>
      <c r="BY79" s="1580"/>
      <c r="BZ79" s="1580"/>
      <c r="CA79" s="1580"/>
      <c r="CB79" s="1580"/>
      <c r="CC79" s="1580"/>
      <c r="CD79" s="1580"/>
      <c r="CE79" s="1580"/>
      <c r="CF79" s="1580"/>
      <c r="CG79" s="1580"/>
      <c r="CH79" s="1580"/>
      <c r="CI79" s="1580"/>
      <c r="CJ79" s="1580"/>
      <c r="CK79" s="1580"/>
      <c r="CL79" s="1580"/>
      <c r="CM79" s="1580"/>
      <c r="CN79" s="1580"/>
      <c r="CO79" s="1580"/>
      <c r="CP79" s="1580"/>
      <c r="CQ79" s="1580"/>
      <c r="CR79" s="1580"/>
      <c r="CS79" s="1580"/>
      <c r="CT79" s="1580"/>
      <c r="CU79" s="1580"/>
      <c r="CV79" s="1580"/>
      <c r="CW79" s="1580"/>
      <c r="CX79" s="1580"/>
      <c r="CY79" s="1580"/>
      <c r="CZ79" s="1580"/>
      <c r="DA79" s="1580"/>
      <c r="DB79" s="1580"/>
      <c r="DC79" s="1580"/>
      <c r="DD79" s="1580"/>
      <c r="DE79" s="1580"/>
      <c r="DF79" s="1580"/>
      <c r="DG79" s="1580"/>
      <c r="DH79" s="1580"/>
      <c r="DI79" s="1580"/>
      <c r="DJ79" s="1580"/>
      <c r="DK79" s="1580"/>
      <c r="DL79" s="1580"/>
      <c r="DM79" s="1580"/>
      <c r="DN79" s="1580"/>
      <c r="DO79" s="1580"/>
      <c r="DP79" s="1580"/>
      <c r="DQ79" s="1580"/>
      <c r="DR79" s="1580"/>
      <c r="DS79" s="1580"/>
      <c r="DT79" s="1580"/>
      <c r="DU79" s="1580"/>
      <c r="DV79" s="1580"/>
      <c r="DW79" s="1580"/>
      <c r="DX79" s="1580"/>
      <c r="DY79" s="1580"/>
      <c r="DZ79" s="1580"/>
      <c r="EA79" s="1580"/>
      <c r="EB79" s="1580"/>
      <c r="EC79" s="1580"/>
      <c r="ED79" s="1580"/>
      <c r="EE79" s="1580"/>
      <c r="EF79" s="1580"/>
      <c r="EG79" s="1580"/>
      <c r="EH79" s="1580"/>
      <c r="EI79" s="1580"/>
      <c r="EJ79" s="1580"/>
      <c r="EK79" s="1580"/>
      <c r="EL79" s="1580"/>
      <c r="EM79" s="1580"/>
      <c r="EN79" s="1580"/>
      <c r="EO79" s="1580"/>
      <c r="EP79" s="1580"/>
      <c r="EQ79" s="1580"/>
      <c r="ER79" s="1580"/>
      <c r="ES79" s="1580"/>
      <c r="ET79" s="1580"/>
      <c r="EU79" s="1580"/>
      <c r="EV79" s="1580"/>
      <c r="EW79" s="1580"/>
      <c r="EX79" s="1580"/>
      <c r="EY79" s="1580"/>
      <c r="EZ79" s="1580"/>
      <c r="FA79" s="1580"/>
      <c r="FB79" s="1580"/>
      <c r="FC79" s="1580"/>
      <c r="FD79" s="1580"/>
      <c r="FE79" s="1580"/>
      <c r="FF79" s="1580"/>
      <c r="FG79" s="1580"/>
      <c r="FH79" s="1580"/>
      <c r="FI79" s="1580"/>
      <c r="FJ79" s="1580"/>
      <c r="FK79" s="1580"/>
      <c r="FL79" s="1580"/>
      <c r="FM79" s="1580"/>
      <c r="FN79" s="1580"/>
      <c r="FO79" s="1580"/>
      <c r="FP79" s="1580"/>
      <c r="FQ79" s="1580"/>
      <c r="FR79" s="1580"/>
      <c r="FS79" s="1580"/>
      <c r="FT79" s="1580"/>
      <c r="FU79" s="1580"/>
      <c r="FV79" s="1580"/>
      <c r="FW79" s="1580"/>
      <c r="FX79" s="1580"/>
      <c r="FY79" s="1580"/>
      <c r="FZ79" s="1580"/>
      <c r="GA79" s="1580"/>
      <c r="GB79" s="1580"/>
      <c r="GC79" s="1580"/>
      <c r="GD79" s="1580"/>
      <c r="GE79" s="1580"/>
      <c r="GF79" s="1580"/>
      <c r="GG79" s="1580"/>
      <c r="GH79" s="1580"/>
      <c r="GI79" s="1580"/>
      <c r="GJ79" s="1580"/>
      <c r="GK79" s="1581"/>
      <c r="GL79" s="1558" t="s">
        <v>783</v>
      </c>
      <c r="GM79" s="1561" t="s">
        <v>784</v>
      </c>
      <c r="GN79" s="1633" t="s">
        <v>761</v>
      </c>
      <c r="GO79" s="200"/>
    </row>
    <row r="80" spans="1:197">
      <c r="A80" s="1412"/>
      <c r="B80" s="1418"/>
      <c r="C80" s="1418"/>
      <c r="D80" s="1421"/>
      <c r="E80" s="1424"/>
      <c r="F80" s="1424"/>
      <c r="G80" s="1421"/>
      <c r="H80" s="1577"/>
      <c r="I80" s="1564" t="s">
        <v>762</v>
      </c>
      <c r="J80" s="1565"/>
      <c r="K80" s="1565"/>
      <c r="L80" s="1565"/>
      <c r="M80" s="1565"/>
      <c r="N80" s="1565"/>
      <c r="O80" s="1565"/>
      <c r="P80" s="1565"/>
      <c r="Q80" s="1565"/>
      <c r="R80" s="1565"/>
      <c r="S80" s="1565"/>
      <c r="T80" s="1565"/>
      <c r="U80" s="1565"/>
      <c r="V80" s="1565"/>
      <c r="W80" s="1565"/>
      <c r="X80" s="1565"/>
      <c r="Y80" s="1565"/>
      <c r="Z80" s="1565"/>
      <c r="AA80" s="1565"/>
      <c r="AB80" s="1565"/>
      <c r="AC80" s="1565"/>
      <c r="AD80" s="1565"/>
      <c r="AE80" s="1565"/>
      <c r="AF80" s="1565"/>
      <c r="AG80" s="1565"/>
      <c r="AH80" s="1565"/>
      <c r="AI80" s="1565"/>
      <c r="AJ80" s="1565"/>
      <c r="AK80" s="1565"/>
      <c r="AL80" s="1565"/>
      <c r="AM80" s="1565"/>
      <c r="AN80" s="1565"/>
      <c r="AO80" s="1565"/>
      <c r="AP80" s="1565"/>
      <c r="AQ80" s="1565"/>
      <c r="AR80" s="1565"/>
      <c r="AS80" s="1565"/>
      <c r="AT80" s="1565"/>
      <c r="AU80" s="1565"/>
      <c r="AV80" s="1565"/>
      <c r="AW80" s="1565"/>
      <c r="AX80" s="1565"/>
      <c r="AY80" s="1565"/>
      <c r="AZ80" s="1565"/>
      <c r="BA80" s="1565"/>
      <c r="BB80" s="1566" t="s">
        <v>763</v>
      </c>
      <c r="BC80" s="1565"/>
      <c r="BD80" s="1565"/>
      <c r="BE80" s="1565"/>
      <c r="BF80" s="1565"/>
      <c r="BG80" s="1565"/>
      <c r="BH80" s="1565"/>
      <c r="BI80" s="1565"/>
      <c r="BJ80" s="1565"/>
      <c r="BK80" s="1565"/>
      <c r="BL80" s="1565"/>
      <c r="BM80" s="1565"/>
      <c r="BN80" s="1565"/>
      <c r="BO80" s="1565"/>
      <c r="BP80" s="1565"/>
      <c r="BQ80" s="1565"/>
      <c r="BR80" s="1565"/>
      <c r="BS80" s="1565"/>
      <c r="BT80" s="1565"/>
      <c r="BU80" s="1565"/>
      <c r="BV80" s="1565"/>
      <c r="BW80" s="1565"/>
      <c r="BX80" s="1565"/>
      <c r="BY80" s="1565"/>
      <c r="BZ80" s="1565"/>
      <c r="CA80" s="1565"/>
      <c r="CB80" s="1565"/>
      <c r="CC80" s="1565"/>
      <c r="CD80" s="1565"/>
      <c r="CE80" s="1565"/>
      <c r="CF80" s="1565"/>
      <c r="CG80" s="1565"/>
      <c r="CH80" s="1565"/>
      <c r="CI80" s="1565"/>
      <c r="CJ80" s="1565"/>
      <c r="CK80" s="1565"/>
      <c r="CL80" s="1565"/>
      <c r="CM80" s="1565"/>
      <c r="CN80" s="1565"/>
      <c r="CO80" s="1565"/>
      <c r="CP80" s="1565"/>
      <c r="CQ80" s="1565"/>
      <c r="CR80" s="1565"/>
      <c r="CS80" s="1565"/>
      <c r="CT80" s="1565"/>
      <c r="CU80" s="1565"/>
      <c r="CV80" s="1565"/>
      <c r="CW80" s="1565"/>
      <c r="CX80" s="1565"/>
      <c r="CY80" s="1565"/>
      <c r="CZ80" s="1565"/>
      <c r="DA80" s="1565"/>
      <c r="DB80" s="1565"/>
      <c r="DC80" s="1565"/>
      <c r="DD80" s="1565"/>
      <c r="DE80" s="1565"/>
      <c r="DF80" s="1565"/>
      <c r="DG80" s="1565"/>
      <c r="DH80" s="1565"/>
      <c r="DI80" s="1567"/>
      <c r="DJ80" s="201"/>
      <c r="DK80" s="202"/>
      <c r="DL80" s="202"/>
      <c r="DM80" s="202"/>
      <c r="DN80" s="202"/>
      <c r="DO80" s="202"/>
      <c r="DP80" s="202"/>
      <c r="DQ80" s="202"/>
      <c r="DR80" s="202"/>
      <c r="DS80" s="202"/>
      <c r="DT80" s="202"/>
      <c r="DU80" s="202"/>
      <c r="DV80" s="202"/>
      <c r="DW80" s="202"/>
      <c r="DX80" s="202"/>
      <c r="DY80" s="202"/>
      <c r="DZ80" s="202"/>
      <c r="EA80" s="202"/>
      <c r="EB80" s="202"/>
      <c r="EC80" s="202"/>
      <c r="ED80" s="202"/>
      <c r="EE80" s="202"/>
      <c r="EF80" s="202"/>
      <c r="EG80" s="202"/>
      <c r="EH80" s="202"/>
      <c r="EI80" s="202"/>
      <c r="EJ80" s="202"/>
      <c r="EK80" s="202"/>
      <c r="EL80" s="202"/>
      <c r="EM80" s="202"/>
      <c r="EN80" s="202"/>
      <c r="EO80" s="202"/>
      <c r="EP80" s="202"/>
      <c r="EQ80" s="202"/>
      <c r="ER80" s="202"/>
      <c r="ES80" s="202"/>
      <c r="ET80" s="202"/>
      <c r="EU80" s="202"/>
      <c r="EV80" s="202"/>
      <c r="EW80" s="202"/>
      <c r="EX80" s="202"/>
      <c r="EY80" s="202"/>
      <c r="EZ80" s="202"/>
      <c r="FA80" s="202"/>
      <c r="FB80" s="202"/>
      <c r="FC80" s="202"/>
      <c r="FD80" s="202"/>
      <c r="FE80" s="202"/>
      <c r="FF80" s="202"/>
      <c r="FG80" s="202"/>
      <c r="FH80" s="202"/>
      <c r="FI80" s="202"/>
      <c r="FJ80" s="202"/>
      <c r="FK80" s="202"/>
      <c r="FL80" s="202"/>
      <c r="FM80" s="202"/>
      <c r="FN80" s="202"/>
      <c r="FO80" s="202"/>
      <c r="FP80" s="202"/>
      <c r="FQ80" s="202"/>
      <c r="FR80" s="202"/>
      <c r="FS80" s="202"/>
      <c r="FT80" s="202"/>
      <c r="FU80" s="202"/>
      <c r="FV80" s="202"/>
      <c r="FW80" s="202"/>
      <c r="FX80" s="202"/>
      <c r="FY80" s="202"/>
      <c r="FZ80" s="202"/>
      <c r="GA80" s="202"/>
      <c r="GB80" s="202"/>
      <c r="GC80" s="202"/>
      <c r="GD80" s="202"/>
      <c r="GE80" s="202"/>
      <c r="GF80" s="202"/>
      <c r="GG80" s="202"/>
      <c r="GH80" s="202"/>
      <c r="GI80" s="202"/>
      <c r="GJ80" s="202"/>
      <c r="GK80" s="203"/>
      <c r="GL80" s="1559"/>
      <c r="GM80" s="1562"/>
      <c r="GN80" s="1634"/>
      <c r="GO80" s="200"/>
    </row>
    <row r="81" spans="1:197" ht="14.25" thickBot="1">
      <c r="A81" s="1413"/>
      <c r="B81" s="1575"/>
      <c r="C81" s="1575"/>
      <c r="D81" s="1438"/>
      <c r="E81" s="1576"/>
      <c r="F81" s="1576"/>
      <c r="G81" s="1438"/>
      <c r="H81" s="1578"/>
      <c r="I81" s="204">
        <v>4</v>
      </c>
      <c r="J81" s="205"/>
      <c r="K81" s="205"/>
      <c r="L81" s="206"/>
      <c r="M81" s="206"/>
      <c r="N81" s="206">
        <v>5</v>
      </c>
      <c r="O81" s="206"/>
      <c r="P81" s="206"/>
      <c r="Q81" s="206"/>
      <c r="R81" s="206"/>
      <c r="S81" s="206">
        <v>6</v>
      </c>
      <c r="T81" s="206"/>
      <c r="U81" s="206"/>
      <c r="V81" s="206"/>
      <c r="W81" s="206"/>
      <c r="X81" s="206">
        <v>7</v>
      </c>
      <c r="Y81" s="206"/>
      <c r="Z81" s="206"/>
      <c r="AA81" s="206"/>
      <c r="AB81" s="206"/>
      <c r="AC81" s="206">
        <v>8</v>
      </c>
      <c r="AD81" s="206"/>
      <c r="AE81" s="206"/>
      <c r="AF81" s="206"/>
      <c r="AG81" s="206"/>
      <c r="AH81" s="206">
        <v>9</v>
      </c>
      <c r="AI81" s="206"/>
      <c r="AJ81" s="206"/>
      <c r="AK81" s="206"/>
      <c r="AL81" s="206"/>
      <c r="AM81" s="206">
        <v>10</v>
      </c>
      <c r="AN81" s="206"/>
      <c r="AO81" s="206"/>
      <c r="AP81" s="206"/>
      <c r="AQ81" s="206"/>
      <c r="AR81" s="206">
        <v>11</v>
      </c>
      <c r="AS81" s="206"/>
      <c r="AT81" s="206"/>
      <c r="AU81" s="206"/>
      <c r="AV81" s="206"/>
      <c r="AW81" s="206">
        <v>12</v>
      </c>
      <c r="AX81" s="206"/>
      <c r="AY81" s="206"/>
      <c r="AZ81" s="206"/>
      <c r="BA81" s="206"/>
      <c r="BB81" s="206">
        <v>1</v>
      </c>
      <c r="BC81" s="206"/>
      <c r="BD81" s="206"/>
      <c r="BE81" s="206"/>
      <c r="BF81" s="206"/>
      <c r="BG81" s="206">
        <v>2</v>
      </c>
      <c r="BH81" s="206"/>
      <c r="BI81" s="206"/>
      <c r="BJ81" s="206"/>
      <c r="BK81" s="206"/>
      <c r="BL81" s="206">
        <v>3</v>
      </c>
      <c r="BM81" s="206"/>
      <c r="BN81" s="206"/>
      <c r="BO81" s="206"/>
      <c r="BP81" s="206"/>
      <c r="BQ81" s="206">
        <v>4</v>
      </c>
      <c r="BR81" s="206"/>
      <c r="BS81" s="206"/>
      <c r="BT81" s="206"/>
      <c r="BU81" s="206"/>
      <c r="BV81" s="206">
        <v>5</v>
      </c>
      <c r="BW81" s="206"/>
      <c r="BX81" s="206"/>
      <c r="BY81" s="206"/>
      <c r="BZ81" s="206"/>
      <c r="CA81" s="206">
        <v>6</v>
      </c>
      <c r="CB81" s="206"/>
      <c r="CC81" s="206"/>
      <c r="CD81" s="206"/>
      <c r="CE81" s="206"/>
      <c r="CF81" s="206">
        <v>7</v>
      </c>
      <c r="CG81" s="206"/>
      <c r="CH81" s="206"/>
      <c r="CI81" s="206"/>
      <c r="CJ81" s="206"/>
      <c r="CK81" s="206">
        <v>8</v>
      </c>
      <c r="CL81" s="206"/>
      <c r="CM81" s="206"/>
      <c r="CN81" s="206"/>
      <c r="CO81" s="206"/>
      <c r="CP81" s="206">
        <v>9</v>
      </c>
      <c r="CQ81" s="206"/>
      <c r="CR81" s="206"/>
      <c r="CS81" s="206"/>
      <c r="CT81" s="206"/>
      <c r="CU81" s="206">
        <v>10</v>
      </c>
      <c r="CV81" s="206"/>
      <c r="CW81" s="206"/>
      <c r="CX81" s="206"/>
      <c r="CY81" s="206"/>
      <c r="CZ81" s="206">
        <v>11</v>
      </c>
      <c r="DA81" s="206"/>
      <c r="DB81" s="206"/>
      <c r="DC81" s="206"/>
      <c r="DD81" s="206"/>
      <c r="DE81" s="206">
        <v>12</v>
      </c>
      <c r="DF81" s="206"/>
      <c r="DG81" s="206"/>
      <c r="DH81" s="206"/>
      <c r="DI81" s="206"/>
      <c r="DJ81" s="1566">
        <v>1</v>
      </c>
      <c r="DK81" s="1565"/>
      <c r="DL81" s="1565"/>
      <c r="DM81" s="1565"/>
      <c r="DN81" s="1567"/>
      <c r="DO81" s="206">
        <v>2</v>
      </c>
      <c r="DP81" s="206"/>
      <c r="DQ81" s="206"/>
      <c r="DR81" s="206"/>
      <c r="DS81" s="206"/>
      <c r="DT81" s="206">
        <v>3</v>
      </c>
      <c r="DU81" s="206"/>
      <c r="DV81" s="206"/>
      <c r="DW81" s="206"/>
      <c r="DX81" s="206"/>
      <c r="DY81" s="206">
        <v>4</v>
      </c>
      <c r="DZ81" s="206"/>
      <c r="EA81" s="206"/>
      <c r="EB81" s="206"/>
      <c r="EC81" s="206"/>
      <c r="ED81" s="206">
        <v>5</v>
      </c>
      <c r="EE81" s="206"/>
      <c r="EF81" s="206"/>
      <c r="EG81" s="206"/>
      <c r="EH81" s="206"/>
      <c r="EI81" s="206">
        <v>6</v>
      </c>
      <c r="EJ81" s="206"/>
      <c r="EK81" s="206"/>
      <c r="EL81" s="206"/>
      <c r="EM81" s="206"/>
      <c r="EN81" s="206">
        <v>7</v>
      </c>
      <c r="EO81" s="206"/>
      <c r="EP81" s="206"/>
      <c r="EQ81" s="206"/>
      <c r="ER81" s="206"/>
      <c r="ES81" s="206">
        <v>8</v>
      </c>
      <c r="ET81" s="206"/>
      <c r="EU81" s="206"/>
      <c r="EV81" s="206"/>
      <c r="EW81" s="206"/>
      <c r="EX81" s="206">
        <v>9</v>
      </c>
      <c r="EY81" s="206"/>
      <c r="EZ81" s="206"/>
      <c r="FA81" s="206"/>
      <c r="FB81" s="206"/>
      <c r="FC81" s="1566"/>
      <c r="FD81" s="1565"/>
      <c r="FE81" s="1565"/>
      <c r="FF81" s="1565"/>
      <c r="FG81" s="1567"/>
      <c r="FH81" s="1566"/>
      <c r="FI81" s="1565"/>
      <c r="FJ81" s="1565"/>
      <c r="FK81" s="1565"/>
      <c r="FL81" s="1567"/>
      <c r="FM81" s="1566"/>
      <c r="FN81" s="1565"/>
      <c r="FO81" s="1565"/>
      <c r="FP81" s="1565"/>
      <c r="FQ81" s="1565"/>
      <c r="FR81" s="1565"/>
      <c r="FS81" s="1565"/>
      <c r="FT81" s="1565"/>
      <c r="FU81" s="1565"/>
      <c r="FV81" s="1567"/>
      <c r="FW81" s="1566"/>
      <c r="FX81" s="1565"/>
      <c r="FY81" s="1565"/>
      <c r="FZ81" s="1565"/>
      <c r="GA81" s="1567"/>
      <c r="GB81" s="1566"/>
      <c r="GC81" s="1565"/>
      <c r="GD81" s="1565"/>
      <c r="GE81" s="1565"/>
      <c r="GF81" s="1567"/>
      <c r="GG81" s="1566"/>
      <c r="GH81" s="1565"/>
      <c r="GI81" s="1565"/>
      <c r="GJ81" s="1565"/>
      <c r="GK81" s="1569"/>
      <c r="GL81" s="1560"/>
      <c r="GM81" s="1563"/>
      <c r="GN81" s="1635"/>
      <c r="GO81" s="200"/>
    </row>
    <row r="82" spans="1:197" ht="10.5" customHeight="1">
      <c r="A82" s="1401">
        <v>1</v>
      </c>
      <c r="B82" s="1380" t="str">
        <f>IF($A82="","",VLOOKUP($A82,②従事者明細!$A$3:$I$40,2))</f>
        <v>〇〇太郎</v>
      </c>
      <c r="C82" s="1380" t="str">
        <f>IF($A82="","",VLOOKUP($A82,②従事者明細!$A$3:$I$40,3))</f>
        <v>総括</v>
      </c>
      <c r="D82" s="1380">
        <f>IF($A82="","",VLOOKUP($A82,②従事者明細!$A$3:$I$40,6))</f>
        <v>3</v>
      </c>
      <c r="E82" s="1380" t="str">
        <f>IF($A82="","",VLOOKUP($A82,②従事者明細!$A$3:$I$40,5))</f>
        <v>●●商事</v>
      </c>
      <c r="F82" s="1380" t="str">
        <f>IF($A82="","",VLOOKUP($A82,②従事者明細!$A$3:$I$40,4))</f>
        <v>Z</v>
      </c>
      <c r="G82" s="1527" t="s">
        <v>764</v>
      </c>
      <c r="H82" s="1528"/>
      <c r="I82" s="256"/>
      <c r="J82" s="257"/>
      <c r="K82" s="257"/>
      <c r="L82" s="257"/>
      <c r="M82" s="258"/>
      <c r="N82" s="259"/>
      <c r="O82" s="257"/>
      <c r="P82" s="257"/>
      <c r="Q82" s="257"/>
      <c r="R82" s="257"/>
      <c r="S82" s="259"/>
      <c r="T82" s="257"/>
      <c r="U82" s="257"/>
      <c r="V82" s="257"/>
      <c r="W82" s="257"/>
      <c r="X82" s="259"/>
      <c r="Y82" s="257"/>
      <c r="Z82" s="257"/>
      <c r="AA82" s="257"/>
      <c r="AB82" s="257"/>
      <c r="AC82" s="259"/>
      <c r="AD82" s="257"/>
      <c r="AE82" s="257"/>
      <c r="AF82" s="257"/>
      <c r="AG82" s="258"/>
      <c r="AH82" s="259"/>
      <c r="AI82" s="257"/>
      <c r="AJ82" s="257"/>
      <c r="AK82" s="257"/>
      <c r="AL82" s="258"/>
      <c r="AM82" s="257"/>
      <c r="AN82" s="257"/>
      <c r="AO82" s="257"/>
      <c r="AP82" s="257"/>
      <c r="AQ82" s="257"/>
      <c r="AR82" s="259"/>
      <c r="AS82" s="257"/>
      <c r="AT82" s="257"/>
      <c r="AU82" s="257"/>
      <c r="AV82" s="257"/>
      <c r="AW82" s="257"/>
      <c r="AX82" s="257"/>
      <c r="AY82" s="257"/>
      <c r="AZ82" s="257"/>
      <c r="BA82" s="257"/>
      <c r="BB82" s="260"/>
      <c r="BC82" s="257"/>
      <c r="BD82" s="257"/>
      <c r="BE82" s="257"/>
      <c r="BF82" s="258"/>
      <c r="BG82" s="257"/>
      <c r="BH82" s="257"/>
      <c r="BI82" s="257"/>
      <c r="BJ82" s="257"/>
      <c r="BK82" s="257"/>
      <c r="BL82" s="259"/>
      <c r="BM82" s="257"/>
      <c r="BN82" s="257"/>
      <c r="BO82" s="257"/>
      <c r="BP82" s="257"/>
      <c r="BQ82" s="259"/>
      <c r="BR82" s="257"/>
      <c r="BS82" s="257"/>
      <c r="BT82" s="257"/>
      <c r="BU82" s="258"/>
      <c r="BV82" s="259"/>
      <c r="BW82" s="257"/>
      <c r="BX82" s="257"/>
      <c r="BY82" s="257"/>
      <c r="BZ82" s="258"/>
      <c r="CA82" s="259"/>
      <c r="CB82" s="257"/>
      <c r="CC82" s="257"/>
      <c r="CD82" s="257"/>
      <c r="CE82" s="258"/>
      <c r="CF82" s="259"/>
      <c r="CG82" s="257"/>
      <c r="CH82" s="257"/>
      <c r="CI82" s="257"/>
      <c r="CJ82" s="258"/>
      <c r="CK82" s="257"/>
      <c r="CL82" s="257"/>
      <c r="CM82" s="257"/>
      <c r="CN82" s="257"/>
      <c r="CO82" s="257"/>
      <c r="CP82" s="257"/>
      <c r="CQ82" s="257"/>
      <c r="CR82" s="257"/>
      <c r="CS82" s="257"/>
      <c r="CT82" s="257"/>
      <c r="CU82" s="257"/>
      <c r="CV82" s="257"/>
      <c r="CW82" s="257"/>
      <c r="CX82" s="257"/>
      <c r="CY82" s="257"/>
      <c r="CZ82" s="257"/>
      <c r="DA82" s="257"/>
      <c r="DB82" s="257"/>
      <c r="DC82" s="257"/>
      <c r="DD82" s="257"/>
      <c r="DE82" s="257"/>
      <c r="DF82" s="257"/>
      <c r="DG82" s="257"/>
      <c r="DH82" s="257"/>
      <c r="DI82" s="257"/>
      <c r="DJ82" s="257"/>
      <c r="DK82" s="257"/>
      <c r="DL82" s="257"/>
      <c r="DM82" s="257"/>
      <c r="DN82" s="257"/>
      <c r="DO82" s="257"/>
      <c r="DP82" s="257"/>
      <c r="DQ82" s="257"/>
      <c r="DR82" s="257"/>
      <c r="DS82" s="257"/>
      <c r="DT82" s="257"/>
      <c r="DU82" s="257"/>
      <c r="DV82" s="257"/>
      <c r="DW82" s="257"/>
      <c r="DX82" s="257"/>
      <c r="DY82" s="257"/>
      <c r="DZ82" s="257"/>
      <c r="EA82" s="257"/>
      <c r="EB82" s="257"/>
      <c r="EC82" s="257"/>
      <c r="ED82" s="257"/>
      <c r="EE82" s="257"/>
      <c r="EF82" s="257"/>
      <c r="EG82" s="257"/>
      <c r="EH82" s="257"/>
      <c r="EI82" s="257"/>
      <c r="EJ82" s="257"/>
      <c r="EK82" s="257"/>
      <c r="EL82" s="257"/>
      <c r="EM82" s="257"/>
      <c r="EN82" s="257"/>
      <c r="EO82" s="257"/>
      <c r="EP82" s="257"/>
      <c r="EQ82" s="257"/>
      <c r="ER82" s="257"/>
      <c r="ES82" s="257"/>
      <c r="ET82" s="257"/>
      <c r="EU82" s="257"/>
      <c r="EV82" s="257"/>
      <c r="EW82" s="257"/>
      <c r="EX82" s="257"/>
      <c r="EY82" s="257"/>
      <c r="EZ82" s="257"/>
      <c r="FA82" s="257"/>
      <c r="FB82" s="257"/>
      <c r="FC82" s="257"/>
      <c r="FD82" s="257"/>
      <c r="FE82" s="257"/>
      <c r="FF82" s="257"/>
      <c r="FG82" s="257"/>
      <c r="FH82" s="257"/>
      <c r="FI82" s="257"/>
      <c r="FJ82" s="257"/>
      <c r="FK82" s="257"/>
      <c r="FL82" s="257"/>
      <c r="FM82" s="257"/>
      <c r="FN82" s="257"/>
      <c r="FO82" s="257"/>
      <c r="FP82" s="257"/>
      <c r="FQ82" s="257"/>
      <c r="FR82" s="257"/>
      <c r="FS82" s="257"/>
      <c r="FT82" s="257"/>
      <c r="FU82" s="257"/>
      <c r="FV82" s="257"/>
      <c r="FW82" s="257"/>
      <c r="FX82" s="257"/>
      <c r="FY82" s="257"/>
      <c r="FZ82" s="257"/>
      <c r="GA82" s="257"/>
      <c r="GB82" s="257"/>
      <c r="GC82" s="257"/>
      <c r="GD82" s="257"/>
      <c r="GE82" s="257"/>
      <c r="GF82" s="257"/>
      <c r="GG82" s="259"/>
      <c r="GH82" s="257"/>
      <c r="GI82" s="257"/>
      <c r="GJ82" s="257"/>
      <c r="GK82" s="257"/>
      <c r="GL82" s="1608">
        <f>SUM(I84:GK84)</f>
        <v>25</v>
      </c>
      <c r="GM82" s="2153">
        <f>ROUND(GL82/20,2)</f>
        <v>1.25</v>
      </c>
      <c r="GN82" s="1602"/>
    </row>
    <row r="83" spans="1:197" ht="4.5" customHeight="1">
      <c r="A83" s="1387"/>
      <c r="B83" s="1381"/>
      <c r="C83" s="1381"/>
      <c r="D83" s="1381"/>
      <c r="E83" s="1381"/>
      <c r="F83" s="1381"/>
      <c r="G83" s="1392"/>
      <c r="H83" s="1515"/>
      <c r="I83" s="214"/>
      <c r="J83" s="215"/>
      <c r="K83" s="216"/>
      <c r="L83" s="215"/>
      <c r="M83" s="217"/>
      <c r="N83" s="218"/>
      <c r="O83" s="215"/>
      <c r="P83" s="215"/>
      <c r="Q83" s="215"/>
      <c r="R83" s="215"/>
      <c r="S83" s="218"/>
      <c r="T83" s="215"/>
      <c r="U83" s="215"/>
      <c r="V83" s="215"/>
      <c r="W83" s="215"/>
      <c r="X83" s="218"/>
      <c r="Y83" s="215"/>
      <c r="Z83" s="215"/>
      <c r="AA83" s="215"/>
      <c r="AB83" s="215"/>
      <c r="AC83" s="218"/>
      <c r="AD83" s="215"/>
      <c r="AE83" s="215"/>
      <c r="AF83" s="215"/>
      <c r="AG83" s="217"/>
      <c r="AH83" s="218"/>
      <c r="AI83" s="215"/>
      <c r="AJ83" s="215"/>
      <c r="AK83" s="215"/>
      <c r="AL83" s="217"/>
      <c r="AM83" s="215"/>
      <c r="AN83" s="215"/>
      <c r="AO83" s="215"/>
      <c r="AP83" s="215"/>
      <c r="AQ83" s="215"/>
      <c r="AR83" s="218"/>
      <c r="AS83" s="215"/>
      <c r="AT83" s="215"/>
      <c r="AU83" s="216"/>
      <c r="AV83" s="216"/>
      <c r="AW83" s="215"/>
      <c r="AX83" s="215"/>
      <c r="AY83" s="215"/>
      <c r="AZ83" s="215"/>
      <c r="BA83" s="215"/>
      <c r="BB83" s="219"/>
      <c r="BC83" s="215"/>
      <c r="BD83" s="215"/>
      <c r="BE83" s="215"/>
      <c r="BF83" s="217"/>
      <c r="BG83" s="215"/>
      <c r="BH83" s="215"/>
      <c r="BI83" s="215"/>
      <c r="BJ83" s="215"/>
      <c r="BK83" s="215"/>
      <c r="BL83" s="218"/>
      <c r="BM83" s="215"/>
      <c r="BN83" s="215"/>
      <c r="BO83" s="215"/>
      <c r="BP83" s="215"/>
      <c r="BQ83" s="218"/>
      <c r="BR83" s="216"/>
      <c r="BS83" s="216"/>
      <c r="BT83" s="215"/>
      <c r="BU83" s="217"/>
      <c r="BV83" s="218"/>
      <c r="BW83" s="215"/>
      <c r="BX83" s="215"/>
      <c r="BY83" s="215"/>
      <c r="BZ83" s="217"/>
      <c r="CA83" s="218"/>
      <c r="CB83" s="215"/>
      <c r="CC83" s="215"/>
      <c r="CD83" s="215"/>
      <c r="CE83" s="217"/>
      <c r="CF83" s="218"/>
      <c r="CG83" s="215"/>
      <c r="CH83" s="215"/>
      <c r="CI83" s="215"/>
      <c r="CJ83" s="217"/>
      <c r="CK83" s="215"/>
      <c r="CL83" s="215"/>
      <c r="CM83" s="215"/>
      <c r="CN83" s="215"/>
      <c r="CO83" s="215"/>
      <c r="CP83" s="215"/>
      <c r="CQ83" s="215"/>
      <c r="CR83" s="215"/>
      <c r="CS83" s="215"/>
      <c r="CT83" s="215"/>
      <c r="CU83" s="215"/>
      <c r="CV83" s="215"/>
      <c r="CW83" s="215"/>
      <c r="CX83" s="215"/>
      <c r="CY83" s="215"/>
      <c r="CZ83" s="215"/>
      <c r="DA83" s="215"/>
      <c r="DB83" s="215"/>
      <c r="DC83" s="215"/>
      <c r="DD83" s="215"/>
      <c r="DE83" s="215"/>
      <c r="DF83" s="215"/>
      <c r="DG83" s="215"/>
      <c r="DH83" s="215"/>
      <c r="DI83" s="215"/>
      <c r="DJ83" s="215"/>
      <c r="DK83" s="215"/>
      <c r="DL83" s="215"/>
      <c r="DM83" s="215"/>
      <c r="DN83" s="215"/>
      <c r="DO83" s="215"/>
      <c r="DP83" s="215"/>
      <c r="DQ83" s="215"/>
      <c r="DR83" s="215"/>
      <c r="DS83" s="215"/>
      <c r="DT83" s="215"/>
      <c r="DU83" s="215"/>
      <c r="DV83" s="215"/>
      <c r="DW83" s="215"/>
      <c r="DX83" s="215"/>
      <c r="DY83" s="215"/>
      <c r="DZ83" s="215"/>
      <c r="EA83" s="215"/>
      <c r="EB83" s="215"/>
      <c r="EC83" s="215"/>
      <c r="ED83" s="215"/>
      <c r="EE83" s="215"/>
      <c r="EF83" s="215"/>
      <c r="EG83" s="215"/>
      <c r="EH83" s="215"/>
      <c r="EI83" s="215"/>
      <c r="EJ83" s="215"/>
      <c r="EK83" s="215"/>
      <c r="EL83" s="215"/>
      <c r="EM83" s="215"/>
      <c r="EN83" s="215"/>
      <c r="EO83" s="215"/>
      <c r="EP83" s="215"/>
      <c r="EQ83" s="215"/>
      <c r="ER83" s="215"/>
      <c r="ES83" s="215"/>
      <c r="ET83" s="215"/>
      <c r="EU83" s="215"/>
      <c r="EV83" s="215"/>
      <c r="EW83" s="215"/>
      <c r="EX83" s="215"/>
      <c r="EY83" s="215"/>
      <c r="EZ83" s="215"/>
      <c r="FA83" s="215"/>
      <c r="FB83" s="215"/>
      <c r="FC83" s="215"/>
      <c r="FD83" s="215"/>
      <c r="FE83" s="215"/>
      <c r="FF83" s="215"/>
      <c r="FG83" s="215"/>
      <c r="FH83" s="215"/>
      <c r="FI83" s="215"/>
      <c r="FJ83" s="215"/>
      <c r="FK83" s="215"/>
      <c r="FL83" s="215"/>
      <c r="FM83" s="215"/>
      <c r="FN83" s="215"/>
      <c r="FO83" s="215"/>
      <c r="FP83" s="215"/>
      <c r="FQ83" s="215"/>
      <c r="FR83" s="215"/>
      <c r="FS83" s="215"/>
      <c r="FT83" s="215"/>
      <c r="FU83" s="215"/>
      <c r="FV83" s="215"/>
      <c r="FW83" s="215"/>
      <c r="FX83" s="215"/>
      <c r="FY83" s="215"/>
      <c r="FZ83" s="215"/>
      <c r="GA83" s="215"/>
      <c r="GB83" s="215"/>
      <c r="GC83" s="215"/>
      <c r="GD83" s="215"/>
      <c r="GE83" s="215"/>
      <c r="GF83" s="215"/>
      <c r="GG83" s="218"/>
      <c r="GH83" s="215"/>
      <c r="GI83" s="215"/>
      <c r="GJ83" s="215"/>
      <c r="GK83" s="215"/>
      <c r="GL83" s="1609"/>
      <c r="GM83" s="2154"/>
      <c r="GN83" s="1525"/>
    </row>
    <row r="84" spans="1:197" ht="10.5" customHeight="1">
      <c r="A84" s="1387"/>
      <c r="B84" s="1381"/>
      <c r="C84" s="1381"/>
      <c r="D84" s="1381"/>
      <c r="E84" s="1381"/>
      <c r="F84" s="1381"/>
      <c r="G84" s="1393"/>
      <c r="H84" s="1520"/>
      <c r="I84" s="1517">
        <v>5</v>
      </c>
      <c r="J84" s="1511"/>
      <c r="K84" s="1511"/>
      <c r="L84" s="1511"/>
      <c r="M84" s="1512"/>
      <c r="N84" s="1510"/>
      <c r="O84" s="1511"/>
      <c r="P84" s="1511"/>
      <c r="Q84" s="1511"/>
      <c r="R84" s="1512"/>
      <c r="S84" s="1510"/>
      <c r="T84" s="1511"/>
      <c r="U84" s="1511"/>
      <c r="V84" s="1511"/>
      <c r="W84" s="1512"/>
      <c r="X84" s="1510"/>
      <c r="Y84" s="1511"/>
      <c r="Z84" s="1511"/>
      <c r="AA84" s="1511"/>
      <c r="AB84" s="1512"/>
      <c r="AC84" s="1510"/>
      <c r="AD84" s="1511"/>
      <c r="AE84" s="1511"/>
      <c r="AF84" s="1511"/>
      <c r="AG84" s="1512"/>
      <c r="AH84" s="1510"/>
      <c r="AI84" s="1511"/>
      <c r="AJ84" s="1511"/>
      <c r="AK84" s="1511"/>
      <c r="AL84" s="1512"/>
      <c r="AM84" s="1510"/>
      <c r="AN84" s="1511"/>
      <c r="AO84" s="1511"/>
      <c r="AP84" s="1511"/>
      <c r="AQ84" s="1512"/>
      <c r="AR84" s="1510">
        <v>10</v>
      </c>
      <c r="AS84" s="1511"/>
      <c r="AT84" s="1511"/>
      <c r="AU84" s="1511"/>
      <c r="AV84" s="1512"/>
      <c r="AW84" s="1510"/>
      <c r="AX84" s="1511"/>
      <c r="AY84" s="1511"/>
      <c r="AZ84" s="1511"/>
      <c r="BA84" s="1521"/>
      <c r="BB84" s="1522"/>
      <c r="BC84" s="1511"/>
      <c r="BD84" s="1511"/>
      <c r="BE84" s="1511"/>
      <c r="BF84" s="1512"/>
      <c r="BG84" s="1510"/>
      <c r="BH84" s="1511"/>
      <c r="BI84" s="1511"/>
      <c r="BJ84" s="1511"/>
      <c r="BK84" s="1512"/>
      <c r="BL84" s="1510"/>
      <c r="BM84" s="1511"/>
      <c r="BN84" s="1511"/>
      <c r="BO84" s="1511"/>
      <c r="BP84" s="1512"/>
      <c r="BQ84" s="1510">
        <v>10</v>
      </c>
      <c r="BR84" s="1511"/>
      <c r="BS84" s="1511"/>
      <c r="BT84" s="1511"/>
      <c r="BU84" s="1512"/>
      <c r="BV84" s="1510"/>
      <c r="BW84" s="1511"/>
      <c r="BX84" s="1511"/>
      <c r="BY84" s="1511"/>
      <c r="BZ84" s="1512"/>
      <c r="CA84" s="1510"/>
      <c r="CB84" s="1511"/>
      <c r="CC84" s="1511"/>
      <c r="CD84" s="1511"/>
      <c r="CE84" s="1512"/>
      <c r="CF84" s="1510"/>
      <c r="CG84" s="1511"/>
      <c r="CH84" s="1511"/>
      <c r="CI84" s="1511"/>
      <c r="CJ84" s="1512"/>
      <c r="CK84" s="1511"/>
      <c r="CL84" s="1511"/>
      <c r="CM84" s="1511"/>
      <c r="CN84" s="1511"/>
      <c r="CO84" s="1512"/>
      <c r="CP84" s="1510"/>
      <c r="CQ84" s="1511"/>
      <c r="CR84" s="1511"/>
      <c r="CS84" s="1511"/>
      <c r="CT84" s="1512"/>
      <c r="CU84" s="1510"/>
      <c r="CV84" s="1511"/>
      <c r="CW84" s="1511"/>
      <c r="CX84" s="1511"/>
      <c r="CY84" s="1512"/>
      <c r="CZ84" s="1510"/>
      <c r="DA84" s="1511"/>
      <c r="DB84" s="1511"/>
      <c r="DC84" s="1511"/>
      <c r="DD84" s="1512"/>
      <c r="DE84" s="1510"/>
      <c r="DF84" s="1511"/>
      <c r="DG84" s="1511"/>
      <c r="DH84" s="1511"/>
      <c r="DI84" s="1512"/>
      <c r="DJ84" s="1510"/>
      <c r="DK84" s="1511"/>
      <c r="DL84" s="1511"/>
      <c r="DM84" s="1511"/>
      <c r="DN84" s="1512"/>
      <c r="DO84" s="1510"/>
      <c r="DP84" s="1511"/>
      <c r="DQ84" s="1511"/>
      <c r="DR84" s="1511"/>
      <c r="DS84" s="1512"/>
      <c r="DT84" s="1510"/>
      <c r="DU84" s="1511"/>
      <c r="DV84" s="1511"/>
      <c r="DW84" s="1511"/>
      <c r="DX84" s="1512"/>
      <c r="DY84" s="1510"/>
      <c r="DZ84" s="1511"/>
      <c r="EA84" s="1511"/>
      <c r="EB84" s="1511"/>
      <c r="EC84" s="1512"/>
      <c r="ED84" s="1510"/>
      <c r="EE84" s="1511"/>
      <c r="EF84" s="1511"/>
      <c r="EG84" s="1511"/>
      <c r="EH84" s="1512"/>
      <c r="EI84" s="1510"/>
      <c r="EJ84" s="1511"/>
      <c r="EK84" s="1511"/>
      <c r="EL84" s="1511"/>
      <c r="EM84" s="1512"/>
      <c r="EN84" s="1510"/>
      <c r="EO84" s="1511"/>
      <c r="EP84" s="1511"/>
      <c r="EQ84" s="1511"/>
      <c r="ER84" s="1512"/>
      <c r="ES84" s="1510"/>
      <c r="ET84" s="1511"/>
      <c r="EU84" s="1511"/>
      <c r="EV84" s="1511"/>
      <c r="EW84" s="1512"/>
      <c r="EX84" s="1510"/>
      <c r="EY84" s="1511"/>
      <c r="EZ84" s="1511"/>
      <c r="FA84" s="1511"/>
      <c r="FB84" s="1512"/>
      <c r="FC84" s="1510"/>
      <c r="FD84" s="1511"/>
      <c r="FE84" s="1511"/>
      <c r="FF84" s="1511"/>
      <c r="FG84" s="1512"/>
      <c r="FH84" s="1510"/>
      <c r="FI84" s="1511"/>
      <c r="FJ84" s="1511"/>
      <c r="FK84" s="1511"/>
      <c r="FL84" s="1512"/>
      <c r="FM84" s="1510"/>
      <c r="FN84" s="1511"/>
      <c r="FO84" s="1511"/>
      <c r="FP84" s="1511"/>
      <c r="FQ84" s="1512"/>
      <c r="FR84" s="1510"/>
      <c r="FS84" s="1511"/>
      <c r="FT84" s="1511"/>
      <c r="FU84" s="1511"/>
      <c r="FV84" s="1512"/>
      <c r="FW84" s="1510"/>
      <c r="FX84" s="1511"/>
      <c r="FY84" s="1511"/>
      <c r="FZ84" s="1511"/>
      <c r="GA84" s="1512"/>
      <c r="GB84" s="1510"/>
      <c r="GC84" s="1511"/>
      <c r="GD84" s="1511"/>
      <c r="GE84" s="1511"/>
      <c r="GF84" s="1512"/>
      <c r="GG84" s="1510"/>
      <c r="GH84" s="1511"/>
      <c r="GI84" s="1511"/>
      <c r="GJ84" s="1511"/>
      <c r="GK84" s="1513"/>
      <c r="GL84" s="1609"/>
      <c r="GM84" s="2155"/>
      <c r="GN84" s="1525"/>
    </row>
    <row r="85" spans="1:197" ht="10.5" customHeight="1">
      <c r="A85" s="1387"/>
      <c r="B85" s="1381"/>
      <c r="C85" s="1381"/>
      <c r="D85" s="1381"/>
      <c r="E85" s="1381"/>
      <c r="F85" s="1381"/>
      <c r="G85" s="1518" t="s">
        <v>767</v>
      </c>
      <c r="H85" s="1515"/>
      <c r="I85" s="214"/>
      <c r="J85" s="215"/>
      <c r="K85" s="215"/>
      <c r="L85" s="215"/>
      <c r="M85" s="217"/>
      <c r="N85" s="218"/>
      <c r="O85" s="215"/>
      <c r="P85" s="215"/>
      <c r="Q85" s="215"/>
      <c r="R85" s="215"/>
      <c r="S85" s="218"/>
      <c r="T85" s="215"/>
      <c r="U85" s="215"/>
      <c r="V85" s="215"/>
      <c r="W85" s="215"/>
      <c r="X85" s="218"/>
      <c r="Y85" s="215"/>
      <c r="Z85" s="215"/>
      <c r="AA85" s="215"/>
      <c r="AB85" s="215"/>
      <c r="AC85" s="218"/>
      <c r="AD85" s="215"/>
      <c r="AE85" s="215"/>
      <c r="AF85" s="215"/>
      <c r="AG85" s="217"/>
      <c r="AH85" s="218"/>
      <c r="AI85" s="215"/>
      <c r="AJ85" s="215"/>
      <c r="AK85" s="215"/>
      <c r="AL85" s="217"/>
      <c r="AM85" s="215"/>
      <c r="AN85" s="215"/>
      <c r="AO85" s="215"/>
      <c r="AP85" s="215"/>
      <c r="AQ85" s="215"/>
      <c r="AR85" s="218"/>
      <c r="AS85" s="215"/>
      <c r="AT85" s="215"/>
      <c r="AU85" s="215"/>
      <c r="AV85" s="217"/>
      <c r="AW85" s="215"/>
      <c r="AX85" s="215"/>
      <c r="AY85" s="215"/>
      <c r="AZ85" s="215"/>
      <c r="BA85" s="215"/>
      <c r="BB85" s="219"/>
      <c r="BC85" s="215"/>
      <c r="BD85" s="215"/>
      <c r="BE85" s="215"/>
      <c r="BF85" s="217"/>
      <c r="BG85" s="215"/>
      <c r="BH85" s="215"/>
      <c r="BI85" s="215"/>
      <c r="BJ85" s="215"/>
      <c r="BK85" s="215"/>
      <c r="BL85" s="218"/>
      <c r="BM85" s="215"/>
      <c r="BN85" s="215"/>
      <c r="BO85" s="215"/>
      <c r="BP85" s="215"/>
      <c r="BQ85" s="218"/>
      <c r="BR85" s="215"/>
      <c r="BS85" s="215"/>
      <c r="BT85" s="215"/>
      <c r="BU85" s="217"/>
      <c r="BV85" s="218"/>
      <c r="BW85" s="215"/>
      <c r="BX85" s="215"/>
      <c r="BY85" s="215"/>
      <c r="BZ85" s="217"/>
      <c r="CA85" s="218"/>
      <c r="CB85" s="215"/>
      <c r="CC85" s="215"/>
      <c r="CD85" s="215"/>
      <c r="CE85" s="217"/>
      <c r="CF85" s="218"/>
      <c r="CG85" s="215"/>
      <c r="CH85" s="215"/>
      <c r="CI85" s="215"/>
      <c r="CJ85" s="217"/>
      <c r="CK85" s="215"/>
      <c r="CL85" s="215"/>
      <c r="CM85" s="215"/>
      <c r="CN85" s="215"/>
      <c r="CO85" s="215"/>
      <c r="CP85" s="215"/>
      <c r="CQ85" s="215"/>
      <c r="CR85" s="215"/>
      <c r="CS85" s="215"/>
      <c r="CT85" s="215"/>
      <c r="CU85" s="215"/>
      <c r="CV85" s="215"/>
      <c r="CW85" s="215"/>
      <c r="CX85" s="215"/>
      <c r="CY85" s="215"/>
      <c r="CZ85" s="215"/>
      <c r="DA85" s="215"/>
      <c r="DB85" s="215"/>
      <c r="DC85" s="215"/>
      <c r="DD85" s="215"/>
      <c r="DE85" s="215"/>
      <c r="DF85" s="215"/>
      <c r="DG85" s="215"/>
      <c r="DH85" s="215"/>
      <c r="DI85" s="215"/>
      <c r="DJ85" s="215"/>
      <c r="DK85" s="215"/>
      <c r="DL85" s="215"/>
      <c r="DM85" s="215"/>
      <c r="DN85" s="215"/>
      <c r="DO85" s="215"/>
      <c r="DP85" s="215"/>
      <c r="DQ85" s="215"/>
      <c r="DR85" s="215"/>
      <c r="DS85" s="215"/>
      <c r="DT85" s="215"/>
      <c r="DU85" s="215"/>
      <c r="DV85" s="215"/>
      <c r="DW85" s="215"/>
      <c r="DX85" s="215"/>
      <c r="DY85" s="215"/>
      <c r="DZ85" s="215"/>
      <c r="EA85" s="215"/>
      <c r="EB85" s="215"/>
      <c r="EC85" s="215"/>
      <c r="ED85" s="215"/>
      <c r="EE85" s="215"/>
      <c r="EF85" s="215"/>
      <c r="EG85" s="215"/>
      <c r="EH85" s="215"/>
      <c r="EI85" s="215"/>
      <c r="EJ85" s="215"/>
      <c r="EK85" s="215"/>
      <c r="EL85" s="215"/>
      <c r="EM85" s="215"/>
      <c r="EN85" s="215"/>
      <c r="EO85" s="215"/>
      <c r="EP85" s="215"/>
      <c r="EQ85" s="215"/>
      <c r="ER85" s="215"/>
      <c r="ES85" s="215"/>
      <c r="ET85" s="215"/>
      <c r="EU85" s="215"/>
      <c r="EV85" s="215"/>
      <c r="EW85" s="215"/>
      <c r="EX85" s="215"/>
      <c r="EY85" s="215"/>
      <c r="EZ85" s="215"/>
      <c r="FA85" s="215"/>
      <c r="FB85" s="215"/>
      <c r="FC85" s="215"/>
      <c r="FD85" s="215"/>
      <c r="FE85" s="215"/>
      <c r="FF85" s="215"/>
      <c r="FG85" s="215"/>
      <c r="FH85" s="215"/>
      <c r="FI85" s="215"/>
      <c r="FJ85" s="215"/>
      <c r="FK85" s="215"/>
      <c r="FL85" s="215"/>
      <c r="FM85" s="215"/>
      <c r="FN85" s="215"/>
      <c r="FO85" s="215"/>
      <c r="FP85" s="215"/>
      <c r="FQ85" s="215"/>
      <c r="FR85" s="215"/>
      <c r="FS85" s="215"/>
      <c r="FT85" s="215"/>
      <c r="FU85" s="215"/>
      <c r="FV85" s="215"/>
      <c r="FW85" s="215"/>
      <c r="FX85" s="215"/>
      <c r="FY85" s="215"/>
      <c r="FZ85" s="215"/>
      <c r="GA85" s="215"/>
      <c r="GB85" s="215"/>
      <c r="GC85" s="215"/>
      <c r="GD85" s="215"/>
      <c r="GE85" s="215"/>
      <c r="GF85" s="215"/>
      <c r="GG85" s="218"/>
      <c r="GH85" s="215"/>
      <c r="GI85" s="215"/>
      <c r="GJ85" s="215"/>
      <c r="GK85" s="215"/>
      <c r="GL85" s="1604">
        <f>SUM(I87:GK87)</f>
        <v>25</v>
      </c>
      <c r="GM85" s="2154">
        <f>ROUND(GL85/20,2)</f>
        <v>1.25</v>
      </c>
      <c r="GN85" s="1525"/>
    </row>
    <row r="86" spans="1:197" ht="8.25" customHeight="1">
      <c r="A86" s="1387"/>
      <c r="B86" s="1381"/>
      <c r="C86" s="1381"/>
      <c r="D86" s="1381"/>
      <c r="E86" s="1381"/>
      <c r="F86" s="1381"/>
      <c r="G86" s="1518"/>
      <c r="H86" s="1515"/>
      <c r="I86" s="214"/>
      <c r="J86" s="215"/>
      <c r="K86" s="216"/>
      <c r="L86" s="215"/>
      <c r="M86" s="217"/>
      <c r="N86" s="218"/>
      <c r="O86" s="215"/>
      <c r="P86" s="215"/>
      <c r="Q86" s="215"/>
      <c r="R86" s="215"/>
      <c r="S86" s="218"/>
      <c r="T86" s="215"/>
      <c r="U86" s="215"/>
      <c r="V86" s="215"/>
      <c r="W86" s="215"/>
      <c r="X86" s="218"/>
      <c r="Y86" s="215"/>
      <c r="Z86" s="215"/>
      <c r="AA86" s="215"/>
      <c r="AB86" s="215"/>
      <c r="AC86" s="218"/>
      <c r="AD86" s="215"/>
      <c r="AE86" s="215"/>
      <c r="AF86" s="215"/>
      <c r="AG86" s="217"/>
      <c r="AH86" s="218"/>
      <c r="AI86" s="215"/>
      <c r="AJ86" s="215"/>
      <c r="AK86" s="215"/>
      <c r="AL86" s="217"/>
      <c r="AM86" s="215"/>
      <c r="AN86" s="215"/>
      <c r="AO86" s="215"/>
      <c r="AP86" s="215"/>
      <c r="AQ86" s="215"/>
      <c r="AR86" s="218"/>
      <c r="AS86" s="215"/>
      <c r="AT86" s="215"/>
      <c r="AU86" s="216"/>
      <c r="AV86" s="216"/>
      <c r="AW86" s="215"/>
      <c r="AX86" s="215"/>
      <c r="AY86" s="215"/>
      <c r="AZ86" s="215"/>
      <c r="BA86" s="215"/>
      <c r="BB86" s="219"/>
      <c r="BC86" s="215"/>
      <c r="BD86" s="215"/>
      <c r="BE86" s="215"/>
      <c r="BF86" s="217"/>
      <c r="BG86" s="215"/>
      <c r="BH86" s="215"/>
      <c r="BI86" s="215"/>
      <c r="BJ86" s="215"/>
      <c r="BK86" s="215"/>
      <c r="BL86" s="218"/>
      <c r="BM86" s="215"/>
      <c r="BN86" s="215"/>
      <c r="BO86" s="215"/>
      <c r="BP86" s="215"/>
      <c r="BQ86" s="218"/>
      <c r="BR86" s="216"/>
      <c r="BS86" s="216"/>
      <c r="BT86" s="215"/>
      <c r="BU86" s="217"/>
      <c r="BV86" s="218"/>
      <c r="BW86" s="215"/>
      <c r="BX86" s="215"/>
      <c r="BY86" s="215"/>
      <c r="BZ86" s="217"/>
      <c r="CA86" s="218"/>
      <c r="CB86" s="215"/>
      <c r="CC86" s="215"/>
      <c r="CD86" s="215"/>
      <c r="CE86" s="217"/>
      <c r="CF86" s="218"/>
      <c r="CG86" s="215"/>
      <c r="CH86" s="215"/>
      <c r="CI86" s="215"/>
      <c r="CJ86" s="217"/>
      <c r="CK86" s="215"/>
      <c r="CL86" s="215"/>
      <c r="CM86" s="215"/>
      <c r="CN86" s="215"/>
      <c r="CO86" s="215"/>
      <c r="CP86" s="215"/>
      <c r="CQ86" s="215"/>
      <c r="CR86" s="215"/>
      <c r="CS86" s="215"/>
      <c r="CT86" s="215"/>
      <c r="CU86" s="215"/>
      <c r="CV86" s="215"/>
      <c r="CW86" s="215"/>
      <c r="CX86" s="215"/>
      <c r="CY86" s="215"/>
      <c r="CZ86" s="215"/>
      <c r="DA86" s="215"/>
      <c r="DB86" s="215"/>
      <c r="DC86" s="215"/>
      <c r="DD86" s="215"/>
      <c r="DE86" s="215"/>
      <c r="DF86" s="215"/>
      <c r="DG86" s="215"/>
      <c r="DH86" s="215"/>
      <c r="DI86" s="215"/>
      <c r="DJ86" s="215"/>
      <c r="DK86" s="215"/>
      <c r="DL86" s="215"/>
      <c r="DM86" s="215"/>
      <c r="DN86" s="215"/>
      <c r="DO86" s="215"/>
      <c r="DP86" s="215"/>
      <c r="DQ86" s="215"/>
      <c r="DR86" s="215"/>
      <c r="DS86" s="215"/>
      <c r="DT86" s="215"/>
      <c r="DU86" s="215"/>
      <c r="DV86" s="215"/>
      <c r="DW86" s="215"/>
      <c r="DX86" s="215"/>
      <c r="DY86" s="215"/>
      <c r="DZ86" s="215"/>
      <c r="EA86" s="215"/>
      <c r="EB86" s="215"/>
      <c r="EC86" s="215"/>
      <c r="ED86" s="215"/>
      <c r="EE86" s="215"/>
      <c r="EF86" s="215"/>
      <c r="EG86" s="215"/>
      <c r="EH86" s="215"/>
      <c r="EI86" s="215"/>
      <c r="EJ86" s="215"/>
      <c r="EK86" s="215"/>
      <c r="EL86" s="215"/>
      <c r="EM86" s="215"/>
      <c r="EN86" s="215"/>
      <c r="EO86" s="215"/>
      <c r="EP86" s="215"/>
      <c r="EQ86" s="215"/>
      <c r="ER86" s="215"/>
      <c r="ES86" s="215"/>
      <c r="ET86" s="215"/>
      <c r="EU86" s="215"/>
      <c r="EV86" s="215"/>
      <c r="EW86" s="215"/>
      <c r="EX86" s="215"/>
      <c r="EY86" s="215"/>
      <c r="EZ86" s="215"/>
      <c r="FA86" s="215"/>
      <c r="FB86" s="215"/>
      <c r="FC86" s="215"/>
      <c r="FD86" s="215"/>
      <c r="FE86" s="215"/>
      <c r="FF86" s="215"/>
      <c r="FG86" s="215"/>
      <c r="FH86" s="215"/>
      <c r="FI86" s="215"/>
      <c r="FJ86" s="215"/>
      <c r="FK86" s="215"/>
      <c r="FL86" s="215"/>
      <c r="FM86" s="215"/>
      <c r="FN86" s="215"/>
      <c r="FO86" s="215"/>
      <c r="FP86" s="215"/>
      <c r="FQ86" s="215"/>
      <c r="FR86" s="215"/>
      <c r="FS86" s="215"/>
      <c r="FT86" s="215"/>
      <c r="FU86" s="215"/>
      <c r="FV86" s="215"/>
      <c r="FW86" s="215"/>
      <c r="FX86" s="215"/>
      <c r="FY86" s="215"/>
      <c r="FZ86" s="215"/>
      <c r="GA86" s="215"/>
      <c r="GB86" s="215"/>
      <c r="GC86" s="215"/>
      <c r="GD86" s="215"/>
      <c r="GE86" s="215"/>
      <c r="GF86" s="215"/>
      <c r="GG86" s="218"/>
      <c r="GH86" s="215"/>
      <c r="GI86" s="215"/>
      <c r="GJ86" s="215"/>
      <c r="GK86" s="215"/>
      <c r="GL86" s="1605"/>
      <c r="GM86" s="2154"/>
      <c r="GN86" s="1525"/>
    </row>
    <row r="87" spans="1:197" ht="10.5" customHeight="1">
      <c r="A87" s="1387"/>
      <c r="B87" s="1381"/>
      <c r="C87" s="1381"/>
      <c r="D87" s="1381"/>
      <c r="E87" s="1381"/>
      <c r="F87" s="1381"/>
      <c r="G87" s="1519"/>
      <c r="H87" s="1520"/>
      <c r="I87" s="1517">
        <v>5</v>
      </c>
      <c r="J87" s="1511"/>
      <c r="K87" s="1511"/>
      <c r="L87" s="1511"/>
      <c r="M87" s="1512"/>
      <c r="N87" s="1510"/>
      <c r="O87" s="1511"/>
      <c r="P87" s="1511"/>
      <c r="Q87" s="1511"/>
      <c r="R87" s="1512"/>
      <c r="S87" s="1510"/>
      <c r="T87" s="1511"/>
      <c r="U87" s="1511"/>
      <c r="V87" s="1511"/>
      <c r="W87" s="1512"/>
      <c r="X87" s="1510"/>
      <c r="Y87" s="1511"/>
      <c r="Z87" s="1511"/>
      <c r="AA87" s="1511"/>
      <c r="AB87" s="1512"/>
      <c r="AC87" s="1510"/>
      <c r="AD87" s="1511"/>
      <c r="AE87" s="1511"/>
      <c r="AF87" s="1511"/>
      <c r="AG87" s="1512"/>
      <c r="AH87" s="1510"/>
      <c r="AI87" s="1511"/>
      <c r="AJ87" s="1511"/>
      <c r="AK87" s="1511"/>
      <c r="AL87" s="1512"/>
      <c r="AM87" s="1510"/>
      <c r="AN87" s="1511"/>
      <c r="AO87" s="1511"/>
      <c r="AP87" s="1511"/>
      <c r="AQ87" s="1512"/>
      <c r="AR87" s="1510">
        <v>10</v>
      </c>
      <c r="AS87" s="1511"/>
      <c r="AT87" s="1511"/>
      <c r="AU87" s="1511"/>
      <c r="AV87" s="1512"/>
      <c r="AW87" s="1510"/>
      <c r="AX87" s="1511"/>
      <c r="AY87" s="1511"/>
      <c r="AZ87" s="1511"/>
      <c r="BA87" s="1521"/>
      <c r="BB87" s="1522"/>
      <c r="BC87" s="1511"/>
      <c r="BD87" s="1511"/>
      <c r="BE87" s="1511"/>
      <c r="BF87" s="1512"/>
      <c r="BG87" s="1510"/>
      <c r="BH87" s="1511"/>
      <c r="BI87" s="1511"/>
      <c r="BJ87" s="1511"/>
      <c r="BK87" s="1512"/>
      <c r="BL87" s="1510"/>
      <c r="BM87" s="1511"/>
      <c r="BN87" s="1511"/>
      <c r="BO87" s="1511"/>
      <c r="BP87" s="1512"/>
      <c r="BQ87" s="1510">
        <v>10</v>
      </c>
      <c r="BR87" s="1511"/>
      <c r="BS87" s="1511"/>
      <c r="BT87" s="1511"/>
      <c r="BU87" s="1512"/>
      <c r="BV87" s="1510"/>
      <c r="BW87" s="1511"/>
      <c r="BX87" s="1511"/>
      <c r="BY87" s="1511"/>
      <c r="BZ87" s="1512"/>
      <c r="CA87" s="1510"/>
      <c r="CB87" s="1511"/>
      <c r="CC87" s="1511"/>
      <c r="CD87" s="1511"/>
      <c r="CE87" s="1512"/>
      <c r="CF87" s="1510"/>
      <c r="CG87" s="1511"/>
      <c r="CH87" s="1511"/>
      <c r="CI87" s="1511"/>
      <c r="CJ87" s="1512"/>
      <c r="CK87" s="1511"/>
      <c r="CL87" s="1511"/>
      <c r="CM87" s="1511"/>
      <c r="CN87" s="1511"/>
      <c r="CO87" s="1512"/>
      <c r="CP87" s="1510"/>
      <c r="CQ87" s="1511"/>
      <c r="CR87" s="1511"/>
      <c r="CS87" s="1511"/>
      <c r="CT87" s="1512"/>
      <c r="CU87" s="1510"/>
      <c r="CV87" s="1511"/>
      <c r="CW87" s="1511"/>
      <c r="CX87" s="1511"/>
      <c r="CY87" s="1512"/>
      <c r="CZ87" s="1510"/>
      <c r="DA87" s="1511"/>
      <c r="DB87" s="1511"/>
      <c r="DC87" s="1511"/>
      <c r="DD87" s="1512"/>
      <c r="DE87" s="1510"/>
      <c r="DF87" s="1511"/>
      <c r="DG87" s="1511"/>
      <c r="DH87" s="1511"/>
      <c r="DI87" s="1512"/>
      <c r="DJ87" s="1510"/>
      <c r="DK87" s="1511"/>
      <c r="DL87" s="1511"/>
      <c r="DM87" s="1511"/>
      <c r="DN87" s="1512"/>
      <c r="DO87" s="1510"/>
      <c r="DP87" s="1511"/>
      <c r="DQ87" s="1511"/>
      <c r="DR87" s="1511"/>
      <c r="DS87" s="1512"/>
      <c r="DT87" s="1510"/>
      <c r="DU87" s="1511"/>
      <c r="DV87" s="1511"/>
      <c r="DW87" s="1511"/>
      <c r="DX87" s="1512"/>
      <c r="DY87" s="1510"/>
      <c r="DZ87" s="1511"/>
      <c r="EA87" s="1511"/>
      <c r="EB87" s="1511"/>
      <c r="EC87" s="1512"/>
      <c r="ED87" s="1510"/>
      <c r="EE87" s="1511"/>
      <c r="EF87" s="1511"/>
      <c r="EG87" s="1511"/>
      <c r="EH87" s="1512"/>
      <c r="EI87" s="1510"/>
      <c r="EJ87" s="1511"/>
      <c r="EK87" s="1511"/>
      <c r="EL87" s="1511"/>
      <c r="EM87" s="1512"/>
      <c r="EN87" s="1510"/>
      <c r="EO87" s="1511"/>
      <c r="EP87" s="1511"/>
      <c r="EQ87" s="1511"/>
      <c r="ER87" s="1512"/>
      <c r="ES87" s="1510"/>
      <c r="ET87" s="1511"/>
      <c r="EU87" s="1511"/>
      <c r="EV87" s="1511"/>
      <c r="EW87" s="1512"/>
      <c r="EX87" s="1510"/>
      <c r="EY87" s="1511"/>
      <c r="EZ87" s="1511"/>
      <c r="FA87" s="1511"/>
      <c r="FB87" s="1512"/>
      <c r="FC87" s="1510"/>
      <c r="FD87" s="1511"/>
      <c r="FE87" s="1511"/>
      <c r="FF87" s="1511"/>
      <c r="FG87" s="1512"/>
      <c r="FH87" s="1510"/>
      <c r="FI87" s="1511"/>
      <c r="FJ87" s="1511"/>
      <c r="FK87" s="1511"/>
      <c r="FL87" s="1512"/>
      <c r="FM87" s="1510"/>
      <c r="FN87" s="1511"/>
      <c r="FO87" s="1511"/>
      <c r="FP87" s="1511"/>
      <c r="FQ87" s="1512"/>
      <c r="FR87" s="1510"/>
      <c r="FS87" s="1511"/>
      <c r="FT87" s="1511"/>
      <c r="FU87" s="1511"/>
      <c r="FV87" s="1512"/>
      <c r="FW87" s="1510"/>
      <c r="FX87" s="1511"/>
      <c r="FY87" s="1511"/>
      <c r="FZ87" s="1511"/>
      <c r="GA87" s="1512"/>
      <c r="GB87" s="1510"/>
      <c r="GC87" s="1511"/>
      <c r="GD87" s="1511"/>
      <c r="GE87" s="1511"/>
      <c r="GF87" s="1512"/>
      <c r="GG87" s="1510"/>
      <c r="GH87" s="1511"/>
      <c r="GI87" s="1511"/>
      <c r="GJ87" s="1511"/>
      <c r="GK87" s="1513"/>
      <c r="GL87" s="1607"/>
      <c r="GM87" s="2155"/>
      <c r="GN87" s="1525"/>
    </row>
    <row r="88" spans="1:197" ht="10.5" customHeight="1">
      <c r="A88" s="1387"/>
      <c r="B88" s="1381"/>
      <c r="C88" s="1381"/>
      <c r="D88" s="1381"/>
      <c r="E88" s="1381"/>
      <c r="F88" s="1381"/>
      <c r="G88" s="1392" t="s">
        <v>716</v>
      </c>
      <c r="H88" s="1515"/>
      <c r="I88" s="214" t="s">
        <v>785</v>
      </c>
      <c r="J88" s="215"/>
      <c r="K88" s="215"/>
      <c r="L88" s="215"/>
      <c r="M88" s="217" t="s">
        <v>786</v>
      </c>
      <c r="N88" s="218"/>
      <c r="O88" s="215"/>
      <c r="P88" s="215"/>
      <c r="Q88" s="215"/>
      <c r="R88" s="217"/>
      <c r="S88" s="215"/>
      <c r="T88" s="215"/>
      <c r="U88" s="215"/>
      <c r="V88" s="215"/>
      <c r="W88" s="215"/>
      <c r="X88" s="218"/>
      <c r="Y88" s="215"/>
      <c r="Z88" s="215"/>
      <c r="AA88" s="215"/>
      <c r="AB88" s="215"/>
      <c r="AC88" s="218"/>
      <c r="AD88" s="215"/>
      <c r="AE88" s="215"/>
      <c r="AF88" s="215"/>
      <c r="AG88" s="217"/>
      <c r="AH88" s="218"/>
      <c r="AI88" s="215"/>
      <c r="AJ88" s="215"/>
      <c r="AK88" s="215"/>
      <c r="AL88" s="217"/>
      <c r="AM88" s="215"/>
      <c r="AN88" s="215"/>
      <c r="AO88" s="215"/>
      <c r="AP88" s="215"/>
      <c r="AQ88" s="215"/>
      <c r="AR88" s="218" t="s">
        <v>787</v>
      </c>
      <c r="AS88" s="215"/>
      <c r="AT88" s="215"/>
      <c r="AU88" s="215"/>
      <c r="AV88" s="217"/>
      <c r="AW88" s="215" t="s">
        <v>788</v>
      </c>
      <c r="AX88" s="215"/>
      <c r="AY88" s="215"/>
      <c r="AZ88" s="215"/>
      <c r="BA88" s="215"/>
      <c r="BB88" s="219"/>
      <c r="BC88" s="215"/>
      <c r="BD88" s="215"/>
      <c r="BE88" s="215"/>
      <c r="BF88" s="217"/>
      <c r="BG88" s="215" t="s">
        <v>789</v>
      </c>
      <c r="BH88" s="215"/>
      <c r="BI88" s="215"/>
      <c r="BJ88" s="215" t="s">
        <v>790</v>
      </c>
      <c r="BK88" s="215"/>
      <c r="BL88" s="218"/>
      <c r="BM88" s="215"/>
      <c r="BN88" s="215"/>
      <c r="BO88" s="215"/>
      <c r="BP88" s="215" t="s">
        <v>791</v>
      </c>
      <c r="BQ88" s="218"/>
      <c r="BR88" s="215"/>
      <c r="BS88" s="215"/>
      <c r="BT88" s="215" t="s">
        <v>792</v>
      </c>
      <c r="BU88" s="217"/>
      <c r="BV88" s="218"/>
      <c r="BW88" s="215"/>
      <c r="BX88" s="215"/>
      <c r="BY88" s="215"/>
      <c r="BZ88" s="217"/>
      <c r="CA88" s="218"/>
      <c r="CB88" s="215"/>
      <c r="CC88" s="215"/>
      <c r="CD88" s="215"/>
      <c r="CE88" s="217"/>
      <c r="CF88" s="218"/>
      <c r="CG88" s="215"/>
      <c r="CH88" s="215"/>
      <c r="CI88" s="215"/>
      <c r="CJ88" s="217"/>
      <c r="CK88" s="215"/>
      <c r="CL88" s="215"/>
      <c r="CM88" s="215"/>
      <c r="CN88" s="215"/>
      <c r="CO88" s="215"/>
      <c r="CP88" s="215"/>
      <c r="CQ88" s="215"/>
      <c r="CR88" s="215"/>
      <c r="CS88" s="215"/>
      <c r="CT88" s="215"/>
      <c r="CU88" s="215"/>
      <c r="CV88" s="215"/>
      <c r="CW88" s="215"/>
      <c r="CX88" s="215"/>
      <c r="CY88" s="215"/>
      <c r="CZ88" s="215"/>
      <c r="DA88" s="215"/>
      <c r="DB88" s="215"/>
      <c r="DC88" s="215"/>
      <c r="DD88" s="215"/>
      <c r="DE88" s="215"/>
      <c r="DF88" s="215"/>
      <c r="DG88" s="215"/>
      <c r="DH88" s="215"/>
      <c r="DI88" s="215"/>
      <c r="DJ88" s="215"/>
      <c r="DK88" s="215"/>
      <c r="DL88" s="215"/>
      <c r="DM88" s="215"/>
      <c r="DN88" s="215"/>
      <c r="DO88" s="215"/>
      <c r="DP88" s="215"/>
      <c r="DQ88" s="215"/>
      <c r="DR88" s="215"/>
      <c r="DS88" s="215"/>
      <c r="DT88" s="215"/>
      <c r="DU88" s="215"/>
      <c r="DV88" s="215"/>
      <c r="DW88" s="215"/>
      <c r="DX88" s="215"/>
      <c r="DY88" s="215"/>
      <c r="DZ88" s="215"/>
      <c r="EA88" s="215"/>
      <c r="EB88" s="215"/>
      <c r="EC88" s="215"/>
      <c r="ED88" s="215"/>
      <c r="EE88" s="215"/>
      <c r="EF88" s="215"/>
      <c r="EG88" s="215"/>
      <c r="EH88" s="215"/>
      <c r="EI88" s="215"/>
      <c r="EJ88" s="215"/>
      <c r="EK88" s="215"/>
      <c r="EL88" s="215"/>
      <c r="EM88" s="215"/>
      <c r="EN88" s="215"/>
      <c r="EO88" s="215"/>
      <c r="EP88" s="215"/>
      <c r="EQ88" s="215"/>
      <c r="ER88" s="215"/>
      <c r="ES88" s="215"/>
      <c r="ET88" s="215"/>
      <c r="EU88" s="215"/>
      <c r="EV88" s="215"/>
      <c r="EW88" s="215"/>
      <c r="EX88" s="215"/>
      <c r="EY88" s="215"/>
      <c r="EZ88" s="215"/>
      <c r="FA88" s="215"/>
      <c r="FB88" s="215"/>
      <c r="FC88" s="215"/>
      <c r="FD88" s="215"/>
      <c r="FE88" s="215"/>
      <c r="FF88" s="215"/>
      <c r="FG88" s="215"/>
      <c r="FH88" s="215"/>
      <c r="FI88" s="215"/>
      <c r="FJ88" s="215"/>
      <c r="FK88" s="215"/>
      <c r="FL88" s="215"/>
      <c r="FM88" s="215"/>
      <c r="FN88" s="215"/>
      <c r="FO88" s="215"/>
      <c r="FP88" s="215"/>
      <c r="FQ88" s="215"/>
      <c r="FR88" s="215"/>
      <c r="FS88" s="215"/>
      <c r="FT88" s="215"/>
      <c r="FU88" s="215"/>
      <c r="FV88" s="215"/>
      <c r="FW88" s="215"/>
      <c r="FX88" s="215"/>
      <c r="FY88" s="215"/>
      <c r="FZ88" s="215"/>
      <c r="GA88" s="215"/>
      <c r="GB88" s="215"/>
      <c r="GC88" s="215"/>
      <c r="GD88" s="215"/>
      <c r="GE88" s="215"/>
      <c r="GF88" s="215"/>
      <c r="GG88" s="218"/>
      <c r="GH88" s="215"/>
      <c r="GI88" s="215"/>
      <c r="GJ88" s="215"/>
      <c r="GK88" s="215"/>
      <c r="GL88" s="1604">
        <f>SUM(I90:GK90)</f>
        <v>22</v>
      </c>
      <c r="GM88" s="2154">
        <f>ROUND(GL88/20,2)</f>
        <v>1.1000000000000001</v>
      </c>
      <c r="GN88" s="1525"/>
    </row>
    <row r="89" spans="1:197" ht="4.5" customHeight="1">
      <c r="A89" s="1387"/>
      <c r="B89" s="1381"/>
      <c r="C89" s="1381"/>
      <c r="D89" s="1381"/>
      <c r="E89" s="1381"/>
      <c r="F89" s="1381"/>
      <c r="G89" s="1392"/>
      <c r="H89" s="1515"/>
      <c r="I89" s="215"/>
      <c r="J89" s="225"/>
      <c r="K89" s="215"/>
      <c r="L89" s="215"/>
      <c r="M89" s="215"/>
      <c r="N89" s="218"/>
      <c r="O89" s="215"/>
      <c r="P89" s="215"/>
      <c r="Q89" s="215"/>
      <c r="R89" s="217"/>
      <c r="S89" s="215"/>
      <c r="T89" s="215"/>
      <c r="U89" s="215"/>
      <c r="V89" s="215"/>
      <c r="W89" s="215"/>
      <c r="X89" s="218"/>
      <c r="Y89" s="215"/>
      <c r="Z89" s="215"/>
      <c r="AA89" s="215"/>
      <c r="AB89" s="215"/>
      <c r="AC89" s="218"/>
      <c r="AD89" s="215"/>
      <c r="AE89" s="215"/>
      <c r="AF89" s="215"/>
      <c r="AG89" s="217"/>
      <c r="AH89" s="218"/>
      <c r="AI89" s="215"/>
      <c r="AJ89" s="215"/>
      <c r="AK89" s="215"/>
      <c r="AL89" s="217"/>
      <c r="AM89" s="215"/>
      <c r="AN89" s="215"/>
      <c r="AO89" s="215"/>
      <c r="AP89" s="215"/>
      <c r="AQ89" s="215"/>
      <c r="AR89" s="218"/>
      <c r="AS89" s="215"/>
      <c r="AT89" s="215"/>
      <c r="AU89" s="225"/>
      <c r="AV89" s="261"/>
      <c r="AW89" s="215"/>
      <c r="AX89" s="215"/>
      <c r="AY89" s="215"/>
      <c r="AZ89" s="215"/>
      <c r="BA89" s="215"/>
      <c r="BB89" s="219"/>
      <c r="BC89" s="215"/>
      <c r="BD89" s="215"/>
      <c r="BE89" s="215"/>
      <c r="BF89" s="217"/>
      <c r="BG89" s="215"/>
      <c r="BH89" s="225"/>
      <c r="BI89" s="215"/>
      <c r="BJ89" s="215"/>
      <c r="BK89" s="215"/>
      <c r="BL89" s="218"/>
      <c r="BM89" s="215"/>
      <c r="BN89" s="215"/>
      <c r="BO89" s="215"/>
      <c r="BP89" s="215"/>
      <c r="BQ89" s="218"/>
      <c r="BR89" s="225"/>
      <c r="BS89" s="225"/>
      <c r="BT89" s="215"/>
      <c r="BU89" s="217"/>
      <c r="BV89" s="218"/>
      <c r="BW89" s="215"/>
      <c r="BX89" s="215"/>
      <c r="BY89" s="215"/>
      <c r="BZ89" s="217"/>
      <c r="CA89" s="218"/>
      <c r="CB89" s="215"/>
      <c r="CC89" s="215"/>
      <c r="CD89" s="215"/>
      <c r="CE89" s="217"/>
      <c r="CF89" s="218"/>
      <c r="CG89" s="215"/>
      <c r="CH89" s="215"/>
      <c r="CI89" s="215"/>
      <c r="CJ89" s="217"/>
      <c r="CK89" s="215"/>
      <c r="CL89" s="215"/>
      <c r="CM89" s="215"/>
      <c r="CN89" s="215"/>
      <c r="CO89" s="215"/>
      <c r="CP89" s="215"/>
      <c r="CQ89" s="215"/>
      <c r="CR89" s="215"/>
      <c r="CS89" s="215"/>
      <c r="CT89" s="215"/>
      <c r="CU89" s="215"/>
      <c r="CV89" s="215"/>
      <c r="CW89" s="215"/>
      <c r="CX89" s="215"/>
      <c r="CY89" s="215"/>
      <c r="CZ89" s="215"/>
      <c r="DA89" s="215"/>
      <c r="DB89" s="215"/>
      <c r="DC89" s="215"/>
      <c r="DD89" s="215"/>
      <c r="DE89" s="215"/>
      <c r="DF89" s="215"/>
      <c r="DG89" s="215"/>
      <c r="DH89" s="215"/>
      <c r="DI89" s="215"/>
      <c r="DJ89" s="215"/>
      <c r="DK89" s="215"/>
      <c r="DL89" s="215"/>
      <c r="DM89" s="215"/>
      <c r="DN89" s="215"/>
      <c r="DO89" s="215"/>
      <c r="DP89" s="215"/>
      <c r="DQ89" s="215"/>
      <c r="DR89" s="215"/>
      <c r="DS89" s="215"/>
      <c r="DT89" s="215"/>
      <c r="DU89" s="215"/>
      <c r="DV89" s="215"/>
      <c r="DW89" s="215"/>
      <c r="DX89" s="215"/>
      <c r="DY89" s="215"/>
      <c r="DZ89" s="215"/>
      <c r="EA89" s="215"/>
      <c r="EB89" s="215"/>
      <c r="EC89" s="215"/>
      <c r="ED89" s="215"/>
      <c r="EE89" s="215"/>
      <c r="EF89" s="215"/>
      <c r="EG89" s="215"/>
      <c r="EH89" s="215"/>
      <c r="EI89" s="215"/>
      <c r="EJ89" s="215"/>
      <c r="EK89" s="215"/>
      <c r="EL89" s="215"/>
      <c r="EM89" s="215"/>
      <c r="EN89" s="215"/>
      <c r="EO89" s="215"/>
      <c r="EP89" s="215"/>
      <c r="EQ89" s="215"/>
      <c r="ER89" s="215"/>
      <c r="ES89" s="215"/>
      <c r="ET89" s="215"/>
      <c r="EU89" s="215"/>
      <c r="EV89" s="215"/>
      <c r="EW89" s="215"/>
      <c r="EX89" s="215"/>
      <c r="EY89" s="215"/>
      <c r="EZ89" s="215"/>
      <c r="FA89" s="215"/>
      <c r="FB89" s="215"/>
      <c r="FC89" s="215"/>
      <c r="FD89" s="215"/>
      <c r="FE89" s="215"/>
      <c r="FF89" s="215"/>
      <c r="FG89" s="215"/>
      <c r="FH89" s="215"/>
      <c r="FI89" s="215"/>
      <c r="FJ89" s="215"/>
      <c r="FK89" s="215"/>
      <c r="FL89" s="215"/>
      <c r="FM89" s="215"/>
      <c r="FN89" s="215"/>
      <c r="FO89" s="215"/>
      <c r="FP89" s="215"/>
      <c r="FQ89" s="215"/>
      <c r="FR89" s="215"/>
      <c r="FS89" s="215"/>
      <c r="FT89" s="215"/>
      <c r="FU89" s="215"/>
      <c r="FV89" s="215"/>
      <c r="FW89" s="215"/>
      <c r="FX89" s="215"/>
      <c r="FY89" s="215"/>
      <c r="FZ89" s="215"/>
      <c r="GA89" s="215"/>
      <c r="GB89" s="215"/>
      <c r="GC89" s="215"/>
      <c r="GD89" s="215"/>
      <c r="GE89" s="215"/>
      <c r="GF89" s="215"/>
      <c r="GG89" s="218"/>
      <c r="GH89" s="215"/>
      <c r="GI89" s="215"/>
      <c r="GJ89" s="215"/>
      <c r="GK89" s="215"/>
      <c r="GL89" s="1605"/>
      <c r="GM89" s="2154"/>
      <c r="GN89" s="1525"/>
    </row>
    <row r="90" spans="1:197" ht="10.5" customHeight="1" thickBot="1">
      <c r="A90" s="1404"/>
      <c r="B90" s="1384"/>
      <c r="C90" s="1384"/>
      <c r="D90" s="1384"/>
      <c r="E90" s="1384"/>
      <c r="F90" s="1384"/>
      <c r="G90" s="1397"/>
      <c r="H90" s="1529"/>
      <c r="I90" s="1536">
        <v>5</v>
      </c>
      <c r="J90" s="1502"/>
      <c r="K90" s="1502"/>
      <c r="L90" s="1502"/>
      <c r="M90" s="1503"/>
      <c r="N90" s="1501"/>
      <c r="O90" s="1502"/>
      <c r="P90" s="1502"/>
      <c r="Q90" s="1502"/>
      <c r="R90" s="1503"/>
      <c r="S90" s="1501"/>
      <c r="T90" s="1502"/>
      <c r="U90" s="1502"/>
      <c r="V90" s="1502"/>
      <c r="W90" s="1503"/>
      <c r="X90" s="1501"/>
      <c r="Y90" s="1502"/>
      <c r="Z90" s="1502"/>
      <c r="AA90" s="1502"/>
      <c r="AB90" s="1503"/>
      <c r="AC90" s="1501"/>
      <c r="AD90" s="1502"/>
      <c r="AE90" s="1502"/>
      <c r="AF90" s="1502"/>
      <c r="AG90" s="1503"/>
      <c r="AH90" s="1501"/>
      <c r="AI90" s="1502"/>
      <c r="AJ90" s="1502"/>
      <c r="AK90" s="1502"/>
      <c r="AL90" s="1503"/>
      <c r="AM90" s="1501"/>
      <c r="AN90" s="1502"/>
      <c r="AO90" s="1502"/>
      <c r="AP90" s="1502"/>
      <c r="AQ90" s="1503"/>
      <c r="AR90" s="1533">
        <v>10</v>
      </c>
      <c r="AS90" s="1534"/>
      <c r="AT90" s="1534"/>
      <c r="AU90" s="1534"/>
      <c r="AV90" s="1534"/>
      <c r="AW90" s="1534"/>
      <c r="AX90" s="1534"/>
      <c r="AY90" s="1534"/>
      <c r="AZ90" s="1534"/>
      <c r="BA90" s="1557"/>
      <c r="BB90" s="1545"/>
      <c r="BC90" s="1502"/>
      <c r="BD90" s="1502"/>
      <c r="BE90" s="1502"/>
      <c r="BF90" s="1503"/>
      <c r="BG90" s="1533">
        <v>2</v>
      </c>
      <c r="BH90" s="1534"/>
      <c r="BI90" s="1534"/>
      <c r="BJ90" s="1534"/>
      <c r="BK90" s="1535"/>
      <c r="BL90" s="1501"/>
      <c r="BM90" s="1502"/>
      <c r="BN90" s="1502"/>
      <c r="BO90" s="1502"/>
      <c r="BP90" s="1503"/>
      <c r="BQ90" s="1501">
        <v>5</v>
      </c>
      <c r="BR90" s="1502"/>
      <c r="BS90" s="1502"/>
      <c r="BT90" s="1502"/>
      <c r="BU90" s="1503"/>
      <c r="BV90" s="1501"/>
      <c r="BW90" s="1502"/>
      <c r="BX90" s="1502"/>
      <c r="BY90" s="1502"/>
      <c r="BZ90" s="1503"/>
      <c r="CA90" s="1501"/>
      <c r="CB90" s="1502"/>
      <c r="CC90" s="1502"/>
      <c r="CD90" s="1502"/>
      <c r="CE90" s="1503"/>
      <c r="CF90" s="1501"/>
      <c r="CG90" s="1502"/>
      <c r="CH90" s="1502"/>
      <c r="CI90" s="1502"/>
      <c r="CJ90" s="1503"/>
      <c r="CK90" s="1502"/>
      <c r="CL90" s="1502"/>
      <c r="CM90" s="1502"/>
      <c r="CN90" s="1502"/>
      <c r="CO90" s="1503"/>
      <c r="CP90" s="1501"/>
      <c r="CQ90" s="1502"/>
      <c r="CR90" s="1502"/>
      <c r="CS90" s="1502"/>
      <c r="CT90" s="1503"/>
      <c r="CU90" s="1501"/>
      <c r="CV90" s="1502"/>
      <c r="CW90" s="1502"/>
      <c r="CX90" s="1502"/>
      <c r="CY90" s="1503"/>
      <c r="CZ90" s="1501"/>
      <c r="DA90" s="1502"/>
      <c r="DB90" s="1502"/>
      <c r="DC90" s="1502"/>
      <c r="DD90" s="1503"/>
      <c r="DE90" s="1501"/>
      <c r="DF90" s="1502"/>
      <c r="DG90" s="1502"/>
      <c r="DH90" s="1502"/>
      <c r="DI90" s="1503"/>
      <c r="DJ90" s="1501"/>
      <c r="DK90" s="1502"/>
      <c r="DL90" s="1502"/>
      <c r="DM90" s="1502"/>
      <c r="DN90" s="1503"/>
      <c r="DO90" s="1501"/>
      <c r="DP90" s="1502"/>
      <c r="DQ90" s="1502"/>
      <c r="DR90" s="1502"/>
      <c r="DS90" s="1503"/>
      <c r="DT90" s="1501"/>
      <c r="DU90" s="1502"/>
      <c r="DV90" s="1502"/>
      <c r="DW90" s="1502"/>
      <c r="DX90" s="1503"/>
      <c r="DY90" s="1501"/>
      <c r="DZ90" s="1502"/>
      <c r="EA90" s="1502"/>
      <c r="EB90" s="1502"/>
      <c r="EC90" s="1503"/>
      <c r="ED90" s="1501"/>
      <c r="EE90" s="1502"/>
      <c r="EF90" s="1502"/>
      <c r="EG90" s="1502"/>
      <c r="EH90" s="1503"/>
      <c r="EI90" s="1501"/>
      <c r="EJ90" s="1502"/>
      <c r="EK90" s="1502"/>
      <c r="EL90" s="1502"/>
      <c r="EM90" s="1503"/>
      <c r="EN90" s="1501"/>
      <c r="EO90" s="1502"/>
      <c r="EP90" s="1502"/>
      <c r="EQ90" s="1502"/>
      <c r="ER90" s="1503"/>
      <c r="ES90" s="1501"/>
      <c r="ET90" s="1502"/>
      <c r="EU90" s="1502"/>
      <c r="EV90" s="1502"/>
      <c r="EW90" s="1503"/>
      <c r="EX90" s="1501"/>
      <c r="EY90" s="1502"/>
      <c r="EZ90" s="1502"/>
      <c r="FA90" s="1502"/>
      <c r="FB90" s="1503"/>
      <c r="FC90" s="1501"/>
      <c r="FD90" s="1502"/>
      <c r="FE90" s="1502"/>
      <c r="FF90" s="1502"/>
      <c r="FG90" s="1503"/>
      <c r="FH90" s="1501"/>
      <c r="FI90" s="1502"/>
      <c r="FJ90" s="1502"/>
      <c r="FK90" s="1502"/>
      <c r="FL90" s="1503"/>
      <c r="FM90" s="1501"/>
      <c r="FN90" s="1502"/>
      <c r="FO90" s="1502"/>
      <c r="FP90" s="1502"/>
      <c r="FQ90" s="1503"/>
      <c r="FR90" s="1501"/>
      <c r="FS90" s="1502"/>
      <c r="FT90" s="1502"/>
      <c r="FU90" s="1502"/>
      <c r="FV90" s="1503"/>
      <c r="FW90" s="1501"/>
      <c r="FX90" s="1502"/>
      <c r="FY90" s="1502"/>
      <c r="FZ90" s="1502"/>
      <c r="GA90" s="1503"/>
      <c r="GB90" s="1501"/>
      <c r="GC90" s="1502"/>
      <c r="GD90" s="1502"/>
      <c r="GE90" s="1502"/>
      <c r="GF90" s="1503"/>
      <c r="GG90" s="1501"/>
      <c r="GH90" s="1502"/>
      <c r="GI90" s="1502"/>
      <c r="GJ90" s="1502"/>
      <c r="GK90" s="1541"/>
      <c r="GL90" s="1621"/>
      <c r="GM90" s="2156"/>
      <c r="GN90" s="1537"/>
    </row>
    <row r="91" spans="1:197" ht="10.5" customHeight="1">
      <c r="A91" s="1408">
        <v>2</v>
      </c>
      <c r="B91" s="1383" t="str">
        <f>IF($A91="","",VLOOKUP($A91,②従事者明細!$A$3:$I$40,2))</f>
        <v>〇〇花子</v>
      </c>
      <c r="C91" s="1383" t="str">
        <f>IF($A91="","",VLOOKUP($A91,②従事者明細!$A$3:$I$40,3))</f>
        <v>市場調査</v>
      </c>
      <c r="D91" s="1383">
        <f>IF($A91="","",VLOOKUP($A91,②従事者明細!$A$3:$I$40,6))</f>
        <v>4</v>
      </c>
      <c r="E91" s="1380" t="str">
        <f>IF($A91="","",VLOOKUP($A91,②従事者明細!$A$3:$I$40,5))</f>
        <v>●●商事</v>
      </c>
      <c r="F91" s="1380" t="str">
        <f>IF($A91="","",VLOOKUP($A91,②従事者明細!$A$3:$I$40,4))</f>
        <v>Z</v>
      </c>
      <c r="G91" s="1392" t="s">
        <v>764</v>
      </c>
      <c r="H91" s="1515"/>
      <c r="I91" s="214"/>
      <c r="J91" s="215"/>
      <c r="K91" s="215"/>
      <c r="L91" s="215"/>
      <c r="M91" s="217"/>
      <c r="N91" s="218"/>
      <c r="O91" s="215"/>
      <c r="P91" s="215"/>
      <c r="Q91" s="215"/>
      <c r="R91" s="215"/>
      <c r="S91" s="218"/>
      <c r="T91" s="215"/>
      <c r="U91" s="215"/>
      <c r="V91" s="215"/>
      <c r="W91" s="215"/>
      <c r="X91" s="218"/>
      <c r="Y91" s="215"/>
      <c r="Z91" s="215"/>
      <c r="AA91" s="215"/>
      <c r="AB91" s="215"/>
      <c r="AC91" s="218"/>
      <c r="AD91" s="215"/>
      <c r="AE91" s="215"/>
      <c r="AF91" s="215"/>
      <c r="AG91" s="217"/>
      <c r="AH91" s="218"/>
      <c r="AI91" s="215"/>
      <c r="AJ91" s="215"/>
      <c r="AK91" s="215"/>
      <c r="AL91" s="217"/>
      <c r="AM91" s="215"/>
      <c r="AN91" s="215"/>
      <c r="AO91" s="215"/>
      <c r="AP91" s="215"/>
      <c r="AQ91" s="215"/>
      <c r="AR91" s="218"/>
      <c r="AS91" s="215"/>
      <c r="AT91" s="215"/>
      <c r="AU91" s="215"/>
      <c r="AV91" s="217"/>
      <c r="AW91" s="215"/>
      <c r="AX91" s="215"/>
      <c r="AY91" s="215"/>
      <c r="AZ91" s="215"/>
      <c r="BA91" s="215"/>
      <c r="BB91" s="219"/>
      <c r="BC91" s="215"/>
      <c r="BD91" s="215"/>
      <c r="BE91" s="215"/>
      <c r="BF91" s="217"/>
      <c r="BG91" s="215"/>
      <c r="BH91" s="215"/>
      <c r="BI91" s="215"/>
      <c r="BJ91" s="215"/>
      <c r="BK91" s="215"/>
      <c r="BL91" s="218"/>
      <c r="BM91" s="215"/>
      <c r="BN91" s="215"/>
      <c r="BO91" s="215"/>
      <c r="BP91" s="215"/>
      <c r="BQ91" s="218"/>
      <c r="BR91" s="215"/>
      <c r="BS91" s="215"/>
      <c r="BT91" s="215"/>
      <c r="BU91" s="217"/>
      <c r="BV91" s="218"/>
      <c r="BW91" s="215"/>
      <c r="BX91" s="215"/>
      <c r="BY91" s="215"/>
      <c r="BZ91" s="217"/>
      <c r="CA91" s="218"/>
      <c r="CB91" s="215"/>
      <c r="CC91" s="215"/>
      <c r="CD91" s="215"/>
      <c r="CE91" s="217"/>
      <c r="CF91" s="218"/>
      <c r="CG91" s="215"/>
      <c r="CH91" s="215"/>
      <c r="CI91" s="215"/>
      <c r="CJ91" s="217"/>
      <c r="CK91" s="215"/>
      <c r="CL91" s="215"/>
      <c r="CM91" s="215"/>
      <c r="CN91" s="215"/>
      <c r="CO91" s="215"/>
      <c r="CP91" s="215"/>
      <c r="CQ91" s="215"/>
      <c r="CR91" s="215"/>
      <c r="CS91" s="215"/>
      <c r="CT91" s="215"/>
      <c r="CU91" s="215"/>
      <c r="CV91" s="215"/>
      <c r="CW91" s="215"/>
      <c r="CX91" s="215"/>
      <c r="CY91" s="215"/>
      <c r="CZ91" s="215"/>
      <c r="DA91" s="215"/>
      <c r="DB91" s="215"/>
      <c r="DC91" s="215"/>
      <c r="DD91" s="215"/>
      <c r="DE91" s="215"/>
      <c r="DF91" s="215"/>
      <c r="DG91" s="215"/>
      <c r="DH91" s="215"/>
      <c r="DI91" s="215"/>
      <c r="DJ91" s="215"/>
      <c r="DK91" s="215"/>
      <c r="DL91" s="215"/>
      <c r="DM91" s="215"/>
      <c r="DN91" s="215"/>
      <c r="DO91" s="215"/>
      <c r="DP91" s="215"/>
      <c r="DQ91" s="215"/>
      <c r="DR91" s="215"/>
      <c r="DS91" s="215"/>
      <c r="DT91" s="215"/>
      <c r="DU91" s="215"/>
      <c r="DV91" s="215"/>
      <c r="DW91" s="215"/>
      <c r="DX91" s="215"/>
      <c r="DY91" s="215"/>
      <c r="DZ91" s="215"/>
      <c r="EA91" s="215"/>
      <c r="EB91" s="215"/>
      <c r="EC91" s="215"/>
      <c r="ED91" s="215"/>
      <c r="EE91" s="215"/>
      <c r="EF91" s="215"/>
      <c r="EG91" s="215"/>
      <c r="EH91" s="215"/>
      <c r="EI91" s="215"/>
      <c r="EJ91" s="215"/>
      <c r="EK91" s="215"/>
      <c r="EL91" s="215"/>
      <c r="EM91" s="215"/>
      <c r="EN91" s="215"/>
      <c r="EO91" s="215"/>
      <c r="EP91" s="215"/>
      <c r="EQ91" s="215"/>
      <c r="ER91" s="215"/>
      <c r="ES91" s="215"/>
      <c r="ET91" s="215"/>
      <c r="EU91" s="215"/>
      <c r="EV91" s="215"/>
      <c r="EW91" s="215"/>
      <c r="EX91" s="215"/>
      <c r="EY91" s="215"/>
      <c r="EZ91" s="215"/>
      <c r="FA91" s="215"/>
      <c r="FB91" s="215"/>
      <c r="FC91" s="215"/>
      <c r="FD91" s="215"/>
      <c r="FE91" s="215"/>
      <c r="FF91" s="215"/>
      <c r="FG91" s="215"/>
      <c r="FH91" s="215"/>
      <c r="FI91" s="215"/>
      <c r="FJ91" s="215"/>
      <c r="FK91" s="215"/>
      <c r="FL91" s="215"/>
      <c r="FM91" s="215"/>
      <c r="FN91" s="215"/>
      <c r="FO91" s="215"/>
      <c r="FP91" s="215"/>
      <c r="FQ91" s="215"/>
      <c r="FR91" s="215"/>
      <c r="FS91" s="215"/>
      <c r="FT91" s="215"/>
      <c r="FU91" s="215"/>
      <c r="FV91" s="215"/>
      <c r="FW91" s="215"/>
      <c r="FX91" s="215"/>
      <c r="FY91" s="215"/>
      <c r="FZ91" s="215"/>
      <c r="GA91" s="215"/>
      <c r="GB91" s="215"/>
      <c r="GC91" s="215"/>
      <c r="GD91" s="215"/>
      <c r="GE91" s="215"/>
      <c r="GF91" s="215"/>
      <c r="GG91" s="218"/>
      <c r="GH91" s="215"/>
      <c r="GI91" s="215"/>
      <c r="GJ91" s="215"/>
      <c r="GK91" s="215"/>
      <c r="GL91" s="1608">
        <f>SUM(I93:GK93)</f>
        <v>15</v>
      </c>
      <c r="GM91" s="2153">
        <f>ROUND(GL91/20,2)</f>
        <v>0.75</v>
      </c>
      <c r="GN91" s="1530"/>
    </row>
    <row r="92" spans="1:197" ht="4.5" customHeight="1">
      <c r="A92" s="1409"/>
      <c r="B92" s="1381"/>
      <c r="C92" s="1381"/>
      <c r="D92" s="1381"/>
      <c r="E92" s="1381"/>
      <c r="F92" s="1381"/>
      <c r="G92" s="1392"/>
      <c r="H92" s="1515"/>
      <c r="I92" s="214"/>
      <c r="J92" s="215"/>
      <c r="K92" s="215"/>
      <c r="L92" s="216"/>
      <c r="M92" s="217"/>
      <c r="N92" s="218"/>
      <c r="O92" s="215"/>
      <c r="P92" s="215"/>
      <c r="Q92" s="215"/>
      <c r="R92" s="217"/>
      <c r="S92" s="215"/>
      <c r="T92" s="215"/>
      <c r="U92" s="215"/>
      <c r="V92" s="215"/>
      <c r="W92" s="215"/>
      <c r="X92" s="218"/>
      <c r="Y92" s="215"/>
      <c r="Z92" s="215"/>
      <c r="AA92" s="215"/>
      <c r="AB92" s="215"/>
      <c r="AC92" s="218"/>
      <c r="AD92" s="215"/>
      <c r="AE92" s="215"/>
      <c r="AF92" s="215"/>
      <c r="AG92" s="217"/>
      <c r="AH92" s="218"/>
      <c r="AI92" s="215"/>
      <c r="AJ92" s="216"/>
      <c r="AK92" s="216"/>
      <c r="AL92" s="217"/>
      <c r="AM92" s="215"/>
      <c r="AN92" s="215"/>
      <c r="AO92" s="215"/>
      <c r="AP92" s="215"/>
      <c r="AQ92" s="215"/>
      <c r="AR92" s="218"/>
      <c r="AS92" s="215"/>
      <c r="AT92" s="215"/>
      <c r="AU92" s="215"/>
      <c r="AV92" s="217"/>
      <c r="AW92" s="215"/>
      <c r="AX92" s="215"/>
      <c r="AY92" s="215"/>
      <c r="AZ92" s="215"/>
      <c r="BA92" s="215"/>
      <c r="BB92" s="219"/>
      <c r="BC92" s="215"/>
      <c r="BD92" s="215"/>
      <c r="BE92" s="215"/>
      <c r="BF92" s="217"/>
      <c r="BG92" s="215"/>
      <c r="BH92" s="215"/>
      <c r="BI92" s="215"/>
      <c r="BJ92" s="215"/>
      <c r="BK92" s="215"/>
      <c r="BL92" s="218"/>
      <c r="BM92" s="216"/>
      <c r="BN92" s="216"/>
      <c r="BO92" s="215"/>
      <c r="BP92" s="215"/>
      <c r="BQ92" s="218"/>
      <c r="BR92" s="215"/>
      <c r="BS92" s="215"/>
      <c r="BT92" s="215"/>
      <c r="BU92" s="217"/>
      <c r="BV92" s="218"/>
      <c r="BW92" s="215"/>
      <c r="BX92" s="215"/>
      <c r="BY92" s="215"/>
      <c r="BZ92" s="217"/>
      <c r="CA92" s="218"/>
      <c r="CB92" s="215"/>
      <c r="CC92" s="215"/>
      <c r="CD92" s="215"/>
      <c r="CE92" s="217"/>
      <c r="CF92" s="218"/>
      <c r="CG92" s="215"/>
      <c r="CH92" s="215"/>
      <c r="CI92" s="215"/>
      <c r="CJ92" s="217"/>
      <c r="CK92" s="215"/>
      <c r="CL92" s="215"/>
      <c r="CM92" s="215"/>
      <c r="CN92" s="215"/>
      <c r="CO92" s="215"/>
      <c r="CP92" s="215"/>
      <c r="CQ92" s="215"/>
      <c r="CR92" s="215"/>
      <c r="CS92" s="215"/>
      <c r="CT92" s="215"/>
      <c r="CU92" s="215"/>
      <c r="CV92" s="215"/>
      <c r="CW92" s="215"/>
      <c r="CX92" s="215"/>
      <c r="CY92" s="215"/>
      <c r="CZ92" s="215"/>
      <c r="DA92" s="215"/>
      <c r="DB92" s="215"/>
      <c r="DC92" s="215"/>
      <c r="DD92" s="215"/>
      <c r="DE92" s="215"/>
      <c r="DF92" s="215"/>
      <c r="DG92" s="215"/>
      <c r="DH92" s="215"/>
      <c r="DI92" s="215"/>
      <c r="DJ92" s="215"/>
      <c r="DK92" s="215"/>
      <c r="DL92" s="215"/>
      <c r="DM92" s="215"/>
      <c r="DN92" s="215"/>
      <c r="DO92" s="215"/>
      <c r="DP92" s="215"/>
      <c r="DQ92" s="215"/>
      <c r="DR92" s="215"/>
      <c r="DS92" s="215"/>
      <c r="DT92" s="215"/>
      <c r="DU92" s="215"/>
      <c r="DV92" s="215"/>
      <c r="DW92" s="215"/>
      <c r="DX92" s="215"/>
      <c r="DY92" s="215"/>
      <c r="DZ92" s="215"/>
      <c r="EA92" s="215"/>
      <c r="EB92" s="215"/>
      <c r="EC92" s="215"/>
      <c r="ED92" s="215"/>
      <c r="EE92" s="215"/>
      <c r="EF92" s="215"/>
      <c r="EG92" s="215"/>
      <c r="EH92" s="215"/>
      <c r="EI92" s="215"/>
      <c r="EJ92" s="215"/>
      <c r="EK92" s="215"/>
      <c r="EL92" s="215"/>
      <c r="EM92" s="215"/>
      <c r="EN92" s="215"/>
      <c r="EO92" s="215"/>
      <c r="EP92" s="215"/>
      <c r="EQ92" s="215"/>
      <c r="ER92" s="215"/>
      <c r="ES92" s="215"/>
      <c r="ET92" s="215"/>
      <c r="EU92" s="215"/>
      <c r="EV92" s="215"/>
      <c r="EW92" s="215"/>
      <c r="EX92" s="215"/>
      <c r="EY92" s="215"/>
      <c r="EZ92" s="215"/>
      <c r="FA92" s="215"/>
      <c r="FB92" s="215"/>
      <c r="FC92" s="215"/>
      <c r="FD92" s="215"/>
      <c r="FE92" s="215"/>
      <c r="FF92" s="215"/>
      <c r="FG92" s="215"/>
      <c r="FH92" s="215"/>
      <c r="FI92" s="215"/>
      <c r="FJ92" s="215"/>
      <c r="FK92" s="215"/>
      <c r="FL92" s="215"/>
      <c r="FM92" s="215"/>
      <c r="FN92" s="215"/>
      <c r="FO92" s="215"/>
      <c r="FP92" s="215"/>
      <c r="FQ92" s="215"/>
      <c r="FR92" s="215"/>
      <c r="FS92" s="215"/>
      <c r="FT92" s="215"/>
      <c r="FU92" s="215"/>
      <c r="FV92" s="215"/>
      <c r="FW92" s="215"/>
      <c r="FX92" s="215"/>
      <c r="FY92" s="215"/>
      <c r="FZ92" s="215"/>
      <c r="GA92" s="215"/>
      <c r="GB92" s="215"/>
      <c r="GC92" s="215"/>
      <c r="GD92" s="215"/>
      <c r="GE92" s="215"/>
      <c r="GF92" s="215"/>
      <c r="GG92" s="218"/>
      <c r="GH92" s="215"/>
      <c r="GI92" s="215"/>
      <c r="GJ92" s="215"/>
      <c r="GK92" s="215"/>
      <c r="GL92" s="1609"/>
      <c r="GM92" s="2154"/>
      <c r="GN92" s="1525"/>
    </row>
    <row r="93" spans="1:197" ht="10.5" customHeight="1">
      <c r="A93" s="1409"/>
      <c r="B93" s="1381"/>
      <c r="C93" s="1381"/>
      <c r="D93" s="1381"/>
      <c r="E93" s="1381"/>
      <c r="F93" s="1381"/>
      <c r="G93" s="1393"/>
      <c r="H93" s="1520"/>
      <c r="I93" s="1517">
        <v>5</v>
      </c>
      <c r="J93" s="1511"/>
      <c r="K93" s="1511"/>
      <c r="L93" s="1511"/>
      <c r="M93" s="1512"/>
      <c r="N93" s="1510"/>
      <c r="O93" s="1511"/>
      <c r="P93" s="1511"/>
      <c r="Q93" s="1511"/>
      <c r="R93" s="1512"/>
      <c r="S93" s="1510"/>
      <c r="T93" s="1511"/>
      <c r="U93" s="1511"/>
      <c r="V93" s="1511"/>
      <c r="W93" s="1512"/>
      <c r="X93" s="1510"/>
      <c r="Y93" s="1511"/>
      <c r="Z93" s="1511"/>
      <c r="AA93" s="1511"/>
      <c r="AB93" s="1512"/>
      <c r="AC93" s="1510"/>
      <c r="AD93" s="1511"/>
      <c r="AE93" s="1511"/>
      <c r="AF93" s="1511"/>
      <c r="AG93" s="1512"/>
      <c r="AH93" s="1511">
        <v>7</v>
      </c>
      <c r="AI93" s="1511"/>
      <c r="AJ93" s="1511"/>
      <c r="AK93" s="1511"/>
      <c r="AL93" s="1512"/>
      <c r="AM93" s="1510"/>
      <c r="AN93" s="1511"/>
      <c r="AO93" s="1511"/>
      <c r="AP93" s="1511"/>
      <c r="AQ93" s="1512"/>
      <c r="AR93" s="1510"/>
      <c r="AS93" s="1511"/>
      <c r="AT93" s="1511"/>
      <c r="AU93" s="1511"/>
      <c r="AV93" s="1512"/>
      <c r="AW93" s="1510"/>
      <c r="AX93" s="1511"/>
      <c r="AY93" s="1511"/>
      <c r="AZ93" s="1511"/>
      <c r="BA93" s="1521"/>
      <c r="BB93" s="1511"/>
      <c r="BC93" s="1511"/>
      <c r="BD93" s="1511"/>
      <c r="BE93" s="1511"/>
      <c r="BF93" s="1512"/>
      <c r="BG93" s="1510"/>
      <c r="BH93" s="1511"/>
      <c r="BI93" s="1511"/>
      <c r="BJ93" s="1511"/>
      <c r="BK93" s="1512"/>
      <c r="BL93" s="1511">
        <v>3</v>
      </c>
      <c r="BM93" s="1511"/>
      <c r="BN93" s="1511"/>
      <c r="BO93" s="1511"/>
      <c r="BP93" s="1512"/>
      <c r="BQ93" s="1510"/>
      <c r="BR93" s="1511"/>
      <c r="BS93" s="1511"/>
      <c r="BT93" s="1511"/>
      <c r="BU93" s="1512"/>
      <c r="BV93" s="1510"/>
      <c r="BW93" s="1511"/>
      <c r="BX93" s="1511"/>
      <c r="BY93" s="1511"/>
      <c r="BZ93" s="1512"/>
      <c r="CA93" s="1510"/>
      <c r="CB93" s="1511"/>
      <c r="CC93" s="1511"/>
      <c r="CD93" s="1511"/>
      <c r="CE93" s="1512"/>
      <c r="CF93" s="1510"/>
      <c r="CG93" s="1511"/>
      <c r="CH93" s="1511"/>
      <c r="CI93" s="1511"/>
      <c r="CJ93" s="1512"/>
      <c r="CK93" s="1511"/>
      <c r="CL93" s="1511"/>
      <c r="CM93" s="1511"/>
      <c r="CN93" s="1511"/>
      <c r="CO93" s="1512"/>
      <c r="CP93" s="1510"/>
      <c r="CQ93" s="1511"/>
      <c r="CR93" s="1511"/>
      <c r="CS93" s="1511"/>
      <c r="CT93" s="1512"/>
      <c r="CU93" s="1510"/>
      <c r="CV93" s="1511"/>
      <c r="CW93" s="1511"/>
      <c r="CX93" s="1511"/>
      <c r="CY93" s="1512"/>
      <c r="CZ93" s="1510"/>
      <c r="DA93" s="1511"/>
      <c r="DB93" s="1511"/>
      <c r="DC93" s="1511"/>
      <c r="DD93" s="1512"/>
      <c r="DE93" s="1510"/>
      <c r="DF93" s="1511"/>
      <c r="DG93" s="1511"/>
      <c r="DH93" s="1511"/>
      <c r="DI93" s="1512"/>
      <c r="DJ93" s="1510"/>
      <c r="DK93" s="1511"/>
      <c r="DL93" s="1511"/>
      <c r="DM93" s="1511"/>
      <c r="DN93" s="1512"/>
      <c r="DO93" s="1510"/>
      <c r="DP93" s="1511"/>
      <c r="DQ93" s="1511"/>
      <c r="DR93" s="1511"/>
      <c r="DS93" s="1512"/>
      <c r="DT93" s="1510"/>
      <c r="DU93" s="1511"/>
      <c r="DV93" s="1511"/>
      <c r="DW93" s="1511"/>
      <c r="DX93" s="1512"/>
      <c r="DY93" s="1510"/>
      <c r="DZ93" s="1511"/>
      <c r="EA93" s="1511"/>
      <c r="EB93" s="1511"/>
      <c r="EC93" s="1512"/>
      <c r="ED93" s="1510"/>
      <c r="EE93" s="1511"/>
      <c r="EF93" s="1511"/>
      <c r="EG93" s="1511"/>
      <c r="EH93" s="1512"/>
      <c r="EI93" s="1510"/>
      <c r="EJ93" s="1511"/>
      <c r="EK93" s="1511"/>
      <c r="EL93" s="1511"/>
      <c r="EM93" s="1512"/>
      <c r="EN93" s="1510"/>
      <c r="EO93" s="1511"/>
      <c r="EP93" s="1511"/>
      <c r="EQ93" s="1511"/>
      <c r="ER93" s="1512"/>
      <c r="ES93" s="1510"/>
      <c r="ET93" s="1511"/>
      <c r="EU93" s="1511"/>
      <c r="EV93" s="1511"/>
      <c r="EW93" s="1512"/>
      <c r="EX93" s="1510"/>
      <c r="EY93" s="1511"/>
      <c r="EZ93" s="1511"/>
      <c r="FA93" s="1511"/>
      <c r="FB93" s="1512"/>
      <c r="FC93" s="1510"/>
      <c r="FD93" s="1511"/>
      <c r="FE93" s="1511"/>
      <c r="FF93" s="1511"/>
      <c r="FG93" s="1512"/>
      <c r="FH93" s="1510"/>
      <c r="FI93" s="1511"/>
      <c r="FJ93" s="1511"/>
      <c r="FK93" s="1511"/>
      <c r="FL93" s="1512"/>
      <c r="FM93" s="1510"/>
      <c r="FN93" s="1511"/>
      <c r="FO93" s="1511"/>
      <c r="FP93" s="1511"/>
      <c r="FQ93" s="1512"/>
      <c r="FR93" s="1510"/>
      <c r="FS93" s="1511"/>
      <c r="FT93" s="1511"/>
      <c r="FU93" s="1511"/>
      <c r="FV93" s="1512"/>
      <c r="FW93" s="1510"/>
      <c r="FX93" s="1511"/>
      <c r="FY93" s="1511"/>
      <c r="FZ93" s="1511"/>
      <c r="GA93" s="1512"/>
      <c r="GB93" s="1510"/>
      <c r="GC93" s="1511"/>
      <c r="GD93" s="1511"/>
      <c r="GE93" s="1511"/>
      <c r="GF93" s="1512"/>
      <c r="GG93" s="1510"/>
      <c r="GH93" s="1511"/>
      <c r="GI93" s="1511"/>
      <c r="GJ93" s="1511"/>
      <c r="GK93" s="1512"/>
      <c r="GL93" s="1609"/>
      <c r="GM93" s="2155"/>
      <c r="GN93" s="1525"/>
    </row>
    <row r="94" spans="1:197" ht="10.5" customHeight="1">
      <c r="A94" s="1409"/>
      <c r="B94" s="1381"/>
      <c r="C94" s="1381"/>
      <c r="D94" s="1381"/>
      <c r="E94" s="1381"/>
      <c r="F94" s="1381"/>
      <c r="G94" s="1518" t="s">
        <v>767</v>
      </c>
      <c r="H94" s="1515"/>
      <c r="I94" s="214"/>
      <c r="J94" s="215"/>
      <c r="K94" s="215"/>
      <c r="L94" s="215"/>
      <c r="M94" s="217"/>
      <c r="N94" s="218"/>
      <c r="O94" s="215"/>
      <c r="P94" s="215"/>
      <c r="Q94" s="215"/>
      <c r="R94" s="215"/>
      <c r="S94" s="218"/>
      <c r="T94" s="215"/>
      <c r="U94" s="215"/>
      <c r="V94" s="215"/>
      <c r="W94" s="215"/>
      <c r="X94" s="218"/>
      <c r="Y94" s="215"/>
      <c r="Z94" s="215"/>
      <c r="AA94" s="215"/>
      <c r="AB94" s="215"/>
      <c r="AC94" s="218"/>
      <c r="AD94" s="215"/>
      <c r="AE94" s="215"/>
      <c r="AF94" s="215"/>
      <c r="AG94" s="217"/>
      <c r="AH94" s="218"/>
      <c r="AI94" s="215"/>
      <c r="AJ94" s="215"/>
      <c r="AK94" s="215"/>
      <c r="AL94" s="217"/>
      <c r="AM94" s="215"/>
      <c r="AN94" s="215"/>
      <c r="AO94" s="215"/>
      <c r="AP94" s="215"/>
      <c r="AQ94" s="215"/>
      <c r="AR94" s="215"/>
      <c r="AS94" s="215"/>
      <c r="AT94" s="215"/>
      <c r="AU94" s="215"/>
      <c r="AV94" s="215"/>
      <c r="AW94" s="215"/>
      <c r="AX94" s="215"/>
      <c r="AY94" s="215"/>
      <c r="AZ94" s="215"/>
      <c r="BA94" s="215"/>
      <c r="BB94" s="219"/>
      <c r="BC94" s="215"/>
      <c r="BD94" s="215"/>
      <c r="BE94" s="215"/>
      <c r="BF94" s="217"/>
      <c r="BG94" s="215"/>
      <c r="BH94" s="215"/>
      <c r="BI94" s="215"/>
      <c r="BJ94" s="215"/>
      <c r="BK94" s="215"/>
      <c r="BL94" s="218"/>
      <c r="BM94" s="215"/>
      <c r="BN94" s="215"/>
      <c r="BO94" s="215"/>
      <c r="BP94" s="215"/>
      <c r="BQ94" s="218"/>
      <c r="BR94" s="215"/>
      <c r="BS94" s="215"/>
      <c r="BT94" s="215"/>
      <c r="BU94" s="217"/>
      <c r="BV94" s="218"/>
      <c r="BW94" s="215"/>
      <c r="BX94" s="215"/>
      <c r="BY94" s="215"/>
      <c r="BZ94" s="217"/>
      <c r="CA94" s="218"/>
      <c r="CB94" s="215"/>
      <c r="CC94" s="215"/>
      <c r="CD94" s="215"/>
      <c r="CE94" s="217"/>
      <c r="CF94" s="218"/>
      <c r="CG94" s="215"/>
      <c r="CH94" s="215"/>
      <c r="CI94" s="215"/>
      <c r="CJ94" s="217"/>
      <c r="CK94" s="215"/>
      <c r="CL94" s="215"/>
      <c r="CM94" s="215"/>
      <c r="CN94" s="215"/>
      <c r="CO94" s="215"/>
      <c r="CP94" s="215"/>
      <c r="CQ94" s="215"/>
      <c r="CR94" s="215"/>
      <c r="CS94" s="215"/>
      <c r="CT94" s="215"/>
      <c r="CU94" s="215"/>
      <c r="CV94" s="215"/>
      <c r="CW94" s="215"/>
      <c r="CX94" s="215"/>
      <c r="CY94" s="215"/>
      <c r="CZ94" s="215"/>
      <c r="DA94" s="215"/>
      <c r="DB94" s="215"/>
      <c r="DC94" s="215"/>
      <c r="DD94" s="215"/>
      <c r="DE94" s="215"/>
      <c r="DF94" s="215"/>
      <c r="DG94" s="215"/>
      <c r="DH94" s="215"/>
      <c r="DI94" s="215"/>
      <c r="DJ94" s="215"/>
      <c r="DK94" s="215"/>
      <c r="DL94" s="215"/>
      <c r="DM94" s="215"/>
      <c r="DN94" s="215"/>
      <c r="DO94" s="215"/>
      <c r="DP94" s="215"/>
      <c r="DQ94" s="215"/>
      <c r="DR94" s="215"/>
      <c r="DS94" s="215"/>
      <c r="DT94" s="215"/>
      <c r="DU94" s="215"/>
      <c r="DV94" s="215"/>
      <c r="DW94" s="215"/>
      <c r="DX94" s="215"/>
      <c r="DY94" s="215"/>
      <c r="DZ94" s="215"/>
      <c r="EA94" s="215"/>
      <c r="EB94" s="215"/>
      <c r="EC94" s="215"/>
      <c r="ED94" s="215"/>
      <c r="EE94" s="215"/>
      <c r="EF94" s="215"/>
      <c r="EG94" s="215"/>
      <c r="EH94" s="215"/>
      <c r="EI94" s="215"/>
      <c r="EJ94" s="215"/>
      <c r="EK94" s="215"/>
      <c r="EL94" s="215"/>
      <c r="EM94" s="215"/>
      <c r="EN94" s="215"/>
      <c r="EO94" s="215"/>
      <c r="EP94" s="215"/>
      <c r="EQ94" s="215"/>
      <c r="ER94" s="215"/>
      <c r="ES94" s="215"/>
      <c r="ET94" s="215"/>
      <c r="EU94" s="215"/>
      <c r="EV94" s="215"/>
      <c r="EW94" s="215"/>
      <c r="EX94" s="215"/>
      <c r="EY94" s="215"/>
      <c r="EZ94" s="215"/>
      <c r="FA94" s="215"/>
      <c r="FB94" s="215"/>
      <c r="FC94" s="218"/>
      <c r="FD94" s="215"/>
      <c r="FE94" s="215"/>
      <c r="FF94" s="215"/>
      <c r="FG94" s="217"/>
      <c r="FH94" s="218"/>
      <c r="FI94" s="215"/>
      <c r="FJ94" s="215"/>
      <c r="FK94" s="215"/>
      <c r="FL94" s="217"/>
      <c r="FM94" s="218"/>
      <c r="FN94" s="215"/>
      <c r="FO94" s="215"/>
      <c r="FP94" s="215"/>
      <c r="FQ94" s="217"/>
      <c r="FR94" s="218"/>
      <c r="FS94" s="215"/>
      <c r="FT94" s="215"/>
      <c r="FU94" s="215"/>
      <c r="FV94" s="217"/>
      <c r="FW94" s="218"/>
      <c r="FX94" s="215"/>
      <c r="FY94" s="215"/>
      <c r="FZ94" s="215"/>
      <c r="GA94" s="217"/>
      <c r="GB94" s="218"/>
      <c r="GC94" s="215"/>
      <c r="GD94" s="215"/>
      <c r="GE94" s="215"/>
      <c r="GF94" s="217"/>
      <c r="GG94" s="218"/>
      <c r="GH94" s="215"/>
      <c r="GI94" s="215"/>
      <c r="GJ94" s="215"/>
      <c r="GK94" s="215"/>
      <c r="GL94" s="1604">
        <f>SUM(I96:GK96)</f>
        <v>22</v>
      </c>
      <c r="GM94" s="2154">
        <f>ROUND(GL94/20,2)</f>
        <v>1.1000000000000001</v>
      </c>
      <c r="GN94" s="1525"/>
    </row>
    <row r="95" spans="1:197" ht="6.75" customHeight="1">
      <c r="A95" s="1409"/>
      <c r="B95" s="1381"/>
      <c r="C95" s="1381"/>
      <c r="D95" s="1381"/>
      <c r="E95" s="1381"/>
      <c r="F95" s="1381"/>
      <c r="G95" s="1518"/>
      <c r="H95" s="1515"/>
      <c r="I95" s="214"/>
      <c r="J95" s="215"/>
      <c r="K95" s="216"/>
      <c r="L95" s="215"/>
      <c r="M95" s="217"/>
      <c r="N95" s="218"/>
      <c r="O95" s="215"/>
      <c r="P95" s="215"/>
      <c r="Q95" s="215"/>
      <c r="R95" s="215"/>
      <c r="S95" s="218"/>
      <c r="T95" s="215"/>
      <c r="U95" s="215"/>
      <c r="V95" s="215"/>
      <c r="W95" s="215"/>
      <c r="X95" s="218"/>
      <c r="Y95" s="215"/>
      <c r="Z95" s="215"/>
      <c r="AA95" s="215"/>
      <c r="AB95" s="215"/>
      <c r="AC95" s="218"/>
      <c r="AD95" s="215"/>
      <c r="AE95" s="215"/>
      <c r="AF95" s="215"/>
      <c r="AG95" s="217"/>
      <c r="AH95" s="218"/>
      <c r="AI95" s="215"/>
      <c r="AJ95" s="216"/>
      <c r="AK95" s="216"/>
      <c r="AL95" s="217"/>
      <c r="AM95" s="215"/>
      <c r="AN95" s="215"/>
      <c r="AO95" s="215"/>
      <c r="AP95" s="215"/>
      <c r="AQ95" s="215"/>
      <c r="AR95" s="215"/>
      <c r="AS95" s="215"/>
      <c r="AT95" s="215"/>
      <c r="AU95" s="215"/>
      <c r="AV95" s="215"/>
      <c r="AW95" s="215"/>
      <c r="AX95" s="215"/>
      <c r="AY95" s="215"/>
      <c r="AZ95" s="215"/>
      <c r="BA95" s="215"/>
      <c r="BB95" s="219"/>
      <c r="BC95" s="215"/>
      <c r="BD95" s="215"/>
      <c r="BE95" s="215"/>
      <c r="BF95" s="217"/>
      <c r="BG95" s="215"/>
      <c r="BH95" s="215"/>
      <c r="BI95" s="215"/>
      <c r="BJ95" s="215"/>
      <c r="BK95" s="215"/>
      <c r="BL95" s="218"/>
      <c r="BM95" s="215"/>
      <c r="BN95" s="215"/>
      <c r="BO95" s="215"/>
      <c r="BP95" s="215"/>
      <c r="BQ95" s="218"/>
      <c r="BR95" s="216"/>
      <c r="BS95" s="216"/>
      <c r="BT95" s="215"/>
      <c r="BU95" s="217"/>
      <c r="BV95" s="218"/>
      <c r="BW95" s="215"/>
      <c r="BX95" s="215"/>
      <c r="BY95" s="215"/>
      <c r="BZ95" s="217"/>
      <c r="CA95" s="218"/>
      <c r="CB95" s="215"/>
      <c r="CC95" s="215"/>
      <c r="CD95" s="215"/>
      <c r="CE95" s="217"/>
      <c r="CF95" s="218"/>
      <c r="CG95" s="215"/>
      <c r="CH95" s="215"/>
      <c r="CI95" s="215"/>
      <c r="CJ95" s="217"/>
      <c r="CK95" s="215"/>
      <c r="CL95" s="215"/>
      <c r="CM95" s="215"/>
      <c r="CN95" s="215"/>
      <c r="CO95" s="215"/>
      <c r="CP95" s="215"/>
      <c r="CQ95" s="215"/>
      <c r="CR95" s="215"/>
      <c r="CS95" s="215"/>
      <c r="CT95" s="215"/>
      <c r="CU95" s="215"/>
      <c r="CV95" s="215"/>
      <c r="CW95" s="215"/>
      <c r="CX95" s="215"/>
      <c r="CY95" s="215"/>
      <c r="CZ95" s="215"/>
      <c r="DA95" s="215"/>
      <c r="DB95" s="215"/>
      <c r="DC95" s="215"/>
      <c r="DD95" s="215"/>
      <c r="DE95" s="215"/>
      <c r="DF95" s="215"/>
      <c r="DG95" s="215"/>
      <c r="DH95" s="215"/>
      <c r="DI95" s="215"/>
      <c r="DJ95" s="215"/>
      <c r="DK95" s="215"/>
      <c r="DL95" s="215"/>
      <c r="DM95" s="215"/>
      <c r="DN95" s="215"/>
      <c r="DO95" s="215"/>
      <c r="DP95" s="215"/>
      <c r="DQ95" s="215"/>
      <c r="DR95" s="215"/>
      <c r="DS95" s="215"/>
      <c r="DT95" s="215"/>
      <c r="DU95" s="215"/>
      <c r="DV95" s="215"/>
      <c r="DW95" s="215"/>
      <c r="DX95" s="215"/>
      <c r="DY95" s="215"/>
      <c r="DZ95" s="215"/>
      <c r="EA95" s="215"/>
      <c r="EB95" s="215"/>
      <c r="EC95" s="215"/>
      <c r="ED95" s="215"/>
      <c r="EE95" s="215"/>
      <c r="EF95" s="215"/>
      <c r="EG95" s="215"/>
      <c r="EH95" s="215"/>
      <c r="EI95" s="215"/>
      <c r="EJ95" s="215"/>
      <c r="EK95" s="215"/>
      <c r="EL95" s="215"/>
      <c r="EM95" s="215"/>
      <c r="EN95" s="215"/>
      <c r="EO95" s="215"/>
      <c r="EP95" s="215"/>
      <c r="EQ95" s="215"/>
      <c r="ER95" s="215"/>
      <c r="ES95" s="215"/>
      <c r="ET95" s="215"/>
      <c r="EU95" s="215"/>
      <c r="EV95" s="215"/>
      <c r="EW95" s="215"/>
      <c r="EX95" s="215"/>
      <c r="EY95" s="215"/>
      <c r="EZ95" s="215"/>
      <c r="FA95" s="215"/>
      <c r="FB95" s="215"/>
      <c r="FC95" s="218"/>
      <c r="FD95" s="215"/>
      <c r="FE95" s="215"/>
      <c r="FF95" s="215"/>
      <c r="FG95" s="217"/>
      <c r="FH95" s="218"/>
      <c r="FI95" s="215"/>
      <c r="FJ95" s="215"/>
      <c r="FK95" s="215"/>
      <c r="FL95" s="217"/>
      <c r="FM95" s="218"/>
      <c r="FN95" s="215"/>
      <c r="FO95" s="215"/>
      <c r="FP95" s="215"/>
      <c r="FQ95" s="217"/>
      <c r="FR95" s="218"/>
      <c r="FS95" s="215"/>
      <c r="FT95" s="215"/>
      <c r="FU95" s="215"/>
      <c r="FV95" s="217"/>
      <c r="FW95" s="218"/>
      <c r="FX95" s="215"/>
      <c r="FY95" s="215"/>
      <c r="FZ95" s="215"/>
      <c r="GA95" s="217"/>
      <c r="GB95" s="218"/>
      <c r="GC95" s="215"/>
      <c r="GD95" s="215"/>
      <c r="GE95" s="215"/>
      <c r="GF95" s="217"/>
      <c r="GG95" s="218"/>
      <c r="GH95" s="215"/>
      <c r="GI95" s="215"/>
      <c r="GJ95" s="215"/>
      <c r="GK95" s="215"/>
      <c r="GL95" s="1605"/>
      <c r="GM95" s="2154"/>
      <c r="GN95" s="1525"/>
    </row>
    <row r="96" spans="1:197" ht="10.5" customHeight="1">
      <c r="A96" s="1409"/>
      <c r="B96" s="1381"/>
      <c r="C96" s="1381"/>
      <c r="D96" s="1381"/>
      <c r="E96" s="1381"/>
      <c r="F96" s="1381"/>
      <c r="G96" s="1519"/>
      <c r="H96" s="1520"/>
      <c r="I96" s="1517">
        <v>5</v>
      </c>
      <c r="J96" s="1511"/>
      <c r="K96" s="1511"/>
      <c r="L96" s="1511"/>
      <c r="M96" s="1512"/>
      <c r="N96" s="1510"/>
      <c r="O96" s="1511"/>
      <c r="P96" s="1511"/>
      <c r="Q96" s="1511"/>
      <c r="R96" s="1512"/>
      <c r="S96" s="1510"/>
      <c r="T96" s="1511"/>
      <c r="U96" s="1511"/>
      <c r="V96" s="1511"/>
      <c r="W96" s="1512"/>
      <c r="X96" s="1510"/>
      <c r="Y96" s="1511"/>
      <c r="Z96" s="1511"/>
      <c r="AA96" s="1511"/>
      <c r="AB96" s="1512"/>
      <c r="AC96" s="1510"/>
      <c r="AD96" s="1511"/>
      <c r="AE96" s="1511"/>
      <c r="AF96" s="1511"/>
      <c r="AG96" s="1512"/>
      <c r="AH96" s="1511">
        <v>7</v>
      </c>
      <c r="AI96" s="1511"/>
      <c r="AJ96" s="1511"/>
      <c r="AK96" s="1511"/>
      <c r="AL96" s="1512"/>
      <c r="AM96" s="1510"/>
      <c r="AN96" s="1511"/>
      <c r="AO96" s="1511"/>
      <c r="AP96" s="1511"/>
      <c r="AQ96" s="1512"/>
      <c r="AR96" s="1510"/>
      <c r="AS96" s="1511"/>
      <c r="AT96" s="1511"/>
      <c r="AU96" s="1511"/>
      <c r="AV96" s="1512"/>
      <c r="AW96" s="1510"/>
      <c r="AX96" s="1511"/>
      <c r="AY96" s="1511"/>
      <c r="AZ96" s="1511"/>
      <c r="BA96" s="1521"/>
      <c r="BB96" s="1522"/>
      <c r="BC96" s="1511"/>
      <c r="BD96" s="1511"/>
      <c r="BE96" s="1511"/>
      <c r="BF96" s="1512"/>
      <c r="BG96" s="1510"/>
      <c r="BH96" s="1511"/>
      <c r="BI96" s="1511"/>
      <c r="BJ96" s="1511"/>
      <c r="BK96" s="1512"/>
      <c r="BL96" s="1510"/>
      <c r="BM96" s="1511"/>
      <c r="BN96" s="1511"/>
      <c r="BO96" s="1511"/>
      <c r="BP96" s="1512"/>
      <c r="BQ96" s="1510">
        <v>10</v>
      </c>
      <c r="BR96" s="1511"/>
      <c r="BS96" s="1511"/>
      <c r="BT96" s="1511"/>
      <c r="BU96" s="1512"/>
      <c r="BV96" s="1510"/>
      <c r="BW96" s="1511"/>
      <c r="BX96" s="1511"/>
      <c r="BY96" s="1511"/>
      <c r="BZ96" s="1512"/>
      <c r="CA96" s="1510"/>
      <c r="CB96" s="1511"/>
      <c r="CC96" s="1511"/>
      <c r="CD96" s="1511"/>
      <c r="CE96" s="1512"/>
      <c r="CF96" s="1510"/>
      <c r="CG96" s="1511"/>
      <c r="CH96" s="1511"/>
      <c r="CI96" s="1511"/>
      <c r="CJ96" s="1512"/>
      <c r="CK96" s="1511"/>
      <c r="CL96" s="1511"/>
      <c r="CM96" s="1511"/>
      <c r="CN96" s="1511"/>
      <c r="CO96" s="1512"/>
      <c r="CP96" s="1510"/>
      <c r="CQ96" s="1511"/>
      <c r="CR96" s="1511"/>
      <c r="CS96" s="1511"/>
      <c r="CT96" s="1512"/>
      <c r="CU96" s="1510"/>
      <c r="CV96" s="1511"/>
      <c r="CW96" s="1511"/>
      <c r="CX96" s="1511"/>
      <c r="CY96" s="1512"/>
      <c r="CZ96" s="1510"/>
      <c r="DA96" s="1511"/>
      <c r="DB96" s="1511"/>
      <c r="DC96" s="1511"/>
      <c r="DD96" s="1512"/>
      <c r="DE96" s="1510"/>
      <c r="DF96" s="1511"/>
      <c r="DG96" s="1511"/>
      <c r="DH96" s="1511"/>
      <c r="DI96" s="1512"/>
      <c r="DJ96" s="1510"/>
      <c r="DK96" s="1511"/>
      <c r="DL96" s="1511"/>
      <c r="DM96" s="1511"/>
      <c r="DN96" s="1512"/>
      <c r="DO96" s="1510"/>
      <c r="DP96" s="1511"/>
      <c r="DQ96" s="1511"/>
      <c r="DR96" s="1511"/>
      <c r="DS96" s="1512"/>
      <c r="DT96" s="1510"/>
      <c r="DU96" s="1511"/>
      <c r="DV96" s="1511"/>
      <c r="DW96" s="1511"/>
      <c r="DX96" s="1512"/>
      <c r="DY96" s="1510"/>
      <c r="DZ96" s="1511"/>
      <c r="EA96" s="1511"/>
      <c r="EB96" s="1511"/>
      <c r="EC96" s="1512"/>
      <c r="ED96" s="1510"/>
      <c r="EE96" s="1511"/>
      <c r="EF96" s="1511"/>
      <c r="EG96" s="1511"/>
      <c r="EH96" s="1512"/>
      <c r="EI96" s="1510"/>
      <c r="EJ96" s="1511"/>
      <c r="EK96" s="1511"/>
      <c r="EL96" s="1511"/>
      <c r="EM96" s="1512"/>
      <c r="EN96" s="1510"/>
      <c r="EO96" s="1511"/>
      <c r="EP96" s="1511"/>
      <c r="EQ96" s="1511"/>
      <c r="ER96" s="1512"/>
      <c r="ES96" s="1510"/>
      <c r="ET96" s="1511"/>
      <c r="EU96" s="1511"/>
      <c r="EV96" s="1511"/>
      <c r="EW96" s="1512"/>
      <c r="EX96" s="1510"/>
      <c r="EY96" s="1511"/>
      <c r="EZ96" s="1511"/>
      <c r="FA96" s="1511"/>
      <c r="FB96" s="1512"/>
      <c r="FC96" s="1510"/>
      <c r="FD96" s="1511"/>
      <c r="FE96" s="1511"/>
      <c r="FF96" s="1511"/>
      <c r="FG96" s="1512"/>
      <c r="FH96" s="1510"/>
      <c r="FI96" s="1511"/>
      <c r="FJ96" s="1511"/>
      <c r="FK96" s="1511"/>
      <c r="FL96" s="1512"/>
      <c r="FM96" s="1510"/>
      <c r="FN96" s="1511"/>
      <c r="FO96" s="1511"/>
      <c r="FP96" s="1511"/>
      <c r="FQ96" s="1512"/>
      <c r="FR96" s="1510"/>
      <c r="FS96" s="1511"/>
      <c r="FT96" s="1511"/>
      <c r="FU96" s="1511"/>
      <c r="FV96" s="1512"/>
      <c r="FW96" s="1510"/>
      <c r="FX96" s="1511"/>
      <c r="FY96" s="1511"/>
      <c r="FZ96" s="1511"/>
      <c r="GA96" s="1512"/>
      <c r="GB96" s="1510"/>
      <c r="GC96" s="1511"/>
      <c r="GD96" s="1511"/>
      <c r="GE96" s="1511"/>
      <c r="GF96" s="1512"/>
      <c r="GG96" s="1510"/>
      <c r="GH96" s="1511"/>
      <c r="GI96" s="1511"/>
      <c r="GJ96" s="1511"/>
      <c r="GK96" s="1513"/>
      <c r="GL96" s="1607"/>
      <c r="GM96" s="2155"/>
      <c r="GN96" s="1525"/>
    </row>
    <row r="97" spans="1:196" ht="10.5" customHeight="1">
      <c r="A97" s="1409"/>
      <c r="B97" s="1381"/>
      <c r="C97" s="1381"/>
      <c r="D97" s="1381"/>
      <c r="E97" s="1381"/>
      <c r="F97" s="1381"/>
      <c r="G97" s="1392" t="s">
        <v>716</v>
      </c>
      <c r="H97" s="1515"/>
      <c r="I97" s="214" t="s">
        <v>785</v>
      </c>
      <c r="J97" s="215"/>
      <c r="K97" s="215"/>
      <c r="L97" s="215"/>
      <c r="M97" s="217" t="s">
        <v>786</v>
      </c>
      <c r="N97" s="218"/>
      <c r="O97" s="215"/>
      <c r="P97" s="215"/>
      <c r="Q97" s="215"/>
      <c r="R97" s="217"/>
      <c r="S97" s="215"/>
      <c r="T97" s="215"/>
      <c r="U97" s="215"/>
      <c r="V97" s="215"/>
      <c r="W97" s="215"/>
      <c r="X97" s="218"/>
      <c r="Y97" s="215"/>
      <c r="Z97" s="215"/>
      <c r="AA97" s="215"/>
      <c r="AB97" s="215"/>
      <c r="AC97" s="218"/>
      <c r="AD97" s="215"/>
      <c r="AE97" s="215"/>
      <c r="AF97" s="215"/>
      <c r="AG97" s="217"/>
      <c r="AH97" s="218" t="s">
        <v>793</v>
      </c>
      <c r="AI97" s="215"/>
      <c r="AJ97" s="215"/>
      <c r="AK97" s="215"/>
      <c r="AL97" s="217" t="s">
        <v>794</v>
      </c>
      <c r="AM97" s="215"/>
      <c r="AN97" s="215"/>
      <c r="AO97" s="215"/>
      <c r="AP97" s="215"/>
      <c r="AQ97" s="215"/>
      <c r="AR97" s="218"/>
      <c r="AS97" s="215"/>
      <c r="AT97" s="215"/>
      <c r="AU97" s="215"/>
      <c r="AV97" s="217"/>
      <c r="AW97" s="215"/>
      <c r="AX97" s="215"/>
      <c r="AY97" s="215"/>
      <c r="AZ97" s="215"/>
      <c r="BA97" s="215"/>
      <c r="BB97" s="219"/>
      <c r="BC97" s="215"/>
      <c r="BD97" s="215"/>
      <c r="BE97" s="215"/>
      <c r="BF97" s="217"/>
      <c r="BG97" s="215"/>
      <c r="BH97" s="215"/>
      <c r="BI97" s="215"/>
      <c r="BJ97" s="215"/>
      <c r="BK97" s="215"/>
      <c r="BL97" s="218" t="s">
        <v>795</v>
      </c>
      <c r="BM97" s="215"/>
      <c r="BN97" s="215"/>
      <c r="BO97" s="215" t="s">
        <v>796</v>
      </c>
      <c r="BP97" s="215"/>
      <c r="BQ97" s="218"/>
      <c r="BR97" s="215"/>
      <c r="BS97" s="215"/>
      <c r="BT97" s="215"/>
      <c r="BU97" s="217"/>
      <c r="BV97" s="218"/>
      <c r="BW97" s="215"/>
      <c r="BX97" s="215"/>
      <c r="BY97" s="215"/>
      <c r="BZ97" s="217"/>
      <c r="CA97" s="218"/>
      <c r="CB97" s="215"/>
      <c r="CC97" s="215"/>
      <c r="CD97" s="215"/>
      <c r="CE97" s="217"/>
      <c r="CF97" s="218"/>
      <c r="CG97" s="215"/>
      <c r="CH97" s="215"/>
      <c r="CI97" s="215"/>
      <c r="CJ97" s="217"/>
      <c r="CK97" s="215"/>
      <c r="CL97" s="215"/>
      <c r="CM97" s="215"/>
      <c r="CN97" s="215"/>
      <c r="CO97" s="215"/>
      <c r="CP97" s="215"/>
      <c r="CQ97" s="215"/>
      <c r="CR97" s="215"/>
      <c r="CS97" s="215"/>
      <c r="CT97" s="215"/>
      <c r="CU97" s="215"/>
      <c r="CV97" s="215"/>
      <c r="CW97" s="215"/>
      <c r="CX97" s="215"/>
      <c r="CY97" s="215"/>
      <c r="CZ97" s="215"/>
      <c r="DA97" s="215"/>
      <c r="DB97" s="215"/>
      <c r="DC97" s="215"/>
      <c r="DD97" s="215"/>
      <c r="DE97" s="215"/>
      <c r="DF97" s="215"/>
      <c r="DG97" s="215"/>
      <c r="DH97" s="215"/>
      <c r="DI97" s="215"/>
      <c r="DJ97" s="215"/>
      <c r="DK97" s="215"/>
      <c r="DL97" s="215"/>
      <c r="DM97" s="215"/>
      <c r="DN97" s="215"/>
      <c r="DO97" s="215"/>
      <c r="DP97" s="215"/>
      <c r="DQ97" s="215"/>
      <c r="DR97" s="215"/>
      <c r="DS97" s="215"/>
      <c r="DT97" s="215"/>
      <c r="DU97" s="215"/>
      <c r="DV97" s="215"/>
      <c r="DW97" s="215"/>
      <c r="DX97" s="215"/>
      <c r="DY97" s="215"/>
      <c r="DZ97" s="215"/>
      <c r="EA97" s="215"/>
      <c r="EB97" s="215"/>
      <c r="EC97" s="215"/>
      <c r="ED97" s="215"/>
      <c r="EE97" s="215"/>
      <c r="EF97" s="215"/>
      <c r="EG97" s="215"/>
      <c r="EH97" s="215"/>
      <c r="EI97" s="215"/>
      <c r="EJ97" s="215"/>
      <c r="EK97" s="215"/>
      <c r="EL97" s="215"/>
      <c r="EM97" s="215"/>
      <c r="EN97" s="215"/>
      <c r="EO97" s="215"/>
      <c r="EP97" s="215"/>
      <c r="EQ97" s="215"/>
      <c r="ER97" s="215"/>
      <c r="ES97" s="215"/>
      <c r="ET97" s="215"/>
      <c r="EU97" s="215"/>
      <c r="EV97" s="215"/>
      <c r="EW97" s="215"/>
      <c r="EX97" s="215"/>
      <c r="EY97" s="215"/>
      <c r="EZ97" s="215"/>
      <c r="FA97" s="215"/>
      <c r="FB97" s="215"/>
      <c r="FC97" s="215"/>
      <c r="FD97" s="215"/>
      <c r="FE97" s="215"/>
      <c r="FF97" s="215"/>
      <c r="FG97" s="215"/>
      <c r="FH97" s="215"/>
      <c r="FI97" s="215"/>
      <c r="FJ97" s="215"/>
      <c r="FK97" s="215"/>
      <c r="FL97" s="215"/>
      <c r="FM97" s="215"/>
      <c r="FN97" s="215"/>
      <c r="FO97" s="215"/>
      <c r="FP97" s="215"/>
      <c r="FQ97" s="215"/>
      <c r="FR97" s="215"/>
      <c r="FS97" s="215"/>
      <c r="FT97" s="215"/>
      <c r="FU97" s="215"/>
      <c r="FV97" s="215"/>
      <c r="FW97" s="215"/>
      <c r="FX97" s="215"/>
      <c r="FY97" s="215"/>
      <c r="FZ97" s="215"/>
      <c r="GA97" s="215"/>
      <c r="GB97" s="215"/>
      <c r="GC97" s="215"/>
      <c r="GD97" s="215"/>
      <c r="GE97" s="215"/>
      <c r="GF97" s="215"/>
      <c r="GG97" s="218"/>
      <c r="GH97" s="215"/>
      <c r="GI97" s="215"/>
      <c r="GJ97" s="215"/>
      <c r="GK97" s="215"/>
      <c r="GL97" s="1604">
        <f>SUM(I99:GK99)</f>
        <v>16.399999999999999</v>
      </c>
      <c r="GM97" s="2154">
        <f>ROUND(GL97/20,2)</f>
        <v>0.82</v>
      </c>
      <c r="GN97" s="1525"/>
    </row>
    <row r="98" spans="1:196" ht="4.5" customHeight="1">
      <c r="A98" s="1409"/>
      <c r="B98" s="1381"/>
      <c r="C98" s="1381"/>
      <c r="D98" s="1381"/>
      <c r="E98" s="1381"/>
      <c r="F98" s="1381"/>
      <c r="G98" s="1392"/>
      <c r="H98" s="1515"/>
      <c r="I98" s="215"/>
      <c r="J98" s="225"/>
      <c r="K98" s="215"/>
      <c r="L98" s="215"/>
      <c r="M98" s="215"/>
      <c r="N98" s="218"/>
      <c r="O98" s="215"/>
      <c r="P98" s="215"/>
      <c r="Q98" s="215"/>
      <c r="R98" s="217"/>
      <c r="S98" s="215"/>
      <c r="T98" s="215"/>
      <c r="U98" s="215"/>
      <c r="V98" s="215"/>
      <c r="W98" s="215"/>
      <c r="X98" s="218"/>
      <c r="Y98" s="215"/>
      <c r="Z98" s="215"/>
      <c r="AA98" s="215"/>
      <c r="AB98" s="215"/>
      <c r="AC98" s="218"/>
      <c r="AD98" s="215"/>
      <c r="AE98" s="215"/>
      <c r="AF98" s="215"/>
      <c r="AG98" s="217"/>
      <c r="AH98" s="218"/>
      <c r="AI98" s="215"/>
      <c r="AJ98" s="225"/>
      <c r="AK98" s="225"/>
      <c r="AL98" s="217"/>
      <c r="AM98" s="215"/>
      <c r="AN98" s="215"/>
      <c r="AO98" s="215"/>
      <c r="AP98" s="215"/>
      <c r="AQ98" s="215"/>
      <c r="AR98" s="218"/>
      <c r="AS98" s="215"/>
      <c r="AT98" s="215"/>
      <c r="AU98" s="215"/>
      <c r="AV98" s="217"/>
      <c r="AW98" s="215"/>
      <c r="AX98" s="215"/>
      <c r="AY98" s="215"/>
      <c r="AZ98" s="215"/>
      <c r="BA98" s="215"/>
      <c r="BB98" s="219"/>
      <c r="BC98" s="215"/>
      <c r="BD98" s="215"/>
      <c r="BE98" s="215"/>
      <c r="BF98" s="217"/>
      <c r="BG98" s="215"/>
      <c r="BH98" s="215"/>
      <c r="BI98" s="215"/>
      <c r="BJ98" s="215"/>
      <c r="BK98" s="215"/>
      <c r="BL98" s="218"/>
      <c r="BM98" s="225"/>
      <c r="BN98" s="225"/>
      <c r="BO98" s="215"/>
      <c r="BP98" s="215"/>
      <c r="BQ98" s="218"/>
      <c r="BR98" s="215"/>
      <c r="BS98" s="215"/>
      <c r="BT98" s="215"/>
      <c r="BU98" s="217"/>
      <c r="BV98" s="218"/>
      <c r="BW98" s="215"/>
      <c r="BX98" s="215"/>
      <c r="BY98" s="215"/>
      <c r="BZ98" s="217"/>
      <c r="CA98" s="218"/>
      <c r="CB98" s="215"/>
      <c r="CC98" s="215"/>
      <c r="CD98" s="215"/>
      <c r="CE98" s="217"/>
      <c r="CF98" s="218"/>
      <c r="CG98" s="215"/>
      <c r="CH98" s="215"/>
      <c r="CI98" s="215"/>
      <c r="CJ98" s="217"/>
      <c r="CK98" s="215"/>
      <c r="CL98" s="215"/>
      <c r="CM98" s="215"/>
      <c r="CN98" s="215"/>
      <c r="CO98" s="215"/>
      <c r="CP98" s="215"/>
      <c r="CQ98" s="215"/>
      <c r="CR98" s="215"/>
      <c r="CS98" s="215"/>
      <c r="CT98" s="215"/>
      <c r="CU98" s="215"/>
      <c r="CV98" s="215"/>
      <c r="CW98" s="215"/>
      <c r="CX98" s="215"/>
      <c r="CY98" s="215"/>
      <c r="CZ98" s="215"/>
      <c r="DA98" s="215"/>
      <c r="DB98" s="215"/>
      <c r="DC98" s="215"/>
      <c r="DD98" s="215"/>
      <c r="DE98" s="215"/>
      <c r="DF98" s="215"/>
      <c r="DG98" s="215"/>
      <c r="DH98" s="215"/>
      <c r="DI98" s="215"/>
      <c r="DJ98" s="215"/>
      <c r="DK98" s="215"/>
      <c r="DL98" s="215"/>
      <c r="DM98" s="215"/>
      <c r="DN98" s="215"/>
      <c r="DO98" s="215"/>
      <c r="DP98" s="215"/>
      <c r="DQ98" s="215"/>
      <c r="DR98" s="215"/>
      <c r="DS98" s="215"/>
      <c r="DT98" s="215"/>
      <c r="DU98" s="215"/>
      <c r="DV98" s="215"/>
      <c r="DW98" s="215"/>
      <c r="DX98" s="215"/>
      <c r="DY98" s="215"/>
      <c r="DZ98" s="215"/>
      <c r="EA98" s="215"/>
      <c r="EB98" s="215"/>
      <c r="EC98" s="215"/>
      <c r="ED98" s="215"/>
      <c r="EE98" s="215"/>
      <c r="EF98" s="215"/>
      <c r="EG98" s="215"/>
      <c r="EH98" s="215"/>
      <c r="EI98" s="215"/>
      <c r="EJ98" s="215"/>
      <c r="EK98" s="215"/>
      <c r="EL98" s="215"/>
      <c r="EM98" s="215"/>
      <c r="EN98" s="215"/>
      <c r="EO98" s="215"/>
      <c r="EP98" s="215"/>
      <c r="EQ98" s="215"/>
      <c r="ER98" s="215"/>
      <c r="ES98" s="215"/>
      <c r="ET98" s="215"/>
      <c r="EU98" s="215"/>
      <c r="EV98" s="215"/>
      <c r="EW98" s="215"/>
      <c r="EX98" s="215"/>
      <c r="EY98" s="215"/>
      <c r="EZ98" s="215"/>
      <c r="FA98" s="215"/>
      <c r="FB98" s="215"/>
      <c r="FC98" s="215"/>
      <c r="FD98" s="215"/>
      <c r="FE98" s="215"/>
      <c r="FF98" s="215"/>
      <c r="FG98" s="215"/>
      <c r="FH98" s="215"/>
      <c r="FI98" s="215"/>
      <c r="FJ98" s="215"/>
      <c r="FK98" s="215"/>
      <c r="FL98" s="215"/>
      <c r="FM98" s="215"/>
      <c r="FN98" s="215"/>
      <c r="FO98" s="215"/>
      <c r="FP98" s="215"/>
      <c r="FQ98" s="215"/>
      <c r="FR98" s="215"/>
      <c r="FS98" s="215"/>
      <c r="FT98" s="215"/>
      <c r="FU98" s="215"/>
      <c r="FV98" s="215"/>
      <c r="FW98" s="215"/>
      <c r="FX98" s="215"/>
      <c r="FY98" s="215"/>
      <c r="FZ98" s="215"/>
      <c r="GA98" s="215"/>
      <c r="GB98" s="215"/>
      <c r="GC98" s="215"/>
      <c r="GD98" s="215"/>
      <c r="GE98" s="215"/>
      <c r="GF98" s="215"/>
      <c r="GG98" s="218"/>
      <c r="GH98" s="215"/>
      <c r="GI98" s="215"/>
      <c r="GJ98" s="215"/>
      <c r="GK98" s="215"/>
      <c r="GL98" s="1605"/>
      <c r="GM98" s="2154"/>
      <c r="GN98" s="1525"/>
    </row>
    <row r="99" spans="1:196" ht="10.5" customHeight="1" thickBot="1">
      <c r="A99" s="1410"/>
      <c r="B99" s="1384"/>
      <c r="C99" s="1384"/>
      <c r="D99" s="1384"/>
      <c r="E99" s="1384"/>
      <c r="F99" s="1384"/>
      <c r="G99" s="1397"/>
      <c r="H99" s="1529"/>
      <c r="I99" s="1536">
        <v>5</v>
      </c>
      <c r="J99" s="1502"/>
      <c r="K99" s="1502"/>
      <c r="L99" s="1502"/>
      <c r="M99" s="1503"/>
      <c r="N99" s="1501"/>
      <c r="O99" s="1502"/>
      <c r="P99" s="1502"/>
      <c r="Q99" s="1502"/>
      <c r="R99" s="1503"/>
      <c r="S99" s="1501"/>
      <c r="T99" s="1502"/>
      <c r="U99" s="1502"/>
      <c r="V99" s="1502"/>
      <c r="W99" s="1503"/>
      <c r="X99" s="1501"/>
      <c r="Y99" s="1502"/>
      <c r="Z99" s="1502"/>
      <c r="AA99" s="1502"/>
      <c r="AB99" s="1503"/>
      <c r="AC99" s="1538"/>
      <c r="AD99" s="1539"/>
      <c r="AE99" s="1539"/>
      <c r="AF99" s="1539"/>
      <c r="AG99" s="1540"/>
      <c r="AH99" s="1533">
        <v>7</v>
      </c>
      <c r="AI99" s="1534"/>
      <c r="AJ99" s="1534"/>
      <c r="AK99" s="1534"/>
      <c r="AL99" s="1535"/>
      <c r="AM99" s="1534"/>
      <c r="AN99" s="1542"/>
      <c r="AO99" s="1542"/>
      <c r="AP99" s="1542"/>
      <c r="AQ99" s="1543"/>
      <c r="AR99" s="1501"/>
      <c r="AS99" s="1502"/>
      <c r="AT99" s="1502"/>
      <c r="AU99" s="1502"/>
      <c r="AV99" s="1503"/>
      <c r="AW99" s="1501"/>
      <c r="AX99" s="1502"/>
      <c r="AY99" s="1502"/>
      <c r="AZ99" s="1502"/>
      <c r="BA99" s="1544"/>
      <c r="BB99" s="1545"/>
      <c r="BC99" s="1502"/>
      <c r="BD99" s="1502"/>
      <c r="BE99" s="1502"/>
      <c r="BF99" s="1503"/>
      <c r="BG99" s="1501"/>
      <c r="BH99" s="1502"/>
      <c r="BI99" s="1502"/>
      <c r="BJ99" s="1502"/>
      <c r="BK99" s="1503"/>
      <c r="BL99" s="1546">
        <v>4.4000000000000004</v>
      </c>
      <c r="BM99" s="1547"/>
      <c r="BN99" s="1547"/>
      <c r="BO99" s="1547"/>
      <c r="BP99" s="1547"/>
      <c r="BQ99" s="1547"/>
      <c r="BR99" s="1547"/>
      <c r="BS99" s="1547"/>
      <c r="BT99" s="1547"/>
      <c r="BU99" s="1548"/>
      <c r="BV99" s="1501"/>
      <c r="BW99" s="1502"/>
      <c r="BX99" s="1502"/>
      <c r="BY99" s="1502"/>
      <c r="BZ99" s="1503"/>
      <c r="CA99" s="1501"/>
      <c r="CB99" s="1502"/>
      <c r="CC99" s="1502"/>
      <c r="CD99" s="1502"/>
      <c r="CE99" s="1503"/>
      <c r="CF99" s="1501"/>
      <c r="CG99" s="1502"/>
      <c r="CH99" s="1502"/>
      <c r="CI99" s="1502"/>
      <c r="CJ99" s="1503"/>
      <c r="CK99" s="1502"/>
      <c r="CL99" s="1502"/>
      <c r="CM99" s="1502"/>
      <c r="CN99" s="1502"/>
      <c r="CO99" s="1503"/>
      <c r="CP99" s="1501"/>
      <c r="CQ99" s="1502"/>
      <c r="CR99" s="1502"/>
      <c r="CS99" s="1502"/>
      <c r="CT99" s="1503"/>
      <c r="CU99" s="1501"/>
      <c r="CV99" s="1502"/>
      <c r="CW99" s="1502"/>
      <c r="CX99" s="1502"/>
      <c r="CY99" s="1503"/>
      <c r="CZ99" s="1501"/>
      <c r="DA99" s="1502"/>
      <c r="DB99" s="1502"/>
      <c r="DC99" s="1502"/>
      <c r="DD99" s="1503"/>
      <c r="DE99" s="1501"/>
      <c r="DF99" s="1502"/>
      <c r="DG99" s="1502"/>
      <c r="DH99" s="1502"/>
      <c r="DI99" s="1503"/>
      <c r="DJ99" s="1501"/>
      <c r="DK99" s="1502"/>
      <c r="DL99" s="1502"/>
      <c r="DM99" s="1502"/>
      <c r="DN99" s="1503"/>
      <c r="DO99" s="1501"/>
      <c r="DP99" s="1502"/>
      <c r="DQ99" s="1502"/>
      <c r="DR99" s="1502"/>
      <c r="DS99" s="1503"/>
      <c r="DT99" s="1501"/>
      <c r="DU99" s="1502"/>
      <c r="DV99" s="1502"/>
      <c r="DW99" s="1502"/>
      <c r="DX99" s="1503"/>
      <c r="DY99" s="1501"/>
      <c r="DZ99" s="1502"/>
      <c r="EA99" s="1502"/>
      <c r="EB99" s="1502"/>
      <c r="EC99" s="1503"/>
      <c r="ED99" s="1501"/>
      <c r="EE99" s="1502"/>
      <c r="EF99" s="1502"/>
      <c r="EG99" s="1502"/>
      <c r="EH99" s="1503"/>
      <c r="EI99" s="1501"/>
      <c r="EJ99" s="1502"/>
      <c r="EK99" s="1502"/>
      <c r="EL99" s="1502"/>
      <c r="EM99" s="1503"/>
      <c r="EN99" s="1501"/>
      <c r="EO99" s="1502"/>
      <c r="EP99" s="1502"/>
      <c r="EQ99" s="1502"/>
      <c r="ER99" s="1503"/>
      <c r="ES99" s="1501"/>
      <c r="ET99" s="1502"/>
      <c r="EU99" s="1502"/>
      <c r="EV99" s="1502"/>
      <c r="EW99" s="1503"/>
      <c r="EX99" s="1501"/>
      <c r="EY99" s="1502"/>
      <c r="EZ99" s="1502"/>
      <c r="FA99" s="1502"/>
      <c r="FB99" s="1503"/>
      <c r="FC99" s="1501"/>
      <c r="FD99" s="1502"/>
      <c r="FE99" s="1502"/>
      <c r="FF99" s="1502"/>
      <c r="FG99" s="1503"/>
      <c r="FH99" s="1501"/>
      <c r="FI99" s="1502"/>
      <c r="FJ99" s="1502"/>
      <c r="FK99" s="1502"/>
      <c r="FL99" s="1503"/>
      <c r="FM99" s="1501"/>
      <c r="FN99" s="1502"/>
      <c r="FO99" s="1502"/>
      <c r="FP99" s="1502"/>
      <c r="FQ99" s="1503"/>
      <c r="FR99" s="1501"/>
      <c r="FS99" s="1502"/>
      <c r="FT99" s="1502"/>
      <c r="FU99" s="1502"/>
      <c r="FV99" s="1503"/>
      <c r="FW99" s="1501"/>
      <c r="FX99" s="1502"/>
      <c r="FY99" s="1502"/>
      <c r="FZ99" s="1502"/>
      <c r="GA99" s="1503"/>
      <c r="GB99" s="1501"/>
      <c r="GC99" s="1502"/>
      <c r="GD99" s="1502"/>
      <c r="GE99" s="1502"/>
      <c r="GF99" s="1503"/>
      <c r="GG99" s="1501"/>
      <c r="GH99" s="1502"/>
      <c r="GI99" s="1502"/>
      <c r="GJ99" s="1502"/>
      <c r="GK99" s="1541"/>
      <c r="GL99" s="1621"/>
      <c r="GM99" s="2156"/>
      <c r="GN99" s="1537"/>
    </row>
    <row r="100" spans="1:196" ht="10.5" hidden="1" customHeight="1">
      <c r="A100" s="1402"/>
      <c r="B100" s="1383" t="str">
        <f>IF($A100="","",VLOOKUP($A100,②従事者明細!$A$3:$I$40,2))</f>
        <v/>
      </c>
      <c r="C100" s="1383" t="str">
        <f>IF($A100="","",VLOOKUP($A100,②従事者明細!$A$3:$I$40,3))</f>
        <v/>
      </c>
      <c r="D100" s="1383" t="str">
        <f>IF($A100="","",VLOOKUP($A100,②従事者明細!$A$3:$I$40,6))</f>
        <v/>
      </c>
      <c r="E100" s="1380" t="str">
        <f>IF($A100="","",VLOOKUP($A100,②従事者明細!$A$3:$I$40,5))</f>
        <v/>
      </c>
      <c r="F100" s="1380" t="str">
        <f>IF($A100="","",VLOOKUP($A100,②従事者明細!$A$3:$I$40,4))</f>
        <v/>
      </c>
      <c r="G100" s="1531" t="s">
        <v>764</v>
      </c>
      <c r="H100" s="1532"/>
      <c r="I100" s="207"/>
      <c r="J100" s="208"/>
      <c r="K100" s="208"/>
      <c r="L100" s="208"/>
      <c r="M100" s="209"/>
      <c r="N100" s="210"/>
      <c r="O100" s="208"/>
      <c r="P100" s="208"/>
      <c r="Q100" s="208"/>
      <c r="R100" s="208"/>
      <c r="S100" s="210"/>
      <c r="T100" s="208"/>
      <c r="U100" s="208"/>
      <c r="V100" s="208"/>
      <c r="W100" s="208"/>
      <c r="X100" s="210"/>
      <c r="Y100" s="208"/>
      <c r="Z100" s="208"/>
      <c r="AA100" s="208"/>
      <c r="AB100" s="208"/>
      <c r="AC100" s="210"/>
      <c r="AD100" s="208"/>
      <c r="AE100" s="208"/>
      <c r="AF100" s="208"/>
      <c r="AG100" s="209"/>
      <c r="AH100" s="210"/>
      <c r="AI100" s="208"/>
      <c r="AJ100" s="208"/>
      <c r="AK100" s="208"/>
      <c r="AL100" s="209"/>
      <c r="AM100" s="208"/>
      <c r="AN100" s="208"/>
      <c r="AO100" s="208"/>
      <c r="AP100" s="208"/>
      <c r="AQ100" s="208"/>
      <c r="AR100" s="210"/>
      <c r="AS100" s="208"/>
      <c r="AT100" s="208"/>
      <c r="AU100" s="208"/>
      <c r="AV100" s="209"/>
      <c r="AW100" s="208"/>
      <c r="AX100" s="208"/>
      <c r="AY100" s="208"/>
      <c r="AZ100" s="208"/>
      <c r="BA100" s="208"/>
      <c r="BB100" s="219"/>
      <c r="BC100" s="215"/>
      <c r="BD100" s="215"/>
      <c r="BE100" s="215"/>
      <c r="BF100" s="217"/>
      <c r="BG100" s="208"/>
      <c r="BH100" s="208"/>
      <c r="BI100" s="208"/>
      <c r="BJ100" s="208"/>
      <c r="BK100" s="208"/>
      <c r="BL100" s="210"/>
      <c r="BM100" s="208"/>
      <c r="BN100" s="208"/>
      <c r="BO100" s="208"/>
      <c r="BP100" s="208"/>
      <c r="BQ100" s="210"/>
      <c r="BR100" s="208"/>
      <c r="BS100" s="208"/>
      <c r="BT100" s="208"/>
      <c r="BU100" s="209"/>
      <c r="BV100" s="210"/>
      <c r="BW100" s="208"/>
      <c r="BX100" s="208"/>
      <c r="BY100" s="208"/>
      <c r="BZ100" s="209"/>
      <c r="CA100" s="210"/>
      <c r="CB100" s="208"/>
      <c r="CC100" s="208"/>
      <c r="CD100" s="208"/>
      <c r="CE100" s="209"/>
      <c r="CF100" s="210"/>
      <c r="CG100" s="208"/>
      <c r="CH100" s="208"/>
      <c r="CI100" s="208"/>
      <c r="CJ100" s="209"/>
      <c r="CK100" s="208"/>
      <c r="CL100" s="208"/>
      <c r="CM100" s="208"/>
      <c r="CN100" s="208"/>
      <c r="CO100" s="208"/>
      <c r="CP100" s="208"/>
      <c r="CQ100" s="208"/>
      <c r="CR100" s="208"/>
      <c r="CS100" s="208"/>
      <c r="CT100" s="208"/>
      <c r="CU100" s="208"/>
      <c r="CV100" s="208"/>
      <c r="CW100" s="208"/>
      <c r="CX100" s="208"/>
      <c r="CY100" s="208"/>
      <c r="CZ100" s="208"/>
      <c r="DA100" s="208"/>
      <c r="DB100" s="208"/>
      <c r="DC100" s="208"/>
      <c r="DD100" s="208"/>
      <c r="DE100" s="208"/>
      <c r="DF100" s="208"/>
      <c r="DG100" s="208"/>
      <c r="DH100" s="208"/>
      <c r="DI100" s="208"/>
      <c r="DJ100" s="208"/>
      <c r="DK100" s="208"/>
      <c r="DL100" s="208"/>
      <c r="DM100" s="208"/>
      <c r="DN100" s="208"/>
      <c r="DO100" s="208"/>
      <c r="DP100" s="208"/>
      <c r="DQ100" s="208"/>
      <c r="DR100" s="208"/>
      <c r="DS100" s="208"/>
      <c r="DT100" s="208"/>
      <c r="DU100" s="208"/>
      <c r="DV100" s="208"/>
      <c r="DW100" s="208"/>
      <c r="DX100" s="208"/>
      <c r="DY100" s="208"/>
      <c r="DZ100" s="208"/>
      <c r="EA100" s="208"/>
      <c r="EB100" s="208"/>
      <c r="EC100" s="208"/>
      <c r="ED100" s="208"/>
      <c r="EE100" s="208"/>
      <c r="EF100" s="208"/>
      <c r="EG100" s="208"/>
      <c r="EH100" s="208"/>
      <c r="EI100" s="208"/>
      <c r="EJ100" s="208"/>
      <c r="EK100" s="208"/>
      <c r="EL100" s="208"/>
      <c r="EM100" s="208"/>
      <c r="EN100" s="208"/>
      <c r="EO100" s="208"/>
      <c r="EP100" s="208"/>
      <c r="EQ100" s="208"/>
      <c r="ER100" s="208"/>
      <c r="ES100" s="208"/>
      <c r="ET100" s="208"/>
      <c r="EU100" s="208"/>
      <c r="EV100" s="208"/>
      <c r="EW100" s="208"/>
      <c r="EX100" s="208"/>
      <c r="EY100" s="208"/>
      <c r="EZ100" s="208"/>
      <c r="FA100" s="208"/>
      <c r="FB100" s="208"/>
      <c r="FC100" s="208"/>
      <c r="FD100" s="208"/>
      <c r="FE100" s="208"/>
      <c r="FF100" s="208"/>
      <c r="FG100" s="208"/>
      <c r="FH100" s="208"/>
      <c r="FI100" s="208"/>
      <c r="FJ100" s="208"/>
      <c r="FK100" s="208"/>
      <c r="FL100" s="208"/>
      <c r="FM100" s="208"/>
      <c r="FN100" s="208"/>
      <c r="FO100" s="208"/>
      <c r="FP100" s="208"/>
      <c r="FQ100" s="208"/>
      <c r="FR100" s="208"/>
      <c r="FS100" s="208"/>
      <c r="FT100" s="208"/>
      <c r="FU100" s="208"/>
      <c r="FV100" s="208"/>
      <c r="FW100" s="208"/>
      <c r="FX100" s="208"/>
      <c r="FY100" s="208"/>
      <c r="FZ100" s="208"/>
      <c r="GA100" s="208"/>
      <c r="GB100" s="208"/>
      <c r="GC100" s="208"/>
      <c r="GD100" s="208"/>
      <c r="GE100" s="208"/>
      <c r="GF100" s="208"/>
      <c r="GG100" s="210"/>
      <c r="GH100" s="208"/>
      <c r="GI100" s="208"/>
      <c r="GJ100" s="208"/>
      <c r="GK100" s="208"/>
      <c r="GL100" s="1608">
        <f>SUM(I102:GK102)</f>
        <v>0</v>
      </c>
      <c r="GM100" s="2153">
        <f>ROUND(GL100/20,2)</f>
        <v>0</v>
      </c>
      <c r="GN100" s="1550"/>
    </row>
    <row r="101" spans="1:196" ht="4.5" hidden="1" customHeight="1">
      <c r="A101" s="1387"/>
      <c r="B101" s="1381"/>
      <c r="C101" s="1381"/>
      <c r="D101" s="1381"/>
      <c r="E101" s="1381"/>
      <c r="F101" s="1381"/>
      <c r="G101" s="1392"/>
      <c r="H101" s="1515"/>
      <c r="I101" s="214"/>
      <c r="J101" s="215"/>
      <c r="K101" s="215"/>
      <c r="L101" s="215"/>
      <c r="M101" s="215"/>
      <c r="N101" s="215"/>
      <c r="O101" s="215"/>
      <c r="P101" s="215"/>
      <c r="Q101" s="215"/>
      <c r="R101" s="215"/>
      <c r="S101" s="215"/>
      <c r="T101" s="215"/>
      <c r="U101" s="215"/>
      <c r="V101" s="215"/>
      <c r="W101" s="215"/>
      <c r="X101" s="215"/>
      <c r="Y101" s="215"/>
      <c r="Z101" s="215"/>
      <c r="AA101" s="215"/>
      <c r="AB101" s="215"/>
      <c r="AC101" s="215"/>
      <c r="AD101" s="215"/>
      <c r="AE101" s="215"/>
      <c r="AF101" s="215"/>
      <c r="AG101" s="215"/>
      <c r="AH101" s="215"/>
      <c r="AI101" s="215"/>
      <c r="AJ101" s="215"/>
      <c r="AK101" s="215"/>
      <c r="AL101" s="215"/>
      <c r="AM101" s="215"/>
      <c r="AN101" s="215"/>
      <c r="AO101" s="215"/>
      <c r="AP101" s="215"/>
      <c r="AQ101" s="215"/>
      <c r="AR101" s="215"/>
      <c r="AS101" s="215"/>
      <c r="AT101" s="215"/>
      <c r="AU101" s="215"/>
      <c r="AV101" s="215"/>
      <c r="AW101" s="215"/>
      <c r="AX101" s="215"/>
      <c r="AY101" s="215"/>
      <c r="AZ101" s="215"/>
      <c r="BA101" s="215"/>
      <c r="BB101" s="219"/>
      <c r="BC101" s="215"/>
      <c r="BD101" s="215"/>
      <c r="BE101" s="215"/>
      <c r="BF101" s="217"/>
      <c r="BG101" s="215"/>
      <c r="BH101" s="215"/>
      <c r="BI101" s="215"/>
      <c r="BJ101" s="215"/>
      <c r="BK101" s="215"/>
      <c r="BL101" s="215"/>
      <c r="BM101" s="215"/>
      <c r="BN101" s="215"/>
      <c r="BO101" s="215"/>
      <c r="BP101" s="215"/>
      <c r="BQ101" s="215"/>
      <c r="BR101" s="215"/>
      <c r="BS101" s="215"/>
      <c r="BT101" s="215"/>
      <c r="BU101" s="217"/>
      <c r="BV101" s="218"/>
      <c r="BW101" s="215"/>
      <c r="BX101" s="215"/>
      <c r="BY101" s="215"/>
      <c r="BZ101" s="217"/>
      <c r="CA101" s="218"/>
      <c r="CB101" s="215"/>
      <c r="CC101" s="215"/>
      <c r="CD101" s="215"/>
      <c r="CE101" s="217"/>
      <c r="CF101" s="218"/>
      <c r="CG101" s="215"/>
      <c r="CH101" s="215"/>
      <c r="CI101" s="215"/>
      <c r="CJ101" s="217"/>
      <c r="CK101" s="215"/>
      <c r="CL101" s="215"/>
      <c r="CM101" s="215"/>
      <c r="CN101" s="215"/>
      <c r="CO101" s="215"/>
      <c r="CP101" s="215"/>
      <c r="CQ101" s="215"/>
      <c r="CR101" s="215"/>
      <c r="CS101" s="215"/>
      <c r="CT101" s="215"/>
      <c r="CU101" s="215"/>
      <c r="CV101" s="215"/>
      <c r="CW101" s="215"/>
      <c r="CX101" s="215"/>
      <c r="CY101" s="215"/>
      <c r="CZ101" s="215"/>
      <c r="DA101" s="215"/>
      <c r="DB101" s="215"/>
      <c r="DC101" s="215"/>
      <c r="DD101" s="215"/>
      <c r="DE101" s="215"/>
      <c r="DF101" s="215"/>
      <c r="DG101" s="215"/>
      <c r="DH101" s="215"/>
      <c r="DI101" s="215"/>
      <c r="DJ101" s="215"/>
      <c r="DK101" s="215"/>
      <c r="DL101" s="215"/>
      <c r="DM101" s="215"/>
      <c r="DN101" s="215"/>
      <c r="DO101" s="215"/>
      <c r="DP101" s="215"/>
      <c r="DQ101" s="215"/>
      <c r="DR101" s="215"/>
      <c r="DS101" s="215"/>
      <c r="DT101" s="215"/>
      <c r="DU101" s="215"/>
      <c r="DV101" s="215"/>
      <c r="DW101" s="215"/>
      <c r="DX101" s="215"/>
      <c r="DY101" s="215"/>
      <c r="DZ101" s="215"/>
      <c r="EA101" s="215"/>
      <c r="EB101" s="215"/>
      <c r="EC101" s="215"/>
      <c r="ED101" s="215"/>
      <c r="EE101" s="215"/>
      <c r="EF101" s="215"/>
      <c r="EG101" s="215"/>
      <c r="EH101" s="215"/>
      <c r="EI101" s="215"/>
      <c r="EJ101" s="215"/>
      <c r="EK101" s="215"/>
      <c r="EL101" s="215"/>
      <c r="EM101" s="215"/>
      <c r="EN101" s="215"/>
      <c r="EO101" s="215"/>
      <c r="EP101" s="215"/>
      <c r="EQ101" s="215"/>
      <c r="ER101" s="215"/>
      <c r="ES101" s="215"/>
      <c r="ET101" s="215"/>
      <c r="EU101" s="215"/>
      <c r="EV101" s="215"/>
      <c r="EW101" s="215"/>
      <c r="EX101" s="215"/>
      <c r="EY101" s="215"/>
      <c r="EZ101" s="215"/>
      <c r="FA101" s="215"/>
      <c r="FB101" s="215"/>
      <c r="FC101" s="215"/>
      <c r="FD101" s="215"/>
      <c r="FE101" s="215"/>
      <c r="FF101" s="215"/>
      <c r="FG101" s="215"/>
      <c r="FH101" s="215"/>
      <c r="FI101" s="215"/>
      <c r="FJ101" s="215"/>
      <c r="FK101" s="215"/>
      <c r="FL101" s="215"/>
      <c r="FM101" s="215"/>
      <c r="FN101" s="215"/>
      <c r="FO101" s="215"/>
      <c r="FP101" s="215"/>
      <c r="FQ101" s="215"/>
      <c r="FR101" s="215"/>
      <c r="FS101" s="215"/>
      <c r="FT101" s="215"/>
      <c r="FU101" s="215"/>
      <c r="FV101" s="215"/>
      <c r="FW101" s="215"/>
      <c r="FX101" s="215"/>
      <c r="FY101" s="215"/>
      <c r="FZ101" s="215"/>
      <c r="GA101" s="215"/>
      <c r="GB101" s="215"/>
      <c r="GC101" s="215"/>
      <c r="GD101" s="215"/>
      <c r="GE101" s="215"/>
      <c r="GF101" s="215"/>
      <c r="GG101" s="218"/>
      <c r="GH101" s="215"/>
      <c r="GI101" s="215"/>
      <c r="GJ101" s="215"/>
      <c r="GK101" s="215"/>
      <c r="GL101" s="1609"/>
      <c r="GM101" s="2154"/>
      <c r="GN101" s="1551"/>
    </row>
    <row r="102" spans="1:196" ht="10.5" hidden="1" customHeight="1">
      <c r="A102" s="1387"/>
      <c r="B102" s="1381"/>
      <c r="C102" s="1381"/>
      <c r="D102" s="1381"/>
      <c r="E102" s="1381"/>
      <c r="F102" s="1381"/>
      <c r="G102" s="1393"/>
      <c r="H102" s="1520"/>
      <c r="I102" s="1517"/>
      <c r="J102" s="1511"/>
      <c r="K102" s="1511"/>
      <c r="L102" s="1511"/>
      <c r="M102" s="1512"/>
      <c r="N102" s="1510"/>
      <c r="O102" s="1511"/>
      <c r="P102" s="1511"/>
      <c r="Q102" s="1511"/>
      <c r="R102" s="1512"/>
      <c r="S102" s="1510"/>
      <c r="T102" s="1511"/>
      <c r="U102" s="1511"/>
      <c r="V102" s="1511"/>
      <c r="W102" s="1512"/>
      <c r="X102" s="1510"/>
      <c r="Y102" s="1511"/>
      <c r="Z102" s="1511"/>
      <c r="AA102" s="1511"/>
      <c r="AB102" s="1512"/>
      <c r="AC102" s="1510"/>
      <c r="AD102" s="1511"/>
      <c r="AE102" s="1511"/>
      <c r="AF102" s="1511"/>
      <c r="AG102" s="1512"/>
      <c r="AH102" s="1511"/>
      <c r="AI102" s="1511"/>
      <c r="AJ102" s="1511"/>
      <c r="AK102" s="1511"/>
      <c r="AL102" s="1512"/>
      <c r="AM102" s="1510"/>
      <c r="AN102" s="1511"/>
      <c r="AO102" s="1511"/>
      <c r="AP102" s="1511"/>
      <c r="AQ102" s="1512"/>
      <c r="AR102" s="1510"/>
      <c r="AS102" s="1511"/>
      <c r="AT102" s="1511"/>
      <c r="AU102" s="1511"/>
      <c r="AV102" s="1512"/>
      <c r="AW102" s="1510"/>
      <c r="AX102" s="1511"/>
      <c r="AY102" s="1511"/>
      <c r="AZ102" s="1511"/>
      <c r="BA102" s="1521"/>
      <c r="BB102" s="1511"/>
      <c r="BC102" s="1511"/>
      <c r="BD102" s="1511"/>
      <c r="BE102" s="1511"/>
      <c r="BF102" s="1512"/>
      <c r="BG102" s="1510"/>
      <c r="BH102" s="1511"/>
      <c r="BI102" s="1511"/>
      <c r="BJ102" s="1511"/>
      <c r="BK102" s="1512"/>
      <c r="BL102" s="1511"/>
      <c r="BM102" s="1511"/>
      <c r="BN102" s="1511"/>
      <c r="BO102" s="1511"/>
      <c r="BP102" s="1512"/>
      <c r="BQ102" s="1510"/>
      <c r="BR102" s="1511"/>
      <c r="BS102" s="1511"/>
      <c r="BT102" s="1511"/>
      <c r="BU102" s="1512"/>
      <c r="BV102" s="1510"/>
      <c r="BW102" s="1511"/>
      <c r="BX102" s="1511"/>
      <c r="BY102" s="1511"/>
      <c r="BZ102" s="1512"/>
      <c r="CA102" s="1510"/>
      <c r="CB102" s="1511"/>
      <c r="CC102" s="1511"/>
      <c r="CD102" s="1511"/>
      <c r="CE102" s="1512"/>
      <c r="CF102" s="1510"/>
      <c r="CG102" s="1511"/>
      <c r="CH102" s="1511"/>
      <c r="CI102" s="1511"/>
      <c r="CJ102" s="1512"/>
      <c r="CK102" s="1511"/>
      <c r="CL102" s="1511"/>
      <c r="CM102" s="1511"/>
      <c r="CN102" s="1511"/>
      <c r="CO102" s="1512"/>
      <c r="CP102" s="1510"/>
      <c r="CQ102" s="1511"/>
      <c r="CR102" s="1511"/>
      <c r="CS102" s="1511"/>
      <c r="CT102" s="1512"/>
      <c r="CU102" s="1510"/>
      <c r="CV102" s="1511"/>
      <c r="CW102" s="1511"/>
      <c r="CX102" s="1511"/>
      <c r="CY102" s="1512"/>
      <c r="CZ102" s="1510"/>
      <c r="DA102" s="1511"/>
      <c r="DB102" s="1511"/>
      <c r="DC102" s="1511"/>
      <c r="DD102" s="1512"/>
      <c r="DE102" s="1510"/>
      <c r="DF102" s="1511"/>
      <c r="DG102" s="1511"/>
      <c r="DH102" s="1511"/>
      <c r="DI102" s="1512"/>
      <c r="DJ102" s="1510"/>
      <c r="DK102" s="1511"/>
      <c r="DL102" s="1511"/>
      <c r="DM102" s="1511"/>
      <c r="DN102" s="1512"/>
      <c r="DO102" s="1510"/>
      <c r="DP102" s="1511"/>
      <c r="DQ102" s="1511"/>
      <c r="DR102" s="1511"/>
      <c r="DS102" s="1512"/>
      <c r="DT102" s="1510"/>
      <c r="DU102" s="1511"/>
      <c r="DV102" s="1511"/>
      <c r="DW102" s="1511"/>
      <c r="DX102" s="1512"/>
      <c r="DY102" s="1510"/>
      <c r="DZ102" s="1511"/>
      <c r="EA102" s="1511"/>
      <c r="EB102" s="1511"/>
      <c r="EC102" s="1512"/>
      <c r="ED102" s="1510"/>
      <c r="EE102" s="1511"/>
      <c r="EF102" s="1511"/>
      <c r="EG102" s="1511"/>
      <c r="EH102" s="1512"/>
      <c r="EI102" s="1510"/>
      <c r="EJ102" s="1511"/>
      <c r="EK102" s="1511"/>
      <c r="EL102" s="1511"/>
      <c r="EM102" s="1512"/>
      <c r="EN102" s="1510"/>
      <c r="EO102" s="1511"/>
      <c r="EP102" s="1511"/>
      <c r="EQ102" s="1511"/>
      <c r="ER102" s="1512"/>
      <c r="ES102" s="1510"/>
      <c r="ET102" s="1511"/>
      <c r="EU102" s="1511"/>
      <c r="EV102" s="1511"/>
      <c r="EW102" s="1512"/>
      <c r="EX102" s="1510"/>
      <c r="EY102" s="1511"/>
      <c r="EZ102" s="1511"/>
      <c r="FA102" s="1511"/>
      <c r="FB102" s="1512"/>
      <c r="FC102" s="1510"/>
      <c r="FD102" s="1511"/>
      <c r="FE102" s="1511"/>
      <c r="FF102" s="1511"/>
      <c r="FG102" s="1512"/>
      <c r="FH102" s="1510"/>
      <c r="FI102" s="1511"/>
      <c r="FJ102" s="1511"/>
      <c r="FK102" s="1511"/>
      <c r="FL102" s="1512"/>
      <c r="FM102" s="1510"/>
      <c r="FN102" s="1511"/>
      <c r="FO102" s="1511"/>
      <c r="FP102" s="1511"/>
      <c r="FQ102" s="1512"/>
      <c r="FR102" s="1510"/>
      <c r="FS102" s="1511"/>
      <c r="FT102" s="1511"/>
      <c r="FU102" s="1511"/>
      <c r="FV102" s="1512"/>
      <c r="FW102" s="1510"/>
      <c r="FX102" s="1511"/>
      <c r="FY102" s="1511"/>
      <c r="FZ102" s="1511"/>
      <c r="GA102" s="1512"/>
      <c r="GB102" s="1510"/>
      <c r="GC102" s="1511"/>
      <c r="GD102" s="1511"/>
      <c r="GE102" s="1511"/>
      <c r="GF102" s="1512"/>
      <c r="GG102" s="1510"/>
      <c r="GH102" s="1511"/>
      <c r="GI102" s="1511"/>
      <c r="GJ102" s="1511"/>
      <c r="GK102" s="1512"/>
      <c r="GL102" s="1609"/>
      <c r="GM102" s="2155"/>
      <c r="GN102" s="1551"/>
    </row>
    <row r="103" spans="1:196" ht="10.5" hidden="1" customHeight="1">
      <c r="A103" s="1387"/>
      <c r="B103" s="1381"/>
      <c r="C103" s="1381"/>
      <c r="D103" s="1381"/>
      <c r="E103" s="1381"/>
      <c r="F103" s="1381"/>
      <c r="G103" s="1518" t="s">
        <v>767</v>
      </c>
      <c r="H103" s="1515"/>
      <c r="I103" s="214"/>
      <c r="J103" s="215"/>
      <c r="K103" s="215"/>
      <c r="L103" s="215"/>
      <c r="M103" s="217"/>
      <c r="N103" s="218"/>
      <c r="O103" s="215"/>
      <c r="P103" s="215"/>
      <c r="Q103" s="215"/>
      <c r="R103" s="215"/>
      <c r="S103" s="218"/>
      <c r="T103" s="215"/>
      <c r="U103" s="215"/>
      <c r="V103" s="215"/>
      <c r="W103" s="215"/>
      <c r="X103" s="218"/>
      <c r="Y103" s="215"/>
      <c r="Z103" s="215"/>
      <c r="AA103" s="215"/>
      <c r="AB103" s="215"/>
      <c r="AC103" s="218"/>
      <c r="AD103" s="215"/>
      <c r="AE103" s="215"/>
      <c r="AF103" s="215"/>
      <c r="AG103" s="217"/>
      <c r="AH103" s="218"/>
      <c r="AI103" s="215"/>
      <c r="AJ103" s="215"/>
      <c r="AK103" s="215"/>
      <c r="AL103" s="217"/>
      <c r="AM103" s="215"/>
      <c r="AN103" s="215"/>
      <c r="AO103" s="215"/>
      <c r="AP103" s="215"/>
      <c r="AQ103" s="215"/>
      <c r="AR103" s="218"/>
      <c r="AS103" s="215"/>
      <c r="AT103" s="215"/>
      <c r="AU103" s="215"/>
      <c r="AV103" s="217"/>
      <c r="AW103" s="215"/>
      <c r="AX103" s="215"/>
      <c r="AY103" s="215"/>
      <c r="AZ103" s="215"/>
      <c r="BA103" s="215"/>
      <c r="BB103" s="219"/>
      <c r="BC103" s="215"/>
      <c r="BD103" s="215"/>
      <c r="BE103" s="215"/>
      <c r="BF103" s="217"/>
      <c r="BG103" s="218"/>
      <c r="BH103" s="215"/>
      <c r="BI103" s="215"/>
      <c r="BJ103" s="215"/>
      <c r="BK103" s="217"/>
      <c r="BL103" s="218"/>
      <c r="BM103" s="215"/>
      <c r="BN103" s="215"/>
      <c r="BO103" s="215"/>
      <c r="BP103" s="217"/>
      <c r="BQ103" s="218"/>
      <c r="BR103" s="215"/>
      <c r="BS103" s="215"/>
      <c r="BT103" s="215"/>
      <c r="BU103" s="217"/>
      <c r="BV103" s="218"/>
      <c r="BW103" s="215"/>
      <c r="BX103" s="215"/>
      <c r="BY103" s="215"/>
      <c r="BZ103" s="217"/>
      <c r="CA103" s="218"/>
      <c r="CB103" s="215"/>
      <c r="CC103" s="215"/>
      <c r="CD103" s="215"/>
      <c r="CE103" s="217"/>
      <c r="CF103" s="218"/>
      <c r="CG103" s="215"/>
      <c r="CH103" s="215"/>
      <c r="CI103" s="215"/>
      <c r="CJ103" s="217"/>
      <c r="CK103" s="215"/>
      <c r="CL103" s="215"/>
      <c r="CM103" s="215"/>
      <c r="CN103" s="215"/>
      <c r="CO103" s="215"/>
      <c r="CP103" s="215"/>
      <c r="CQ103" s="215"/>
      <c r="CR103" s="215"/>
      <c r="CS103" s="215"/>
      <c r="CT103" s="215"/>
      <c r="CU103" s="215"/>
      <c r="CV103" s="215"/>
      <c r="CW103" s="215"/>
      <c r="CX103" s="215"/>
      <c r="CY103" s="215"/>
      <c r="CZ103" s="215"/>
      <c r="DA103" s="215"/>
      <c r="DB103" s="215"/>
      <c r="DC103" s="215"/>
      <c r="DD103" s="215"/>
      <c r="DE103" s="215"/>
      <c r="DF103" s="215"/>
      <c r="DG103" s="215"/>
      <c r="DH103" s="215"/>
      <c r="DI103" s="215"/>
      <c r="DJ103" s="215"/>
      <c r="DK103" s="215"/>
      <c r="DL103" s="215"/>
      <c r="DM103" s="215"/>
      <c r="DN103" s="215"/>
      <c r="DO103" s="215"/>
      <c r="DP103" s="215"/>
      <c r="DQ103" s="215"/>
      <c r="DR103" s="215"/>
      <c r="DS103" s="215"/>
      <c r="DT103" s="215"/>
      <c r="DU103" s="215"/>
      <c r="DV103" s="215"/>
      <c r="DW103" s="215"/>
      <c r="DX103" s="215"/>
      <c r="DY103" s="215"/>
      <c r="DZ103" s="215"/>
      <c r="EA103" s="215"/>
      <c r="EB103" s="215"/>
      <c r="EC103" s="215"/>
      <c r="ED103" s="215"/>
      <c r="EE103" s="215"/>
      <c r="EF103" s="215"/>
      <c r="EG103" s="215"/>
      <c r="EH103" s="215"/>
      <c r="EI103" s="215"/>
      <c r="EJ103" s="215"/>
      <c r="EK103" s="215"/>
      <c r="EL103" s="215"/>
      <c r="EM103" s="215"/>
      <c r="EN103" s="215"/>
      <c r="EO103" s="215"/>
      <c r="EP103" s="215"/>
      <c r="EQ103" s="215"/>
      <c r="ER103" s="215"/>
      <c r="ES103" s="215"/>
      <c r="ET103" s="215"/>
      <c r="EU103" s="215"/>
      <c r="EV103" s="215"/>
      <c r="EW103" s="215"/>
      <c r="EX103" s="215"/>
      <c r="EY103" s="215"/>
      <c r="EZ103" s="215"/>
      <c r="FA103" s="215"/>
      <c r="FB103" s="215"/>
      <c r="FC103" s="218"/>
      <c r="FD103" s="215"/>
      <c r="FE103" s="215"/>
      <c r="FF103" s="215"/>
      <c r="FG103" s="217"/>
      <c r="FH103" s="218"/>
      <c r="FI103" s="215"/>
      <c r="FJ103" s="215"/>
      <c r="FK103" s="215"/>
      <c r="FL103" s="217"/>
      <c r="FM103" s="218"/>
      <c r="FN103" s="215"/>
      <c r="FO103" s="215"/>
      <c r="FP103" s="215"/>
      <c r="FQ103" s="217"/>
      <c r="FR103" s="218"/>
      <c r="FS103" s="215"/>
      <c r="FT103" s="215"/>
      <c r="FU103" s="215"/>
      <c r="FV103" s="217"/>
      <c r="FW103" s="218"/>
      <c r="FX103" s="215"/>
      <c r="FY103" s="215"/>
      <c r="FZ103" s="215"/>
      <c r="GA103" s="217"/>
      <c r="GB103" s="218"/>
      <c r="GC103" s="215"/>
      <c r="GD103" s="215"/>
      <c r="GE103" s="215"/>
      <c r="GF103" s="217"/>
      <c r="GG103" s="218"/>
      <c r="GH103" s="215"/>
      <c r="GI103" s="215"/>
      <c r="GJ103" s="215"/>
      <c r="GK103" s="215"/>
      <c r="GL103" s="1604">
        <f>SUM(I105:GK105)</f>
        <v>0</v>
      </c>
      <c r="GM103" s="2154">
        <f>ROUND(GL103/20,2)</f>
        <v>0</v>
      </c>
      <c r="GN103" s="1551"/>
    </row>
    <row r="104" spans="1:196" ht="6.75" hidden="1" customHeight="1">
      <c r="A104" s="1387"/>
      <c r="B104" s="1381"/>
      <c r="C104" s="1381"/>
      <c r="D104" s="1381"/>
      <c r="E104" s="1381"/>
      <c r="F104" s="1381"/>
      <c r="G104" s="1518"/>
      <c r="H104" s="1515"/>
      <c r="I104" s="214"/>
      <c r="J104" s="215"/>
      <c r="K104" s="215"/>
      <c r="L104" s="215"/>
      <c r="M104" s="217"/>
      <c r="N104" s="218"/>
      <c r="O104" s="215"/>
      <c r="P104" s="215"/>
      <c r="Q104" s="215"/>
      <c r="R104" s="215"/>
      <c r="S104" s="218"/>
      <c r="T104" s="215"/>
      <c r="U104" s="215"/>
      <c r="V104" s="215"/>
      <c r="W104" s="215"/>
      <c r="X104" s="218"/>
      <c r="Y104" s="215"/>
      <c r="Z104" s="215"/>
      <c r="AA104" s="215"/>
      <c r="AB104" s="215"/>
      <c r="AC104" s="218"/>
      <c r="AD104" s="215"/>
      <c r="AE104" s="215"/>
      <c r="AF104" s="215"/>
      <c r="AG104" s="217"/>
      <c r="AH104" s="218"/>
      <c r="AI104" s="215"/>
      <c r="AJ104" s="215"/>
      <c r="AK104" s="215"/>
      <c r="AL104" s="217"/>
      <c r="AM104" s="215"/>
      <c r="AN104" s="215"/>
      <c r="AO104" s="215"/>
      <c r="AP104" s="215"/>
      <c r="AQ104" s="215"/>
      <c r="AR104" s="215"/>
      <c r="AS104" s="215"/>
      <c r="AT104" s="215"/>
      <c r="AU104" s="215"/>
      <c r="AV104" s="215"/>
      <c r="AW104" s="215"/>
      <c r="AX104" s="215"/>
      <c r="AY104" s="215"/>
      <c r="AZ104" s="215"/>
      <c r="BA104" s="215"/>
      <c r="BB104" s="219"/>
      <c r="BC104" s="215"/>
      <c r="BD104" s="215"/>
      <c r="BE104" s="215"/>
      <c r="BF104" s="217"/>
      <c r="BG104" s="218"/>
      <c r="BH104" s="215"/>
      <c r="BI104" s="215"/>
      <c r="BJ104" s="215"/>
      <c r="BK104" s="217"/>
      <c r="BL104" s="218"/>
      <c r="BM104" s="215"/>
      <c r="BN104" s="215"/>
      <c r="BO104" s="215"/>
      <c r="BP104" s="217"/>
      <c r="BQ104" s="218"/>
      <c r="BR104" s="215"/>
      <c r="BS104" s="215"/>
      <c r="BT104" s="215"/>
      <c r="BU104" s="217"/>
      <c r="BV104" s="218"/>
      <c r="BW104" s="215"/>
      <c r="BX104" s="215"/>
      <c r="BY104" s="215"/>
      <c r="BZ104" s="217"/>
      <c r="CA104" s="218"/>
      <c r="CB104" s="215"/>
      <c r="CC104" s="215"/>
      <c r="CD104" s="215"/>
      <c r="CE104" s="217"/>
      <c r="CF104" s="218"/>
      <c r="CG104" s="215"/>
      <c r="CH104" s="215"/>
      <c r="CI104" s="215"/>
      <c r="CJ104" s="217"/>
      <c r="CK104" s="215"/>
      <c r="CL104" s="215"/>
      <c r="CM104" s="215"/>
      <c r="CN104" s="215"/>
      <c r="CO104" s="215"/>
      <c r="CP104" s="215"/>
      <c r="CQ104" s="215"/>
      <c r="CR104" s="215"/>
      <c r="CS104" s="215"/>
      <c r="CT104" s="215"/>
      <c r="CU104" s="215"/>
      <c r="CV104" s="215"/>
      <c r="CW104" s="215"/>
      <c r="CX104" s="215"/>
      <c r="CY104" s="215"/>
      <c r="CZ104" s="215"/>
      <c r="DA104" s="215"/>
      <c r="DB104" s="215"/>
      <c r="DC104" s="215"/>
      <c r="DD104" s="215"/>
      <c r="DE104" s="215"/>
      <c r="DF104" s="215"/>
      <c r="DG104" s="215"/>
      <c r="DH104" s="215"/>
      <c r="DI104" s="215"/>
      <c r="DJ104" s="215"/>
      <c r="DK104" s="215"/>
      <c r="DL104" s="215"/>
      <c r="DM104" s="215"/>
      <c r="DN104" s="215"/>
      <c r="DO104" s="215"/>
      <c r="DP104" s="215"/>
      <c r="DQ104" s="215"/>
      <c r="DR104" s="215"/>
      <c r="DS104" s="215"/>
      <c r="DT104" s="215"/>
      <c r="DU104" s="215"/>
      <c r="DV104" s="215"/>
      <c r="DW104" s="215"/>
      <c r="DX104" s="215"/>
      <c r="DY104" s="215"/>
      <c r="DZ104" s="215"/>
      <c r="EA104" s="215"/>
      <c r="EB104" s="215"/>
      <c r="EC104" s="215"/>
      <c r="ED104" s="215"/>
      <c r="EE104" s="215"/>
      <c r="EF104" s="215"/>
      <c r="EG104" s="215"/>
      <c r="EH104" s="215"/>
      <c r="EI104" s="215"/>
      <c r="EJ104" s="215"/>
      <c r="EK104" s="215"/>
      <c r="EL104" s="215"/>
      <c r="EM104" s="215"/>
      <c r="EN104" s="215"/>
      <c r="EO104" s="215"/>
      <c r="EP104" s="215"/>
      <c r="EQ104" s="215"/>
      <c r="ER104" s="215"/>
      <c r="ES104" s="215"/>
      <c r="ET104" s="215"/>
      <c r="EU104" s="215"/>
      <c r="EV104" s="215"/>
      <c r="EW104" s="215"/>
      <c r="EX104" s="215"/>
      <c r="EY104" s="215"/>
      <c r="EZ104" s="215"/>
      <c r="FA104" s="215"/>
      <c r="FB104" s="215"/>
      <c r="FC104" s="218"/>
      <c r="FD104" s="215"/>
      <c r="FE104" s="215"/>
      <c r="FF104" s="215"/>
      <c r="FG104" s="217"/>
      <c r="FH104" s="218"/>
      <c r="FI104" s="215"/>
      <c r="FJ104" s="215"/>
      <c r="FK104" s="215"/>
      <c r="FL104" s="217"/>
      <c r="FM104" s="218"/>
      <c r="FN104" s="215"/>
      <c r="FO104" s="215"/>
      <c r="FP104" s="215"/>
      <c r="FQ104" s="217"/>
      <c r="FR104" s="218"/>
      <c r="FS104" s="215"/>
      <c r="FT104" s="215"/>
      <c r="FU104" s="215"/>
      <c r="FV104" s="217"/>
      <c r="FW104" s="218"/>
      <c r="FX104" s="215"/>
      <c r="FY104" s="215"/>
      <c r="FZ104" s="215"/>
      <c r="GA104" s="217"/>
      <c r="GB104" s="218"/>
      <c r="GC104" s="215"/>
      <c r="GD104" s="215"/>
      <c r="GE104" s="215"/>
      <c r="GF104" s="217"/>
      <c r="GG104" s="218"/>
      <c r="GH104" s="215"/>
      <c r="GI104" s="215"/>
      <c r="GJ104" s="215"/>
      <c r="GK104" s="215"/>
      <c r="GL104" s="1605"/>
      <c r="GM104" s="2154"/>
      <c r="GN104" s="1551"/>
    </row>
    <row r="105" spans="1:196" ht="10.5" hidden="1" customHeight="1">
      <c r="A105" s="1387"/>
      <c r="B105" s="1381"/>
      <c r="C105" s="1381"/>
      <c r="D105" s="1381"/>
      <c r="E105" s="1381"/>
      <c r="F105" s="1381"/>
      <c r="G105" s="1519"/>
      <c r="H105" s="1520"/>
      <c r="I105" s="1517"/>
      <c r="J105" s="1511"/>
      <c r="K105" s="1511"/>
      <c r="L105" s="1511"/>
      <c r="M105" s="1512"/>
      <c r="N105" s="1510"/>
      <c r="O105" s="1511"/>
      <c r="P105" s="1511"/>
      <c r="Q105" s="1511"/>
      <c r="R105" s="1512"/>
      <c r="S105" s="1510"/>
      <c r="T105" s="1511"/>
      <c r="U105" s="1511"/>
      <c r="V105" s="1511"/>
      <c r="W105" s="1512"/>
      <c r="X105" s="1510"/>
      <c r="Y105" s="1511"/>
      <c r="Z105" s="1511"/>
      <c r="AA105" s="1511"/>
      <c r="AB105" s="1512"/>
      <c r="AC105" s="1510"/>
      <c r="AD105" s="1511"/>
      <c r="AE105" s="1511"/>
      <c r="AF105" s="1511"/>
      <c r="AG105" s="1512"/>
      <c r="AH105" s="1510"/>
      <c r="AI105" s="1511"/>
      <c r="AJ105" s="1511"/>
      <c r="AK105" s="1511"/>
      <c r="AL105" s="1512"/>
      <c r="AM105" s="1510"/>
      <c r="AN105" s="1511"/>
      <c r="AO105" s="1511"/>
      <c r="AP105" s="1511"/>
      <c r="AQ105" s="1512"/>
      <c r="AR105" s="1510"/>
      <c r="AS105" s="1511"/>
      <c r="AT105" s="1511"/>
      <c r="AU105" s="1511"/>
      <c r="AV105" s="1512"/>
      <c r="AW105" s="1510"/>
      <c r="AX105" s="1511"/>
      <c r="AY105" s="1511"/>
      <c r="AZ105" s="1511"/>
      <c r="BA105" s="1521"/>
      <c r="BB105" s="1522"/>
      <c r="BC105" s="1511"/>
      <c r="BD105" s="1511"/>
      <c r="BE105" s="1511"/>
      <c r="BF105" s="1512"/>
      <c r="BG105" s="1510"/>
      <c r="BH105" s="1511"/>
      <c r="BI105" s="1511"/>
      <c r="BJ105" s="1511"/>
      <c r="BK105" s="1512"/>
      <c r="BL105" s="1510"/>
      <c r="BM105" s="1511"/>
      <c r="BN105" s="1511"/>
      <c r="BO105" s="1511"/>
      <c r="BP105" s="1512"/>
      <c r="BQ105" s="1510"/>
      <c r="BR105" s="1511"/>
      <c r="BS105" s="1511"/>
      <c r="BT105" s="1511"/>
      <c r="BU105" s="1512"/>
      <c r="BV105" s="1510"/>
      <c r="BW105" s="1511"/>
      <c r="BX105" s="1511"/>
      <c r="BY105" s="1511"/>
      <c r="BZ105" s="1512"/>
      <c r="CA105" s="1510"/>
      <c r="CB105" s="1511"/>
      <c r="CC105" s="1511"/>
      <c r="CD105" s="1511"/>
      <c r="CE105" s="1512"/>
      <c r="CF105" s="1510"/>
      <c r="CG105" s="1511"/>
      <c r="CH105" s="1511"/>
      <c r="CI105" s="1511"/>
      <c r="CJ105" s="1512"/>
      <c r="CK105" s="1511"/>
      <c r="CL105" s="1511"/>
      <c r="CM105" s="1511"/>
      <c r="CN105" s="1511"/>
      <c r="CO105" s="1512"/>
      <c r="CP105" s="1510"/>
      <c r="CQ105" s="1511"/>
      <c r="CR105" s="1511"/>
      <c r="CS105" s="1511"/>
      <c r="CT105" s="1512"/>
      <c r="CU105" s="1510"/>
      <c r="CV105" s="1511"/>
      <c r="CW105" s="1511"/>
      <c r="CX105" s="1511"/>
      <c r="CY105" s="1512"/>
      <c r="CZ105" s="1510"/>
      <c r="DA105" s="1511"/>
      <c r="DB105" s="1511"/>
      <c r="DC105" s="1511"/>
      <c r="DD105" s="1512"/>
      <c r="DE105" s="1510"/>
      <c r="DF105" s="1511"/>
      <c r="DG105" s="1511"/>
      <c r="DH105" s="1511"/>
      <c r="DI105" s="1512"/>
      <c r="DJ105" s="1510"/>
      <c r="DK105" s="1511"/>
      <c r="DL105" s="1511"/>
      <c r="DM105" s="1511"/>
      <c r="DN105" s="1512"/>
      <c r="DO105" s="1510"/>
      <c r="DP105" s="1511"/>
      <c r="DQ105" s="1511"/>
      <c r="DR105" s="1511"/>
      <c r="DS105" s="1512"/>
      <c r="DT105" s="1510"/>
      <c r="DU105" s="1511"/>
      <c r="DV105" s="1511"/>
      <c r="DW105" s="1511"/>
      <c r="DX105" s="1512"/>
      <c r="DY105" s="1510"/>
      <c r="DZ105" s="1511"/>
      <c r="EA105" s="1511"/>
      <c r="EB105" s="1511"/>
      <c r="EC105" s="1512"/>
      <c r="ED105" s="1510"/>
      <c r="EE105" s="1511"/>
      <c r="EF105" s="1511"/>
      <c r="EG105" s="1511"/>
      <c r="EH105" s="1512"/>
      <c r="EI105" s="1510"/>
      <c r="EJ105" s="1511"/>
      <c r="EK105" s="1511"/>
      <c r="EL105" s="1511"/>
      <c r="EM105" s="1512"/>
      <c r="EN105" s="1510"/>
      <c r="EO105" s="1511"/>
      <c r="EP105" s="1511"/>
      <c r="EQ105" s="1511"/>
      <c r="ER105" s="1512"/>
      <c r="ES105" s="1510"/>
      <c r="ET105" s="1511"/>
      <c r="EU105" s="1511"/>
      <c r="EV105" s="1511"/>
      <c r="EW105" s="1512"/>
      <c r="EX105" s="1510"/>
      <c r="EY105" s="1511"/>
      <c r="EZ105" s="1511"/>
      <c r="FA105" s="1511"/>
      <c r="FB105" s="1512"/>
      <c r="FC105" s="1510"/>
      <c r="FD105" s="1511"/>
      <c r="FE105" s="1511"/>
      <c r="FF105" s="1511"/>
      <c r="FG105" s="1512"/>
      <c r="FH105" s="1510"/>
      <c r="FI105" s="1511"/>
      <c r="FJ105" s="1511"/>
      <c r="FK105" s="1511"/>
      <c r="FL105" s="1512"/>
      <c r="FM105" s="1510"/>
      <c r="FN105" s="1511"/>
      <c r="FO105" s="1511"/>
      <c r="FP105" s="1511"/>
      <c r="FQ105" s="1512"/>
      <c r="FR105" s="1510"/>
      <c r="FS105" s="1511"/>
      <c r="FT105" s="1511"/>
      <c r="FU105" s="1511"/>
      <c r="FV105" s="1512"/>
      <c r="FW105" s="1510"/>
      <c r="FX105" s="1511"/>
      <c r="FY105" s="1511"/>
      <c r="FZ105" s="1511"/>
      <c r="GA105" s="1512"/>
      <c r="GB105" s="1510"/>
      <c r="GC105" s="1511"/>
      <c r="GD105" s="1511"/>
      <c r="GE105" s="1511"/>
      <c r="GF105" s="1512"/>
      <c r="GG105" s="1510"/>
      <c r="GH105" s="1511"/>
      <c r="GI105" s="1511"/>
      <c r="GJ105" s="1511"/>
      <c r="GK105" s="1513"/>
      <c r="GL105" s="1607"/>
      <c r="GM105" s="2155"/>
      <c r="GN105" s="1551"/>
    </row>
    <row r="106" spans="1:196" ht="10.5" hidden="1" customHeight="1">
      <c r="A106" s="1387"/>
      <c r="B106" s="1381"/>
      <c r="C106" s="1381"/>
      <c r="D106" s="1381"/>
      <c r="E106" s="1381"/>
      <c r="F106" s="1381"/>
      <c r="G106" s="1392" t="s">
        <v>716</v>
      </c>
      <c r="H106" s="1515"/>
      <c r="I106" s="214"/>
      <c r="J106" s="215"/>
      <c r="K106" s="215"/>
      <c r="L106" s="215"/>
      <c r="M106" s="217"/>
      <c r="N106" s="218"/>
      <c r="O106" s="215"/>
      <c r="P106" s="215"/>
      <c r="Q106" s="215"/>
      <c r="R106" s="217"/>
      <c r="S106" s="215"/>
      <c r="T106" s="215"/>
      <c r="U106" s="215"/>
      <c r="V106" s="215"/>
      <c r="W106" s="215"/>
      <c r="X106" s="218"/>
      <c r="Y106" s="215"/>
      <c r="Z106" s="215"/>
      <c r="AA106" s="215"/>
      <c r="AB106" s="215"/>
      <c r="AC106" s="218"/>
      <c r="AD106" s="215"/>
      <c r="AE106" s="215"/>
      <c r="AF106" s="215"/>
      <c r="AG106" s="217"/>
      <c r="AH106" s="218"/>
      <c r="AI106" s="215"/>
      <c r="AJ106" s="215"/>
      <c r="AK106" s="215"/>
      <c r="AL106" s="217"/>
      <c r="AM106" s="215"/>
      <c r="AN106" s="215"/>
      <c r="AO106" s="215"/>
      <c r="AP106" s="215"/>
      <c r="AQ106" s="215"/>
      <c r="AR106" s="218"/>
      <c r="AS106" s="215"/>
      <c r="AT106" s="215"/>
      <c r="AU106" s="215"/>
      <c r="AV106" s="217"/>
      <c r="AW106" s="215"/>
      <c r="AX106" s="215"/>
      <c r="AY106" s="215"/>
      <c r="AZ106" s="215"/>
      <c r="BA106" s="215"/>
      <c r="BB106" s="219"/>
      <c r="BC106" s="215"/>
      <c r="BD106" s="215"/>
      <c r="BE106" s="215"/>
      <c r="BF106" s="217"/>
      <c r="BG106" s="215"/>
      <c r="BH106" s="215"/>
      <c r="BI106" s="215"/>
      <c r="BJ106" s="215"/>
      <c r="BK106" s="215"/>
      <c r="BL106" s="218"/>
      <c r="BM106" s="215"/>
      <c r="BN106" s="215"/>
      <c r="BO106" s="215"/>
      <c r="BP106" s="215"/>
      <c r="BQ106" s="218"/>
      <c r="BR106" s="215"/>
      <c r="BS106" s="215"/>
      <c r="BT106" s="215"/>
      <c r="BU106" s="217"/>
      <c r="BV106" s="218"/>
      <c r="BW106" s="215"/>
      <c r="BX106" s="215"/>
      <c r="BY106" s="215"/>
      <c r="BZ106" s="217"/>
      <c r="CA106" s="218"/>
      <c r="CB106" s="215"/>
      <c r="CC106" s="215"/>
      <c r="CD106" s="215"/>
      <c r="CE106" s="217"/>
      <c r="CF106" s="218"/>
      <c r="CG106" s="215"/>
      <c r="CH106" s="215"/>
      <c r="CI106" s="215"/>
      <c r="CJ106" s="217"/>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c r="EB106" s="215"/>
      <c r="EC106" s="215"/>
      <c r="ED106" s="215"/>
      <c r="EE106" s="215"/>
      <c r="EF106" s="215"/>
      <c r="EG106" s="215"/>
      <c r="EH106" s="215"/>
      <c r="EI106" s="215"/>
      <c r="EJ106" s="215"/>
      <c r="EK106" s="215"/>
      <c r="EL106" s="215"/>
      <c r="EM106" s="215"/>
      <c r="EN106" s="215"/>
      <c r="EO106" s="215"/>
      <c r="EP106" s="215"/>
      <c r="EQ106" s="215"/>
      <c r="ER106" s="215"/>
      <c r="ES106" s="215"/>
      <c r="ET106" s="215"/>
      <c r="EU106" s="215"/>
      <c r="EV106" s="215"/>
      <c r="EW106" s="215"/>
      <c r="EX106" s="215"/>
      <c r="EY106" s="215"/>
      <c r="EZ106" s="215"/>
      <c r="FA106" s="215"/>
      <c r="FB106" s="215"/>
      <c r="FC106" s="215"/>
      <c r="FD106" s="215"/>
      <c r="FE106" s="215"/>
      <c r="FF106" s="215"/>
      <c r="FG106" s="215"/>
      <c r="FH106" s="215"/>
      <c r="FI106" s="215"/>
      <c r="FJ106" s="215"/>
      <c r="FK106" s="215"/>
      <c r="FL106" s="215"/>
      <c r="FM106" s="215"/>
      <c r="FN106" s="215"/>
      <c r="FO106" s="215"/>
      <c r="FP106" s="215"/>
      <c r="FQ106" s="215"/>
      <c r="FR106" s="215"/>
      <c r="FS106" s="215"/>
      <c r="FT106" s="215"/>
      <c r="FU106" s="215"/>
      <c r="FV106" s="215"/>
      <c r="FW106" s="215"/>
      <c r="FX106" s="215"/>
      <c r="FY106" s="215"/>
      <c r="FZ106" s="215"/>
      <c r="GA106" s="215"/>
      <c r="GB106" s="215"/>
      <c r="GC106" s="215"/>
      <c r="GD106" s="215"/>
      <c r="GE106" s="215"/>
      <c r="GF106" s="215"/>
      <c r="GG106" s="218"/>
      <c r="GH106" s="215"/>
      <c r="GI106" s="215"/>
      <c r="GJ106" s="215"/>
      <c r="GK106" s="215"/>
      <c r="GL106" s="1604">
        <f>SUM(I108:GK108)</f>
        <v>0</v>
      </c>
      <c r="GM106" s="2154">
        <f>ROUND(GL106/20,2)</f>
        <v>0</v>
      </c>
      <c r="GN106" s="1551"/>
    </row>
    <row r="107" spans="1:196" ht="4.5" hidden="1" customHeight="1">
      <c r="A107" s="1387"/>
      <c r="B107" s="1381"/>
      <c r="C107" s="1381"/>
      <c r="D107" s="1381"/>
      <c r="E107" s="1381"/>
      <c r="F107" s="1381"/>
      <c r="G107" s="1392"/>
      <c r="H107" s="1515"/>
      <c r="I107" s="214"/>
      <c r="J107" s="215"/>
      <c r="K107" s="215"/>
      <c r="L107" s="215"/>
      <c r="M107" s="217"/>
      <c r="N107" s="218"/>
      <c r="O107" s="215"/>
      <c r="P107" s="215"/>
      <c r="Q107" s="215"/>
      <c r="R107" s="217"/>
      <c r="S107" s="215"/>
      <c r="T107" s="215"/>
      <c r="U107" s="215"/>
      <c r="V107" s="215"/>
      <c r="W107" s="215"/>
      <c r="X107" s="218"/>
      <c r="Y107" s="215"/>
      <c r="Z107" s="215"/>
      <c r="AA107" s="215"/>
      <c r="AB107" s="215"/>
      <c r="AC107" s="218"/>
      <c r="AD107" s="215"/>
      <c r="AE107" s="215"/>
      <c r="AF107" s="215"/>
      <c r="AG107" s="217"/>
      <c r="AH107" s="218"/>
      <c r="AI107" s="215"/>
      <c r="AJ107" s="215"/>
      <c r="AK107" s="215"/>
      <c r="AL107" s="217"/>
      <c r="AM107" s="215"/>
      <c r="AN107" s="215"/>
      <c r="AO107" s="215"/>
      <c r="AP107" s="215"/>
      <c r="AQ107" s="215"/>
      <c r="AR107" s="218"/>
      <c r="AS107" s="215"/>
      <c r="AT107" s="215"/>
      <c r="AU107" s="215"/>
      <c r="AV107" s="217"/>
      <c r="AW107" s="215"/>
      <c r="AX107" s="215"/>
      <c r="AY107" s="215"/>
      <c r="AZ107" s="215"/>
      <c r="BA107" s="215"/>
      <c r="BB107" s="219"/>
      <c r="BC107" s="215"/>
      <c r="BD107" s="215"/>
      <c r="BE107" s="215"/>
      <c r="BF107" s="217"/>
      <c r="BG107" s="215"/>
      <c r="BH107" s="215"/>
      <c r="BI107" s="215"/>
      <c r="BJ107" s="215"/>
      <c r="BK107" s="215"/>
      <c r="BL107" s="218"/>
      <c r="BM107" s="215"/>
      <c r="BN107" s="215"/>
      <c r="BO107" s="215"/>
      <c r="BP107" s="215"/>
      <c r="BQ107" s="218"/>
      <c r="BR107" s="215"/>
      <c r="BS107" s="215"/>
      <c r="BT107" s="215"/>
      <c r="BU107" s="217"/>
      <c r="BV107" s="218"/>
      <c r="BW107" s="215"/>
      <c r="BX107" s="215"/>
      <c r="BY107" s="215"/>
      <c r="BZ107" s="217"/>
      <c r="CA107" s="218"/>
      <c r="CB107" s="215"/>
      <c r="CC107" s="215"/>
      <c r="CD107" s="215"/>
      <c r="CE107" s="217"/>
      <c r="CF107" s="218"/>
      <c r="CG107" s="215"/>
      <c r="CH107" s="215"/>
      <c r="CI107" s="215"/>
      <c r="CJ107" s="217"/>
      <c r="CK107" s="215"/>
      <c r="CL107" s="215"/>
      <c r="CM107" s="215"/>
      <c r="CN107" s="215"/>
      <c r="CO107" s="215"/>
      <c r="CP107" s="215"/>
      <c r="CQ107" s="215"/>
      <c r="CR107" s="215"/>
      <c r="CS107" s="215"/>
      <c r="CT107" s="215"/>
      <c r="CU107" s="215"/>
      <c r="CV107" s="215"/>
      <c r="CW107" s="215"/>
      <c r="CX107" s="215"/>
      <c r="CY107" s="215"/>
      <c r="CZ107" s="215"/>
      <c r="DA107" s="215"/>
      <c r="DB107" s="215"/>
      <c r="DC107" s="215"/>
      <c r="DD107" s="215"/>
      <c r="DE107" s="215"/>
      <c r="DF107" s="215"/>
      <c r="DG107" s="215"/>
      <c r="DH107" s="215"/>
      <c r="DI107" s="215"/>
      <c r="DJ107" s="215"/>
      <c r="DK107" s="215"/>
      <c r="DL107" s="215"/>
      <c r="DM107" s="215"/>
      <c r="DN107" s="215"/>
      <c r="DO107" s="215"/>
      <c r="DP107" s="215"/>
      <c r="DQ107" s="215"/>
      <c r="DR107" s="215"/>
      <c r="DS107" s="215"/>
      <c r="DT107" s="215"/>
      <c r="DU107" s="215"/>
      <c r="DV107" s="215"/>
      <c r="DW107" s="215"/>
      <c r="DX107" s="215"/>
      <c r="DY107" s="215"/>
      <c r="DZ107" s="215"/>
      <c r="EA107" s="215"/>
      <c r="EB107" s="215"/>
      <c r="EC107" s="215"/>
      <c r="ED107" s="215"/>
      <c r="EE107" s="215"/>
      <c r="EF107" s="215"/>
      <c r="EG107" s="215"/>
      <c r="EH107" s="215"/>
      <c r="EI107" s="215"/>
      <c r="EJ107" s="215"/>
      <c r="EK107" s="215"/>
      <c r="EL107" s="215"/>
      <c r="EM107" s="215"/>
      <c r="EN107" s="215"/>
      <c r="EO107" s="215"/>
      <c r="EP107" s="215"/>
      <c r="EQ107" s="215"/>
      <c r="ER107" s="215"/>
      <c r="ES107" s="215"/>
      <c r="ET107" s="215"/>
      <c r="EU107" s="215"/>
      <c r="EV107" s="215"/>
      <c r="EW107" s="215"/>
      <c r="EX107" s="215"/>
      <c r="EY107" s="215"/>
      <c r="EZ107" s="215"/>
      <c r="FA107" s="215"/>
      <c r="FB107" s="215"/>
      <c r="FC107" s="215"/>
      <c r="FD107" s="215"/>
      <c r="FE107" s="215"/>
      <c r="FF107" s="215"/>
      <c r="FG107" s="215"/>
      <c r="FH107" s="215"/>
      <c r="FI107" s="215"/>
      <c r="FJ107" s="215"/>
      <c r="FK107" s="215"/>
      <c r="FL107" s="215"/>
      <c r="FM107" s="215"/>
      <c r="FN107" s="215"/>
      <c r="FO107" s="215"/>
      <c r="FP107" s="215"/>
      <c r="FQ107" s="215"/>
      <c r="FR107" s="215"/>
      <c r="FS107" s="215"/>
      <c r="FT107" s="215"/>
      <c r="FU107" s="215"/>
      <c r="FV107" s="215"/>
      <c r="FW107" s="215"/>
      <c r="FX107" s="215"/>
      <c r="FY107" s="215"/>
      <c r="FZ107" s="215"/>
      <c r="GA107" s="215"/>
      <c r="GB107" s="215"/>
      <c r="GC107" s="215"/>
      <c r="GD107" s="215"/>
      <c r="GE107" s="215"/>
      <c r="GF107" s="215"/>
      <c r="GG107" s="218"/>
      <c r="GH107" s="215"/>
      <c r="GI107" s="215"/>
      <c r="GJ107" s="215"/>
      <c r="GK107" s="215"/>
      <c r="GL107" s="1605"/>
      <c r="GM107" s="2154"/>
      <c r="GN107" s="1551"/>
    </row>
    <row r="108" spans="1:196" ht="10.5" hidden="1" customHeight="1" thickBot="1">
      <c r="A108" s="1388"/>
      <c r="B108" s="1382"/>
      <c r="C108" s="1382"/>
      <c r="D108" s="1382"/>
      <c r="E108" s="1384"/>
      <c r="F108" s="1384"/>
      <c r="G108" s="1403"/>
      <c r="H108" s="1516"/>
      <c r="I108" s="1506"/>
      <c r="J108" s="1472"/>
      <c r="K108" s="1472"/>
      <c r="L108" s="1472"/>
      <c r="M108" s="1473"/>
      <c r="N108" s="1471"/>
      <c r="O108" s="1472"/>
      <c r="P108" s="1472"/>
      <c r="Q108" s="1472"/>
      <c r="R108" s="1473"/>
      <c r="S108" s="1471"/>
      <c r="T108" s="1472"/>
      <c r="U108" s="1472"/>
      <c r="V108" s="1472"/>
      <c r="W108" s="1473"/>
      <c r="X108" s="1471"/>
      <c r="Y108" s="1472"/>
      <c r="Z108" s="1472"/>
      <c r="AA108" s="1472"/>
      <c r="AB108" s="1473"/>
      <c r="AC108" s="1628"/>
      <c r="AD108" s="1629"/>
      <c r="AE108" s="1629"/>
      <c r="AF108" s="1629"/>
      <c r="AG108" s="1630"/>
      <c r="AH108" s="1507"/>
      <c r="AI108" s="1508"/>
      <c r="AJ108" s="1508"/>
      <c r="AK108" s="1508"/>
      <c r="AL108" s="1509"/>
      <c r="AM108" s="1508"/>
      <c r="AN108" s="1623"/>
      <c r="AO108" s="1623"/>
      <c r="AP108" s="1623"/>
      <c r="AQ108" s="1624"/>
      <c r="AR108" s="1471"/>
      <c r="AS108" s="1472"/>
      <c r="AT108" s="1472"/>
      <c r="AU108" s="1472"/>
      <c r="AV108" s="1473"/>
      <c r="AW108" s="1471"/>
      <c r="AX108" s="1472"/>
      <c r="AY108" s="1472"/>
      <c r="AZ108" s="1472"/>
      <c r="BA108" s="1568"/>
      <c r="BB108" s="1587"/>
      <c r="BC108" s="1472"/>
      <c r="BD108" s="1472"/>
      <c r="BE108" s="1472"/>
      <c r="BF108" s="1473"/>
      <c r="BG108" s="1471"/>
      <c r="BH108" s="1472"/>
      <c r="BI108" s="1472"/>
      <c r="BJ108" s="1472"/>
      <c r="BK108" s="1473"/>
      <c r="BL108" s="1625"/>
      <c r="BM108" s="1626"/>
      <c r="BN108" s="1626"/>
      <c r="BO108" s="1626"/>
      <c r="BP108" s="1626"/>
      <c r="BQ108" s="1626"/>
      <c r="BR108" s="1626"/>
      <c r="BS108" s="1626"/>
      <c r="BT108" s="1626"/>
      <c r="BU108" s="1627"/>
      <c r="BV108" s="1471"/>
      <c r="BW108" s="1472"/>
      <c r="BX108" s="1472"/>
      <c r="BY108" s="1472"/>
      <c r="BZ108" s="1473"/>
      <c r="CA108" s="1471"/>
      <c r="CB108" s="1472"/>
      <c r="CC108" s="1472"/>
      <c r="CD108" s="1472"/>
      <c r="CE108" s="1473"/>
      <c r="CF108" s="1471"/>
      <c r="CG108" s="1472"/>
      <c r="CH108" s="1472"/>
      <c r="CI108" s="1472"/>
      <c r="CJ108" s="1473"/>
      <c r="CK108" s="1472"/>
      <c r="CL108" s="1472"/>
      <c r="CM108" s="1472"/>
      <c r="CN108" s="1472"/>
      <c r="CO108" s="1473"/>
      <c r="CP108" s="1471"/>
      <c r="CQ108" s="1472"/>
      <c r="CR108" s="1472"/>
      <c r="CS108" s="1472"/>
      <c r="CT108" s="1473"/>
      <c r="CU108" s="1471"/>
      <c r="CV108" s="1472"/>
      <c r="CW108" s="1472"/>
      <c r="CX108" s="1472"/>
      <c r="CY108" s="1473"/>
      <c r="CZ108" s="1471"/>
      <c r="DA108" s="1472"/>
      <c r="DB108" s="1472"/>
      <c r="DC108" s="1472"/>
      <c r="DD108" s="1473"/>
      <c r="DE108" s="1471"/>
      <c r="DF108" s="1472"/>
      <c r="DG108" s="1472"/>
      <c r="DH108" s="1472"/>
      <c r="DI108" s="1473"/>
      <c r="DJ108" s="1471"/>
      <c r="DK108" s="1472"/>
      <c r="DL108" s="1472"/>
      <c r="DM108" s="1472"/>
      <c r="DN108" s="1473"/>
      <c r="DO108" s="1471"/>
      <c r="DP108" s="1472"/>
      <c r="DQ108" s="1472"/>
      <c r="DR108" s="1472"/>
      <c r="DS108" s="1473"/>
      <c r="DT108" s="1471"/>
      <c r="DU108" s="1472"/>
      <c r="DV108" s="1472"/>
      <c r="DW108" s="1472"/>
      <c r="DX108" s="1473"/>
      <c r="DY108" s="1471"/>
      <c r="DZ108" s="1472"/>
      <c r="EA108" s="1472"/>
      <c r="EB108" s="1472"/>
      <c r="EC108" s="1473"/>
      <c r="ED108" s="1471"/>
      <c r="EE108" s="1472"/>
      <c r="EF108" s="1472"/>
      <c r="EG108" s="1472"/>
      <c r="EH108" s="1473"/>
      <c r="EI108" s="1471"/>
      <c r="EJ108" s="1472"/>
      <c r="EK108" s="1472"/>
      <c r="EL108" s="1472"/>
      <c r="EM108" s="1473"/>
      <c r="EN108" s="1471"/>
      <c r="EO108" s="1472"/>
      <c r="EP108" s="1472"/>
      <c r="EQ108" s="1472"/>
      <c r="ER108" s="1473"/>
      <c r="ES108" s="1471"/>
      <c r="ET108" s="1472"/>
      <c r="EU108" s="1472"/>
      <c r="EV108" s="1472"/>
      <c r="EW108" s="1473"/>
      <c r="EX108" s="1471"/>
      <c r="EY108" s="1472"/>
      <c r="EZ108" s="1472"/>
      <c r="FA108" s="1472"/>
      <c r="FB108" s="1473"/>
      <c r="FC108" s="1471"/>
      <c r="FD108" s="1472"/>
      <c r="FE108" s="1472"/>
      <c r="FF108" s="1472"/>
      <c r="FG108" s="1473"/>
      <c r="FH108" s="1471"/>
      <c r="FI108" s="1472"/>
      <c r="FJ108" s="1472"/>
      <c r="FK108" s="1472"/>
      <c r="FL108" s="1473"/>
      <c r="FM108" s="1471"/>
      <c r="FN108" s="1472"/>
      <c r="FO108" s="1472"/>
      <c r="FP108" s="1472"/>
      <c r="FQ108" s="1473"/>
      <c r="FR108" s="1471"/>
      <c r="FS108" s="1472"/>
      <c r="FT108" s="1472"/>
      <c r="FU108" s="1472"/>
      <c r="FV108" s="1473"/>
      <c r="FW108" s="1471"/>
      <c r="FX108" s="1472"/>
      <c r="FY108" s="1472"/>
      <c r="FZ108" s="1472"/>
      <c r="GA108" s="1473"/>
      <c r="GB108" s="1471"/>
      <c r="GC108" s="1472"/>
      <c r="GD108" s="1472"/>
      <c r="GE108" s="1472"/>
      <c r="GF108" s="1473"/>
      <c r="GG108" s="1471"/>
      <c r="GH108" s="1472"/>
      <c r="GI108" s="1472"/>
      <c r="GJ108" s="1472"/>
      <c r="GK108" s="1582"/>
      <c r="GL108" s="1621"/>
      <c r="GM108" s="2156"/>
      <c r="GN108" s="1631"/>
    </row>
    <row r="109" spans="1:196" ht="10.5" hidden="1" customHeight="1">
      <c r="A109" s="1402"/>
      <c r="B109" s="1383" t="str">
        <f>IF($A109="","",VLOOKUP($A109,②従事者明細!$A$3:$I$40,2))</f>
        <v/>
      </c>
      <c r="C109" s="1383" t="str">
        <f>IF($A109="","",VLOOKUP($A109,②従事者明細!$A$3:$I$40,3))</f>
        <v/>
      </c>
      <c r="D109" s="1383" t="str">
        <f>IF($A109="","",VLOOKUP($A109,②従事者明細!$A$3:$I$40,6))</f>
        <v/>
      </c>
      <c r="E109" s="1380" t="str">
        <f>IF($A109="","",VLOOKUP($A109,②従事者明細!$A$3:$I$40,5))</f>
        <v/>
      </c>
      <c r="F109" s="1380" t="str">
        <f>IF($A109="","",VLOOKUP($A109,②従事者明細!$A$3:$I$40,4))</f>
        <v/>
      </c>
      <c r="G109" s="1531" t="s">
        <v>764</v>
      </c>
      <c r="H109" s="1532"/>
      <c r="I109" s="207"/>
      <c r="J109" s="208"/>
      <c r="K109" s="208"/>
      <c r="L109" s="208"/>
      <c r="M109" s="209"/>
      <c r="N109" s="210"/>
      <c r="O109" s="208"/>
      <c r="P109" s="208"/>
      <c r="Q109" s="208"/>
      <c r="R109" s="208"/>
      <c r="S109" s="210"/>
      <c r="T109" s="208"/>
      <c r="U109" s="208"/>
      <c r="V109" s="208"/>
      <c r="W109" s="208"/>
      <c r="X109" s="210"/>
      <c r="Y109" s="208"/>
      <c r="Z109" s="208"/>
      <c r="AA109" s="208"/>
      <c r="AB109" s="208"/>
      <c r="AC109" s="210"/>
      <c r="AD109" s="208"/>
      <c r="AE109" s="208"/>
      <c r="AF109" s="208"/>
      <c r="AG109" s="209"/>
      <c r="AH109" s="210"/>
      <c r="AI109" s="208"/>
      <c r="AJ109" s="208"/>
      <c r="AK109" s="208"/>
      <c r="AL109" s="209"/>
      <c r="AM109" s="208"/>
      <c r="AN109" s="208"/>
      <c r="AO109" s="208"/>
      <c r="AP109" s="208"/>
      <c r="AQ109" s="208"/>
      <c r="AR109" s="210"/>
      <c r="AS109" s="208"/>
      <c r="AT109" s="208"/>
      <c r="AU109" s="208"/>
      <c r="AV109" s="209"/>
      <c r="AW109" s="208"/>
      <c r="AX109" s="208"/>
      <c r="AY109" s="208"/>
      <c r="AZ109" s="208"/>
      <c r="BA109" s="208"/>
      <c r="BB109" s="211"/>
      <c r="BC109" s="208"/>
      <c r="BD109" s="208"/>
      <c r="BE109" s="208"/>
      <c r="BF109" s="209"/>
      <c r="BG109" s="208"/>
      <c r="BH109" s="208"/>
      <c r="BI109" s="208"/>
      <c r="BJ109" s="208"/>
      <c r="BK109" s="208"/>
      <c r="BL109" s="210"/>
      <c r="BM109" s="208"/>
      <c r="BN109" s="208"/>
      <c r="BO109" s="208"/>
      <c r="BP109" s="208"/>
      <c r="BQ109" s="210"/>
      <c r="BR109" s="208"/>
      <c r="BS109" s="208"/>
      <c r="BT109" s="208"/>
      <c r="BU109" s="209"/>
      <c r="BV109" s="210"/>
      <c r="BW109" s="208"/>
      <c r="BX109" s="208"/>
      <c r="BY109" s="208"/>
      <c r="BZ109" s="209"/>
      <c r="CA109" s="210"/>
      <c r="CB109" s="208"/>
      <c r="CC109" s="208"/>
      <c r="CD109" s="208"/>
      <c r="CE109" s="209"/>
      <c r="CF109" s="210"/>
      <c r="CG109" s="208"/>
      <c r="CH109" s="208"/>
      <c r="CI109" s="208"/>
      <c r="CJ109" s="209"/>
      <c r="CK109" s="208"/>
      <c r="CL109" s="208"/>
      <c r="CM109" s="208"/>
      <c r="CN109" s="208"/>
      <c r="CO109" s="208"/>
      <c r="CP109" s="208"/>
      <c r="CQ109" s="208"/>
      <c r="CR109" s="208"/>
      <c r="CS109" s="208"/>
      <c r="CT109" s="208"/>
      <c r="CU109" s="208"/>
      <c r="CV109" s="208"/>
      <c r="CW109" s="208"/>
      <c r="CX109" s="208"/>
      <c r="CY109" s="208"/>
      <c r="CZ109" s="208"/>
      <c r="DA109" s="208"/>
      <c r="DB109" s="208"/>
      <c r="DC109" s="208"/>
      <c r="DD109" s="208"/>
      <c r="DE109" s="208"/>
      <c r="DF109" s="208"/>
      <c r="DG109" s="208"/>
      <c r="DH109" s="208"/>
      <c r="DI109" s="208"/>
      <c r="DJ109" s="208"/>
      <c r="DK109" s="208"/>
      <c r="DL109" s="208"/>
      <c r="DM109" s="208"/>
      <c r="DN109" s="208"/>
      <c r="DO109" s="208"/>
      <c r="DP109" s="208"/>
      <c r="DQ109" s="208"/>
      <c r="DR109" s="208"/>
      <c r="DS109" s="208"/>
      <c r="DT109" s="208"/>
      <c r="DU109" s="208"/>
      <c r="DV109" s="208"/>
      <c r="DW109" s="208"/>
      <c r="DX109" s="208"/>
      <c r="DY109" s="208"/>
      <c r="DZ109" s="208"/>
      <c r="EA109" s="208"/>
      <c r="EB109" s="208"/>
      <c r="EC109" s="208"/>
      <c r="ED109" s="208"/>
      <c r="EE109" s="208"/>
      <c r="EF109" s="208"/>
      <c r="EG109" s="208"/>
      <c r="EH109" s="208"/>
      <c r="EI109" s="208"/>
      <c r="EJ109" s="208"/>
      <c r="EK109" s="208"/>
      <c r="EL109" s="208"/>
      <c r="EM109" s="208"/>
      <c r="EN109" s="208"/>
      <c r="EO109" s="208"/>
      <c r="EP109" s="208"/>
      <c r="EQ109" s="208"/>
      <c r="ER109" s="208"/>
      <c r="ES109" s="208"/>
      <c r="ET109" s="208"/>
      <c r="EU109" s="208"/>
      <c r="EV109" s="208"/>
      <c r="EW109" s="208"/>
      <c r="EX109" s="208"/>
      <c r="EY109" s="208"/>
      <c r="EZ109" s="208"/>
      <c r="FA109" s="208"/>
      <c r="FB109" s="208"/>
      <c r="FC109" s="208"/>
      <c r="FD109" s="208"/>
      <c r="FE109" s="208"/>
      <c r="FF109" s="208"/>
      <c r="FG109" s="208"/>
      <c r="FH109" s="208"/>
      <c r="FI109" s="208"/>
      <c r="FJ109" s="208"/>
      <c r="FK109" s="208"/>
      <c r="FL109" s="208"/>
      <c r="FM109" s="208"/>
      <c r="FN109" s="208"/>
      <c r="FO109" s="208"/>
      <c r="FP109" s="208"/>
      <c r="FQ109" s="208"/>
      <c r="FR109" s="208"/>
      <c r="FS109" s="208"/>
      <c r="FT109" s="208"/>
      <c r="FU109" s="208"/>
      <c r="FV109" s="208"/>
      <c r="FW109" s="208"/>
      <c r="FX109" s="208"/>
      <c r="FY109" s="208"/>
      <c r="FZ109" s="208"/>
      <c r="GA109" s="208"/>
      <c r="GB109" s="208"/>
      <c r="GC109" s="208"/>
      <c r="GD109" s="208"/>
      <c r="GE109" s="208"/>
      <c r="GF109" s="208"/>
      <c r="GG109" s="210"/>
      <c r="GH109" s="208"/>
      <c r="GI109" s="208"/>
      <c r="GJ109" s="208"/>
      <c r="GK109" s="208"/>
      <c r="GL109" s="1608">
        <f>SUM(I111:GK111)</f>
        <v>0</v>
      </c>
      <c r="GM109" s="2153">
        <f>ROUND(GL109/20,2)</f>
        <v>0</v>
      </c>
      <c r="GN109" s="1550"/>
    </row>
    <row r="110" spans="1:196" ht="4.5" hidden="1" customHeight="1">
      <c r="A110" s="1387"/>
      <c r="B110" s="1381"/>
      <c r="C110" s="1381"/>
      <c r="D110" s="1381"/>
      <c r="E110" s="1381"/>
      <c r="F110" s="1381"/>
      <c r="G110" s="1392"/>
      <c r="H110" s="1515"/>
      <c r="I110" s="214"/>
      <c r="J110" s="215"/>
      <c r="K110" s="215"/>
      <c r="L110" s="215"/>
      <c r="M110" s="215"/>
      <c r="N110" s="215"/>
      <c r="O110" s="215"/>
      <c r="P110" s="215"/>
      <c r="Q110" s="215"/>
      <c r="R110" s="215"/>
      <c r="S110" s="215"/>
      <c r="T110" s="215"/>
      <c r="U110" s="215"/>
      <c r="V110" s="215"/>
      <c r="W110" s="215"/>
      <c r="X110" s="215"/>
      <c r="Y110" s="215"/>
      <c r="Z110" s="215"/>
      <c r="AA110" s="215"/>
      <c r="AB110" s="215"/>
      <c r="AC110" s="215"/>
      <c r="AD110" s="215"/>
      <c r="AE110" s="215"/>
      <c r="AF110" s="215"/>
      <c r="AG110" s="215"/>
      <c r="AH110" s="215"/>
      <c r="AI110" s="215"/>
      <c r="AJ110" s="215"/>
      <c r="AK110" s="215"/>
      <c r="AL110" s="215"/>
      <c r="AM110" s="215"/>
      <c r="AN110" s="215"/>
      <c r="AO110" s="215"/>
      <c r="AP110" s="215"/>
      <c r="AQ110" s="215"/>
      <c r="AR110" s="215"/>
      <c r="AS110" s="215"/>
      <c r="AT110" s="215"/>
      <c r="AU110" s="215"/>
      <c r="AV110" s="215"/>
      <c r="AW110" s="215"/>
      <c r="AX110" s="215"/>
      <c r="AY110" s="215"/>
      <c r="AZ110" s="215"/>
      <c r="BA110" s="215"/>
      <c r="BB110" s="215"/>
      <c r="BC110" s="215"/>
      <c r="BD110" s="215"/>
      <c r="BE110" s="215"/>
      <c r="BF110" s="215"/>
      <c r="BG110" s="215"/>
      <c r="BH110" s="215"/>
      <c r="BI110" s="215"/>
      <c r="BJ110" s="215"/>
      <c r="BK110" s="215"/>
      <c r="BL110" s="215"/>
      <c r="BM110" s="215"/>
      <c r="BN110" s="215"/>
      <c r="BO110" s="215"/>
      <c r="BP110" s="215"/>
      <c r="BQ110" s="215"/>
      <c r="BR110" s="215"/>
      <c r="BS110" s="215"/>
      <c r="BT110" s="215"/>
      <c r="BU110" s="217"/>
      <c r="BV110" s="218"/>
      <c r="BW110" s="215"/>
      <c r="BX110" s="215"/>
      <c r="BY110" s="215"/>
      <c r="BZ110" s="217"/>
      <c r="CA110" s="218"/>
      <c r="CB110" s="215"/>
      <c r="CC110" s="215"/>
      <c r="CD110" s="215"/>
      <c r="CE110" s="217"/>
      <c r="CF110" s="218"/>
      <c r="CG110" s="215"/>
      <c r="CH110" s="215"/>
      <c r="CI110" s="215"/>
      <c r="CJ110" s="217"/>
      <c r="CK110" s="215"/>
      <c r="CL110" s="215"/>
      <c r="CM110" s="215"/>
      <c r="CN110" s="215"/>
      <c r="CO110" s="215"/>
      <c r="CP110" s="215"/>
      <c r="CQ110" s="215"/>
      <c r="CR110" s="215"/>
      <c r="CS110" s="215"/>
      <c r="CT110" s="215"/>
      <c r="CU110" s="215"/>
      <c r="CV110" s="215"/>
      <c r="CW110" s="215"/>
      <c r="CX110" s="215"/>
      <c r="CY110" s="215"/>
      <c r="CZ110" s="215"/>
      <c r="DA110" s="215"/>
      <c r="DB110" s="215"/>
      <c r="DC110" s="215"/>
      <c r="DD110" s="215"/>
      <c r="DE110" s="215"/>
      <c r="DF110" s="215"/>
      <c r="DG110" s="215"/>
      <c r="DH110" s="215"/>
      <c r="DI110" s="215"/>
      <c r="DJ110" s="215"/>
      <c r="DK110" s="215"/>
      <c r="DL110" s="215"/>
      <c r="DM110" s="215"/>
      <c r="DN110" s="215"/>
      <c r="DO110" s="215"/>
      <c r="DP110" s="215"/>
      <c r="DQ110" s="215"/>
      <c r="DR110" s="215"/>
      <c r="DS110" s="215"/>
      <c r="DT110" s="215"/>
      <c r="DU110" s="215"/>
      <c r="DV110" s="215"/>
      <c r="DW110" s="215"/>
      <c r="DX110" s="215"/>
      <c r="DY110" s="215"/>
      <c r="DZ110" s="215"/>
      <c r="EA110" s="215"/>
      <c r="EB110" s="215"/>
      <c r="EC110" s="215"/>
      <c r="ED110" s="215"/>
      <c r="EE110" s="215"/>
      <c r="EF110" s="215"/>
      <c r="EG110" s="215"/>
      <c r="EH110" s="215"/>
      <c r="EI110" s="215"/>
      <c r="EJ110" s="215"/>
      <c r="EK110" s="215"/>
      <c r="EL110" s="215"/>
      <c r="EM110" s="215"/>
      <c r="EN110" s="215"/>
      <c r="EO110" s="215"/>
      <c r="EP110" s="215"/>
      <c r="EQ110" s="215"/>
      <c r="ER110" s="215"/>
      <c r="ES110" s="215"/>
      <c r="ET110" s="215"/>
      <c r="EU110" s="215"/>
      <c r="EV110" s="215"/>
      <c r="EW110" s="215"/>
      <c r="EX110" s="215"/>
      <c r="EY110" s="215"/>
      <c r="EZ110" s="215"/>
      <c r="FA110" s="215"/>
      <c r="FB110" s="215"/>
      <c r="FC110" s="215"/>
      <c r="FD110" s="215"/>
      <c r="FE110" s="215"/>
      <c r="FF110" s="215"/>
      <c r="FG110" s="215"/>
      <c r="FH110" s="215"/>
      <c r="FI110" s="215"/>
      <c r="FJ110" s="215"/>
      <c r="FK110" s="215"/>
      <c r="FL110" s="215"/>
      <c r="FM110" s="215"/>
      <c r="FN110" s="215"/>
      <c r="FO110" s="215"/>
      <c r="FP110" s="215"/>
      <c r="FQ110" s="215"/>
      <c r="FR110" s="215"/>
      <c r="FS110" s="215"/>
      <c r="FT110" s="215"/>
      <c r="FU110" s="215"/>
      <c r="FV110" s="215"/>
      <c r="FW110" s="215"/>
      <c r="FX110" s="215"/>
      <c r="FY110" s="215"/>
      <c r="FZ110" s="215"/>
      <c r="GA110" s="215"/>
      <c r="GB110" s="215"/>
      <c r="GC110" s="215"/>
      <c r="GD110" s="215"/>
      <c r="GE110" s="215"/>
      <c r="GF110" s="215"/>
      <c r="GG110" s="218"/>
      <c r="GH110" s="215"/>
      <c r="GI110" s="215"/>
      <c r="GJ110" s="215"/>
      <c r="GK110" s="215"/>
      <c r="GL110" s="1609"/>
      <c r="GM110" s="2154"/>
      <c r="GN110" s="1551"/>
    </row>
    <row r="111" spans="1:196" ht="10.5" hidden="1" customHeight="1">
      <c r="A111" s="1387"/>
      <c r="B111" s="1381"/>
      <c r="C111" s="1381"/>
      <c r="D111" s="1381"/>
      <c r="E111" s="1381"/>
      <c r="F111" s="1381"/>
      <c r="G111" s="1393"/>
      <c r="H111" s="1520"/>
      <c r="I111" s="1517"/>
      <c r="J111" s="1511"/>
      <c r="K111" s="1511"/>
      <c r="L111" s="1511"/>
      <c r="M111" s="1512"/>
      <c r="N111" s="1510"/>
      <c r="O111" s="1511"/>
      <c r="P111" s="1511"/>
      <c r="Q111" s="1511"/>
      <c r="R111" s="1512"/>
      <c r="S111" s="1510"/>
      <c r="T111" s="1511"/>
      <c r="U111" s="1511"/>
      <c r="V111" s="1511"/>
      <c r="W111" s="1512"/>
      <c r="X111" s="1510"/>
      <c r="Y111" s="1511"/>
      <c r="Z111" s="1511"/>
      <c r="AA111" s="1511"/>
      <c r="AB111" s="1512"/>
      <c r="AC111" s="1510"/>
      <c r="AD111" s="1511"/>
      <c r="AE111" s="1511"/>
      <c r="AF111" s="1511"/>
      <c r="AG111" s="1512"/>
      <c r="AH111" s="1511"/>
      <c r="AI111" s="1511"/>
      <c r="AJ111" s="1511"/>
      <c r="AK111" s="1511"/>
      <c r="AL111" s="1512"/>
      <c r="AM111" s="1510"/>
      <c r="AN111" s="1511"/>
      <c r="AO111" s="1511"/>
      <c r="AP111" s="1511"/>
      <c r="AQ111" s="1512"/>
      <c r="AR111" s="1510"/>
      <c r="AS111" s="1511"/>
      <c r="AT111" s="1511"/>
      <c r="AU111" s="1511"/>
      <c r="AV111" s="1512"/>
      <c r="AW111" s="1510"/>
      <c r="AX111" s="1511"/>
      <c r="AY111" s="1511"/>
      <c r="AZ111" s="1511"/>
      <c r="BA111" s="1521"/>
      <c r="BB111" s="1511"/>
      <c r="BC111" s="1511"/>
      <c r="BD111" s="1511"/>
      <c r="BE111" s="1511"/>
      <c r="BF111" s="1512"/>
      <c r="BG111" s="1510"/>
      <c r="BH111" s="1511"/>
      <c r="BI111" s="1511"/>
      <c r="BJ111" s="1511"/>
      <c r="BK111" s="1512"/>
      <c r="BL111" s="1511"/>
      <c r="BM111" s="1511"/>
      <c r="BN111" s="1511"/>
      <c r="BO111" s="1511"/>
      <c r="BP111" s="1512"/>
      <c r="BQ111" s="1510"/>
      <c r="BR111" s="1511"/>
      <c r="BS111" s="1511"/>
      <c r="BT111" s="1511"/>
      <c r="BU111" s="1512"/>
      <c r="BV111" s="1510"/>
      <c r="BW111" s="1511"/>
      <c r="BX111" s="1511"/>
      <c r="BY111" s="1511"/>
      <c r="BZ111" s="1512"/>
      <c r="CA111" s="1510"/>
      <c r="CB111" s="1511"/>
      <c r="CC111" s="1511"/>
      <c r="CD111" s="1511"/>
      <c r="CE111" s="1512"/>
      <c r="CF111" s="1510"/>
      <c r="CG111" s="1511"/>
      <c r="CH111" s="1511"/>
      <c r="CI111" s="1511"/>
      <c r="CJ111" s="1512"/>
      <c r="CK111" s="1511"/>
      <c r="CL111" s="1511"/>
      <c r="CM111" s="1511"/>
      <c r="CN111" s="1511"/>
      <c r="CO111" s="1512"/>
      <c r="CP111" s="1510"/>
      <c r="CQ111" s="1511"/>
      <c r="CR111" s="1511"/>
      <c r="CS111" s="1511"/>
      <c r="CT111" s="1512"/>
      <c r="CU111" s="1510"/>
      <c r="CV111" s="1511"/>
      <c r="CW111" s="1511"/>
      <c r="CX111" s="1511"/>
      <c r="CY111" s="1512"/>
      <c r="CZ111" s="1510"/>
      <c r="DA111" s="1511"/>
      <c r="DB111" s="1511"/>
      <c r="DC111" s="1511"/>
      <c r="DD111" s="1512"/>
      <c r="DE111" s="1510"/>
      <c r="DF111" s="1511"/>
      <c r="DG111" s="1511"/>
      <c r="DH111" s="1511"/>
      <c r="DI111" s="1512"/>
      <c r="DJ111" s="1510"/>
      <c r="DK111" s="1511"/>
      <c r="DL111" s="1511"/>
      <c r="DM111" s="1511"/>
      <c r="DN111" s="1512"/>
      <c r="DO111" s="1510"/>
      <c r="DP111" s="1511"/>
      <c r="DQ111" s="1511"/>
      <c r="DR111" s="1511"/>
      <c r="DS111" s="1512"/>
      <c r="DT111" s="1510"/>
      <c r="DU111" s="1511"/>
      <c r="DV111" s="1511"/>
      <c r="DW111" s="1511"/>
      <c r="DX111" s="1512"/>
      <c r="DY111" s="1510"/>
      <c r="DZ111" s="1511"/>
      <c r="EA111" s="1511"/>
      <c r="EB111" s="1511"/>
      <c r="EC111" s="1512"/>
      <c r="ED111" s="1510"/>
      <c r="EE111" s="1511"/>
      <c r="EF111" s="1511"/>
      <c r="EG111" s="1511"/>
      <c r="EH111" s="1512"/>
      <c r="EI111" s="1510"/>
      <c r="EJ111" s="1511"/>
      <c r="EK111" s="1511"/>
      <c r="EL111" s="1511"/>
      <c r="EM111" s="1512"/>
      <c r="EN111" s="1510"/>
      <c r="EO111" s="1511"/>
      <c r="EP111" s="1511"/>
      <c r="EQ111" s="1511"/>
      <c r="ER111" s="1512"/>
      <c r="ES111" s="1510"/>
      <c r="ET111" s="1511"/>
      <c r="EU111" s="1511"/>
      <c r="EV111" s="1511"/>
      <c r="EW111" s="1512"/>
      <c r="EX111" s="1510"/>
      <c r="EY111" s="1511"/>
      <c r="EZ111" s="1511"/>
      <c r="FA111" s="1511"/>
      <c r="FB111" s="1512"/>
      <c r="FC111" s="1510"/>
      <c r="FD111" s="1511"/>
      <c r="FE111" s="1511"/>
      <c r="FF111" s="1511"/>
      <c r="FG111" s="1512"/>
      <c r="FH111" s="1510"/>
      <c r="FI111" s="1511"/>
      <c r="FJ111" s="1511"/>
      <c r="FK111" s="1511"/>
      <c r="FL111" s="1512"/>
      <c r="FM111" s="1510"/>
      <c r="FN111" s="1511"/>
      <c r="FO111" s="1511"/>
      <c r="FP111" s="1511"/>
      <c r="FQ111" s="1512"/>
      <c r="FR111" s="1510"/>
      <c r="FS111" s="1511"/>
      <c r="FT111" s="1511"/>
      <c r="FU111" s="1511"/>
      <c r="FV111" s="1512"/>
      <c r="FW111" s="1510"/>
      <c r="FX111" s="1511"/>
      <c r="FY111" s="1511"/>
      <c r="FZ111" s="1511"/>
      <c r="GA111" s="1512"/>
      <c r="GB111" s="1510"/>
      <c r="GC111" s="1511"/>
      <c r="GD111" s="1511"/>
      <c r="GE111" s="1511"/>
      <c r="GF111" s="1512"/>
      <c r="GG111" s="1510"/>
      <c r="GH111" s="1511"/>
      <c r="GI111" s="1511"/>
      <c r="GJ111" s="1511"/>
      <c r="GK111" s="1512"/>
      <c r="GL111" s="1609"/>
      <c r="GM111" s="2155"/>
      <c r="GN111" s="1551"/>
    </row>
    <row r="112" spans="1:196" ht="10.5" hidden="1" customHeight="1">
      <c r="A112" s="1387"/>
      <c r="B112" s="1381"/>
      <c r="C112" s="1381"/>
      <c r="D112" s="1381"/>
      <c r="E112" s="1381"/>
      <c r="F112" s="1381"/>
      <c r="G112" s="1518" t="s">
        <v>767</v>
      </c>
      <c r="H112" s="1515"/>
      <c r="I112" s="214"/>
      <c r="J112" s="215"/>
      <c r="K112" s="215"/>
      <c r="L112" s="215"/>
      <c r="M112" s="217"/>
      <c r="N112" s="218"/>
      <c r="O112" s="215"/>
      <c r="P112" s="215"/>
      <c r="Q112" s="215"/>
      <c r="R112" s="215"/>
      <c r="S112" s="218"/>
      <c r="T112" s="215"/>
      <c r="U112" s="215"/>
      <c r="V112" s="215"/>
      <c r="W112" s="215"/>
      <c r="X112" s="218"/>
      <c r="Y112" s="215"/>
      <c r="Z112" s="215"/>
      <c r="AA112" s="215"/>
      <c r="AB112" s="215"/>
      <c r="AC112" s="218"/>
      <c r="AD112" s="215"/>
      <c r="AE112" s="215"/>
      <c r="AF112" s="215"/>
      <c r="AG112" s="217"/>
      <c r="AH112" s="218"/>
      <c r="AI112" s="215"/>
      <c r="AJ112" s="215"/>
      <c r="AK112" s="215"/>
      <c r="AL112" s="217"/>
      <c r="AM112" s="215"/>
      <c r="AN112" s="215"/>
      <c r="AO112" s="215"/>
      <c r="AP112" s="215"/>
      <c r="AQ112" s="215"/>
      <c r="AR112" s="218"/>
      <c r="AS112" s="215"/>
      <c r="AT112" s="215"/>
      <c r="AU112" s="215"/>
      <c r="AV112" s="217"/>
      <c r="AW112" s="215"/>
      <c r="AX112" s="215"/>
      <c r="AY112" s="215"/>
      <c r="AZ112" s="215"/>
      <c r="BA112" s="215"/>
      <c r="BB112" s="219"/>
      <c r="BC112" s="215"/>
      <c r="BD112" s="215"/>
      <c r="BE112" s="215"/>
      <c r="BF112" s="217"/>
      <c r="BG112" s="215"/>
      <c r="BH112" s="215"/>
      <c r="BI112" s="215"/>
      <c r="BJ112" s="215"/>
      <c r="BK112" s="215"/>
      <c r="BL112" s="218"/>
      <c r="BM112" s="215"/>
      <c r="BN112" s="215"/>
      <c r="BO112" s="215"/>
      <c r="BP112" s="215"/>
      <c r="BQ112" s="218"/>
      <c r="BR112" s="215"/>
      <c r="BS112" s="215"/>
      <c r="BT112" s="215"/>
      <c r="BU112" s="217"/>
      <c r="BV112" s="218"/>
      <c r="BW112" s="215"/>
      <c r="BX112" s="215"/>
      <c r="BY112" s="215"/>
      <c r="BZ112" s="217"/>
      <c r="CA112" s="218"/>
      <c r="CB112" s="215"/>
      <c r="CC112" s="215"/>
      <c r="CD112" s="215"/>
      <c r="CE112" s="217"/>
      <c r="CF112" s="218"/>
      <c r="CG112" s="215"/>
      <c r="CH112" s="215"/>
      <c r="CI112" s="215"/>
      <c r="CJ112" s="217"/>
      <c r="CK112" s="215"/>
      <c r="CL112" s="215"/>
      <c r="CM112" s="215"/>
      <c r="CN112" s="215"/>
      <c r="CO112" s="215"/>
      <c r="CP112" s="215"/>
      <c r="CQ112" s="215"/>
      <c r="CR112" s="215"/>
      <c r="CS112" s="215"/>
      <c r="CT112" s="215"/>
      <c r="CU112" s="215"/>
      <c r="CV112" s="215"/>
      <c r="CW112" s="215"/>
      <c r="CX112" s="215"/>
      <c r="CY112" s="215"/>
      <c r="CZ112" s="215"/>
      <c r="DA112" s="215"/>
      <c r="DB112" s="215"/>
      <c r="DC112" s="215"/>
      <c r="DD112" s="215"/>
      <c r="DE112" s="215"/>
      <c r="DF112" s="215"/>
      <c r="DG112" s="215"/>
      <c r="DH112" s="215"/>
      <c r="DI112" s="215"/>
      <c r="DJ112" s="215"/>
      <c r="DK112" s="215"/>
      <c r="DL112" s="215"/>
      <c r="DM112" s="215"/>
      <c r="DN112" s="215"/>
      <c r="DO112" s="215"/>
      <c r="DP112" s="215"/>
      <c r="DQ112" s="215"/>
      <c r="DR112" s="215"/>
      <c r="DS112" s="215"/>
      <c r="DT112" s="215"/>
      <c r="DU112" s="215"/>
      <c r="DV112" s="215"/>
      <c r="DW112" s="215"/>
      <c r="DX112" s="215"/>
      <c r="DY112" s="215"/>
      <c r="DZ112" s="215"/>
      <c r="EA112" s="215"/>
      <c r="EB112" s="215"/>
      <c r="EC112" s="215"/>
      <c r="ED112" s="215"/>
      <c r="EE112" s="215"/>
      <c r="EF112" s="215"/>
      <c r="EG112" s="215"/>
      <c r="EH112" s="215"/>
      <c r="EI112" s="215"/>
      <c r="EJ112" s="215"/>
      <c r="EK112" s="215"/>
      <c r="EL112" s="215"/>
      <c r="EM112" s="215"/>
      <c r="EN112" s="215"/>
      <c r="EO112" s="215"/>
      <c r="EP112" s="215"/>
      <c r="EQ112" s="215"/>
      <c r="ER112" s="215"/>
      <c r="ES112" s="215"/>
      <c r="ET112" s="215"/>
      <c r="EU112" s="215"/>
      <c r="EV112" s="215"/>
      <c r="EW112" s="215"/>
      <c r="EX112" s="215"/>
      <c r="EY112" s="215"/>
      <c r="EZ112" s="215"/>
      <c r="FA112" s="215"/>
      <c r="FB112" s="215"/>
      <c r="FC112" s="215"/>
      <c r="FD112" s="215"/>
      <c r="FE112" s="215"/>
      <c r="FF112" s="215"/>
      <c r="FG112" s="215"/>
      <c r="FH112" s="215"/>
      <c r="FI112" s="215"/>
      <c r="FJ112" s="215"/>
      <c r="FK112" s="215"/>
      <c r="FL112" s="215"/>
      <c r="FM112" s="215"/>
      <c r="FN112" s="215"/>
      <c r="FO112" s="215"/>
      <c r="FP112" s="215"/>
      <c r="FQ112" s="215"/>
      <c r="FR112" s="215"/>
      <c r="FS112" s="215"/>
      <c r="FT112" s="215"/>
      <c r="FU112" s="215"/>
      <c r="FV112" s="215"/>
      <c r="FW112" s="215"/>
      <c r="FX112" s="215"/>
      <c r="FY112" s="215"/>
      <c r="FZ112" s="215"/>
      <c r="GA112" s="215"/>
      <c r="GB112" s="215"/>
      <c r="GC112" s="215"/>
      <c r="GD112" s="215"/>
      <c r="GE112" s="215"/>
      <c r="GF112" s="215"/>
      <c r="GG112" s="218"/>
      <c r="GH112" s="215"/>
      <c r="GI112" s="215"/>
      <c r="GJ112" s="215"/>
      <c r="GK112" s="215"/>
      <c r="GL112" s="1604">
        <f>SUM(I114:GK114)</f>
        <v>0</v>
      </c>
      <c r="GM112" s="2154">
        <f>ROUND(GL112/20,2)</f>
        <v>0</v>
      </c>
      <c r="GN112" s="1551"/>
    </row>
    <row r="113" spans="1:196" ht="7.5" hidden="1" customHeight="1">
      <c r="A113" s="1387"/>
      <c r="B113" s="1381"/>
      <c r="C113" s="1381"/>
      <c r="D113" s="1381"/>
      <c r="E113" s="1381"/>
      <c r="F113" s="1381"/>
      <c r="G113" s="1518"/>
      <c r="H113" s="1515"/>
      <c r="I113" s="214"/>
      <c r="J113" s="215"/>
      <c r="K113" s="215"/>
      <c r="L113" s="215"/>
      <c r="M113" s="217"/>
      <c r="N113" s="218"/>
      <c r="O113" s="215"/>
      <c r="P113" s="215"/>
      <c r="Q113" s="215"/>
      <c r="R113" s="215"/>
      <c r="S113" s="218"/>
      <c r="T113" s="215"/>
      <c r="U113" s="215"/>
      <c r="V113" s="215"/>
      <c r="W113" s="215"/>
      <c r="X113" s="218"/>
      <c r="Y113" s="215"/>
      <c r="Z113" s="215"/>
      <c r="AA113" s="215"/>
      <c r="AB113" s="215"/>
      <c r="AC113" s="218"/>
      <c r="AD113" s="215"/>
      <c r="AE113" s="215"/>
      <c r="AF113" s="215"/>
      <c r="AG113" s="217"/>
      <c r="AH113" s="218"/>
      <c r="AI113" s="215"/>
      <c r="AJ113" s="215"/>
      <c r="AK113" s="215"/>
      <c r="AL113" s="217"/>
      <c r="AM113" s="215"/>
      <c r="AN113" s="215"/>
      <c r="AO113" s="215"/>
      <c r="AP113" s="215"/>
      <c r="AQ113" s="215"/>
      <c r="AR113" s="215"/>
      <c r="AS113" s="215"/>
      <c r="AT113" s="215"/>
      <c r="AU113" s="215"/>
      <c r="AV113" s="215"/>
      <c r="AW113" s="215"/>
      <c r="AX113" s="215"/>
      <c r="AY113" s="215"/>
      <c r="AZ113" s="215"/>
      <c r="BA113" s="215"/>
      <c r="BB113" s="215"/>
      <c r="BC113" s="215"/>
      <c r="BD113" s="215"/>
      <c r="BE113" s="215"/>
      <c r="BF113" s="215"/>
      <c r="BG113" s="215"/>
      <c r="BH113" s="215"/>
      <c r="BI113" s="215"/>
      <c r="BJ113" s="215"/>
      <c r="BK113" s="215"/>
      <c r="BL113" s="215"/>
      <c r="BM113" s="215"/>
      <c r="BN113" s="215"/>
      <c r="BO113" s="215"/>
      <c r="BP113" s="215"/>
      <c r="BQ113" s="215"/>
      <c r="BR113" s="215"/>
      <c r="BS113" s="215"/>
      <c r="BT113" s="215"/>
      <c r="BU113" s="215"/>
      <c r="BV113" s="215"/>
      <c r="BW113" s="215"/>
      <c r="BX113" s="215"/>
      <c r="BY113" s="215"/>
      <c r="BZ113" s="215"/>
      <c r="CA113" s="215"/>
      <c r="CB113" s="215"/>
      <c r="CC113" s="215"/>
      <c r="CD113" s="215"/>
      <c r="CE113" s="217"/>
      <c r="CF113" s="218"/>
      <c r="CG113" s="215"/>
      <c r="CH113" s="215"/>
      <c r="CI113" s="215"/>
      <c r="CJ113" s="217"/>
      <c r="CK113" s="215"/>
      <c r="CL113" s="215"/>
      <c r="CM113" s="215"/>
      <c r="CN113" s="215"/>
      <c r="CO113" s="215"/>
      <c r="CP113" s="215"/>
      <c r="CQ113" s="215"/>
      <c r="CR113" s="215"/>
      <c r="CS113" s="215"/>
      <c r="CT113" s="215"/>
      <c r="CU113" s="215"/>
      <c r="CV113" s="215"/>
      <c r="CW113" s="215"/>
      <c r="CX113" s="215"/>
      <c r="CY113" s="215"/>
      <c r="CZ113" s="215"/>
      <c r="DA113" s="215"/>
      <c r="DB113" s="215"/>
      <c r="DC113" s="215"/>
      <c r="DD113" s="215"/>
      <c r="DE113" s="215"/>
      <c r="DF113" s="215"/>
      <c r="DG113" s="215"/>
      <c r="DH113" s="215"/>
      <c r="DI113" s="215"/>
      <c r="DJ113" s="215"/>
      <c r="DK113" s="215"/>
      <c r="DL113" s="215"/>
      <c r="DM113" s="215"/>
      <c r="DN113" s="215"/>
      <c r="DO113" s="215"/>
      <c r="DP113" s="215"/>
      <c r="DQ113" s="215"/>
      <c r="DR113" s="215"/>
      <c r="DS113" s="215"/>
      <c r="DT113" s="215"/>
      <c r="DU113" s="215"/>
      <c r="DV113" s="215"/>
      <c r="DW113" s="215"/>
      <c r="DX113" s="215"/>
      <c r="DY113" s="215"/>
      <c r="DZ113" s="215"/>
      <c r="EA113" s="215"/>
      <c r="EB113" s="215"/>
      <c r="EC113" s="215"/>
      <c r="ED113" s="215"/>
      <c r="EE113" s="215"/>
      <c r="EF113" s="215"/>
      <c r="EG113" s="215"/>
      <c r="EH113" s="215"/>
      <c r="EI113" s="215"/>
      <c r="EJ113" s="215"/>
      <c r="EK113" s="215"/>
      <c r="EL113" s="215"/>
      <c r="EM113" s="215"/>
      <c r="EN113" s="215"/>
      <c r="EO113" s="215"/>
      <c r="EP113" s="215"/>
      <c r="EQ113" s="215"/>
      <c r="ER113" s="215"/>
      <c r="ES113" s="215"/>
      <c r="ET113" s="215"/>
      <c r="EU113" s="215"/>
      <c r="EV113" s="215"/>
      <c r="EW113" s="215"/>
      <c r="EX113" s="215"/>
      <c r="EY113" s="215"/>
      <c r="EZ113" s="215"/>
      <c r="FA113" s="215"/>
      <c r="FB113" s="215"/>
      <c r="FC113" s="215"/>
      <c r="FD113" s="215"/>
      <c r="FE113" s="215"/>
      <c r="FF113" s="215"/>
      <c r="FG113" s="215"/>
      <c r="FH113" s="215"/>
      <c r="FI113" s="215"/>
      <c r="FJ113" s="215"/>
      <c r="FK113" s="215"/>
      <c r="FL113" s="215"/>
      <c r="FM113" s="215"/>
      <c r="FN113" s="215"/>
      <c r="FO113" s="215"/>
      <c r="FP113" s="215"/>
      <c r="FQ113" s="215"/>
      <c r="FR113" s="215"/>
      <c r="FS113" s="215"/>
      <c r="FT113" s="215"/>
      <c r="FU113" s="215"/>
      <c r="FV113" s="215"/>
      <c r="FW113" s="215"/>
      <c r="FX113" s="215"/>
      <c r="FY113" s="215"/>
      <c r="FZ113" s="215"/>
      <c r="GA113" s="215"/>
      <c r="GB113" s="215"/>
      <c r="GC113" s="215"/>
      <c r="GD113" s="215"/>
      <c r="GE113" s="215"/>
      <c r="GF113" s="215"/>
      <c r="GG113" s="218"/>
      <c r="GH113" s="215"/>
      <c r="GI113" s="215"/>
      <c r="GJ113" s="215"/>
      <c r="GK113" s="215"/>
      <c r="GL113" s="1605"/>
      <c r="GM113" s="2154"/>
      <c r="GN113" s="1551"/>
    </row>
    <row r="114" spans="1:196" ht="10.5" hidden="1" customHeight="1">
      <c r="A114" s="1387"/>
      <c r="B114" s="1381"/>
      <c r="C114" s="1381"/>
      <c r="D114" s="1381"/>
      <c r="E114" s="1381"/>
      <c r="F114" s="1381"/>
      <c r="G114" s="1519"/>
      <c r="H114" s="1520"/>
      <c r="I114" s="1517"/>
      <c r="J114" s="1511"/>
      <c r="K114" s="1511"/>
      <c r="L114" s="1511"/>
      <c r="M114" s="1512"/>
      <c r="N114" s="1510"/>
      <c r="O114" s="1511"/>
      <c r="P114" s="1511"/>
      <c r="Q114" s="1511"/>
      <c r="R114" s="1512"/>
      <c r="S114" s="1510"/>
      <c r="T114" s="1511"/>
      <c r="U114" s="1511"/>
      <c r="V114" s="1511"/>
      <c r="W114" s="1512"/>
      <c r="X114" s="1510"/>
      <c r="Y114" s="1511"/>
      <c r="Z114" s="1511"/>
      <c r="AA114" s="1511"/>
      <c r="AB114" s="1512"/>
      <c r="AC114" s="1510"/>
      <c r="AD114" s="1511"/>
      <c r="AE114" s="1511"/>
      <c r="AF114" s="1511"/>
      <c r="AG114" s="1512"/>
      <c r="AH114" s="1510"/>
      <c r="AI114" s="1511"/>
      <c r="AJ114" s="1511"/>
      <c r="AK114" s="1511"/>
      <c r="AL114" s="1512"/>
      <c r="AM114" s="1510"/>
      <c r="AN114" s="1511"/>
      <c r="AO114" s="1511"/>
      <c r="AP114" s="1511"/>
      <c r="AQ114" s="1512"/>
      <c r="AR114" s="1510"/>
      <c r="AS114" s="1511"/>
      <c r="AT114" s="1511"/>
      <c r="AU114" s="1511"/>
      <c r="AV114" s="1512"/>
      <c r="AW114" s="1510"/>
      <c r="AX114" s="1511"/>
      <c r="AY114" s="1511"/>
      <c r="AZ114" s="1511"/>
      <c r="BA114" s="1521"/>
      <c r="BB114" s="1522"/>
      <c r="BC114" s="1511"/>
      <c r="BD114" s="1511"/>
      <c r="BE114" s="1511"/>
      <c r="BF114" s="1512"/>
      <c r="BG114" s="1510"/>
      <c r="BH114" s="1511"/>
      <c r="BI114" s="1511"/>
      <c r="BJ114" s="1511"/>
      <c r="BK114" s="1512"/>
      <c r="BL114" s="1510"/>
      <c r="BM114" s="1511"/>
      <c r="BN114" s="1511"/>
      <c r="BO114" s="1511"/>
      <c r="BP114" s="1512"/>
      <c r="BQ114" s="1510"/>
      <c r="BR114" s="1511"/>
      <c r="BS114" s="1511"/>
      <c r="BT114" s="1511"/>
      <c r="BU114" s="1512"/>
      <c r="BV114" s="1510"/>
      <c r="BW114" s="1511"/>
      <c r="BX114" s="1511"/>
      <c r="BY114" s="1511"/>
      <c r="BZ114" s="1512"/>
      <c r="CA114" s="1510"/>
      <c r="CB114" s="1511"/>
      <c r="CC114" s="1511"/>
      <c r="CD114" s="1511"/>
      <c r="CE114" s="1512"/>
      <c r="CF114" s="1510"/>
      <c r="CG114" s="1511"/>
      <c r="CH114" s="1511"/>
      <c r="CI114" s="1511"/>
      <c r="CJ114" s="1512"/>
      <c r="CK114" s="1511"/>
      <c r="CL114" s="1511"/>
      <c r="CM114" s="1511"/>
      <c r="CN114" s="1511"/>
      <c r="CO114" s="1512"/>
      <c r="CP114" s="1510"/>
      <c r="CQ114" s="1511"/>
      <c r="CR114" s="1511"/>
      <c r="CS114" s="1511"/>
      <c r="CT114" s="1512"/>
      <c r="CU114" s="1510"/>
      <c r="CV114" s="1511"/>
      <c r="CW114" s="1511"/>
      <c r="CX114" s="1511"/>
      <c r="CY114" s="1512"/>
      <c r="CZ114" s="1510"/>
      <c r="DA114" s="1511"/>
      <c r="DB114" s="1511"/>
      <c r="DC114" s="1511"/>
      <c r="DD114" s="1512"/>
      <c r="DE114" s="1510"/>
      <c r="DF114" s="1511"/>
      <c r="DG114" s="1511"/>
      <c r="DH114" s="1511"/>
      <c r="DI114" s="1512"/>
      <c r="DJ114" s="1510"/>
      <c r="DK114" s="1511"/>
      <c r="DL114" s="1511"/>
      <c r="DM114" s="1511"/>
      <c r="DN114" s="1512"/>
      <c r="DO114" s="1510"/>
      <c r="DP114" s="1511"/>
      <c r="DQ114" s="1511"/>
      <c r="DR114" s="1511"/>
      <c r="DS114" s="1512"/>
      <c r="DT114" s="1510"/>
      <c r="DU114" s="1511"/>
      <c r="DV114" s="1511"/>
      <c r="DW114" s="1511"/>
      <c r="DX114" s="1512"/>
      <c r="DY114" s="1510"/>
      <c r="DZ114" s="1511"/>
      <c r="EA114" s="1511"/>
      <c r="EB114" s="1511"/>
      <c r="EC114" s="1512"/>
      <c r="ED114" s="1510"/>
      <c r="EE114" s="1511"/>
      <c r="EF114" s="1511"/>
      <c r="EG114" s="1511"/>
      <c r="EH114" s="1512"/>
      <c r="EI114" s="1510"/>
      <c r="EJ114" s="1511"/>
      <c r="EK114" s="1511"/>
      <c r="EL114" s="1511"/>
      <c r="EM114" s="1512"/>
      <c r="EN114" s="1510"/>
      <c r="EO114" s="1511"/>
      <c r="EP114" s="1511"/>
      <c r="EQ114" s="1511"/>
      <c r="ER114" s="1512"/>
      <c r="ES114" s="1510"/>
      <c r="ET114" s="1511"/>
      <c r="EU114" s="1511"/>
      <c r="EV114" s="1511"/>
      <c r="EW114" s="1512"/>
      <c r="EX114" s="1510"/>
      <c r="EY114" s="1511"/>
      <c r="EZ114" s="1511"/>
      <c r="FA114" s="1511"/>
      <c r="FB114" s="1512"/>
      <c r="FC114" s="1510"/>
      <c r="FD114" s="1511"/>
      <c r="FE114" s="1511"/>
      <c r="FF114" s="1511"/>
      <c r="FG114" s="1512"/>
      <c r="FH114" s="1510"/>
      <c r="FI114" s="1511"/>
      <c r="FJ114" s="1511"/>
      <c r="FK114" s="1511"/>
      <c r="FL114" s="1512"/>
      <c r="FM114" s="1510"/>
      <c r="FN114" s="1511"/>
      <c r="FO114" s="1511"/>
      <c r="FP114" s="1511"/>
      <c r="FQ114" s="1512"/>
      <c r="FR114" s="1510"/>
      <c r="FS114" s="1511"/>
      <c r="FT114" s="1511"/>
      <c r="FU114" s="1511"/>
      <c r="FV114" s="1512"/>
      <c r="FW114" s="1510"/>
      <c r="FX114" s="1511"/>
      <c r="FY114" s="1511"/>
      <c r="FZ114" s="1511"/>
      <c r="GA114" s="1512"/>
      <c r="GB114" s="1510"/>
      <c r="GC114" s="1511"/>
      <c r="GD114" s="1511"/>
      <c r="GE114" s="1511"/>
      <c r="GF114" s="1512"/>
      <c r="GG114" s="1510"/>
      <c r="GH114" s="1511"/>
      <c r="GI114" s="1511"/>
      <c r="GJ114" s="1511"/>
      <c r="GK114" s="1513"/>
      <c r="GL114" s="1607"/>
      <c r="GM114" s="2155"/>
      <c r="GN114" s="1551"/>
    </row>
    <row r="115" spans="1:196" ht="10.5" hidden="1" customHeight="1">
      <c r="A115" s="1387"/>
      <c r="B115" s="1381"/>
      <c r="C115" s="1381"/>
      <c r="D115" s="1381"/>
      <c r="E115" s="1381"/>
      <c r="F115" s="1381"/>
      <c r="G115" s="1392" t="s">
        <v>716</v>
      </c>
      <c r="H115" s="1515"/>
      <c r="I115" s="214"/>
      <c r="J115" s="215"/>
      <c r="K115" s="215"/>
      <c r="L115" s="215"/>
      <c r="M115" s="217"/>
      <c r="N115" s="218"/>
      <c r="O115" s="215"/>
      <c r="P115" s="215"/>
      <c r="Q115" s="215"/>
      <c r="R115" s="217"/>
      <c r="S115" s="215"/>
      <c r="T115" s="215"/>
      <c r="U115" s="215"/>
      <c r="V115" s="215"/>
      <c r="W115" s="215"/>
      <c r="X115" s="218"/>
      <c r="Y115" s="215"/>
      <c r="Z115" s="215"/>
      <c r="AA115" s="215"/>
      <c r="AB115" s="215"/>
      <c r="AC115" s="218"/>
      <c r="AD115" s="215"/>
      <c r="AE115" s="215"/>
      <c r="AF115" s="215"/>
      <c r="AG115" s="217"/>
      <c r="AH115" s="218"/>
      <c r="AI115" s="215"/>
      <c r="AJ115" s="215"/>
      <c r="AK115" s="215"/>
      <c r="AL115" s="217"/>
      <c r="AM115" s="215"/>
      <c r="AN115" s="215"/>
      <c r="AO115" s="215"/>
      <c r="AP115" s="215"/>
      <c r="AQ115" s="215"/>
      <c r="AR115" s="218"/>
      <c r="AS115" s="215"/>
      <c r="AT115" s="215"/>
      <c r="AU115" s="215"/>
      <c r="AV115" s="217"/>
      <c r="AW115" s="215"/>
      <c r="AX115" s="215"/>
      <c r="AY115" s="215"/>
      <c r="AZ115" s="215"/>
      <c r="BA115" s="215"/>
      <c r="BB115" s="219"/>
      <c r="BC115" s="215"/>
      <c r="BD115" s="215"/>
      <c r="BE115" s="215"/>
      <c r="BF115" s="217"/>
      <c r="BG115" s="215"/>
      <c r="BH115" s="215"/>
      <c r="BI115" s="215"/>
      <c r="BJ115" s="215"/>
      <c r="BK115" s="215"/>
      <c r="BL115" s="218"/>
      <c r="BM115" s="215"/>
      <c r="BN115" s="215"/>
      <c r="BO115" s="215"/>
      <c r="BP115" s="215"/>
      <c r="BQ115" s="218"/>
      <c r="BR115" s="215"/>
      <c r="BS115" s="215"/>
      <c r="BT115" s="215"/>
      <c r="BU115" s="217"/>
      <c r="BV115" s="218"/>
      <c r="BW115" s="215"/>
      <c r="BX115" s="215"/>
      <c r="BY115" s="215"/>
      <c r="BZ115" s="217"/>
      <c r="CA115" s="218"/>
      <c r="CB115" s="215"/>
      <c r="CC115" s="215"/>
      <c r="CD115" s="215"/>
      <c r="CE115" s="217"/>
      <c r="CF115" s="218"/>
      <c r="CG115" s="215"/>
      <c r="CH115" s="215"/>
      <c r="CI115" s="215"/>
      <c r="CJ115" s="217"/>
      <c r="CK115" s="215"/>
      <c r="CL115" s="215"/>
      <c r="CM115" s="215"/>
      <c r="CN115" s="215"/>
      <c r="CO115" s="215"/>
      <c r="CP115" s="215"/>
      <c r="CQ115" s="215"/>
      <c r="CR115" s="215"/>
      <c r="CS115" s="215"/>
      <c r="CT115" s="215"/>
      <c r="CU115" s="215"/>
      <c r="CV115" s="215"/>
      <c r="CW115" s="215"/>
      <c r="CX115" s="215"/>
      <c r="CY115" s="215"/>
      <c r="CZ115" s="215"/>
      <c r="DA115" s="215"/>
      <c r="DB115" s="215"/>
      <c r="DC115" s="215"/>
      <c r="DD115" s="215"/>
      <c r="DE115" s="215"/>
      <c r="DF115" s="215"/>
      <c r="DG115" s="215"/>
      <c r="DH115" s="215"/>
      <c r="DI115" s="215"/>
      <c r="DJ115" s="215"/>
      <c r="DK115" s="215"/>
      <c r="DL115" s="215"/>
      <c r="DM115" s="215"/>
      <c r="DN115" s="215"/>
      <c r="DO115" s="215"/>
      <c r="DP115" s="215"/>
      <c r="DQ115" s="215"/>
      <c r="DR115" s="215"/>
      <c r="DS115" s="215"/>
      <c r="DT115" s="215"/>
      <c r="DU115" s="215"/>
      <c r="DV115" s="215"/>
      <c r="DW115" s="215"/>
      <c r="DX115" s="215"/>
      <c r="DY115" s="215"/>
      <c r="DZ115" s="215"/>
      <c r="EA115" s="215"/>
      <c r="EB115" s="215"/>
      <c r="EC115" s="215"/>
      <c r="ED115" s="215"/>
      <c r="EE115" s="215"/>
      <c r="EF115" s="215"/>
      <c r="EG115" s="215"/>
      <c r="EH115" s="215"/>
      <c r="EI115" s="215"/>
      <c r="EJ115" s="215"/>
      <c r="EK115" s="215"/>
      <c r="EL115" s="215"/>
      <c r="EM115" s="215"/>
      <c r="EN115" s="215"/>
      <c r="EO115" s="215"/>
      <c r="EP115" s="215"/>
      <c r="EQ115" s="215"/>
      <c r="ER115" s="215"/>
      <c r="ES115" s="215"/>
      <c r="ET115" s="215"/>
      <c r="EU115" s="215"/>
      <c r="EV115" s="215"/>
      <c r="EW115" s="215"/>
      <c r="EX115" s="215"/>
      <c r="EY115" s="215"/>
      <c r="EZ115" s="215"/>
      <c r="FA115" s="215"/>
      <c r="FB115" s="215"/>
      <c r="FC115" s="215"/>
      <c r="FD115" s="215"/>
      <c r="FE115" s="215"/>
      <c r="FF115" s="215"/>
      <c r="FG115" s="215"/>
      <c r="FH115" s="215"/>
      <c r="FI115" s="215"/>
      <c r="FJ115" s="215"/>
      <c r="FK115" s="215"/>
      <c r="FL115" s="215"/>
      <c r="FM115" s="215"/>
      <c r="FN115" s="215"/>
      <c r="FO115" s="215"/>
      <c r="FP115" s="215"/>
      <c r="FQ115" s="215"/>
      <c r="FR115" s="215"/>
      <c r="FS115" s="215"/>
      <c r="FT115" s="215"/>
      <c r="FU115" s="215"/>
      <c r="FV115" s="215"/>
      <c r="FW115" s="215"/>
      <c r="FX115" s="215"/>
      <c r="FY115" s="215"/>
      <c r="FZ115" s="215"/>
      <c r="GA115" s="215"/>
      <c r="GB115" s="215"/>
      <c r="GC115" s="215"/>
      <c r="GD115" s="215"/>
      <c r="GE115" s="215"/>
      <c r="GF115" s="215"/>
      <c r="GG115" s="218"/>
      <c r="GH115" s="215"/>
      <c r="GI115" s="215"/>
      <c r="GJ115" s="215"/>
      <c r="GK115" s="215"/>
      <c r="GL115" s="1604">
        <f>SUM(I117:GK117)</f>
        <v>0</v>
      </c>
      <c r="GM115" s="2154">
        <f>ROUND(GL115/20,2)</f>
        <v>0</v>
      </c>
      <c r="GN115" s="1551"/>
    </row>
    <row r="116" spans="1:196" ht="4.5" hidden="1" customHeight="1">
      <c r="A116" s="1387"/>
      <c r="B116" s="1381"/>
      <c r="C116" s="1381"/>
      <c r="D116" s="1381"/>
      <c r="E116" s="1381"/>
      <c r="F116" s="1381"/>
      <c r="G116" s="1392"/>
      <c r="H116" s="1515"/>
      <c r="I116" s="214"/>
      <c r="J116" s="215"/>
      <c r="K116" s="215"/>
      <c r="L116" s="215"/>
      <c r="M116" s="217"/>
      <c r="N116" s="218"/>
      <c r="O116" s="215"/>
      <c r="P116" s="215"/>
      <c r="Q116" s="215"/>
      <c r="R116" s="217"/>
      <c r="S116" s="215"/>
      <c r="T116" s="215"/>
      <c r="U116" s="215"/>
      <c r="V116" s="215"/>
      <c r="W116" s="215"/>
      <c r="X116" s="218"/>
      <c r="Y116" s="215"/>
      <c r="Z116" s="215"/>
      <c r="AA116" s="215"/>
      <c r="AB116" s="215"/>
      <c r="AC116" s="218"/>
      <c r="AD116" s="215"/>
      <c r="AE116" s="215"/>
      <c r="AF116" s="215"/>
      <c r="AG116" s="217"/>
      <c r="AH116" s="218"/>
      <c r="AI116" s="215"/>
      <c r="AJ116" s="215"/>
      <c r="AK116" s="215"/>
      <c r="AL116" s="217"/>
      <c r="AM116" s="215"/>
      <c r="AN116" s="215"/>
      <c r="AO116" s="215"/>
      <c r="AP116" s="215"/>
      <c r="AQ116" s="215"/>
      <c r="AR116" s="218"/>
      <c r="AS116" s="215"/>
      <c r="AT116" s="215"/>
      <c r="AU116" s="215"/>
      <c r="AV116" s="217"/>
      <c r="AW116" s="215"/>
      <c r="AX116" s="215"/>
      <c r="AY116" s="215"/>
      <c r="AZ116" s="215"/>
      <c r="BA116" s="215"/>
      <c r="BB116" s="219"/>
      <c r="BC116" s="215"/>
      <c r="BD116" s="215"/>
      <c r="BE116" s="215"/>
      <c r="BF116" s="217"/>
      <c r="BG116" s="215"/>
      <c r="BH116" s="215"/>
      <c r="BI116" s="215"/>
      <c r="BJ116" s="215"/>
      <c r="BK116" s="215"/>
      <c r="BL116" s="218"/>
      <c r="BM116" s="215"/>
      <c r="BN116" s="215"/>
      <c r="BO116" s="215"/>
      <c r="BP116" s="215"/>
      <c r="BQ116" s="218"/>
      <c r="BR116" s="215"/>
      <c r="BS116" s="215"/>
      <c r="BT116" s="215"/>
      <c r="BU116" s="217"/>
      <c r="BV116" s="218"/>
      <c r="BW116" s="215"/>
      <c r="BX116" s="215"/>
      <c r="BY116" s="215"/>
      <c r="BZ116" s="217"/>
      <c r="CA116" s="218"/>
      <c r="CB116" s="215"/>
      <c r="CC116" s="215"/>
      <c r="CD116" s="215"/>
      <c r="CE116" s="217"/>
      <c r="CF116" s="218"/>
      <c r="CG116" s="215"/>
      <c r="CH116" s="215"/>
      <c r="CI116" s="215"/>
      <c r="CJ116" s="217"/>
      <c r="CK116" s="215"/>
      <c r="CL116" s="215"/>
      <c r="CM116" s="215"/>
      <c r="CN116" s="215"/>
      <c r="CO116" s="215"/>
      <c r="CP116" s="215"/>
      <c r="CQ116" s="215"/>
      <c r="CR116" s="215"/>
      <c r="CS116" s="215"/>
      <c r="CT116" s="215"/>
      <c r="CU116" s="215"/>
      <c r="CV116" s="215"/>
      <c r="CW116" s="215"/>
      <c r="CX116" s="215"/>
      <c r="CY116" s="215"/>
      <c r="CZ116" s="215"/>
      <c r="DA116" s="215"/>
      <c r="DB116" s="215"/>
      <c r="DC116" s="215"/>
      <c r="DD116" s="215"/>
      <c r="DE116" s="215"/>
      <c r="DF116" s="215"/>
      <c r="DG116" s="215"/>
      <c r="DH116" s="215"/>
      <c r="DI116" s="215"/>
      <c r="DJ116" s="215"/>
      <c r="DK116" s="215"/>
      <c r="DL116" s="215"/>
      <c r="DM116" s="215"/>
      <c r="DN116" s="215"/>
      <c r="DO116" s="215"/>
      <c r="DP116" s="215"/>
      <c r="DQ116" s="215"/>
      <c r="DR116" s="215"/>
      <c r="DS116" s="215"/>
      <c r="DT116" s="215"/>
      <c r="DU116" s="215"/>
      <c r="DV116" s="215"/>
      <c r="DW116" s="215"/>
      <c r="DX116" s="215"/>
      <c r="DY116" s="215"/>
      <c r="DZ116" s="215"/>
      <c r="EA116" s="215"/>
      <c r="EB116" s="215"/>
      <c r="EC116" s="215"/>
      <c r="ED116" s="215"/>
      <c r="EE116" s="215"/>
      <c r="EF116" s="215"/>
      <c r="EG116" s="215"/>
      <c r="EH116" s="215"/>
      <c r="EI116" s="215"/>
      <c r="EJ116" s="215"/>
      <c r="EK116" s="215"/>
      <c r="EL116" s="215"/>
      <c r="EM116" s="215"/>
      <c r="EN116" s="215"/>
      <c r="EO116" s="215"/>
      <c r="EP116" s="215"/>
      <c r="EQ116" s="215"/>
      <c r="ER116" s="215"/>
      <c r="ES116" s="215"/>
      <c r="ET116" s="215"/>
      <c r="EU116" s="215"/>
      <c r="EV116" s="215"/>
      <c r="EW116" s="215"/>
      <c r="EX116" s="215"/>
      <c r="EY116" s="215"/>
      <c r="EZ116" s="215"/>
      <c r="FA116" s="215"/>
      <c r="FB116" s="215"/>
      <c r="FC116" s="215"/>
      <c r="FD116" s="215"/>
      <c r="FE116" s="215"/>
      <c r="FF116" s="215"/>
      <c r="FG116" s="215"/>
      <c r="FH116" s="215"/>
      <c r="FI116" s="215"/>
      <c r="FJ116" s="215"/>
      <c r="FK116" s="215"/>
      <c r="FL116" s="215"/>
      <c r="FM116" s="215"/>
      <c r="FN116" s="215"/>
      <c r="FO116" s="215"/>
      <c r="FP116" s="215"/>
      <c r="FQ116" s="215"/>
      <c r="FR116" s="215"/>
      <c r="FS116" s="215"/>
      <c r="FT116" s="215"/>
      <c r="FU116" s="215"/>
      <c r="FV116" s="215"/>
      <c r="FW116" s="215"/>
      <c r="FX116" s="215"/>
      <c r="FY116" s="215"/>
      <c r="FZ116" s="215"/>
      <c r="GA116" s="215"/>
      <c r="GB116" s="215"/>
      <c r="GC116" s="215"/>
      <c r="GD116" s="215"/>
      <c r="GE116" s="215"/>
      <c r="GF116" s="215"/>
      <c r="GG116" s="218"/>
      <c r="GH116" s="215"/>
      <c r="GI116" s="215"/>
      <c r="GJ116" s="215"/>
      <c r="GK116" s="215"/>
      <c r="GL116" s="1605"/>
      <c r="GM116" s="2154"/>
      <c r="GN116" s="1551"/>
    </row>
    <row r="117" spans="1:196" ht="10.5" hidden="1" customHeight="1" thickBot="1">
      <c r="A117" s="1388"/>
      <c r="B117" s="1382"/>
      <c r="C117" s="1382"/>
      <c r="D117" s="1382"/>
      <c r="E117" s="1384"/>
      <c r="F117" s="1384"/>
      <c r="G117" s="1403"/>
      <c r="H117" s="1516"/>
      <c r="I117" s="1506"/>
      <c r="J117" s="1472"/>
      <c r="K117" s="1472"/>
      <c r="L117" s="1472"/>
      <c r="M117" s="1473"/>
      <c r="N117" s="1471"/>
      <c r="O117" s="1472"/>
      <c r="P117" s="1472"/>
      <c r="Q117" s="1472"/>
      <c r="R117" s="1473"/>
      <c r="S117" s="1471"/>
      <c r="T117" s="1472"/>
      <c r="U117" s="1472"/>
      <c r="V117" s="1472"/>
      <c r="W117" s="1473"/>
      <c r="X117" s="1471"/>
      <c r="Y117" s="1472"/>
      <c r="Z117" s="1472"/>
      <c r="AA117" s="1472"/>
      <c r="AB117" s="1473"/>
      <c r="AC117" s="1628"/>
      <c r="AD117" s="1629"/>
      <c r="AE117" s="1629"/>
      <c r="AF117" s="1629"/>
      <c r="AG117" s="1630"/>
      <c r="AH117" s="1507"/>
      <c r="AI117" s="1508"/>
      <c r="AJ117" s="1508"/>
      <c r="AK117" s="1508"/>
      <c r="AL117" s="1509"/>
      <c r="AM117" s="1508"/>
      <c r="AN117" s="1623"/>
      <c r="AO117" s="1623"/>
      <c r="AP117" s="1623"/>
      <c r="AQ117" s="1624"/>
      <c r="AR117" s="1471"/>
      <c r="AS117" s="1472"/>
      <c r="AT117" s="1472"/>
      <c r="AU117" s="1472"/>
      <c r="AV117" s="1473"/>
      <c r="AW117" s="1471"/>
      <c r="AX117" s="1472"/>
      <c r="AY117" s="1472"/>
      <c r="AZ117" s="1472"/>
      <c r="BA117" s="1568"/>
      <c r="BB117" s="1587"/>
      <c r="BC117" s="1472"/>
      <c r="BD117" s="1472"/>
      <c r="BE117" s="1472"/>
      <c r="BF117" s="1473"/>
      <c r="BG117" s="1471"/>
      <c r="BH117" s="1472"/>
      <c r="BI117" s="1472"/>
      <c r="BJ117" s="1472"/>
      <c r="BK117" s="1473"/>
      <c r="BL117" s="1625"/>
      <c r="BM117" s="1626"/>
      <c r="BN117" s="1626"/>
      <c r="BO117" s="1626"/>
      <c r="BP117" s="1626"/>
      <c r="BQ117" s="1626"/>
      <c r="BR117" s="1626"/>
      <c r="BS117" s="1626"/>
      <c r="BT117" s="1626"/>
      <c r="BU117" s="1627"/>
      <c r="BV117" s="1471"/>
      <c r="BW117" s="1472"/>
      <c r="BX117" s="1472"/>
      <c r="BY117" s="1472"/>
      <c r="BZ117" s="1473"/>
      <c r="CA117" s="1471"/>
      <c r="CB117" s="1472"/>
      <c r="CC117" s="1472"/>
      <c r="CD117" s="1472"/>
      <c r="CE117" s="1473"/>
      <c r="CF117" s="1471"/>
      <c r="CG117" s="1472"/>
      <c r="CH117" s="1472"/>
      <c r="CI117" s="1472"/>
      <c r="CJ117" s="1473"/>
      <c r="CK117" s="1472"/>
      <c r="CL117" s="1472"/>
      <c r="CM117" s="1472"/>
      <c r="CN117" s="1472"/>
      <c r="CO117" s="1473"/>
      <c r="CP117" s="1471"/>
      <c r="CQ117" s="1472"/>
      <c r="CR117" s="1472"/>
      <c r="CS117" s="1472"/>
      <c r="CT117" s="1473"/>
      <c r="CU117" s="1471"/>
      <c r="CV117" s="1472"/>
      <c r="CW117" s="1472"/>
      <c r="CX117" s="1472"/>
      <c r="CY117" s="1473"/>
      <c r="CZ117" s="1471"/>
      <c r="DA117" s="1472"/>
      <c r="DB117" s="1472"/>
      <c r="DC117" s="1472"/>
      <c r="DD117" s="1473"/>
      <c r="DE117" s="1471"/>
      <c r="DF117" s="1472"/>
      <c r="DG117" s="1472"/>
      <c r="DH117" s="1472"/>
      <c r="DI117" s="1473"/>
      <c r="DJ117" s="1471"/>
      <c r="DK117" s="1472"/>
      <c r="DL117" s="1472"/>
      <c r="DM117" s="1472"/>
      <c r="DN117" s="1473"/>
      <c r="DO117" s="1471"/>
      <c r="DP117" s="1472"/>
      <c r="DQ117" s="1472"/>
      <c r="DR117" s="1472"/>
      <c r="DS117" s="1473"/>
      <c r="DT117" s="1471"/>
      <c r="DU117" s="1472"/>
      <c r="DV117" s="1472"/>
      <c r="DW117" s="1472"/>
      <c r="DX117" s="1473"/>
      <c r="DY117" s="1471"/>
      <c r="DZ117" s="1472"/>
      <c r="EA117" s="1472"/>
      <c r="EB117" s="1472"/>
      <c r="EC117" s="1473"/>
      <c r="ED117" s="1471"/>
      <c r="EE117" s="1472"/>
      <c r="EF117" s="1472"/>
      <c r="EG117" s="1472"/>
      <c r="EH117" s="1473"/>
      <c r="EI117" s="1471"/>
      <c r="EJ117" s="1472"/>
      <c r="EK117" s="1472"/>
      <c r="EL117" s="1472"/>
      <c r="EM117" s="1473"/>
      <c r="EN117" s="1471"/>
      <c r="EO117" s="1472"/>
      <c r="EP117" s="1472"/>
      <c r="EQ117" s="1472"/>
      <c r="ER117" s="1473"/>
      <c r="ES117" s="1471"/>
      <c r="ET117" s="1472"/>
      <c r="EU117" s="1472"/>
      <c r="EV117" s="1472"/>
      <c r="EW117" s="1473"/>
      <c r="EX117" s="1471"/>
      <c r="EY117" s="1472"/>
      <c r="EZ117" s="1472"/>
      <c r="FA117" s="1472"/>
      <c r="FB117" s="1473"/>
      <c r="FC117" s="1471"/>
      <c r="FD117" s="1472"/>
      <c r="FE117" s="1472"/>
      <c r="FF117" s="1472"/>
      <c r="FG117" s="1473"/>
      <c r="FH117" s="1471"/>
      <c r="FI117" s="1472"/>
      <c r="FJ117" s="1472"/>
      <c r="FK117" s="1472"/>
      <c r="FL117" s="1473"/>
      <c r="FM117" s="1471"/>
      <c r="FN117" s="1472"/>
      <c r="FO117" s="1472"/>
      <c r="FP117" s="1472"/>
      <c r="FQ117" s="1473"/>
      <c r="FR117" s="1471"/>
      <c r="FS117" s="1472"/>
      <c r="FT117" s="1472"/>
      <c r="FU117" s="1472"/>
      <c r="FV117" s="1473"/>
      <c r="FW117" s="1471"/>
      <c r="FX117" s="1472"/>
      <c r="FY117" s="1472"/>
      <c r="FZ117" s="1472"/>
      <c r="GA117" s="1473"/>
      <c r="GB117" s="1471"/>
      <c r="GC117" s="1472"/>
      <c r="GD117" s="1472"/>
      <c r="GE117" s="1472"/>
      <c r="GF117" s="1473"/>
      <c r="GG117" s="1471"/>
      <c r="GH117" s="1472"/>
      <c r="GI117" s="1472"/>
      <c r="GJ117" s="1472"/>
      <c r="GK117" s="1582"/>
      <c r="GL117" s="1621"/>
      <c r="GM117" s="2156"/>
      <c r="GN117" s="1631"/>
    </row>
    <row r="118" spans="1:196" ht="10.5" hidden="1" customHeight="1">
      <c r="A118" s="1402"/>
      <c r="B118" s="1383" t="str">
        <f>IF($A118="","",VLOOKUP($A118,②従事者明細!$A$3:$I$40,2))</f>
        <v/>
      </c>
      <c r="C118" s="1383" t="str">
        <f>IF($A118="","",VLOOKUP($A118,②従事者明細!$A$3:$I$40,3))</f>
        <v/>
      </c>
      <c r="D118" s="1383" t="str">
        <f>IF($A118="","",VLOOKUP($A118,②従事者明細!$A$3:$I$40,6))</f>
        <v/>
      </c>
      <c r="E118" s="1380" t="str">
        <f>IF($A118="","",VLOOKUP($A118,②従事者明細!$A$3:$I$40,5))</f>
        <v/>
      </c>
      <c r="F118" s="1380" t="str">
        <f>IF($A118="","",VLOOKUP($A118,②従事者明細!$A$3:$I$40,4))</f>
        <v/>
      </c>
      <c r="G118" s="1531" t="s">
        <v>764</v>
      </c>
      <c r="H118" s="1532"/>
      <c r="I118" s="207"/>
      <c r="J118" s="208"/>
      <c r="K118" s="208"/>
      <c r="L118" s="208"/>
      <c r="M118" s="209"/>
      <c r="N118" s="210"/>
      <c r="O118" s="208"/>
      <c r="P118" s="208"/>
      <c r="Q118" s="208"/>
      <c r="R118" s="208"/>
      <c r="S118" s="210"/>
      <c r="T118" s="208"/>
      <c r="U118" s="208"/>
      <c r="V118" s="208"/>
      <c r="W118" s="208"/>
      <c r="X118" s="210"/>
      <c r="Y118" s="208"/>
      <c r="Z118" s="208"/>
      <c r="AA118" s="208"/>
      <c r="AB118" s="208"/>
      <c r="AC118" s="210"/>
      <c r="AD118" s="208"/>
      <c r="AE118" s="208"/>
      <c r="AF118" s="208"/>
      <c r="AG118" s="209"/>
      <c r="AH118" s="210"/>
      <c r="AI118" s="208"/>
      <c r="AJ118" s="208"/>
      <c r="AK118" s="208"/>
      <c r="AL118" s="209"/>
      <c r="AM118" s="208"/>
      <c r="AN118" s="208"/>
      <c r="AO118" s="208"/>
      <c r="AP118" s="208"/>
      <c r="AQ118" s="208"/>
      <c r="AR118" s="210"/>
      <c r="AS118" s="208"/>
      <c r="AT118" s="208"/>
      <c r="AU118" s="208"/>
      <c r="AV118" s="209"/>
      <c r="AW118" s="208"/>
      <c r="AX118" s="208"/>
      <c r="AY118" s="208"/>
      <c r="AZ118" s="208"/>
      <c r="BA118" s="208"/>
      <c r="BB118" s="211"/>
      <c r="BC118" s="208"/>
      <c r="BD118" s="208"/>
      <c r="BE118" s="208"/>
      <c r="BF118" s="209"/>
      <c r="BG118" s="208"/>
      <c r="BH118" s="208"/>
      <c r="BI118" s="208"/>
      <c r="BJ118" s="208"/>
      <c r="BK118" s="208"/>
      <c r="BL118" s="210"/>
      <c r="BM118" s="208"/>
      <c r="BN118" s="208"/>
      <c r="BO118" s="208"/>
      <c r="BP118" s="208"/>
      <c r="BQ118" s="210"/>
      <c r="BR118" s="208"/>
      <c r="BS118" s="208"/>
      <c r="BT118" s="208"/>
      <c r="BU118" s="209"/>
      <c r="BV118" s="210"/>
      <c r="BW118" s="208"/>
      <c r="BX118" s="208"/>
      <c r="BY118" s="208"/>
      <c r="BZ118" s="209"/>
      <c r="CA118" s="210"/>
      <c r="CB118" s="208"/>
      <c r="CC118" s="208"/>
      <c r="CD118" s="208"/>
      <c r="CE118" s="209"/>
      <c r="CF118" s="210"/>
      <c r="CG118" s="208"/>
      <c r="CH118" s="208"/>
      <c r="CI118" s="208"/>
      <c r="CJ118" s="209"/>
      <c r="CK118" s="208"/>
      <c r="CL118" s="208"/>
      <c r="CM118" s="208"/>
      <c r="CN118" s="208"/>
      <c r="CO118" s="208"/>
      <c r="CP118" s="208"/>
      <c r="CQ118" s="208"/>
      <c r="CR118" s="208"/>
      <c r="CS118" s="208"/>
      <c r="CT118" s="208"/>
      <c r="CU118" s="208"/>
      <c r="CV118" s="208"/>
      <c r="CW118" s="208"/>
      <c r="CX118" s="208"/>
      <c r="CY118" s="208"/>
      <c r="CZ118" s="208"/>
      <c r="DA118" s="208"/>
      <c r="DB118" s="208"/>
      <c r="DC118" s="208"/>
      <c r="DD118" s="208"/>
      <c r="DE118" s="208"/>
      <c r="DF118" s="208"/>
      <c r="DG118" s="208"/>
      <c r="DH118" s="208"/>
      <c r="DI118" s="208"/>
      <c r="DJ118" s="208"/>
      <c r="DK118" s="208"/>
      <c r="DL118" s="208"/>
      <c r="DM118" s="208"/>
      <c r="DN118" s="208"/>
      <c r="DO118" s="208"/>
      <c r="DP118" s="208"/>
      <c r="DQ118" s="208"/>
      <c r="DR118" s="208"/>
      <c r="DS118" s="208"/>
      <c r="DT118" s="208"/>
      <c r="DU118" s="208"/>
      <c r="DV118" s="208"/>
      <c r="DW118" s="208"/>
      <c r="DX118" s="208"/>
      <c r="DY118" s="208"/>
      <c r="DZ118" s="208"/>
      <c r="EA118" s="208"/>
      <c r="EB118" s="208"/>
      <c r="EC118" s="208"/>
      <c r="ED118" s="208"/>
      <c r="EE118" s="208"/>
      <c r="EF118" s="208"/>
      <c r="EG118" s="208"/>
      <c r="EH118" s="208"/>
      <c r="EI118" s="208"/>
      <c r="EJ118" s="208"/>
      <c r="EK118" s="208"/>
      <c r="EL118" s="208"/>
      <c r="EM118" s="208"/>
      <c r="EN118" s="208"/>
      <c r="EO118" s="208"/>
      <c r="EP118" s="208"/>
      <c r="EQ118" s="208"/>
      <c r="ER118" s="208"/>
      <c r="ES118" s="208"/>
      <c r="ET118" s="208"/>
      <c r="EU118" s="208"/>
      <c r="EV118" s="208"/>
      <c r="EW118" s="208"/>
      <c r="EX118" s="208"/>
      <c r="EY118" s="208"/>
      <c r="EZ118" s="208"/>
      <c r="FA118" s="208"/>
      <c r="FB118" s="208"/>
      <c r="FC118" s="208"/>
      <c r="FD118" s="208"/>
      <c r="FE118" s="208"/>
      <c r="FF118" s="208"/>
      <c r="FG118" s="208"/>
      <c r="FH118" s="208"/>
      <c r="FI118" s="208"/>
      <c r="FJ118" s="208"/>
      <c r="FK118" s="208"/>
      <c r="FL118" s="208"/>
      <c r="FM118" s="208"/>
      <c r="FN118" s="208"/>
      <c r="FO118" s="208"/>
      <c r="FP118" s="208"/>
      <c r="FQ118" s="208"/>
      <c r="FR118" s="208"/>
      <c r="FS118" s="208"/>
      <c r="FT118" s="208"/>
      <c r="FU118" s="208"/>
      <c r="FV118" s="208"/>
      <c r="FW118" s="208"/>
      <c r="FX118" s="208"/>
      <c r="FY118" s="208"/>
      <c r="FZ118" s="208"/>
      <c r="GA118" s="208"/>
      <c r="GB118" s="208"/>
      <c r="GC118" s="208"/>
      <c r="GD118" s="208"/>
      <c r="GE118" s="208"/>
      <c r="GF118" s="208"/>
      <c r="GG118" s="210"/>
      <c r="GH118" s="208"/>
      <c r="GI118" s="208"/>
      <c r="GJ118" s="208"/>
      <c r="GK118" s="208"/>
      <c r="GL118" s="1608">
        <f>SUM(I120:GK120)</f>
        <v>0</v>
      </c>
      <c r="GM118" s="2153">
        <f>ROUND(GL118/20,2)</f>
        <v>0</v>
      </c>
      <c r="GN118" s="1550"/>
    </row>
    <row r="119" spans="1:196" ht="4.5" hidden="1" customHeight="1">
      <c r="A119" s="1387"/>
      <c r="B119" s="1381"/>
      <c r="C119" s="1381"/>
      <c r="D119" s="1381"/>
      <c r="E119" s="1381"/>
      <c r="F119" s="1381"/>
      <c r="G119" s="1392"/>
      <c r="H119" s="1515"/>
      <c r="I119" s="214"/>
      <c r="J119" s="215"/>
      <c r="K119" s="215"/>
      <c r="L119" s="215"/>
      <c r="M119" s="215"/>
      <c r="N119" s="215"/>
      <c r="O119" s="215"/>
      <c r="P119" s="215"/>
      <c r="Q119" s="215"/>
      <c r="R119" s="215"/>
      <c r="S119" s="215"/>
      <c r="T119" s="215"/>
      <c r="U119" s="215"/>
      <c r="V119" s="215"/>
      <c r="W119" s="215"/>
      <c r="X119" s="215"/>
      <c r="Y119" s="215"/>
      <c r="Z119" s="215"/>
      <c r="AA119" s="215"/>
      <c r="AB119" s="215"/>
      <c r="AC119" s="215"/>
      <c r="AD119" s="215"/>
      <c r="AE119" s="215"/>
      <c r="AF119" s="215"/>
      <c r="AG119" s="215"/>
      <c r="AH119" s="215"/>
      <c r="AI119" s="215"/>
      <c r="AJ119" s="215"/>
      <c r="AK119" s="215"/>
      <c r="AL119" s="215"/>
      <c r="AM119" s="215"/>
      <c r="AN119" s="215"/>
      <c r="AO119" s="215"/>
      <c r="AP119" s="215"/>
      <c r="AQ119" s="215"/>
      <c r="AR119" s="215"/>
      <c r="AS119" s="215"/>
      <c r="AT119" s="215"/>
      <c r="AU119" s="215"/>
      <c r="AV119" s="215"/>
      <c r="AW119" s="215"/>
      <c r="AX119" s="215"/>
      <c r="AY119" s="215"/>
      <c r="AZ119" s="215"/>
      <c r="BA119" s="215"/>
      <c r="BB119" s="215"/>
      <c r="BC119" s="215"/>
      <c r="BD119" s="215"/>
      <c r="BE119" s="215"/>
      <c r="BF119" s="215"/>
      <c r="BG119" s="215"/>
      <c r="BH119" s="215"/>
      <c r="BI119" s="215"/>
      <c r="BJ119" s="215"/>
      <c r="BK119" s="215"/>
      <c r="BL119" s="215"/>
      <c r="BM119" s="215"/>
      <c r="BN119" s="215"/>
      <c r="BO119" s="215"/>
      <c r="BP119" s="215"/>
      <c r="BQ119" s="215"/>
      <c r="BR119" s="215"/>
      <c r="BS119" s="215"/>
      <c r="BT119" s="215"/>
      <c r="BU119" s="217"/>
      <c r="BV119" s="218"/>
      <c r="BW119" s="215"/>
      <c r="BX119" s="215"/>
      <c r="BY119" s="215"/>
      <c r="BZ119" s="217"/>
      <c r="CA119" s="218"/>
      <c r="CB119" s="215"/>
      <c r="CC119" s="215"/>
      <c r="CD119" s="215"/>
      <c r="CE119" s="217"/>
      <c r="CF119" s="218"/>
      <c r="CG119" s="215"/>
      <c r="CH119" s="215"/>
      <c r="CI119" s="215"/>
      <c r="CJ119" s="217"/>
      <c r="CK119" s="215"/>
      <c r="CL119" s="215"/>
      <c r="CM119" s="215"/>
      <c r="CN119" s="215"/>
      <c r="CO119" s="215"/>
      <c r="CP119" s="215"/>
      <c r="CQ119" s="215"/>
      <c r="CR119" s="215"/>
      <c r="CS119" s="215"/>
      <c r="CT119" s="215"/>
      <c r="CU119" s="215"/>
      <c r="CV119" s="215"/>
      <c r="CW119" s="215"/>
      <c r="CX119" s="215"/>
      <c r="CY119" s="215"/>
      <c r="CZ119" s="215"/>
      <c r="DA119" s="215"/>
      <c r="DB119" s="215"/>
      <c r="DC119" s="215"/>
      <c r="DD119" s="215"/>
      <c r="DE119" s="215"/>
      <c r="DF119" s="215"/>
      <c r="DG119" s="215"/>
      <c r="DH119" s="215"/>
      <c r="DI119" s="215"/>
      <c r="DJ119" s="215"/>
      <c r="DK119" s="215"/>
      <c r="DL119" s="215"/>
      <c r="DM119" s="215"/>
      <c r="DN119" s="215"/>
      <c r="DO119" s="215"/>
      <c r="DP119" s="215"/>
      <c r="DQ119" s="215"/>
      <c r="DR119" s="215"/>
      <c r="DS119" s="215"/>
      <c r="DT119" s="215"/>
      <c r="DU119" s="215"/>
      <c r="DV119" s="215"/>
      <c r="DW119" s="215"/>
      <c r="DX119" s="215"/>
      <c r="DY119" s="215"/>
      <c r="DZ119" s="215"/>
      <c r="EA119" s="215"/>
      <c r="EB119" s="215"/>
      <c r="EC119" s="215"/>
      <c r="ED119" s="215"/>
      <c r="EE119" s="215"/>
      <c r="EF119" s="215"/>
      <c r="EG119" s="215"/>
      <c r="EH119" s="215"/>
      <c r="EI119" s="215"/>
      <c r="EJ119" s="215"/>
      <c r="EK119" s="215"/>
      <c r="EL119" s="215"/>
      <c r="EM119" s="215"/>
      <c r="EN119" s="215"/>
      <c r="EO119" s="215"/>
      <c r="EP119" s="215"/>
      <c r="EQ119" s="215"/>
      <c r="ER119" s="215"/>
      <c r="ES119" s="215"/>
      <c r="ET119" s="215"/>
      <c r="EU119" s="215"/>
      <c r="EV119" s="215"/>
      <c r="EW119" s="215"/>
      <c r="EX119" s="215"/>
      <c r="EY119" s="215"/>
      <c r="EZ119" s="215"/>
      <c r="FA119" s="215"/>
      <c r="FB119" s="215"/>
      <c r="FC119" s="215"/>
      <c r="FD119" s="215"/>
      <c r="FE119" s="215"/>
      <c r="FF119" s="215"/>
      <c r="FG119" s="215"/>
      <c r="FH119" s="215"/>
      <c r="FI119" s="215"/>
      <c r="FJ119" s="215"/>
      <c r="FK119" s="215"/>
      <c r="FL119" s="215"/>
      <c r="FM119" s="215"/>
      <c r="FN119" s="215"/>
      <c r="FO119" s="215"/>
      <c r="FP119" s="215"/>
      <c r="FQ119" s="215"/>
      <c r="FR119" s="215"/>
      <c r="FS119" s="215"/>
      <c r="FT119" s="215"/>
      <c r="FU119" s="215"/>
      <c r="FV119" s="215"/>
      <c r="FW119" s="215"/>
      <c r="FX119" s="215"/>
      <c r="FY119" s="215"/>
      <c r="FZ119" s="215"/>
      <c r="GA119" s="215"/>
      <c r="GB119" s="215"/>
      <c r="GC119" s="215"/>
      <c r="GD119" s="215"/>
      <c r="GE119" s="215"/>
      <c r="GF119" s="215"/>
      <c r="GG119" s="218"/>
      <c r="GH119" s="215"/>
      <c r="GI119" s="215"/>
      <c r="GJ119" s="215"/>
      <c r="GK119" s="215"/>
      <c r="GL119" s="1609"/>
      <c r="GM119" s="2154"/>
      <c r="GN119" s="1551"/>
    </row>
    <row r="120" spans="1:196" ht="10.5" hidden="1" customHeight="1">
      <c r="A120" s="1387"/>
      <c r="B120" s="1381"/>
      <c r="C120" s="1381"/>
      <c r="D120" s="1381"/>
      <c r="E120" s="1381"/>
      <c r="F120" s="1381"/>
      <c r="G120" s="1393"/>
      <c r="H120" s="1520"/>
      <c r="I120" s="1517"/>
      <c r="J120" s="1511"/>
      <c r="K120" s="1511"/>
      <c r="L120" s="1511"/>
      <c r="M120" s="1512"/>
      <c r="N120" s="1510"/>
      <c r="O120" s="1511"/>
      <c r="P120" s="1511"/>
      <c r="Q120" s="1511"/>
      <c r="R120" s="1512"/>
      <c r="S120" s="1510"/>
      <c r="T120" s="1511"/>
      <c r="U120" s="1511"/>
      <c r="V120" s="1511"/>
      <c r="W120" s="1512"/>
      <c r="X120" s="1510"/>
      <c r="Y120" s="1511"/>
      <c r="Z120" s="1511"/>
      <c r="AA120" s="1511"/>
      <c r="AB120" s="1512"/>
      <c r="AC120" s="1510"/>
      <c r="AD120" s="1511"/>
      <c r="AE120" s="1511"/>
      <c r="AF120" s="1511"/>
      <c r="AG120" s="1512"/>
      <c r="AH120" s="1511"/>
      <c r="AI120" s="1511"/>
      <c r="AJ120" s="1511"/>
      <c r="AK120" s="1511"/>
      <c r="AL120" s="1512"/>
      <c r="AM120" s="1510"/>
      <c r="AN120" s="1511"/>
      <c r="AO120" s="1511"/>
      <c r="AP120" s="1511"/>
      <c r="AQ120" s="1512"/>
      <c r="AR120" s="1510"/>
      <c r="AS120" s="1511"/>
      <c r="AT120" s="1511"/>
      <c r="AU120" s="1511"/>
      <c r="AV120" s="1512"/>
      <c r="AW120" s="1510"/>
      <c r="AX120" s="1511"/>
      <c r="AY120" s="1511"/>
      <c r="AZ120" s="1511"/>
      <c r="BA120" s="1521"/>
      <c r="BB120" s="1511"/>
      <c r="BC120" s="1511"/>
      <c r="BD120" s="1511"/>
      <c r="BE120" s="1511"/>
      <c r="BF120" s="1512"/>
      <c r="BG120" s="1510"/>
      <c r="BH120" s="1511"/>
      <c r="BI120" s="1511"/>
      <c r="BJ120" s="1511"/>
      <c r="BK120" s="1512"/>
      <c r="BL120" s="1511"/>
      <c r="BM120" s="1511"/>
      <c r="BN120" s="1511"/>
      <c r="BO120" s="1511"/>
      <c r="BP120" s="1512"/>
      <c r="BQ120" s="1510"/>
      <c r="BR120" s="1511"/>
      <c r="BS120" s="1511"/>
      <c r="BT120" s="1511"/>
      <c r="BU120" s="1512"/>
      <c r="BV120" s="1510"/>
      <c r="BW120" s="1511"/>
      <c r="BX120" s="1511"/>
      <c r="BY120" s="1511"/>
      <c r="BZ120" s="1512"/>
      <c r="CA120" s="1510"/>
      <c r="CB120" s="1511"/>
      <c r="CC120" s="1511"/>
      <c r="CD120" s="1511"/>
      <c r="CE120" s="1512"/>
      <c r="CF120" s="1510"/>
      <c r="CG120" s="1511"/>
      <c r="CH120" s="1511"/>
      <c r="CI120" s="1511"/>
      <c r="CJ120" s="1512"/>
      <c r="CK120" s="1511"/>
      <c r="CL120" s="1511"/>
      <c r="CM120" s="1511"/>
      <c r="CN120" s="1511"/>
      <c r="CO120" s="1512"/>
      <c r="CP120" s="1510"/>
      <c r="CQ120" s="1511"/>
      <c r="CR120" s="1511"/>
      <c r="CS120" s="1511"/>
      <c r="CT120" s="1512"/>
      <c r="CU120" s="1510"/>
      <c r="CV120" s="1511"/>
      <c r="CW120" s="1511"/>
      <c r="CX120" s="1511"/>
      <c r="CY120" s="1512"/>
      <c r="CZ120" s="1510"/>
      <c r="DA120" s="1511"/>
      <c r="DB120" s="1511"/>
      <c r="DC120" s="1511"/>
      <c r="DD120" s="1512"/>
      <c r="DE120" s="1510"/>
      <c r="DF120" s="1511"/>
      <c r="DG120" s="1511"/>
      <c r="DH120" s="1511"/>
      <c r="DI120" s="1512"/>
      <c r="DJ120" s="1510"/>
      <c r="DK120" s="1511"/>
      <c r="DL120" s="1511"/>
      <c r="DM120" s="1511"/>
      <c r="DN120" s="1512"/>
      <c r="DO120" s="1510"/>
      <c r="DP120" s="1511"/>
      <c r="DQ120" s="1511"/>
      <c r="DR120" s="1511"/>
      <c r="DS120" s="1512"/>
      <c r="DT120" s="1510"/>
      <c r="DU120" s="1511"/>
      <c r="DV120" s="1511"/>
      <c r="DW120" s="1511"/>
      <c r="DX120" s="1512"/>
      <c r="DY120" s="1510"/>
      <c r="DZ120" s="1511"/>
      <c r="EA120" s="1511"/>
      <c r="EB120" s="1511"/>
      <c r="EC120" s="1512"/>
      <c r="ED120" s="1510"/>
      <c r="EE120" s="1511"/>
      <c r="EF120" s="1511"/>
      <c r="EG120" s="1511"/>
      <c r="EH120" s="1512"/>
      <c r="EI120" s="1510"/>
      <c r="EJ120" s="1511"/>
      <c r="EK120" s="1511"/>
      <c r="EL120" s="1511"/>
      <c r="EM120" s="1512"/>
      <c r="EN120" s="1510"/>
      <c r="EO120" s="1511"/>
      <c r="EP120" s="1511"/>
      <c r="EQ120" s="1511"/>
      <c r="ER120" s="1512"/>
      <c r="ES120" s="1510"/>
      <c r="ET120" s="1511"/>
      <c r="EU120" s="1511"/>
      <c r="EV120" s="1511"/>
      <c r="EW120" s="1512"/>
      <c r="EX120" s="1510"/>
      <c r="EY120" s="1511"/>
      <c r="EZ120" s="1511"/>
      <c r="FA120" s="1511"/>
      <c r="FB120" s="1512"/>
      <c r="FC120" s="1510"/>
      <c r="FD120" s="1511"/>
      <c r="FE120" s="1511"/>
      <c r="FF120" s="1511"/>
      <c r="FG120" s="1512"/>
      <c r="FH120" s="1510"/>
      <c r="FI120" s="1511"/>
      <c r="FJ120" s="1511"/>
      <c r="FK120" s="1511"/>
      <c r="FL120" s="1512"/>
      <c r="FM120" s="1510"/>
      <c r="FN120" s="1511"/>
      <c r="FO120" s="1511"/>
      <c r="FP120" s="1511"/>
      <c r="FQ120" s="1512"/>
      <c r="FR120" s="1510"/>
      <c r="FS120" s="1511"/>
      <c r="FT120" s="1511"/>
      <c r="FU120" s="1511"/>
      <c r="FV120" s="1512"/>
      <c r="FW120" s="1510"/>
      <c r="FX120" s="1511"/>
      <c r="FY120" s="1511"/>
      <c r="FZ120" s="1511"/>
      <c r="GA120" s="1512"/>
      <c r="GB120" s="1510"/>
      <c r="GC120" s="1511"/>
      <c r="GD120" s="1511"/>
      <c r="GE120" s="1511"/>
      <c r="GF120" s="1512"/>
      <c r="GG120" s="1510"/>
      <c r="GH120" s="1511"/>
      <c r="GI120" s="1511"/>
      <c r="GJ120" s="1511"/>
      <c r="GK120" s="1512"/>
      <c r="GL120" s="1609"/>
      <c r="GM120" s="2155"/>
      <c r="GN120" s="1551"/>
    </row>
    <row r="121" spans="1:196" ht="10.5" hidden="1" customHeight="1">
      <c r="A121" s="1387"/>
      <c r="B121" s="1381"/>
      <c r="C121" s="1381"/>
      <c r="D121" s="1381"/>
      <c r="E121" s="1381"/>
      <c r="F121" s="1381"/>
      <c r="G121" s="1518" t="s">
        <v>767</v>
      </c>
      <c r="H121" s="1515"/>
      <c r="I121" s="214"/>
      <c r="J121" s="215"/>
      <c r="K121" s="215"/>
      <c r="L121" s="215"/>
      <c r="M121" s="217"/>
      <c r="N121" s="218"/>
      <c r="O121" s="215"/>
      <c r="P121" s="215"/>
      <c r="Q121" s="215"/>
      <c r="R121" s="215"/>
      <c r="S121" s="218"/>
      <c r="T121" s="215"/>
      <c r="U121" s="215"/>
      <c r="V121" s="215"/>
      <c r="W121" s="215"/>
      <c r="X121" s="218"/>
      <c r="Y121" s="215"/>
      <c r="Z121" s="215"/>
      <c r="AA121" s="215"/>
      <c r="AB121" s="215"/>
      <c r="AC121" s="218"/>
      <c r="AD121" s="215"/>
      <c r="AE121" s="215"/>
      <c r="AF121" s="215"/>
      <c r="AG121" s="217"/>
      <c r="AH121" s="218"/>
      <c r="AI121" s="215"/>
      <c r="AJ121" s="215"/>
      <c r="AK121" s="215"/>
      <c r="AL121" s="217"/>
      <c r="AM121" s="215"/>
      <c r="AN121" s="215"/>
      <c r="AO121" s="215"/>
      <c r="AP121" s="215"/>
      <c r="AQ121" s="215"/>
      <c r="AR121" s="218"/>
      <c r="AS121" s="215"/>
      <c r="AT121" s="215"/>
      <c r="AU121" s="215"/>
      <c r="AV121" s="217"/>
      <c r="AW121" s="215"/>
      <c r="AX121" s="215"/>
      <c r="AY121" s="215"/>
      <c r="AZ121" s="215"/>
      <c r="BA121" s="215"/>
      <c r="BB121" s="219"/>
      <c r="BC121" s="215"/>
      <c r="BD121" s="215"/>
      <c r="BE121" s="215"/>
      <c r="BF121" s="217"/>
      <c r="BG121" s="215"/>
      <c r="BH121" s="215"/>
      <c r="BI121" s="215"/>
      <c r="BJ121" s="215"/>
      <c r="BK121" s="215"/>
      <c r="BL121" s="218"/>
      <c r="BM121" s="215"/>
      <c r="BN121" s="215"/>
      <c r="BO121" s="215"/>
      <c r="BP121" s="215"/>
      <c r="BQ121" s="218"/>
      <c r="BR121" s="215"/>
      <c r="BS121" s="215"/>
      <c r="BT121" s="215"/>
      <c r="BU121" s="217"/>
      <c r="BV121" s="218"/>
      <c r="BW121" s="215"/>
      <c r="BX121" s="215"/>
      <c r="BY121" s="215"/>
      <c r="BZ121" s="217"/>
      <c r="CA121" s="218"/>
      <c r="CB121" s="215"/>
      <c r="CC121" s="215"/>
      <c r="CD121" s="215"/>
      <c r="CE121" s="217"/>
      <c r="CF121" s="218"/>
      <c r="CG121" s="215"/>
      <c r="CH121" s="215"/>
      <c r="CI121" s="215"/>
      <c r="CJ121" s="217"/>
      <c r="CK121" s="215"/>
      <c r="CL121" s="215"/>
      <c r="CM121" s="215"/>
      <c r="CN121" s="215"/>
      <c r="CO121" s="215"/>
      <c r="CP121" s="215"/>
      <c r="CQ121" s="215"/>
      <c r="CR121" s="215"/>
      <c r="CS121" s="215"/>
      <c r="CT121" s="215"/>
      <c r="CU121" s="215"/>
      <c r="CV121" s="215"/>
      <c r="CW121" s="215"/>
      <c r="CX121" s="215"/>
      <c r="CY121" s="215"/>
      <c r="CZ121" s="215"/>
      <c r="DA121" s="215"/>
      <c r="DB121" s="215"/>
      <c r="DC121" s="215"/>
      <c r="DD121" s="215"/>
      <c r="DE121" s="215"/>
      <c r="DF121" s="215"/>
      <c r="DG121" s="215"/>
      <c r="DH121" s="215"/>
      <c r="DI121" s="215"/>
      <c r="DJ121" s="215"/>
      <c r="DK121" s="215"/>
      <c r="DL121" s="215"/>
      <c r="DM121" s="215"/>
      <c r="DN121" s="215"/>
      <c r="DO121" s="215"/>
      <c r="DP121" s="215"/>
      <c r="DQ121" s="215"/>
      <c r="DR121" s="215"/>
      <c r="DS121" s="215"/>
      <c r="DT121" s="215"/>
      <c r="DU121" s="215"/>
      <c r="DV121" s="215"/>
      <c r="DW121" s="215"/>
      <c r="DX121" s="215"/>
      <c r="DY121" s="215"/>
      <c r="DZ121" s="215"/>
      <c r="EA121" s="215"/>
      <c r="EB121" s="215"/>
      <c r="EC121" s="215"/>
      <c r="ED121" s="215"/>
      <c r="EE121" s="215"/>
      <c r="EF121" s="215"/>
      <c r="EG121" s="215"/>
      <c r="EH121" s="215"/>
      <c r="EI121" s="215"/>
      <c r="EJ121" s="215"/>
      <c r="EK121" s="215"/>
      <c r="EL121" s="215"/>
      <c r="EM121" s="215"/>
      <c r="EN121" s="215"/>
      <c r="EO121" s="215"/>
      <c r="EP121" s="215"/>
      <c r="EQ121" s="215"/>
      <c r="ER121" s="215"/>
      <c r="ES121" s="215"/>
      <c r="ET121" s="215"/>
      <c r="EU121" s="215"/>
      <c r="EV121" s="215"/>
      <c r="EW121" s="215"/>
      <c r="EX121" s="215"/>
      <c r="EY121" s="215"/>
      <c r="EZ121" s="215"/>
      <c r="FA121" s="215"/>
      <c r="FB121" s="215"/>
      <c r="FC121" s="215"/>
      <c r="FD121" s="215"/>
      <c r="FE121" s="215"/>
      <c r="FF121" s="215"/>
      <c r="FG121" s="215"/>
      <c r="FH121" s="215"/>
      <c r="FI121" s="215"/>
      <c r="FJ121" s="215"/>
      <c r="FK121" s="215"/>
      <c r="FL121" s="215"/>
      <c r="FM121" s="215"/>
      <c r="FN121" s="215"/>
      <c r="FO121" s="215"/>
      <c r="FP121" s="215"/>
      <c r="FQ121" s="215"/>
      <c r="FR121" s="215"/>
      <c r="FS121" s="215"/>
      <c r="FT121" s="215"/>
      <c r="FU121" s="215"/>
      <c r="FV121" s="215"/>
      <c r="FW121" s="215"/>
      <c r="FX121" s="215"/>
      <c r="FY121" s="215"/>
      <c r="FZ121" s="215"/>
      <c r="GA121" s="215"/>
      <c r="GB121" s="215"/>
      <c r="GC121" s="215"/>
      <c r="GD121" s="215"/>
      <c r="GE121" s="215"/>
      <c r="GF121" s="215"/>
      <c r="GG121" s="218"/>
      <c r="GH121" s="215"/>
      <c r="GI121" s="215"/>
      <c r="GJ121" s="215"/>
      <c r="GK121" s="215"/>
      <c r="GL121" s="1604">
        <f>SUM(I123:GK123)</f>
        <v>0</v>
      </c>
      <c r="GM121" s="2154">
        <f>ROUND(GL121/20,2)</f>
        <v>0</v>
      </c>
      <c r="GN121" s="1551"/>
    </row>
    <row r="122" spans="1:196" ht="7.5" hidden="1" customHeight="1">
      <c r="A122" s="1387"/>
      <c r="B122" s="1381"/>
      <c r="C122" s="1381"/>
      <c r="D122" s="1381"/>
      <c r="E122" s="1381"/>
      <c r="F122" s="1381"/>
      <c r="G122" s="1518"/>
      <c r="H122" s="1515"/>
      <c r="I122" s="214"/>
      <c r="J122" s="215"/>
      <c r="K122" s="215"/>
      <c r="L122" s="215"/>
      <c r="M122" s="217"/>
      <c r="N122" s="218"/>
      <c r="O122" s="215"/>
      <c r="P122" s="215"/>
      <c r="Q122" s="215"/>
      <c r="R122" s="215"/>
      <c r="S122" s="218"/>
      <c r="T122" s="215"/>
      <c r="U122" s="215"/>
      <c r="V122" s="215"/>
      <c r="W122" s="215"/>
      <c r="X122" s="218"/>
      <c r="Y122" s="215"/>
      <c r="Z122" s="215"/>
      <c r="AA122" s="215"/>
      <c r="AB122" s="215"/>
      <c r="AC122" s="218"/>
      <c r="AD122" s="215"/>
      <c r="AE122" s="215"/>
      <c r="AF122" s="215"/>
      <c r="AG122" s="217"/>
      <c r="AH122" s="218"/>
      <c r="AI122" s="215"/>
      <c r="AJ122" s="215"/>
      <c r="AK122" s="215"/>
      <c r="AL122" s="217"/>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c r="BI122" s="215"/>
      <c r="BJ122" s="215"/>
      <c r="BK122" s="215"/>
      <c r="BL122" s="215"/>
      <c r="BM122" s="215"/>
      <c r="BN122" s="215"/>
      <c r="BO122" s="215"/>
      <c r="BP122" s="215"/>
      <c r="BQ122" s="215"/>
      <c r="BR122" s="215"/>
      <c r="BS122" s="215"/>
      <c r="BT122" s="215"/>
      <c r="BU122" s="215"/>
      <c r="BV122" s="215"/>
      <c r="BW122" s="215"/>
      <c r="BX122" s="215"/>
      <c r="BY122" s="215"/>
      <c r="BZ122" s="215"/>
      <c r="CA122" s="215"/>
      <c r="CB122" s="215"/>
      <c r="CC122" s="215"/>
      <c r="CD122" s="215"/>
      <c r="CE122" s="217"/>
      <c r="CF122" s="218"/>
      <c r="CG122" s="215"/>
      <c r="CH122" s="215"/>
      <c r="CI122" s="215"/>
      <c r="CJ122" s="217"/>
      <c r="CK122" s="215"/>
      <c r="CL122" s="215"/>
      <c r="CM122" s="215"/>
      <c r="CN122" s="215"/>
      <c r="CO122" s="215"/>
      <c r="CP122" s="215"/>
      <c r="CQ122" s="215"/>
      <c r="CR122" s="215"/>
      <c r="CS122" s="215"/>
      <c r="CT122" s="215"/>
      <c r="CU122" s="215"/>
      <c r="CV122" s="215"/>
      <c r="CW122" s="215"/>
      <c r="CX122" s="215"/>
      <c r="CY122" s="215"/>
      <c r="CZ122" s="215"/>
      <c r="DA122" s="215"/>
      <c r="DB122" s="215"/>
      <c r="DC122" s="215"/>
      <c r="DD122" s="215"/>
      <c r="DE122" s="215"/>
      <c r="DF122" s="215"/>
      <c r="DG122" s="215"/>
      <c r="DH122" s="215"/>
      <c r="DI122" s="215"/>
      <c r="DJ122" s="215"/>
      <c r="DK122" s="215"/>
      <c r="DL122" s="215"/>
      <c r="DM122" s="215"/>
      <c r="DN122" s="215"/>
      <c r="DO122" s="215"/>
      <c r="DP122" s="215"/>
      <c r="DQ122" s="215"/>
      <c r="DR122" s="215"/>
      <c r="DS122" s="215"/>
      <c r="DT122" s="215"/>
      <c r="DU122" s="215"/>
      <c r="DV122" s="215"/>
      <c r="DW122" s="215"/>
      <c r="DX122" s="215"/>
      <c r="DY122" s="215"/>
      <c r="DZ122" s="215"/>
      <c r="EA122" s="215"/>
      <c r="EB122" s="215"/>
      <c r="EC122" s="215"/>
      <c r="ED122" s="215"/>
      <c r="EE122" s="215"/>
      <c r="EF122" s="215"/>
      <c r="EG122" s="215"/>
      <c r="EH122" s="215"/>
      <c r="EI122" s="215"/>
      <c r="EJ122" s="215"/>
      <c r="EK122" s="215"/>
      <c r="EL122" s="215"/>
      <c r="EM122" s="215"/>
      <c r="EN122" s="215"/>
      <c r="EO122" s="215"/>
      <c r="EP122" s="215"/>
      <c r="EQ122" s="215"/>
      <c r="ER122" s="215"/>
      <c r="ES122" s="215"/>
      <c r="ET122" s="215"/>
      <c r="EU122" s="215"/>
      <c r="EV122" s="215"/>
      <c r="EW122" s="215"/>
      <c r="EX122" s="215"/>
      <c r="EY122" s="215"/>
      <c r="EZ122" s="215"/>
      <c r="FA122" s="215"/>
      <c r="FB122" s="215"/>
      <c r="FC122" s="215"/>
      <c r="FD122" s="215"/>
      <c r="FE122" s="215"/>
      <c r="FF122" s="215"/>
      <c r="FG122" s="215"/>
      <c r="FH122" s="215"/>
      <c r="FI122" s="215"/>
      <c r="FJ122" s="215"/>
      <c r="FK122" s="215"/>
      <c r="FL122" s="215"/>
      <c r="FM122" s="215"/>
      <c r="FN122" s="215"/>
      <c r="FO122" s="215"/>
      <c r="FP122" s="215"/>
      <c r="FQ122" s="215"/>
      <c r="FR122" s="215"/>
      <c r="FS122" s="215"/>
      <c r="FT122" s="215"/>
      <c r="FU122" s="215"/>
      <c r="FV122" s="215"/>
      <c r="FW122" s="215"/>
      <c r="FX122" s="215"/>
      <c r="FY122" s="215"/>
      <c r="FZ122" s="215"/>
      <c r="GA122" s="215"/>
      <c r="GB122" s="215"/>
      <c r="GC122" s="215"/>
      <c r="GD122" s="215"/>
      <c r="GE122" s="215"/>
      <c r="GF122" s="215"/>
      <c r="GG122" s="218"/>
      <c r="GH122" s="215"/>
      <c r="GI122" s="215"/>
      <c r="GJ122" s="215"/>
      <c r="GK122" s="215"/>
      <c r="GL122" s="1605"/>
      <c r="GM122" s="2154"/>
      <c r="GN122" s="1551"/>
    </row>
    <row r="123" spans="1:196" ht="10.5" hidden="1" customHeight="1">
      <c r="A123" s="1387"/>
      <c r="B123" s="1381"/>
      <c r="C123" s="1381"/>
      <c r="D123" s="1381"/>
      <c r="E123" s="1381"/>
      <c r="F123" s="1381"/>
      <c r="G123" s="1519"/>
      <c r="H123" s="1520"/>
      <c r="I123" s="1517"/>
      <c r="J123" s="1511"/>
      <c r="K123" s="1511"/>
      <c r="L123" s="1511"/>
      <c r="M123" s="1512"/>
      <c r="N123" s="1510"/>
      <c r="O123" s="1511"/>
      <c r="P123" s="1511"/>
      <c r="Q123" s="1511"/>
      <c r="R123" s="1512"/>
      <c r="S123" s="1510"/>
      <c r="T123" s="1511"/>
      <c r="U123" s="1511"/>
      <c r="V123" s="1511"/>
      <c r="W123" s="1512"/>
      <c r="X123" s="1510"/>
      <c r="Y123" s="1511"/>
      <c r="Z123" s="1511"/>
      <c r="AA123" s="1511"/>
      <c r="AB123" s="1512"/>
      <c r="AC123" s="1510"/>
      <c r="AD123" s="1511"/>
      <c r="AE123" s="1511"/>
      <c r="AF123" s="1511"/>
      <c r="AG123" s="1512"/>
      <c r="AH123" s="1510"/>
      <c r="AI123" s="1511"/>
      <c r="AJ123" s="1511"/>
      <c r="AK123" s="1511"/>
      <c r="AL123" s="1512"/>
      <c r="AM123" s="1510"/>
      <c r="AN123" s="1511"/>
      <c r="AO123" s="1511"/>
      <c r="AP123" s="1511"/>
      <c r="AQ123" s="1512"/>
      <c r="AR123" s="1510"/>
      <c r="AS123" s="1511"/>
      <c r="AT123" s="1511"/>
      <c r="AU123" s="1511"/>
      <c r="AV123" s="1512"/>
      <c r="AW123" s="1510"/>
      <c r="AX123" s="1511"/>
      <c r="AY123" s="1511"/>
      <c r="AZ123" s="1511"/>
      <c r="BA123" s="1521"/>
      <c r="BB123" s="1522"/>
      <c r="BC123" s="1511"/>
      <c r="BD123" s="1511"/>
      <c r="BE123" s="1511"/>
      <c r="BF123" s="1512"/>
      <c r="BG123" s="1510"/>
      <c r="BH123" s="1511"/>
      <c r="BI123" s="1511"/>
      <c r="BJ123" s="1511"/>
      <c r="BK123" s="1512"/>
      <c r="BL123" s="1510"/>
      <c r="BM123" s="1511"/>
      <c r="BN123" s="1511"/>
      <c r="BO123" s="1511"/>
      <c r="BP123" s="1512"/>
      <c r="BQ123" s="1510"/>
      <c r="BR123" s="1511"/>
      <c r="BS123" s="1511"/>
      <c r="BT123" s="1511"/>
      <c r="BU123" s="1512"/>
      <c r="BV123" s="1510"/>
      <c r="BW123" s="1511"/>
      <c r="BX123" s="1511"/>
      <c r="BY123" s="1511"/>
      <c r="BZ123" s="1512"/>
      <c r="CA123" s="1510"/>
      <c r="CB123" s="1511"/>
      <c r="CC123" s="1511"/>
      <c r="CD123" s="1511"/>
      <c r="CE123" s="1512"/>
      <c r="CF123" s="1510"/>
      <c r="CG123" s="1511"/>
      <c r="CH123" s="1511"/>
      <c r="CI123" s="1511"/>
      <c r="CJ123" s="1512"/>
      <c r="CK123" s="1511"/>
      <c r="CL123" s="1511"/>
      <c r="CM123" s="1511"/>
      <c r="CN123" s="1511"/>
      <c r="CO123" s="1512"/>
      <c r="CP123" s="1510"/>
      <c r="CQ123" s="1511"/>
      <c r="CR123" s="1511"/>
      <c r="CS123" s="1511"/>
      <c r="CT123" s="1512"/>
      <c r="CU123" s="1510"/>
      <c r="CV123" s="1511"/>
      <c r="CW123" s="1511"/>
      <c r="CX123" s="1511"/>
      <c r="CY123" s="1512"/>
      <c r="CZ123" s="1510"/>
      <c r="DA123" s="1511"/>
      <c r="DB123" s="1511"/>
      <c r="DC123" s="1511"/>
      <c r="DD123" s="1512"/>
      <c r="DE123" s="1510"/>
      <c r="DF123" s="1511"/>
      <c r="DG123" s="1511"/>
      <c r="DH123" s="1511"/>
      <c r="DI123" s="1512"/>
      <c r="DJ123" s="1510"/>
      <c r="DK123" s="1511"/>
      <c r="DL123" s="1511"/>
      <c r="DM123" s="1511"/>
      <c r="DN123" s="1512"/>
      <c r="DO123" s="1510"/>
      <c r="DP123" s="1511"/>
      <c r="DQ123" s="1511"/>
      <c r="DR123" s="1511"/>
      <c r="DS123" s="1512"/>
      <c r="DT123" s="1510"/>
      <c r="DU123" s="1511"/>
      <c r="DV123" s="1511"/>
      <c r="DW123" s="1511"/>
      <c r="DX123" s="1512"/>
      <c r="DY123" s="1510"/>
      <c r="DZ123" s="1511"/>
      <c r="EA123" s="1511"/>
      <c r="EB123" s="1511"/>
      <c r="EC123" s="1512"/>
      <c r="ED123" s="1510"/>
      <c r="EE123" s="1511"/>
      <c r="EF123" s="1511"/>
      <c r="EG123" s="1511"/>
      <c r="EH123" s="1512"/>
      <c r="EI123" s="1510"/>
      <c r="EJ123" s="1511"/>
      <c r="EK123" s="1511"/>
      <c r="EL123" s="1511"/>
      <c r="EM123" s="1512"/>
      <c r="EN123" s="1510"/>
      <c r="EO123" s="1511"/>
      <c r="EP123" s="1511"/>
      <c r="EQ123" s="1511"/>
      <c r="ER123" s="1512"/>
      <c r="ES123" s="1510"/>
      <c r="ET123" s="1511"/>
      <c r="EU123" s="1511"/>
      <c r="EV123" s="1511"/>
      <c r="EW123" s="1512"/>
      <c r="EX123" s="1510"/>
      <c r="EY123" s="1511"/>
      <c r="EZ123" s="1511"/>
      <c r="FA123" s="1511"/>
      <c r="FB123" s="1512"/>
      <c r="FC123" s="1510"/>
      <c r="FD123" s="1511"/>
      <c r="FE123" s="1511"/>
      <c r="FF123" s="1511"/>
      <c r="FG123" s="1512"/>
      <c r="FH123" s="1510"/>
      <c r="FI123" s="1511"/>
      <c r="FJ123" s="1511"/>
      <c r="FK123" s="1511"/>
      <c r="FL123" s="1512"/>
      <c r="FM123" s="1510"/>
      <c r="FN123" s="1511"/>
      <c r="FO123" s="1511"/>
      <c r="FP123" s="1511"/>
      <c r="FQ123" s="1512"/>
      <c r="FR123" s="1510"/>
      <c r="FS123" s="1511"/>
      <c r="FT123" s="1511"/>
      <c r="FU123" s="1511"/>
      <c r="FV123" s="1512"/>
      <c r="FW123" s="1510"/>
      <c r="FX123" s="1511"/>
      <c r="FY123" s="1511"/>
      <c r="FZ123" s="1511"/>
      <c r="GA123" s="1512"/>
      <c r="GB123" s="1510"/>
      <c r="GC123" s="1511"/>
      <c r="GD123" s="1511"/>
      <c r="GE123" s="1511"/>
      <c r="GF123" s="1512"/>
      <c r="GG123" s="1510"/>
      <c r="GH123" s="1511"/>
      <c r="GI123" s="1511"/>
      <c r="GJ123" s="1511"/>
      <c r="GK123" s="1513"/>
      <c r="GL123" s="1607"/>
      <c r="GM123" s="2155"/>
      <c r="GN123" s="1551"/>
    </row>
    <row r="124" spans="1:196" ht="10.5" hidden="1" customHeight="1">
      <c r="A124" s="1387"/>
      <c r="B124" s="1381"/>
      <c r="C124" s="1381"/>
      <c r="D124" s="1381"/>
      <c r="E124" s="1381"/>
      <c r="F124" s="1381"/>
      <c r="G124" s="1392" t="s">
        <v>716</v>
      </c>
      <c r="H124" s="1515"/>
      <c r="I124" s="214"/>
      <c r="J124" s="215"/>
      <c r="K124" s="215"/>
      <c r="L124" s="215"/>
      <c r="M124" s="217"/>
      <c r="N124" s="218"/>
      <c r="O124" s="215"/>
      <c r="P124" s="215"/>
      <c r="Q124" s="215"/>
      <c r="R124" s="217"/>
      <c r="S124" s="215"/>
      <c r="T124" s="215"/>
      <c r="U124" s="215"/>
      <c r="V124" s="215"/>
      <c r="W124" s="215"/>
      <c r="X124" s="218"/>
      <c r="Y124" s="215"/>
      <c r="Z124" s="215"/>
      <c r="AA124" s="215"/>
      <c r="AB124" s="215"/>
      <c r="AC124" s="218"/>
      <c r="AD124" s="215"/>
      <c r="AE124" s="215"/>
      <c r="AF124" s="215"/>
      <c r="AG124" s="217"/>
      <c r="AH124" s="218"/>
      <c r="AI124" s="215"/>
      <c r="AJ124" s="215"/>
      <c r="AK124" s="215"/>
      <c r="AL124" s="217"/>
      <c r="AM124" s="215"/>
      <c r="AN124" s="215"/>
      <c r="AO124" s="215"/>
      <c r="AP124" s="215"/>
      <c r="AQ124" s="215"/>
      <c r="AR124" s="218"/>
      <c r="AS124" s="215"/>
      <c r="AT124" s="215"/>
      <c r="AU124" s="215"/>
      <c r="AV124" s="217"/>
      <c r="AW124" s="215"/>
      <c r="AX124" s="215"/>
      <c r="AY124" s="215"/>
      <c r="AZ124" s="215"/>
      <c r="BA124" s="215"/>
      <c r="BB124" s="219"/>
      <c r="BC124" s="215"/>
      <c r="BD124" s="215"/>
      <c r="BE124" s="215"/>
      <c r="BF124" s="217"/>
      <c r="BG124" s="215"/>
      <c r="BH124" s="215"/>
      <c r="BI124" s="215"/>
      <c r="BJ124" s="215"/>
      <c r="BK124" s="215"/>
      <c r="BL124" s="218"/>
      <c r="BM124" s="215"/>
      <c r="BN124" s="215"/>
      <c r="BO124" s="215"/>
      <c r="BP124" s="215"/>
      <c r="BQ124" s="218"/>
      <c r="BR124" s="215"/>
      <c r="BS124" s="215"/>
      <c r="BT124" s="215"/>
      <c r="BU124" s="217"/>
      <c r="BV124" s="218"/>
      <c r="BW124" s="215"/>
      <c r="BX124" s="215"/>
      <c r="BY124" s="215"/>
      <c r="BZ124" s="217"/>
      <c r="CA124" s="218"/>
      <c r="CB124" s="215"/>
      <c r="CC124" s="215"/>
      <c r="CD124" s="215"/>
      <c r="CE124" s="217"/>
      <c r="CF124" s="218"/>
      <c r="CG124" s="215"/>
      <c r="CH124" s="215"/>
      <c r="CI124" s="215"/>
      <c r="CJ124" s="217"/>
      <c r="CK124" s="215"/>
      <c r="CL124" s="215"/>
      <c r="CM124" s="215"/>
      <c r="CN124" s="215"/>
      <c r="CO124" s="215"/>
      <c r="CP124" s="215"/>
      <c r="CQ124" s="215"/>
      <c r="CR124" s="215"/>
      <c r="CS124" s="215"/>
      <c r="CT124" s="215"/>
      <c r="CU124" s="215"/>
      <c r="CV124" s="215"/>
      <c r="CW124" s="215"/>
      <c r="CX124" s="215"/>
      <c r="CY124" s="215"/>
      <c r="CZ124" s="215"/>
      <c r="DA124" s="215"/>
      <c r="DB124" s="215"/>
      <c r="DC124" s="215"/>
      <c r="DD124" s="215"/>
      <c r="DE124" s="215"/>
      <c r="DF124" s="215"/>
      <c r="DG124" s="215"/>
      <c r="DH124" s="215"/>
      <c r="DI124" s="215"/>
      <c r="DJ124" s="215"/>
      <c r="DK124" s="215"/>
      <c r="DL124" s="215"/>
      <c r="DM124" s="215"/>
      <c r="DN124" s="215"/>
      <c r="DO124" s="215"/>
      <c r="DP124" s="215"/>
      <c r="DQ124" s="215"/>
      <c r="DR124" s="215"/>
      <c r="DS124" s="215"/>
      <c r="DT124" s="215"/>
      <c r="DU124" s="215"/>
      <c r="DV124" s="215"/>
      <c r="DW124" s="215"/>
      <c r="DX124" s="215"/>
      <c r="DY124" s="215"/>
      <c r="DZ124" s="215"/>
      <c r="EA124" s="215"/>
      <c r="EB124" s="215"/>
      <c r="EC124" s="215"/>
      <c r="ED124" s="215"/>
      <c r="EE124" s="215"/>
      <c r="EF124" s="215"/>
      <c r="EG124" s="215"/>
      <c r="EH124" s="215"/>
      <c r="EI124" s="215"/>
      <c r="EJ124" s="215"/>
      <c r="EK124" s="215"/>
      <c r="EL124" s="215"/>
      <c r="EM124" s="215"/>
      <c r="EN124" s="215"/>
      <c r="EO124" s="215"/>
      <c r="EP124" s="215"/>
      <c r="EQ124" s="215"/>
      <c r="ER124" s="215"/>
      <c r="ES124" s="215"/>
      <c r="ET124" s="215"/>
      <c r="EU124" s="215"/>
      <c r="EV124" s="215"/>
      <c r="EW124" s="215"/>
      <c r="EX124" s="215"/>
      <c r="EY124" s="215"/>
      <c r="EZ124" s="215"/>
      <c r="FA124" s="215"/>
      <c r="FB124" s="215"/>
      <c r="FC124" s="215"/>
      <c r="FD124" s="215"/>
      <c r="FE124" s="215"/>
      <c r="FF124" s="215"/>
      <c r="FG124" s="215"/>
      <c r="FH124" s="215"/>
      <c r="FI124" s="215"/>
      <c r="FJ124" s="215"/>
      <c r="FK124" s="215"/>
      <c r="FL124" s="215"/>
      <c r="FM124" s="215"/>
      <c r="FN124" s="215"/>
      <c r="FO124" s="215"/>
      <c r="FP124" s="215"/>
      <c r="FQ124" s="215"/>
      <c r="FR124" s="215"/>
      <c r="FS124" s="215"/>
      <c r="FT124" s="215"/>
      <c r="FU124" s="215"/>
      <c r="FV124" s="215"/>
      <c r="FW124" s="215"/>
      <c r="FX124" s="215"/>
      <c r="FY124" s="215"/>
      <c r="FZ124" s="215"/>
      <c r="GA124" s="215"/>
      <c r="GB124" s="215"/>
      <c r="GC124" s="215"/>
      <c r="GD124" s="215"/>
      <c r="GE124" s="215"/>
      <c r="GF124" s="215"/>
      <c r="GG124" s="218"/>
      <c r="GH124" s="215"/>
      <c r="GI124" s="215"/>
      <c r="GJ124" s="215"/>
      <c r="GK124" s="215"/>
      <c r="GL124" s="1604">
        <f>SUM(I126:GK126)</f>
        <v>0</v>
      </c>
      <c r="GM124" s="2154">
        <f>ROUND(GL124/20,2)</f>
        <v>0</v>
      </c>
      <c r="GN124" s="1551"/>
    </row>
    <row r="125" spans="1:196" ht="4.5" hidden="1" customHeight="1">
      <c r="A125" s="1387"/>
      <c r="B125" s="1381"/>
      <c r="C125" s="1381"/>
      <c r="D125" s="1381"/>
      <c r="E125" s="1381"/>
      <c r="F125" s="1381"/>
      <c r="G125" s="1392"/>
      <c r="H125" s="1515"/>
      <c r="I125" s="214"/>
      <c r="J125" s="215"/>
      <c r="K125" s="215"/>
      <c r="L125" s="215"/>
      <c r="M125" s="217"/>
      <c r="N125" s="218"/>
      <c r="O125" s="215"/>
      <c r="P125" s="215"/>
      <c r="Q125" s="215"/>
      <c r="R125" s="217"/>
      <c r="S125" s="215"/>
      <c r="T125" s="215"/>
      <c r="U125" s="215"/>
      <c r="V125" s="215"/>
      <c r="W125" s="215"/>
      <c r="X125" s="218"/>
      <c r="Y125" s="215"/>
      <c r="Z125" s="215"/>
      <c r="AA125" s="215"/>
      <c r="AB125" s="215"/>
      <c r="AC125" s="218"/>
      <c r="AD125" s="215"/>
      <c r="AE125" s="215"/>
      <c r="AF125" s="215"/>
      <c r="AG125" s="217"/>
      <c r="AH125" s="218"/>
      <c r="AI125" s="215"/>
      <c r="AJ125" s="215"/>
      <c r="AK125" s="215"/>
      <c r="AL125" s="217"/>
      <c r="AM125" s="215"/>
      <c r="AN125" s="215"/>
      <c r="AO125" s="215"/>
      <c r="AP125" s="215"/>
      <c r="AQ125" s="215"/>
      <c r="AR125" s="218"/>
      <c r="AS125" s="215"/>
      <c r="AT125" s="215"/>
      <c r="AU125" s="215"/>
      <c r="AV125" s="217"/>
      <c r="AW125" s="215"/>
      <c r="AX125" s="215"/>
      <c r="AY125" s="215"/>
      <c r="AZ125" s="215"/>
      <c r="BA125" s="215"/>
      <c r="BB125" s="219"/>
      <c r="BC125" s="215"/>
      <c r="BD125" s="215"/>
      <c r="BE125" s="215"/>
      <c r="BF125" s="217"/>
      <c r="BG125" s="215"/>
      <c r="BH125" s="215"/>
      <c r="BI125" s="215"/>
      <c r="BJ125" s="215"/>
      <c r="BK125" s="215"/>
      <c r="BL125" s="218"/>
      <c r="BM125" s="215"/>
      <c r="BN125" s="215"/>
      <c r="BO125" s="215"/>
      <c r="BP125" s="215"/>
      <c r="BQ125" s="218"/>
      <c r="BR125" s="215"/>
      <c r="BS125" s="215"/>
      <c r="BT125" s="215"/>
      <c r="BU125" s="217"/>
      <c r="BV125" s="218"/>
      <c r="BW125" s="215"/>
      <c r="BX125" s="215"/>
      <c r="BY125" s="215"/>
      <c r="BZ125" s="217"/>
      <c r="CA125" s="218"/>
      <c r="CB125" s="215"/>
      <c r="CC125" s="215"/>
      <c r="CD125" s="215"/>
      <c r="CE125" s="217"/>
      <c r="CF125" s="218"/>
      <c r="CG125" s="215"/>
      <c r="CH125" s="215"/>
      <c r="CI125" s="215"/>
      <c r="CJ125" s="217"/>
      <c r="CK125" s="215"/>
      <c r="CL125" s="215"/>
      <c r="CM125" s="215"/>
      <c r="CN125" s="215"/>
      <c r="CO125" s="215"/>
      <c r="CP125" s="215"/>
      <c r="CQ125" s="215"/>
      <c r="CR125" s="215"/>
      <c r="CS125" s="215"/>
      <c r="CT125" s="215"/>
      <c r="CU125" s="215"/>
      <c r="CV125" s="215"/>
      <c r="CW125" s="215"/>
      <c r="CX125" s="215"/>
      <c r="CY125" s="215"/>
      <c r="CZ125" s="215"/>
      <c r="DA125" s="215"/>
      <c r="DB125" s="215"/>
      <c r="DC125" s="215"/>
      <c r="DD125" s="215"/>
      <c r="DE125" s="215"/>
      <c r="DF125" s="215"/>
      <c r="DG125" s="215"/>
      <c r="DH125" s="215"/>
      <c r="DI125" s="215"/>
      <c r="DJ125" s="215"/>
      <c r="DK125" s="215"/>
      <c r="DL125" s="215"/>
      <c r="DM125" s="215"/>
      <c r="DN125" s="215"/>
      <c r="DO125" s="215"/>
      <c r="DP125" s="215"/>
      <c r="DQ125" s="215"/>
      <c r="DR125" s="215"/>
      <c r="DS125" s="215"/>
      <c r="DT125" s="215"/>
      <c r="DU125" s="215"/>
      <c r="DV125" s="215"/>
      <c r="DW125" s="215"/>
      <c r="DX125" s="215"/>
      <c r="DY125" s="215"/>
      <c r="DZ125" s="215"/>
      <c r="EA125" s="215"/>
      <c r="EB125" s="215"/>
      <c r="EC125" s="215"/>
      <c r="ED125" s="215"/>
      <c r="EE125" s="215"/>
      <c r="EF125" s="215"/>
      <c r="EG125" s="215"/>
      <c r="EH125" s="215"/>
      <c r="EI125" s="215"/>
      <c r="EJ125" s="215"/>
      <c r="EK125" s="215"/>
      <c r="EL125" s="215"/>
      <c r="EM125" s="215"/>
      <c r="EN125" s="215"/>
      <c r="EO125" s="215"/>
      <c r="EP125" s="215"/>
      <c r="EQ125" s="215"/>
      <c r="ER125" s="215"/>
      <c r="ES125" s="215"/>
      <c r="ET125" s="215"/>
      <c r="EU125" s="215"/>
      <c r="EV125" s="215"/>
      <c r="EW125" s="215"/>
      <c r="EX125" s="215"/>
      <c r="EY125" s="215"/>
      <c r="EZ125" s="215"/>
      <c r="FA125" s="215"/>
      <c r="FB125" s="215"/>
      <c r="FC125" s="215"/>
      <c r="FD125" s="215"/>
      <c r="FE125" s="215"/>
      <c r="FF125" s="215"/>
      <c r="FG125" s="215"/>
      <c r="FH125" s="215"/>
      <c r="FI125" s="215"/>
      <c r="FJ125" s="215"/>
      <c r="FK125" s="215"/>
      <c r="FL125" s="215"/>
      <c r="FM125" s="215"/>
      <c r="FN125" s="215"/>
      <c r="FO125" s="215"/>
      <c r="FP125" s="215"/>
      <c r="FQ125" s="215"/>
      <c r="FR125" s="215"/>
      <c r="FS125" s="215"/>
      <c r="FT125" s="215"/>
      <c r="FU125" s="215"/>
      <c r="FV125" s="215"/>
      <c r="FW125" s="215"/>
      <c r="FX125" s="215"/>
      <c r="FY125" s="215"/>
      <c r="FZ125" s="215"/>
      <c r="GA125" s="215"/>
      <c r="GB125" s="215"/>
      <c r="GC125" s="215"/>
      <c r="GD125" s="215"/>
      <c r="GE125" s="215"/>
      <c r="GF125" s="215"/>
      <c r="GG125" s="218"/>
      <c r="GH125" s="215"/>
      <c r="GI125" s="215"/>
      <c r="GJ125" s="215"/>
      <c r="GK125" s="215"/>
      <c r="GL125" s="1605"/>
      <c r="GM125" s="2154"/>
      <c r="GN125" s="1551"/>
    </row>
    <row r="126" spans="1:196" ht="10.5" hidden="1" customHeight="1" thickBot="1">
      <c r="A126" s="1388"/>
      <c r="B126" s="1382"/>
      <c r="C126" s="1382"/>
      <c r="D126" s="1382"/>
      <c r="E126" s="1384"/>
      <c r="F126" s="1384"/>
      <c r="G126" s="1403"/>
      <c r="H126" s="1516"/>
      <c r="I126" s="1506"/>
      <c r="J126" s="1472"/>
      <c r="K126" s="1472"/>
      <c r="L126" s="1472"/>
      <c r="M126" s="1473"/>
      <c r="N126" s="1471"/>
      <c r="O126" s="1472"/>
      <c r="P126" s="1472"/>
      <c r="Q126" s="1472"/>
      <c r="R126" s="1473"/>
      <c r="S126" s="1471"/>
      <c r="T126" s="1472"/>
      <c r="U126" s="1472"/>
      <c r="V126" s="1472"/>
      <c r="W126" s="1473"/>
      <c r="X126" s="1471"/>
      <c r="Y126" s="1472"/>
      <c r="Z126" s="1472"/>
      <c r="AA126" s="1472"/>
      <c r="AB126" s="1473"/>
      <c r="AC126" s="1628"/>
      <c r="AD126" s="1629"/>
      <c r="AE126" s="1629"/>
      <c r="AF126" s="1629"/>
      <c r="AG126" s="1630"/>
      <c r="AH126" s="1507"/>
      <c r="AI126" s="1508"/>
      <c r="AJ126" s="1508"/>
      <c r="AK126" s="1508"/>
      <c r="AL126" s="1509"/>
      <c r="AM126" s="1508"/>
      <c r="AN126" s="1623"/>
      <c r="AO126" s="1623"/>
      <c r="AP126" s="1623"/>
      <c r="AQ126" s="1624"/>
      <c r="AR126" s="1471"/>
      <c r="AS126" s="1472"/>
      <c r="AT126" s="1472"/>
      <c r="AU126" s="1472"/>
      <c r="AV126" s="1473"/>
      <c r="AW126" s="1471"/>
      <c r="AX126" s="1472"/>
      <c r="AY126" s="1472"/>
      <c r="AZ126" s="1472"/>
      <c r="BA126" s="1568"/>
      <c r="BB126" s="1587"/>
      <c r="BC126" s="1472"/>
      <c r="BD126" s="1472"/>
      <c r="BE126" s="1472"/>
      <c r="BF126" s="1473"/>
      <c r="BG126" s="1471"/>
      <c r="BH126" s="1472"/>
      <c r="BI126" s="1472"/>
      <c r="BJ126" s="1472"/>
      <c r="BK126" s="1473"/>
      <c r="BL126" s="1625"/>
      <c r="BM126" s="1626"/>
      <c r="BN126" s="1626"/>
      <c r="BO126" s="1626"/>
      <c r="BP126" s="1626"/>
      <c r="BQ126" s="1626"/>
      <c r="BR126" s="1626"/>
      <c r="BS126" s="1626"/>
      <c r="BT126" s="1626"/>
      <c r="BU126" s="1627"/>
      <c r="BV126" s="1471"/>
      <c r="BW126" s="1472"/>
      <c r="BX126" s="1472"/>
      <c r="BY126" s="1472"/>
      <c r="BZ126" s="1473"/>
      <c r="CA126" s="1471"/>
      <c r="CB126" s="1472"/>
      <c r="CC126" s="1472"/>
      <c r="CD126" s="1472"/>
      <c r="CE126" s="1473"/>
      <c r="CF126" s="1471"/>
      <c r="CG126" s="1472"/>
      <c r="CH126" s="1472"/>
      <c r="CI126" s="1472"/>
      <c r="CJ126" s="1473"/>
      <c r="CK126" s="1472"/>
      <c r="CL126" s="1472"/>
      <c r="CM126" s="1472"/>
      <c r="CN126" s="1472"/>
      <c r="CO126" s="1473"/>
      <c r="CP126" s="1471"/>
      <c r="CQ126" s="1472"/>
      <c r="CR126" s="1472"/>
      <c r="CS126" s="1472"/>
      <c r="CT126" s="1473"/>
      <c r="CU126" s="1471"/>
      <c r="CV126" s="1472"/>
      <c r="CW126" s="1472"/>
      <c r="CX126" s="1472"/>
      <c r="CY126" s="1473"/>
      <c r="CZ126" s="1471"/>
      <c r="DA126" s="1472"/>
      <c r="DB126" s="1472"/>
      <c r="DC126" s="1472"/>
      <c r="DD126" s="1473"/>
      <c r="DE126" s="1471"/>
      <c r="DF126" s="1472"/>
      <c r="DG126" s="1472"/>
      <c r="DH126" s="1472"/>
      <c r="DI126" s="1473"/>
      <c r="DJ126" s="1471"/>
      <c r="DK126" s="1472"/>
      <c r="DL126" s="1472"/>
      <c r="DM126" s="1472"/>
      <c r="DN126" s="1473"/>
      <c r="DO126" s="1471"/>
      <c r="DP126" s="1472"/>
      <c r="DQ126" s="1472"/>
      <c r="DR126" s="1472"/>
      <c r="DS126" s="1473"/>
      <c r="DT126" s="1471"/>
      <c r="DU126" s="1472"/>
      <c r="DV126" s="1472"/>
      <c r="DW126" s="1472"/>
      <c r="DX126" s="1473"/>
      <c r="DY126" s="1471"/>
      <c r="DZ126" s="1472"/>
      <c r="EA126" s="1472"/>
      <c r="EB126" s="1472"/>
      <c r="EC126" s="1473"/>
      <c r="ED126" s="1471"/>
      <c r="EE126" s="1472"/>
      <c r="EF126" s="1472"/>
      <c r="EG126" s="1472"/>
      <c r="EH126" s="1473"/>
      <c r="EI126" s="1471"/>
      <c r="EJ126" s="1472"/>
      <c r="EK126" s="1472"/>
      <c r="EL126" s="1472"/>
      <c r="EM126" s="1473"/>
      <c r="EN126" s="1471"/>
      <c r="EO126" s="1472"/>
      <c r="EP126" s="1472"/>
      <c r="EQ126" s="1472"/>
      <c r="ER126" s="1473"/>
      <c r="ES126" s="1471"/>
      <c r="ET126" s="1472"/>
      <c r="EU126" s="1472"/>
      <c r="EV126" s="1472"/>
      <c r="EW126" s="1473"/>
      <c r="EX126" s="1471"/>
      <c r="EY126" s="1472"/>
      <c r="EZ126" s="1472"/>
      <c r="FA126" s="1472"/>
      <c r="FB126" s="1473"/>
      <c r="FC126" s="1471"/>
      <c r="FD126" s="1472"/>
      <c r="FE126" s="1472"/>
      <c r="FF126" s="1472"/>
      <c r="FG126" s="1473"/>
      <c r="FH126" s="1471"/>
      <c r="FI126" s="1472"/>
      <c r="FJ126" s="1472"/>
      <c r="FK126" s="1472"/>
      <c r="FL126" s="1473"/>
      <c r="FM126" s="1471"/>
      <c r="FN126" s="1472"/>
      <c r="FO126" s="1472"/>
      <c r="FP126" s="1472"/>
      <c r="FQ126" s="1473"/>
      <c r="FR126" s="1471"/>
      <c r="FS126" s="1472"/>
      <c r="FT126" s="1472"/>
      <c r="FU126" s="1472"/>
      <c r="FV126" s="1473"/>
      <c r="FW126" s="1471"/>
      <c r="FX126" s="1472"/>
      <c r="FY126" s="1472"/>
      <c r="FZ126" s="1472"/>
      <c r="GA126" s="1473"/>
      <c r="GB126" s="1471"/>
      <c r="GC126" s="1472"/>
      <c r="GD126" s="1472"/>
      <c r="GE126" s="1472"/>
      <c r="GF126" s="1473"/>
      <c r="GG126" s="1471"/>
      <c r="GH126" s="1472"/>
      <c r="GI126" s="1472"/>
      <c r="GJ126" s="1472"/>
      <c r="GK126" s="1582"/>
      <c r="GL126" s="1621"/>
      <c r="GM126" s="2156"/>
      <c r="GN126" s="1631"/>
    </row>
    <row r="127" spans="1:196" ht="10.5" hidden="1" customHeight="1">
      <c r="A127" s="1387"/>
      <c r="B127" s="1381" t="str">
        <f>IF($A127="","",VLOOKUP($A127,②従事者明細!$A$3:$I$40,2))</f>
        <v/>
      </c>
      <c r="C127" s="1381" t="str">
        <f>IF($A127="","",VLOOKUP($A127,②従事者明細!$A$3:$I$40,3))</f>
        <v/>
      </c>
      <c r="D127" s="1381" t="str">
        <f>IF($A127="","",VLOOKUP($A127,②従事者明細!$A$3:$I$40,6))</f>
        <v/>
      </c>
      <c r="E127" s="1380" t="str">
        <f>IF($A127="","",VLOOKUP($A127,②従事者明細!$A$3:$I$40,5))</f>
        <v/>
      </c>
      <c r="F127" s="1380" t="str">
        <f>IF($A127="","",VLOOKUP($A127,②従事者明細!$A$3:$I$40,4))</f>
        <v/>
      </c>
      <c r="G127" s="1392" t="s">
        <v>764</v>
      </c>
      <c r="H127" s="1515"/>
      <c r="I127" s="214"/>
      <c r="J127" s="215"/>
      <c r="K127" s="215"/>
      <c r="L127" s="215"/>
      <c r="M127" s="217"/>
      <c r="N127" s="218"/>
      <c r="O127" s="215"/>
      <c r="P127" s="215"/>
      <c r="Q127" s="215"/>
      <c r="R127" s="215"/>
      <c r="S127" s="218"/>
      <c r="T127" s="215"/>
      <c r="U127" s="215"/>
      <c r="V127" s="215"/>
      <c r="W127" s="215"/>
      <c r="X127" s="218"/>
      <c r="Y127" s="215"/>
      <c r="Z127" s="215"/>
      <c r="AA127" s="215"/>
      <c r="AB127" s="215"/>
      <c r="AC127" s="218"/>
      <c r="AD127" s="215"/>
      <c r="AE127" s="215"/>
      <c r="AF127" s="215"/>
      <c r="AG127" s="217"/>
      <c r="AH127" s="218"/>
      <c r="AI127" s="215"/>
      <c r="AJ127" s="215"/>
      <c r="AK127" s="215"/>
      <c r="AL127" s="217"/>
      <c r="AM127" s="215"/>
      <c r="AN127" s="215"/>
      <c r="AO127" s="215"/>
      <c r="AP127" s="215"/>
      <c r="AQ127" s="215"/>
      <c r="AR127" s="218"/>
      <c r="AS127" s="215"/>
      <c r="AT127" s="215"/>
      <c r="AU127" s="215"/>
      <c r="AV127" s="217"/>
      <c r="AW127" s="215"/>
      <c r="AX127" s="215"/>
      <c r="AY127" s="215"/>
      <c r="AZ127" s="215"/>
      <c r="BA127" s="215"/>
      <c r="BB127" s="219"/>
      <c r="BC127" s="215"/>
      <c r="BD127" s="215"/>
      <c r="BE127" s="215"/>
      <c r="BF127" s="217"/>
      <c r="BG127" s="215"/>
      <c r="BH127" s="215"/>
      <c r="BI127" s="215"/>
      <c r="BJ127" s="215"/>
      <c r="BK127" s="215"/>
      <c r="BL127" s="218"/>
      <c r="BM127" s="215"/>
      <c r="BN127" s="215"/>
      <c r="BO127" s="215"/>
      <c r="BP127" s="215"/>
      <c r="BQ127" s="218"/>
      <c r="BR127" s="215"/>
      <c r="BS127" s="215"/>
      <c r="BT127" s="215"/>
      <c r="BU127" s="217"/>
      <c r="BV127" s="218"/>
      <c r="BW127" s="215"/>
      <c r="BX127" s="215"/>
      <c r="BY127" s="215"/>
      <c r="BZ127" s="217"/>
      <c r="CA127" s="218"/>
      <c r="CB127" s="215"/>
      <c r="CC127" s="215"/>
      <c r="CD127" s="215"/>
      <c r="CE127" s="217"/>
      <c r="CF127" s="218"/>
      <c r="CG127" s="215"/>
      <c r="CH127" s="215"/>
      <c r="CI127" s="215"/>
      <c r="CJ127" s="217"/>
      <c r="CK127" s="215"/>
      <c r="CL127" s="215"/>
      <c r="CM127" s="215"/>
      <c r="CN127" s="215"/>
      <c r="CO127" s="215"/>
      <c r="CP127" s="215"/>
      <c r="CQ127" s="215"/>
      <c r="CR127" s="215"/>
      <c r="CS127" s="215"/>
      <c r="CT127" s="215"/>
      <c r="CU127" s="215"/>
      <c r="CV127" s="215"/>
      <c r="CW127" s="215"/>
      <c r="CX127" s="215"/>
      <c r="CY127" s="215"/>
      <c r="CZ127" s="215"/>
      <c r="DA127" s="215"/>
      <c r="DB127" s="215"/>
      <c r="DC127" s="215"/>
      <c r="DD127" s="215"/>
      <c r="DE127" s="215"/>
      <c r="DF127" s="215"/>
      <c r="DG127" s="215"/>
      <c r="DH127" s="215"/>
      <c r="DI127" s="215"/>
      <c r="DJ127" s="215"/>
      <c r="DK127" s="215"/>
      <c r="DL127" s="215"/>
      <c r="DM127" s="215"/>
      <c r="DN127" s="215"/>
      <c r="DO127" s="215"/>
      <c r="DP127" s="215"/>
      <c r="DQ127" s="215"/>
      <c r="DR127" s="215"/>
      <c r="DS127" s="215"/>
      <c r="DT127" s="215"/>
      <c r="DU127" s="215"/>
      <c r="DV127" s="215"/>
      <c r="DW127" s="215"/>
      <c r="DX127" s="215"/>
      <c r="DY127" s="215"/>
      <c r="DZ127" s="215"/>
      <c r="EA127" s="215"/>
      <c r="EB127" s="215"/>
      <c r="EC127" s="215"/>
      <c r="ED127" s="215"/>
      <c r="EE127" s="215"/>
      <c r="EF127" s="215"/>
      <c r="EG127" s="215"/>
      <c r="EH127" s="215"/>
      <c r="EI127" s="215"/>
      <c r="EJ127" s="215"/>
      <c r="EK127" s="215"/>
      <c r="EL127" s="215"/>
      <c r="EM127" s="215"/>
      <c r="EN127" s="215"/>
      <c r="EO127" s="215"/>
      <c r="EP127" s="215"/>
      <c r="EQ127" s="215"/>
      <c r="ER127" s="215"/>
      <c r="ES127" s="215"/>
      <c r="ET127" s="215"/>
      <c r="EU127" s="215"/>
      <c r="EV127" s="215"/>
      <c r="EW127" s="215"/>
      <c r="EX127" s="215"/>
      <c r="EY127" s="215"/>
      <c r="EZ127" s="215"/>
      <c r="FA127" s="215"/>
      <c r="FB127" s="215"/>
      <c r="FC127" s="215"/>
      <c r="FD127" s="215"/>
      <c r="FE127" s="215"/>
      <c r="FF127" s="215"/>
      <c r="FG127" s="215"/>
      <c r="FH127" s="215"/>
      <c r="FI127" s="215"/>
      <c r="FJ127" s="215"/>
      <c r="FK127" s="215"/>
      <c r="FL127" s="215"/>
      <c r="FM127" s="215"/>
      <c r="FN127" s="215"/>
      <c r="FO127" s="215"/>
      <c r="FP127" s="215"/>
      <c r="FQ127" s="215"/>
      <c r="FR127" s="215"/>
      <c r="FS127" s="215"/>
      <c r="FT127" s="215"/>
      <c r="FU127" s="215"/>
      <c r="FV127" s="215"/>
      <c r="FW127" s="215"/>
      <c r="FX127" s="215"/>
      <c r="FY127" s="215"/>
      <c r="FZ127" s="215"/>
      <c r="GA127" s="215"/>
      <c r="GB127" s="215"/>
      <c r="GC127" s="215"/>
      <c r="GD127" s="215"/>
      <c r="GE127" s="215"/>
      <c r="GF127" s="215"/>
      <c r="GG127" s="218"/>
      <c r="GH127" s="215"/>
      <c r="GI127" s="215"/>
      <c r="GJ127" s="215"/>
      <c r="GK127" s="215"/>
      <c r="GL127" s="1608">
        <f>SUM(I129:GK129)</f>
        <v>0</v>
      </c>
      <c r="GM127" s="2153">
        <f>ROUND(GL127/20,2)</f>
        <v>0</v>
      </c>
      <c r="GN127" s="1572"/>
    </row>
    <row r="128" spans="1:196" ht="4.5" hidden="1" customHeight="1">
      <c r="A128" s="1387"/>
      <c r="B128" s="1381"/>
      <c r="C128" s="1381"/>
      <c r="D128" s="1381"/>
      <c r="E128" s="1381"/>
      <c r="F128" s="1381"/>
      <c r="G128" s="1392"/>
      <c r="H128" s="1515"/>
      <c r="I128" s="214"/>
      <c r="J128" s="215"/>
      <c r="K128" s="215"/>
      <c r="L128" s="215"/>
      <c r="M128" s="217"/>
      <c r="N128" s="218"/>
      <c r="O128" s="215"/>
      <c r="P128" s="215"/>
      <c r="Q128" s="215"/>
      <c r="R128" s="217"/>
      <c r="S128" s="215"/>
      <c r="T128" s="215"/>
      <c r="U128" s="215"/>
      <c r="V128" s="215"/>
      <c r="W128" s="215"/>
      <c r="X128" s="218"/>
      <c r="Y128" s="215"/>
      <c r="Z128" s="215"/>
      <c r="AA128" s="215"/>
      <c r="AB128" s="215"/>
      <c r="AC128" s="218"/>
      <c r="AD128" s="215"/>
      <c r="AE128" s="215"/>
      <c r="AF128" s="215"/>
      <c r="AG128" s="217"/>
      <c r="AH128" s="218"/>
      <c r="AI128" s="215"/>
      <c r="AJ128" s="215"/>
      <c r="AK128" s="215"/>
      <c r="AL128" s="217"/>
      <c r="AM128" s="215"/>
      <c r="AN128" s="215"/>
      <c r="AO128" s="215"/>
      <c r="AP128" s="215"/>
      <c r="AQ128" s="215"/>
      <c r="AR128" s="218"/>
      <c r="AS128" s="215"/>
      <c r="AT128" s="215"/>
      <c r="AU128" s="215"/>
      <c r="AV128" s="217"/>
      <c r="AW128" s="215"/>
      <c r="AX128" s="215"/>
      <c r="AY128" s="215"/>
      <c r="AZ128" s="215"/>
      <c r="BA128" s="215"/>
      <c r="BB128" s="219"/>
      <c r="BC128" s="215"/>
      <c r="BD128" s="215"/>
      <c r="BE128" s="215"/>
      <c r="BF128" s="217"/>
      <c r="BG128" s="215"/>
      <c r="BH128" s="215"/>
      <c r="BI128" s="215"/>
      <c r="BJ128" s="215"/>
      <c r="BK128" s="215"/>
      <c r="BL128" s="218"/>
      <c r="BM128" s="215"/>
      <c r="BN128" s="215"/>
      <c r="BO128" s="215"/>
      <c r="BP128" s="215"/>
      <c r="BQ128" s="218"/>
      <c r="BR128" s="215"/>
      <c r="BS128" s="215"/>
      <c r="BT128" s="215"/>
      <c r="BU128" s="217"/>
      <c r="BV128" s="218"/>
      <c r="BW128" s="215"/>
      <c r="BX128" s="215"/>
      <c r="BY128" s="215"/>
      <c r="BZ128" s="217"/>
      <c r="CA128" s="218"/>
      <c r="CB128" s="215"/>
      <c r="CC128" s="215"/>
      <c r="CD128" s="215"/>
      <c r="CE128" s="217"/>
      <c r="CF128" s="218"/>
      <c r="CG128" s="215"/>
      <c r="CH128" s="215"/>
      <c r="CI128" s="215"/>
      <c r="CJ128" s="217"/>
      <c r="CK128" s="215"/>
      <c r="CL128" s="215"/>
      <c r="CM128" s="215"/>
      <c r="CN128" s="215"/>
      <c r="CO128" s="215"/>
      <c r="CP128" s="215"/>
      <c r="CQ128" s="215"/>
      <c r="CR128" s="215"/>
      <c r="CS128" s="215"/>
      <c r="CT128" s="215"/>
      <c r="CU128" s="215"/>
      <c r="CV128" s="215"/>
      <c r="CW128" s="215"/>
      <c r="CX128" s="215"/>
      <c r="CY128" s="215"/>
      <c r="CZ128" s="215"/>
      <c r="DA128" s="215"/>
      <c r="DB128" s="215"/>
      <c r="DC128" s="215"/>
      <c r="DD128" s="215"/>
      <c r="DE128" s="215"/>
      <c r="DF128" s="215"/>
      <c r="DG128" s="215"/>
      <c r="DH128" s="215"/>
      <c r="DI128" s="215"/>
      <c r="DJ128" s="215"/>
      <c r="DK128" s="215"/>
      <c r="DL128" s="215"/>
      <c r="DM128" s="215"/>
      <c r="DN128" s="215"/>
      <c r="DO128" s="215"/>
      <c r="DP128" s="215"/>
      <c r="DQ128" s="215"/>
      <c r="DR128" s="215"/>
      <c r="DS128" s="215"/>
      <c r="DT128" s="215"/>
      <c r="DU128" s="215"/>
      <c r="DV128" s="215"/>
      <c r="DW128" s="215"/>
      <c r="DX128" s="215"/>
      <c r="DY128" s="215"/>
      <c r="DZ128" s="215"/>
      <c r="EA128" s="215"/>
      <c r="EB128" s="215"/>
      <c r="EC128" s="215"/>
      <c r="ED128" s="215"/>
      <c r="EE128" s="215"/>
      <c r="EF128" s="215"/>
      <c r="EG128" s="215"/>
      <c r="EH128" s="215"/>
      <c r="EI128" s="215"/>
      <c r="EJ128" s="215"/>
      <c r="EK128" s="215"/>
      <c r="EL128" s="215"/>
      <c r="EM128" s="215"/>
      <c r="EN128" s="215"/>
      <c r="EO128" s="215"/>
      <c r="EP128" s="215"/>
      <c r="EQ128" s="215"/>
      <c r="ER128" s="215"/>
      <c r="ES128" s="215"/>
      <c r="ET128" s="215"/>
      <c r="EU128" s="215"/>
      <c r="EV128" s="215"/>
      <c r="EW128" s="215"/>
      <c r="EX128" s="215"/>
      <c r="EY128" s="215"/>
      <c r="EZ128" s="215"/>
      <c r="FA128" s="215"/>
      <c r="FB128" s="215"/>
      <c r="FC128" s="215"/>
      <c r="FD128" s="215"/>
      <c r="FE128" s="215"/>
      <c r="FF128" s="215"/>
      <c r="FG128" s="215"/>
      <c r="FH128" s="215"/>
      <c r="FI128" s="215"/>
      <c r="FJ128" s="215"/>
      <c r="FK128" s="215"/>
      <c r="FL128" s="215"/>
      <c r="FM128" s="215"/>
      <c r="FN128" s="215"/>
      <c r="FO128" s="215"/>
      <c r="FP128" s="215"/>
      <c r="FQ128" s="215"/>
      <c r="FR128" s="215"/>
      <c r="FS128" s="215"/>
      <c r="FT128" s="215"/>
      <c r="FU128" s="215"/>
      <c r="FV128" s="215"/>
      <c r="FW128" s="215"/>
      <c r="FX128" s="215"/>
      <c r="FY128" s="215"/>
      <c r="FZ128" s="215"/>
      <c r="GA128" s="215"/>
      <c r="GB128" s="215"/>
      <c r="GC128" s="215"/>
      <c r="GD128" s="215"/>
      <c r="GE128" s="215"/>
      <c r="GF128" s="215"/>
      <c r="GG128" s="218"/>
      <c r="GH128" s="215"/>
      <c r="GI128" s="215"/>
      <c r="GJ128" s="215"/>
      <c r="GK128" s="215"/>
      <c r="GL128" s="1609"/>
      <c r="GM128" s="2154"/>
      <c r="GN128" s="1572"/>
    </row>
    <row r="129" spans="1:198" ht="10.5" hidden="1" customHeight="1">
      <c r="A129" s="1387"/>
      <c r="B129" s="1381"/>
      <c r="C129" s="1381"/>
      <c r="D129" s="1381"/>
      <c r="E129" s="1381"/>
      <c r="F129" s="1381"/>
      <c r="G129" s="1393"/>
      <c r="H129" s="1520"/>
      <c r="I129" s="1510"/>
      <c r="J129" s="1511"/>
      <c r="K129" s="1511"/>
      <c r="L129" s="1511"/>
      <c r="M129" s="1512"/>
      <c r="N129" s="1510"/>
      <c r="O129" s="1511"/>
      <c r="P129" s="1511"/>
      <c r="Q129" s="1511"/>
      <c r="R129" s="1512"/>
      <c r="S129" s="1510"/>
      <c r="T129" s="1511"/>
      <c r="U129" s="1511"/>
      <c r="V129" s="1511"/>
      <c r="W129" s="1512"/>
      <c r="X129" s="1510"/>
      <c r="Y129" s="1511"/>
      <c r="Z129" s="1511"/>
      <c r="AA129" s="1511"/>
      <c r="AB129" s="1512"/>
      <c r="AC129" s="1510"/>
      <c r="AD129" s="1511"/>
      <c r="AE129" s="1511"/>
      <c r="AF129" s="1511"/>
      <c r="AG129" s="1512"/>
      <c r="AH129" s="1510"/>
      <c r="AI129" s="1511"/>
      <c r="AJ129" s="1511"/>
      <c r="AK129" s="1511"/>
      <c r="AL129" s="1512"/>
      <c r="AM129" s="1510"/>
      <c r="AN129" s="1511"/>
      <c r="AO129" s="1511"/>
      <c r="AP129" s="1511"/>
      <c r="AQ129" s="1512"/>
      <c r="AR129" s="1510"/>
      <c r="AS129" s="1511"/>
      <c r="AT129" s="1511"/>
      <c r="AU129" s="1511"/>
      <c r="AV129" s="1512"/>
      <c r="AW129" s="1510"/>
      <c r="AX129" s="1511"/>
      <c r="AY129" s="1511"/>
      <c r="AZ129" s="1511"/>
      <c r="BA129" s="1512"/>
      <c r="BB129" s="1510"/>
      <c r="BC129" s="1511"/>
      <c r="BD129" s="1511"/>
      <c r="BE129" s="1511"/>
      <c r="BF129" s="1512"/>
      <c r="BG129" s="1510"/>
      <c r="BH129" s="1511"/>
      <c r="BI129" s="1511"/>
      <c r="BJ129" s="1511"/>
      <c r="BK129" s="1512"/>
      <c r="BL129" s="1510"/>
      <c r="BM129" s="1511"/>
      <c r="BN129" s="1511"/>
      <c r="BO129" s="1511"/>
      <c r="BP129" s="1512"/>
      <c r="BQ129" s="1510"/>
      <c r="BR129" s="1511"/>
      <c r="BS129" s="1511"/>
      <c r="BT129" s="1511"/>
      <c r="BU129" s="1512"/>
      <c r="BV129" s="1510"/>
      <c r="BW129" s="1511"/>
      <c r="BX129" s="1511"/>
      <c r="BY129" s="1511"/>
      <c r="BZ129" s="1512"/>
      <c r="CA129" s="1510"/>
      <c r="CB129" s="1511"/>
      <c r="CC129" s="1511"/>
      <c r="CD129" s="1511"/>
      <c r="CE129" s="1512"/>
      <c r="CF129" s="1510"/>
      <c r="CG129" s="1511"/>
      <c r="CH129" s="1511"/>
      <c r="CI129" s="1511"/>
      <c r="CJ129" s="1512"/>
      <c r="CK129" s="1511"/>
      <c r="CL129" s="1511"/>
      <c r="CM129" s="1511"/>
      <c r="CN129" s="1511"/>
      <c r="CO129" s="1512"/>
      <c r="CP129" s="1510"/>
      <c r="CQ129" s="1511"/>
      <c r="CR129" s="1511"/>
      <c r="CS129" s="1511"/>
      <c r="CT129" s="1512"/>
      <c r="CU129" s="1510"/>
      <c r="CV129" s="1511"/>
      <c r="CW129" s="1511"/>
      <c r="CX129" s="1511"/>
      <c r="CY129" s="1512"/>
      <c r="CZ129" s="1510"/>
      <c r="DA129" s="1511"/>
      <c r="DB129" s="1511"/>
      <c r="DC129" s="1511"/>
      <c r="DD129" s="1512"/>
      <c r="DE129" s="1510"/>
      <c r="DF129" s="1511"/>
      <c r="DG129" s="1511"/>
      <c r="DH129" s="1511"/>
      <c r="DI129" s="1512"/>
      <c r="DJ129" s="1510"/>
      <c r="DK129" s="1511"/>
      <c r="DL129" s="1511"/>
      <c r="DM129" s="1511"/>
      <c r="DN129" s="1512"/>
      <c r="DO129" s="1510"/>
      <c r="DP129" s="1511"/>
      <c r="DQ129" s="1511"/>
      <c r="DR129" s="1511"/>
      <c r="DS129" s="1512"/>
      <c r="DT129" s="1510"/>
      <c r="DU129" s="1511"/>
      <c r="DV129" s="1511"/>
      <c r="DW129" s="1511"/>
      <c r="DX129" s="1512"/>
      <c r="DY129" s="1510"/>
      <c r="DZ129" s="1511"/>
      <c r="EA129" s="1511"/>
      <c r="EB129" s="1511"/>
      <c r="EC129" s="1512"/>
      <c r="ED129" s="1510"/>
      <c r="EE129" s="1511"/>
      <c r="EF129" s="1511"/>
      <c r="EG129" s="1511"/>
      <c r="EH129" s="1512"/>
      <c r="EI129" s="1510"/>
      <c r="EJ129" s="1511"/>
      <c r="EK129" s="1511"/>
      <c r="EL129" s="1511"/>
      <c r="EM129" s="1512"/>
      <c r="EN129" s="1510"/>
      <c r="EO129" s="1511"/>
      <c r="EP129" s="1511"/>
      <c r="EQ129" s="1511"/>
      <c r="ER129" s="1512"/>
      <c r="ES129" s="1510"/>
      <c r="ET129" s="1511"/>
      <c r="EU129" s="1511"/>
      <c r="EV129" s="1511"/>
      <c r="EW129" s="1512"/>
      <c r="EX129" s="1510"/>
      <c r="EY129" s="1511"/>
      <c r="EZ129" s="1511"/>
      <c r="FA129" s="1511"/>
      <c r="FB129" s="1512"/>
      <c r="FC129" s="1510"/>
      <c r="FD129" s="1511"/>
      <c r="FE129" s="1511"/>
      <c r="FF129" s="1511"/>
      <c r="FG129" s="1512"/>
      <c r="FH129" s="1510"/>
      <c r="FI129" s="1511"/>
      <c r="FJ129" s="1511"/>
      <c r="FK129" s="1511"/>
      <c r="FL129" s="1512"/>
      <c r="FM129" s="1510"/>
      <c r="FN129" s="1511"/>
      <c r="FO129" s="1511"/>
      <c r="FP129" s="1511"/>
      <c r="FQ129" s="1512"/>
      <c r="FR129" s="1510"/>
      <c r="FS129" s="1511"/>
      <c r="FT129" s="1511"/>
      <c r="FU129" s="1511"/>
      <c r="FV129" s="1512"/>
      <c r="FW129" s="1510"/>
      <c r="FX129" s="1511"/>
      <c r="FY129" s="1511"/>
      <c r="FZ129" s="1511"/>
      <c r="GA129" s="1512"/>
      <c r="GB129" s="1510"/>
      <c r="GC129" s="1511"/>
      <c r="GD129" s="1511"/>
      <c r="GE129" s="1511"/>
      <c r="GF129" s="1512"/>
      <c r="GG129" s="1510"/>
      <c r="GH129" s="1511"/>
      <c r="GI129" s="1511"/>
      <c r="GJ129" s="1511"/>
      <c r="GK129" s="1512"/>
      <c r="GL129" s="1609"/>
      <c r="GM129" s="2155"/>
      <c r="GN129" s="1596"/>
    </row>
    <row r="130" spans="1:198" ht="10.5" hidden="1" customHeight="1">
      <c r="A130" s="1387"/>
      <c r="B130" s="1381"/>
      <c r="C130" s="1381"/>
      <c r="D130" s="1381"/>
      <c r="E130" s="1381"/>
      <c r="F130" s="1381"/>
      <c r="G130" s="1518" t="s">
        <v>767</v>
      </c>
      <c r="H130" s="1515"/>
      <c r="I130" s="214"/>
      <c r="J130" s="215"/>
      <c r="K130" s="215"/>
      <c r="L130" s="215"/>
      <c r="M130" s="217"/>
      <c r="N130" s="218"/>
      <c r="O130" s="215"/>
      <c r="P130" s="215"/>
      <c r="Q130" s="215"/>
      <c r="R130" s="215"/>
      <c r="S130" s="218"/>
      <c r="T130" s="215"/>
      <c r="U130" s="215"/>
      <c r="V130" s="215"/>
      <c r="W130" s="215"/>
      <c r="X130" s="218"/>
      <c r="Y130" s="215"/>
      <c r="Z130" s="215"/>
      <c r="AA130" s="215"/>
      <c r="AB130" s="215"/>
      <c r="AC130" s="218"/>
      <c r="AD130" s="215"/>
      <c r="AE130" s="215"/>
      <c r="AF130" s="215"/>
      <c r="AG130" s="217"/>
      <c r="AH130" s="218"/>
      <c r="AI130" s="215"/>
      <c r="AJ130" s="215"/>
      <c r="AK130" s="215"/>
      <c r="AL130" s="217"/>
      <c r="AM130" s="215"/>
      <c r="AN130" s="215"/>
      <c r="AO130" s="215"/>
      <c r="AP130" s="215"/>
      <c r="AQ130" s="215"/>
      <c r="AR130" s="218"/>
      <c r="AS130" s="215"/>
      <c r="AT130" s="215"/>
      <c r="AU130" s="215"/>
      <c r="AV130" s="217"/>
      <c r="AW130" s="215"/>
      <c r="AX130" s="215"/>
      <c r="AY130" s="215"/>
      <c r="AZ130" s="215"/>
      <c r="BA130" s="215"/>
      <c r="BB130" s="219"/>
      <c r="BC130" s="215"/>
      <c r="BD130" s="215"/>
      <c r="BE130" s="215"/>
      <c r="BF130" s="217"/>
      <c r="BG130" s="215"/>
      <c r="BH130" s="215"/>
      <c r="BI130" s="215"/>
      <c r="BJ130" s="215"/>
      <c r="BK130" s="215"/>
      <c r="BL130" s="218"/>
      <c r="BM130" s="215"/>
      <c r="BN130" s="215"/>
      <c r="BO130" s="215"/>
      <c r="BP130" s="215"/>
      <c r="BQ130" s="218"/>
      <c r="BR130" s="215"/>
      <c r="BS130" s="215"/>
      <c r="BT130" s="215"/>
      <c r="BU130" s="217"/>
      <c r="BV130" s="218"/>
      <c r="BW130" s="215"/>
      <c r="BX130" s="215"/>
      <c r="BY130" s="215"/>
      <c r="BZ130" s="217"/>
      <c r="CA130" s="218"/>
      <c r="CB130" s="215"/>
      <c r="CC130" s="215"/>
      <c r="CD130" s="215"/>
      <c r="CE130" s="217"/>
      <c r="CF130" s="218"/>
      <c r="CG130" s="215"/>
      <c r="CH130" s="215"/>
      <c r="CI130" s="215"/>
      <c r="CJ130" s="217"/>
      <c r="CK130" s="215"/>
      <c r="CL130" s="215"/>
      <c r="CM130" s="215"/>
      <c r="CN130" s="215"/>
      <c r="CO130" s="215"/>
      <c r="CP130" s="215"/>
      <c r="CQ130" s="215"/>
      <c r="CR130" s="215"/>
      <c r="CS130" s="215"/>
      <c r="CT130" s="215"/>
      <c r="CU130" s="215"/>
      <c r="CV130" s="215"/>
      <c r="CW130" s="215"/>
      <c r="CX130" s="215"/>
      <c r="CY130" s="215"/>
      <c r="CZ130" s="215"/>
      <c r="DA130" s="215"/>
      <c r="DB130" s="215"/>
      <c r="DC130" s="215"/>
      <c r="DD130" s="215"/>
      <c r="DE130" s="215"/>
      <c r="DF130" s="215"/>
      <c r="DG130" s="215"/>
      <c r="DH130" s="215"/>
      <c r="DI130" s="215"/>
      <c r="DJ130" s="215"/>
      <c r="DK130" s="215"/>
      <c r="DL130" s="215"/>
      <c r="DM130" s="215"/>
      <c r="DN130" s="215"/>
      <c r="DO130" s="215"/>
      <c r="DP130" s="215"/>
      <c r="DQ130" s="215"/>
      <c r="DR130" s="215"/>
      <c r="DS130" s="215"/>
      <c r="DT130" s="215"/>
      <c r="DU130" s="215"/>
      <c r="DV130" s="215"/>
      <c r="DW130" s="215"/>
      <c r="DX130" s="215"/>
      <c r="DY130" s="215"/>
      <c r="DZ130" s="215"/>
      <c r="EA130" s="215"/>
      <c r="EB130" s="215"/>
      <c r="EC130" s="215"/>
      <c r="ED130" s="215"/>
      <c r="EE130" s="215"/>
      <c r="EF130" s="215"/>
      <c r="EG130" s="215"/>
      <c r="EH130" s="215"/>
      <c r="EI130" s="215"/>
      <c r="EJ130" s="215"/>
      <c r="EK130" s="215"/>
      <c r="EL130" s="215"/>
      <c r="EM130" s="215"/>
      <c r="EN130" s="215"/>
      <c r="EO130" s="215"/>
      <c r="EP130" s="215"/>
      <c r="EQ130" s="215"/>
      <c r="ER130" s="215"/>
      <c r="ES130" s="215"/>
      <c r="ET130" s="215"/>
      <c r="EU130" s="215"/>
      <c r="EV130" s="215"/>
      <c r="EW130" s="215"/>
      <c r="EX130" s="215"/>
      <c r="EY130" s="215"/>
      <c r="EZ130" s="215"/>
      <c r="FA130" s="215"/>
      <c r="FB130" s="215"/>
      <c r="FC130" s="215"/>
      <c r="FD130" s="215"/>
      <c r="FE130" s="215"/>
      <c r="FF130" s="215"/>
      <c r="FG130" s="215"/>
      <c r="FH130" s="215"/>
      <c r="FI130" s="215"/>
      <c r="FJ130" s="215"/>
      <c r="FK130" s="215"/>
      <c r="FL130" s="215"/>
      <c r="FM130" s="215"/>
      <c r="FN130" s="215"/>
      <c r="FO130" s="215"/>
      <c r="FP130" s="215"/>
      <c r="FQ130" s="215"/>
      <c r="FR130" s="215"/>
      <c r="FS130" s="215"/>
      <c r="FT130" s="215"/>
      <c r="FU130" s="215"/>
      <c r="FV130" s="215"/>
      <c r="FW130" s="215"/>
      <c r="FX130" s="215"/>
      <c r="FY130" s="215"/>
      <c r="FZ130" s="215"/>
      <c r="GA130" s="215"/>
      <c r="GB130" s="215"/>
      <c r="GC130" s="215"/>
      <c r="GD130" s="215"/>
      <c r="GE130" s="215"/>
      <c r="GF130" s="215"/>
      <c r="GG130" s="218"/>
      <c r="GH130" s="215"/>
      <c r="GI130" s="215"/>
      <c r="GJ130" s="215"/>
      <c r="GK130" s="215"/>
      <c r="GL130" s="1604">
        <f>SUM(I132:GK132)</f>
        <v>0</v>
      </c>
      <c r="GM130" s="2154">
        <f>ROUND(GL130/20,2)</f>
        <v>0</v>
      </c>
      <c r="GN130" s="1160"/>
    </row>
    <row r="131" spans="1:198" ht="8.25" hidden="1" customHeight="1">
      <c r="A131" s="1387"/>
      <c r="B131" s="1381"/>
      <c r="C131" s="1381"/>
      <c r="D131" s="1381"/>
      <c r="E131" s="1381"/>
      <c r="F131" s="1381"/>
      <c r="G131" s="1518"/>
      <c r="H131" s="1515"/>
      <c r="I131" s="214"/>
      <c r="J131" s="215"/>
      <c r="K131" s="215"/>
      <c r="L131" s="215"/>
      <c r="M131" s="217"/>
      <c r="N131" s="218"/>
      <c r="O131" s="215"/>
      <c r="P131" s="215"/>
      <c r="Q131" s="215"/>
      <c r="R131" s="215"/>
      <c r="S131" s="218"/>
      <c r="T131" s="215"/>
      <c r="U131" s="215"/>
      <c r="V131" s="215"/>
      <c r="W131" s="215"/>
      <c r="X131" s="218"/>
      <c r="Y131" s="215"/>
      <c r="Z131" s="215"/>
      <c r="AA131" s="215"/>
      <c r="AB131" s="215"/>
      <c r="AC131" s="218"/>
      <c r="AD131" s="215"/>
      <c r="AE131" s="215"/>
      <c r="AF131" s="215"/>
      <c r="AG131" s="217"/>
      <c r="AH131" s="218"/>
      <c r="AI131" s="215"/>
      <c r="AJ131" s="215"/>
      <c r="AK131" s="215"/>
      <c r="AL131" s="217"/>
      <c r="AM131" s="215"/>
      <c r="AN131" s="215"/>
      <c r="AO131" s="215"/>
      <c r="AP131" s="215"/>
      <c r="AQ131" s="215"/>
      <c r="AR131" s="218"/>
      <c r="AS131" s="215"/>
      <c r="AT131" s="215"/>
      <c r="AU131" s="215"/>
      <c r="AV131" s="217"/>
      <c r="AW131" s="215"/>
      <c r="AX131" s="215"/>
      <c r="AY131" s="215"/>
      <c r="AZ131" s="215"/>
      <c r="BA131" s="215"/>
      <c r="BB131" s="219"/>
      <c r="BC131" s="215"/>
      <c r="BD131" s="215"/>
      <c r="BE131" s="215"/>
      <c r="BF131" s="217"/>
      <c r="BG131" s="215"/>
      <c r="BH131" s="215"/>
      <c r="BI131" s="215"/>
      <c r="BJ131" s="215"/>
      <c r="BK131" s="215"/>
      <c r="BL131" s="218"/>
      <c r="BM131" s="215"/>
      <c r="BN131" s="215"/>
      <c r="BO131" s="215"/>
      <c r="BP131" s="215"/>
      <c r="BQ131" s="218"/>
      <c r="BR131" s="215"/>
      <c r="BS131" s="215"/>
      <c r="BT131" s="215"/>
      <c r="BU131" s="217"/>
      <c r="BV131" s="218"/>
      <c r="BW131" s="215"/>
      <c r="BX131" s="215"/>
      <c r="BY131" s="215"/>
      <c r="BZ131" s="217"/>
      <c r="CA131" s="218"/>
      <c r="CB131" s="215"/>
      <c r="CC131" s="215"/>
      <c r="CD131" s="215"/>
      <c r="CE131" s="217"/>
      <c r="CF131" s="218"/>
      <c r="CG131" s="215"/>
      <c r="CH131" s="215"/>
      <c r="CI131" s="215"/>
      <c r="CJ131" s="217"/>
      <c r="CK131" s="215"/>
      <c r="CL131" s="215"/>
      <c r="CM131" s="215"/>
      <c r="CN131" s="215"/>
      <c r="CO131" s="215"/>
      <c r="CP131" s="215"/>
      <c r="CQ131" s="215"/>
      <c r="CR131" s="215"/>
      <c r="CS131" s="215"/>
      <c r="CT131" s="215"/>
      <c r="CU131" s="215"/>
      <c r="CV131" s="215"/>
      <c r="CW131" s="215"/>
      <c r="CX131" s="215"/>
      <c r="CY131" s="215"/>
      <c r="CZ131" s="215"/>
      <c r="DA131" s="215"/>
      <c r="DB131" s="215"/>
      <c r="DC131" s="215"/>
      <c r="DD131" s="215"/>
      <c r="DE131" s="215"/>
      <c r="DF131" s="215"/>
      <c r="DG131" s="215"/>
      <c r="DH131" s="215"/>
      <c r="DI131" s="215"/>
      <c r="DJ131" s="215"/>
      <c r="DK131" s="215"/>
      <c r="DL131" s="215"/>
      <c r="DM131" s="215"/>
      <c r="DN131" s="215"/>
      <c r="DO131" s="215"/>
      <c r="DP131" s="215"/>
      <c r="DQ131" s="215"/>
      <c r="DR131" s="215"/>
      <c r="DS131" s="215"/>
      <c r="DT131" s="215"/>
      <c r="DU131" s="215"/>
      <c r="DV131" s="215"/>
      <c r="DW131" s="215"/>
      <c r="DX131" s="215"/>
      <c r="DY131" s="215"/>
      <c r="DZ131" s="215"/>
      <c r="EA131" s="215"/>
      <c r="EB131" s="215"/>
      <c r="EC131" s="215"/>
      <c r="ED131" s="215"/>
      <c r="EE131" s="215"/>
      <c r="EF131" s="215"/>
      <c r="EG131" s="215"/>
      <c r="EH131" s="215"/>
      <c r="EI131" s="215"/>
      <c r="EJ131" s="215"/>
      <c r="EK131" s="215"/>
      <c r="EL131" s="215"/>
      <c r="EM131" s="215"/>
      <c r="EN131" s="215"/>
      <c r="EO131" s="215"/>
      <c r="EP131" s="215"/>
      <c r="EQ131" s="215"/>
      <c r="ER131" s="215"/>
      <c r="ES131" s="215"/>
      <c r="ET131" s="215"/>
      <c r="EU131" s="215"/>
      <c r="EV131" s="215"/>
      <c r="EW131" s="215"/>
      <c r="EX131" s="215"/>
      <c r="EY131" s="215"/>
      <c r="EZ131" s="215"/>
      <c r="FA131" s="215"/>
      <c r="FB131" s="215"/>
      <c r="FC131" s="215"/>
      <c r="FD131" s="215"/>
      <c r="FE131" s="215"/>
      <c r="FF131" s="215"/>
      <c r="FG131" s="215"/>
      <c r="FH131" s="215"/>
      <c r="FI131" s="215"/>
      <c r="FJ131" s="215"/>
      <c r="FK131" s="215"/>
      <c r="FL131" s="215"/>
      <c r="FM131" s="215"/>
      <c r="FN131" s="215"/>
      <c r="FO131" s="215"/>
      <c r="FP131" s="215"/>
      <c r="FQ131" s="215"/>
      <c r="FR131" s="215"/>
      <c r="FS131" s="215"/>
      <c r="FT131" s="215"/>
      <c r="FU131" s="215"/>
      <c r="FV131" s="215"/>
      <c r="FW131" s="215"/>
      <c r="FX131" s="215"/>
      <c r="FY131" s="215"/>
      <c r="FZ131" s="215"/>
      <c r="GA131" s="215"/>
      <c r="GB131" s="215"/>
      <c r="GC131" s="215"/>
      <c r="GD131" s="215"/>
      <c r="GE131" s="215"/>
      <c r="GF131" s="215"/>
      <c r="GG131" s="218"/>
      <c r="GH131" s="215"/>
      <c r="GI131" s="215"/>
      <c r="GJ131" s="215"/>
      <c r="GK131" s="215"/>
      <c r="GL131" s="1605"/>
      <c r="GM131" s="2154"/>
      <c r="GN131" s="1160"/>
    </row>
    <row r="132" spans="1:198" ht="10.5" hidden="1" customHeight="1">
      <c r="A132" s="1387"/>
      <c r="B132" s="1381"/>
      <c r="C132" s="1381"/>
      <c r="D132" s="1381"/>
      <c r="E132" s="1381"/>
      <c r="F132" s="1381"/>
      <c r="G132" s="1519"/>
      <c r="H132" s="1520"/>
      <c r="I132" s="1517"/>
      <c r="J132" s="1511"/>
      <c r="K132" s="1511"/>
      <c r="L132" s="1511"/>
      <c r="M132" s="1512"/>
      <c r="N132" s="1510"/>
      <c r="O132" s="1511"/>
      <c r="P132" s="1511"/>
      <c r="Q132" s="1511"/>
      <c r="R132" s="1512"/>
      <c r="S132" s="1510"/>
      <c r="T132" s="1511"/>
      <c r="U132" s="1511"/>
      <c r="V132" s="1511"/>
      <c r="W132" s="1512"/>
      <c r="X132" s="1510"/>
      <c r="Y132" s="1511"/>
      <c r="Z132" s="1511"/>
      <c r="AA132" s="1511"/>
      <c r="AB132" s="1512"/>
      <c r="AC132" s="1510"/>
      <c r="AD132" s="1511"/>
      <c r="AE132" s="1511"/>
      <c r="AF132" s="1511"/>
      <c r="AG132" s="1512"/>
      <c r="AH132" s="1510"/>
      <c r="AI132" s="1511"/>
      <c r="AJ132" s="1511"/>
      <c r="AK132" s="1511"/>
      <c r="AL132" s="1512"/>
      <c r="AM132" s="1510"/>
      <c r="AN132" s="1511"/>
      <c r="AO132" s="1511"/>
      <c r="AP132" s="1511"/>
      <c r="AQ132" s="1512"/>
      <c r="AR132" s="1510"/>
      <c r="AS132" s="1511"/>
      <c r="AT132" s="1511"/>
      <c r="AU132" s="1511"/>
      <c r="AV132" s="1512"/>
      <c r="AW132" s="1510"/>
      <c r="AX132" s="1511"/>
      <c r="AY132" s="1511"/>
      <c r="AZ132" s="1511"/>
      <c r="BA132" s="1521"/>
      <c r="BB132" s="1522"/>
      <c r="BC132" s="1511"/>
      <c r="BD132" s="1511"/>
      <c r="BE132" s="1511"/>
      <c r="BF132" s="1512"/>
      <c r="BG132" s="1510"/>
      <c r="BH132" s="1511"/>
      <c r="BI132" s="1511"/>
      <c r="BJ132" s="1511"/>
      <c r="BK132" s="1512"/>
      <c r="BL132" s="1510"/>
      <c r="BM132" s="1511"/>
      <c r="BN132" s="1511"/>
      <c r="BO132" s="1511"/>
      <c r="BP132" s="1512"/>
      <c r="BQ132" s="1510"/>
      <c r="BR132" s="1511"/>
      <c r="BS132" s="1511"/>
      <c r="BT132" s="1511"/>
      <c r="BU132" s="1512"/>
      <c r="BV132" s="1510"/>
      <c r="BW132" s="1511"/>
      <c r="BX132" s="1511"/>
      <c r="BY132" s="1511"/>
      <c r="BZ132" s="1512"/>
      <c r="CA132" s="1510"/>
      <c r="CB132" s="1511"/>
      <c r="CC132" s="1511"/>
      <c r="CD132" s="1511"/>
      <c r="CE132" s="1512"/>
      <c r="CF132" s="1510"/>
      <c r="CG132" s="1511"/>
      <c r="CH132" s="1511"/>
      <c r="CI132" s="1511"/>
      <c r="CJ132" s="1512"/>
      <c r="CK132" s="1511"/>
      <c r="CL132" s="1511"/>
      <c r="CM132" s="1511"/>
      <c r="CN132" s="1511"/>
      <c r="CO132" s="1512"/>
      <c r="CP132" s="1510"/>
      <c r="CQ132" s="1511"/>
      <c r="CR132" s="1511"/>
      <c r="CS132" s="1511"/>
      <c r="CT132" s="1512"/>
      <c r="CU132" s="1510"/>
      <c r="CV132" s="1511"/>
      <c r="CW132" s="1511"/>
      <c r="CX132" s="1511"/>
      <c r="CY132" s="1512"/>
      <c r="CZ132" s="1510"/>
      <c r="DA132" s="1511"/>
      <c r="DB132" s="1511"/>
      <c r="DC132" s="1511"/>
      <c r="DD132" s="1512"/>
      <c r="DE132" s="1510"/>
      <c r="DF132" s="1511"/>
      <c r="DG132" s="1511"/>
      <c r="DH132" s="1511"/>
      <c r="DI132" s="1512"/>
      <c r="DJ132" s="1510"/>
      <c r="DK132" s="1511"/>
      <c r="DL132" s="1511"/>
      <c r="DM132" s="1511"/>
      <c r="DN132" s="1512"/>
      <c r="DO132" s="1510"/>
      <c r="DP132" s="1511"/>
      <c r="DQ132" s="1511"/>
      <c r="DR132" s="1511"/>
      <c r="DS132" s="1512"/>
      <c r="DT132" s="1510"/>
      <c r="DU132" s="1511"/>
      <c r="DV132" s="1511"/>
      <c r="DW132" s="1511"/>
      <c r="DX132" s="1512"/>
      <c r="DY132" s="1510"/>
      <c r="DZ132" s="1511"/>
      <c r="EA132" s="1511"/>
      <c r="EB132" s="1511"/>
      <c r="EC132" s="1512"/>
      <c r="ED132" s="1510"/>
      <c r="EE132" s="1511"/>
      <c r="EF132" s="1511"/>
      <c r="EG132" s="1511"/>
      <c r="EH132" s="1512"/>
      <c r="EI132" s="1510"/>
      <c r="EJ132" s="1511"/>
      <c r="EK132" s="1511"/>
      <c r="EL132" s="1511"/>
      <c r="EM132" s="1512"/>
      <c r="EN132" s="1510"/>
      <c r="EO132" s="1511"/>
      <c r="EP132" s="1511"/>
      <c r="EQ132" s="1511"/>
      <c r="ER132" s="1512"/>
      <c r="ES132" s="1510"/>
      <c r="ET132" s="1511"/>
      <c r="EU132" s="1511"/>
      <c r="EV132" s="1511"/>
      <c r="EW132" s="1512"/>
      <c r="EX132" s="1510"/>
      <c r="EY132" s="1511"/>
      <c r="EZ132" s="1511"/>
      <c r="FA132" s="1511"/>
      <c r="FB132" s="1512"/>
      <c r="FC132" s="1510"/>
      <c r="FD132" s="1511"/>
      <c r="FE132" s="1511"/>
      <c r="FF132" s="1511"/>
      <c r="FG132" s="1512"/>
      <c r="FH132" s="1510"/>
      <c r="FI132" s="1511"/>
      <c r="FJ132" s="1511"/>
      <c r="FK132" s="1511"/>
      <c r="FL132" s="1512"/>
      <c r="FM132" s="1510"/>
      <c r="FN132" s="1511"/>
      <c r="FO132" s="1511"/>
      <c r="FP132" s="1511"/>
      <c r="FQ132" s="1512"/>
      <c r="FR132" s="1510"/>
      <c r="FS132" s="1511"/>
      <c r="FT132" s="1511"/>
      <c r="FU132" s="1511"/>
      <c r="FV132" s="1512"/>
      <c r="FW132" s="1510"/>
      <c r="FX132" s="1511"/>
      <c r="FY132" s="1511"/>
      <c r="FZ132" s="1511"/>
      <c r="GA132" s="1512"/>
      <c r="GB132" s="1510"/>
      <c r="GC132" s="1511"/>
      <c r="GD132" s="1511"/>
      <c r="GE132" s="1511"/>
      <c r="GF132" s="1512"/>
      <c r="GG132" s="1510"/>
      <c r="GH132" s="1511"/>
      <c r="GI132" s="1511"/>
      <c r="GJ132" s="1511"/>
      <c r="GK132" s="1513"/>
      <c r="GL132" s="1607"/>
      <c r="GM132" s="2155"/>
      <c r="GN132" s="1160"/>
    </row>
    <row r="133" spans="1:198" ht="10.5" hidden="1" customHeight="1">
      <c r="A133" s="1387"/>
      <c r="B133" s="1381"/>
      <c r="C133" s="1381"/>
      <c r="D133" s="1381"/>
      <c r="E133" s="1381"/>
      <c r="F133" s="1381"/>
      <c r="G133" s="1392" t="s">
        <v>716</v>
      </c>
      <c r="H133" s="1515"/>
      <c r="I133" s="214"/>
      <c r="J133" s="215"/>
      <c r="K133" s="215"/>
      <c r="L133" s="215"/>
      <c r="M133" s="217"/>
      <c r="N133" s="218"/>
      <c r="O133" s="215"/>
      <c r="P133" s="215"/>
      <c r="Q133" s="215"/>
      <c r="R133" s="217"/>
      <c r="S133" s="215"/>
      <c r="T133" s="215"/>
      <c r="U133" s="215"/>
      <c r="V133" s="215"/>
      <c r="W133" s="215"/>
      <c r="X133" s="218"/>
      <c r="Y133" s="215"/>
      <c r="Z133" s="215"/>
      <c r="AA133" s="215"/>
      <c r="AB133" s="215"/>
      <c r="AC133" s="218"/>
      <c r="AD133" s="215"/>
      <c r="AE133" s="215"/>
      <c r="AF133" s="215"/>
      <c r="AG133" s="217"/>
      <c r="AH133" s="218"/>
      <c r="AI133" s="215"/>
      <c r="AJ133" s="215"/>
      <c r="AK133" s="215"/>
      <c r="AL133" s="217"/>
      <c r="AM133" s="215"/>
      <c r="AN133" s="215"/>
      <c r="AO133" s="215"/>
      <c r="AP133" s="215"/>
      <c r="AQ133" s="215"/>
      <c r="AR133" s="218"/>
      <c r="AS133" s="215"/>
      <c r="AT133" s="215"/>
      <c r="AU133" s="215"/>
      <c r="AV133" s="217"/>
      <c r="AW133" s="215"/>
      <c r="AX133" s="215"/>
      <c r="AY133" s="215"/>
      <c r="AZ133" s="215"/>
      <c r="BA133" s="215"/>
      <c r="BB133" s="219"/>
      <c r="BC133" s="215"/>
      <c r="BD133" s="215"/>
      <c r="BE133" s="215"/>
      <c r="BF133" s="217"/>
      <c r="BG133" s="215"/>
      <c r="BH133" s="215"/>
      <c r="BI133" s="215"/>
      <c r="BJ133" s="215"/>
      <c r="BK133" s="215"/>
      <c r="BL133" s="218"/>
      <c r="BM133" s="215"/>
      <c r="BN133" s="215"/>
      <c r="BO133" s="215"/>
      <c r="BP133" s="215"/>
      <c r="BQ133" s="218"/>
      <c r="BR133" s="215"/>
      <c r="BS133" s="215"/>
      <c r="BT133" s="215"/>
      <c r="BU133" s="217"/>
      <c r="BV133" s="218"/>
      <c r="BW133" s="215"/>
      <c r="BX133" s="215"/>
      <c r="BY133" s="215"/>
      <c r="BZ133" s="217"/>
      <c r="CA133" s="218"/>
      <c r="CB133" s="215"/>
      <c r="CC133" s="215"/>
      <c r="CD133" s="215"/>
      <c r="CE133" s="217"/>
      <c r="CF133" s="218"/>
      <c r="CG133" s="215"/>
      <c r="CH133" s="215"/>
      <c r="CI133" s="215"/>
      <c r="CJ133" s="217"/>
      <c r="CK133" s="215"/>
      <c r="CL133" s="215"/>
      <c r="CM133" s="215"/>
      <c r="CN133" s="215"/>
      <c r="CO133" s="215"/>
      <c r="CP133" s="215"/>
      <c r="CQ133" s="215"/>
      <c r="CR133" s="215"/>
      <c r="CS133" s="215"/>
      <c r="CT133" s="215"/>
      <c r="CU133" s="215"/>
      <c r="CV133" s="215"/>
      <c r="CW133" s="215"/>
      <c r="CX133" s="215"/>
      <c r="CY133" s="215"/>
      <c r="CZ133" s="215"/>
      <c r="DA133" s="215"/>
      <c r="DB133" s="215"/>
      <c r="DC133" s="215"/>
      <c r="DD133" s="215"/>
      <c r="DE133" s="215"/>
      <c r="DF133" s="215"/>
      <c r="DG133" s="215"/>
      <c r="DH133" s="215"/>
      <c r="DI133" s="215"/>
      <c r="DJ133" s="215"/>
      <c r="DK133" s="215"/>
      <c r="DL133" s="215"/>
      <c r="DM133" s="215"/>
      <c r="DN133" s="215"/>
      <c r="DO133" s="215"/>
      <c r="DP133" s="215"/>
      <c r="DQ133" s="215"/>
      <c r="DR133" s="215"/>
      <c r="DS133" s="215"/>
      <c r="DT133" s="215"/>
      <c r="DU133" s="215"/>
      <c r="DV133" s="215"/>
      <c r="DW133" s="215"/>
      <c r="DX133" s="215"/>
      <c r="DY133" s="215"/>
      <c r="DZ133" s="215"/>
      <c r="EA133" s="215"/>
      <c r="EB133" s="215"/>
      <c r="EC133" s="215"/>
      <c r="ED133" s="215"/>
      <c r="EE133" s="215"/>
      <c r="EF133" s="215"/>
      <c r="EG133" s="215"/>
      <c r="EH133" s="215"/>
      <c r="EI133" s="215"/>
      <c r="EJ133" s="215"/>
      <c r="EK133" s="215"/>
      <c r="EL133" s="215"/>
      <c r="EM133" s="215"/>
      <c r="EN133" s="215"/>
      <c r="EO133" s="215"/>
      <c r="EP133" s="215"/>
      <c r="EQ133" s="215"/>
      <c r="ER133" s="215"/>
      <c r="ES133" s="215"/>
      <c r="ET133" s="215"/>
      <c r="EU133" s="215"/>
      <c r="EV133" s="215"/>
      <c r="EW133" s="215"/>
      <c r="EX133" s="215"/>
      <c r="EY133" s="215"/>
      <c r="EZ133" s="215"/>
      <c r="FA133" s="215"/>
      <c r="FB133" s="215"/>
      <c r="FC133" s="215"/>
      <c r="FD133" s="215"/>
      <c r="FE133" s="215"/>
      <c r="FF133" s="215"/>
      <c r="FG133" s="215"/>
      <c r="FH133" s="215"/>
      <c r="FI133" s="215"/>
      <c r="FJ133" s="215"/>
      <c r="FK133" s="215"/>
      <c r="FL133" s="215"/>
      <c r="FM133" s="215"/>
      <c r="FN133" s="215"/>
      <c r="FO133" s="215"/>
      <c r="FP133" s="215"/>
      <c r="FQ133" s="215"/>
      <c r="FR133" s="215"/>
      <c r="FS133" s="215"/>
      <c r="FT133" s="215"/>
      <c r="FU133" s="215"/>
      <c r="FV133" s="215"/>
      <c r="FW133" s="215"/>
      <c r="FX133" s="215"/>
      <c r="FY133" s="215"/>
      <c r="FZ133" s="215"/>
      <c r="GA133" s="215"/>
      <c r="GB133" s="215"/>
      <c r="GC133" s="215"/>
      <c r="GD133" s="215"/>
      <c r="GE133" s="215"/>
      <c r="GF133" s="215"/>
      <c r="GG133" s="218"/>
      <c r="GH133" s="215"/>
      <c r="GI133" s="215"/>
      <c r="GJ133" s="215"/>
      <c r="GK133" s="215"/>
      <c r="GL133" s="1604">
        <f>SUM(I135:GK135)</f>
        <v>0</v>
      </c>
      <c r="GM133" s="2154">
        <f>ROUND(GL133/20,2)</f>
        <v>0</v>
      </c>
      <c r="GN133" s="1572"/>
    </row>
    <row r="134" spans="1:198" ht="4.5" hidden="1" customHeight="1">
      <c r="A134" s="1387"/>
      <c r="B134" s="1381"/>
      <c r="C134" s="1381"/>
      <c r="D134" s="1381"/>
      <c r="E134" s="1381"/>
      <c r="F134" s="1381"/>
      <c r="G134" s="1392"/>
      <c r="H134" s="1515"/>
      <c r="I134" s="214"/>
      <c r="J134" s="215"/>
      <c r="K134" s="215"/>
      <c r="L134" s="215"/>
      <c r="M134" s="217"/>
      <c r="N134" s="218"/>
      <c r="O134" s="215"/>
      <c r="P134" s="215"/>
      <c r="Q134" s="215"/>
      <c r="R134" s="217"/>
      <c r="S134" s="215"/>
      <c r="T134" s="215"/>
      <c r="U134" s="215"/>
      <c r="V134" s="215"/>
      <c r="W134" s="215"/>
      <c r="X134" s="218"/>
      <c r="Y134" s="215"/>
      <c r="Z134" s="215"/>
      <c r="AA134" s="215"/>
      <c r="AB134" s="215"/>
      <c r="AC134" s="218"/>
      <c r="AD134" s="215"/>
      <c r="AE134" s="215"/>
      <c r="AF134" s="215"/>
      <c r="AG134" s="217"/>
      <c r="AH134" s="218"/>
      <c r="AI134" s="215"/>
      <c r="AJ134" s="215"/>
      <c r="AK134" s="215"/>
      <c r="AL134" s="217"/>
      <c r="AM134" s="215"/>
      <c r="AN134" s="215"/>
      <c r="AO134" s="215"/>
      <c r="AP134" s="215"/>
      <c r="AQ134" s="215"/>
      <c r="AR134" s="218"/>
      <c r="AS134" s="215"/>
      <c r="AT134" s="215"/>
      <c r="AU134" s="215"/>
      <c r="AV134" s="217"/>
      <c r="AW134" s="215"/>
      <c r="AX134" s="215"/>
      <c r="AY134" s="215"/>
      <c r="AZ134" s="215"/>
      <c r="BA134" s="215"/>
      <c r="BB134" s="219"/>
      <c r="BC134" s="215"/>
      <c r="BD134" s="215"/>
      <c r="BE134" s="215"/>
      <c r="BF134" s="217"/>
      <c r="BG134" s="215"/>
      <c r="BH134" s="215"/>
      <c r="BI134" s="215"/>
      <c r="BJ134" s="215"/>
      <c r="BK134" s="215"/>
      <c r="BL134" s="218"/>
      <c r="BM134" s="215"/>
      <c r="BN134" s="215"/>
      <c r="BO134" s="215"/>
      <c r="BP134" s="215"/>
      <c r="BQ134" s="218"/>
      <c r="BR134" s="215"/>
      <c r="BS134" s="215"/>
      <c r="BT134" s="215"/>
      <c r="BU134" s="217"/>
      <c r="BV134" s="218"/>
      <c r="BW134" s="215"/>
      <c r="BX134" s="215"/>
      <c r="BY134" s="215"/>
      <c r="BZ134" s="217"/>
      <c r="CA134" s="218"/>
      <c r="CB134" s="215"/>
      <c r="CC134" s="215"/>
      <c r="CD134" s="215"/>
      <c r="CE134" s="217"/>
      <c r="CF134" s="218"/>
      <c r="CG134" s="215"/>
      <c r="CH134" s="215"/>
      <c r="CI134" s="215"/>
      <c r="CJ134" s="217"/>
      <c r="CK134" s="215"/>
      <c r="CL134" s="215"/>
      <c r="CM134" s="215"/>
      <c r="CN134" s="215"/>
      <c r="CO134" s="215"/>
      <c r="CP134" s="215"/>
      <c r="CQ134" s="215"/>
      <c r="CR134" s="215"/>
      <c r="CS134" s="215"/>
      <c r="CT134" s="215"/>
      <c r="CU134" s="215"/>
      <c r="CV134" s="215"/>
      <c r="CW134" s="215"/>
      <c r="CX134" s="215"/>
      <c r="CY134" s="215"/>
      <c r="CZ134" s="215"/>
      <c r="DA134" s="215"/>
      <c r="DB134" s="215"/>
      <c r="DC134" s="215"/>
      <c r="DD134" s="215"/>
      <c r="DE134" s="215"/>
      <c r="DF134" s="215"/>
      <c r="DG134" s="215"/>
      <c r="DH134" s="215"/>
      <c r="DI134" s="215"/>
      <c r="DJ134" s="215"/>
      <c r="DK134" s="215"/>
      <c r="DL134" s="215"/>
      <c r="DM134" s="215"/>
      <c r="DN134" s="215"/>
      <c r="DO134" s="215"/>
      <c r="DP134" s="215"/>
      <c r="DQ134" s="215"/>
      <c r="DR134" s="215"/>
      <c r="DS134" s="215"/>
      <c r="DT134" s="215"/>
      <c r="DU134" s="215"/>
      <c r="DV134" s="215"/>
      <c r="DW134" s="215"/>
      <c r="DX134" s="215"/>
      <c r="DY134" s="215"/>
      <c r="DZ134" s="215"/>
      <c r="EA134" s="215"/>
      <c r="EB134" s="215"/>
      <c r="EC134" s="215"/>
      <c r="ED134" s="215"/>
      <c r="EE134" s="215"/>
      <c r="EF134" s="215"/>
      <c r="EG134" s="215"/>
      <c r="EH134" s="215"/>
      <c r="EI134" s="215"/>
      <c r="EJ134" s="215"/>
      <c r="EK134" s="215"/>
      <c r="EL134" s="215"/>
      <c r="EM134" s="215"/>
      <c r="EN134" s="215"/>
      <c r="EO134" s="215"/>
      <c r="EP134" s="215"/>
      <c r="EQ134" s="215"/>
      <c r="ER134" s="215"/>
      <c r="ES134" s="215"/>
      <c r="ET134" s="215"/>
      <c r="EU134" s="215"/>
      <c r="EV134" s="215"/>
      <c r="EW134" s="215"/>
      <c r="EX134" s="215"/>
      <c r="EY134" s="215"/>
      <c r="EZ134" s="215"/>
      <c r="FA134" s="215"/>
      <c r="FB134" s="215"/>
      <c r="FC134" s="215"/>
      <c r="FD134" s="215"/>
      <c r="FE134" s="215"/>
      <c r="FF134" s="215"/>
      <c r="FG134" s="215"/>
      <c r="FH134" s="215"/>
      <c r="FI134" s="215"/>
      <c r="FJ134" s="215"/>
      <c r="FK134" s="215"/>
      <c r="FL134" s="215"/>
      <c r="FM134" s="215"/>
      <c r="FN134" s="215"/>
      <c r="FO134" s="215"/>
      <c r="FP134" s="215"/>
      <c r="FQ134" s="215"/>
      <c r="FR134" s="215"/>
      <c r="FS134" s="215"/>
      <c r="FT134" s="215"/>
      <c r="FU134" s="215"/>
      <c r="FV134" s="215"/>
      <c r="FW134" s="215"/>
      <c r="FX134" s="215"/>
      <c r="FY134" s="215"/>
      <c r="FZ134" s="215"/>
      <c r="GA134" s="215"/>
      <c r="GB134" s="215"/>
      <c r="GC134" s="215"/>
      <c r="GD134" s="215"/>
      <c r="GE134" s="215"/>
      <c r="GF134" s="215"/>
      <c r="GG134" s="218"/>
      <c r="GH134" s="215"/>
      <c r="GI134" s="215"/>
      <c r="GJ134" s="215"/>
      <c r="GK134" s="215"/>
      <c r="GL134" s="1605"/>
      <c r="GM134" s="2154"/>
      <c r="GN134" s="1572"/>
    </row>
    <row r="135" spans="1:198" ht="10.5" hidden="1" customHeight="1" thickBot="1">
      <c r="A135" s="1388"/>
      <c r="B135" s="1382"/>
      <c r="C135" s="1382"/>
      <c r="D135" s="1382"/>
      <c r="E135" s="1384"/>
      <c r="F135" s="1384"/>
      <c r="G135" s="1403"/>
      <c r="H135" s="1516"/>
      <c r="I135" s="1506"/>
      <c r="J135" s="1472"/>
      <c r="K135" s="1472"/>
      <c r="L135" s="1472"/>
      <c r="M135" s="1473"/>
      <c r="N135" s="1471"/>
      <c r="O135" s="1472"/>
      <c r="P135" s="1472"/>
      <c r="Q135" s="1472"/>
      <c r="R135" s="1473"/>
      <c r="S135" s="1471"/>
      <c r="T135" s="1472"/>
      <c r="U135" s="1472"/>
      <c r="V135" s="1472"/>
      <c r="W135" s="1473"/>
      <c r="X135" s="1471"/>
      <c r="Y135" s="1472"/>
      <c r="Z135" s="1472"/>
      <c r="AA135" s="1472"/>
      <c r="AB135" s="1473"/>
      <c r="AC135" s="1471"/>
      <c r="AD135" s="1472"/>
      <c r="AE135" s="1472"/>
      <c r="AF135" s="1472"/>
      <c r="AG135" s="1473"/>
      <c r="AH135" s="1471"/>
      <c r="AI135" s="1472"/>
      <c r="AJ135" s="1472"/>
      <c r="AK135" s="1472"/>
      <c r="AL135" s="1473"/>
      <c r="AM135" s="1507"/>
      <c r="AN135" s="1508"/>
      <c r="AO135" s="1508"/>
      <c r="AP135" s="1508"/>
      <c r="AQ135" s="1509"/>
      <c r="AR135" s="1471"/>
      <c r="AS135" s="1472"/>
      <c r="AT135" s="1472"/>
      <c r="AU135" s="1472"/>
      <c r="AV135" s="1473"/>
      <c r="AW135" s="1471"/>
      <c r="AX135" s="1472"/>
      <c r="AY135" s="1472"/>
      <c r="AZ135" s="1472"/>
      <c r="BA135" s="1473"/>
      <c r="BB135" s="1471"/>
      <c r="BC135" s="1472"/>
      <c r="BD135" s="1472"/>
      <c r="BE135" s="1472"/>
      <c r="BF135" s="1473"/>
      <c r="BG135" s="1471"/>
      <c r="BH135" s="1472"/>
      <c r="BI135" s="1472"/>
      <c r="BJ135" s="1472"/>
      <c r="BK135" s="1473"/>
      <c r="BL135" s="1471"/>
      <c r="BM135" s="1472"/>
      <c r="BN135" s="1472"/>
      <c r="BO135" s="1472"/>
      <c r="BP135" s="1473"/>
      <c r="BQ135" s="1471"/>
      <c r="BR135" s="1472"/>
      <c r="BS135" s="1472"/>
      <c r="BT135" s="1472"/>
      <c r="BU135" s="1473"/>
      <c r="BV135" s="1471"/>
      <c r="BW135" s="1472"/>
      <c r="BX135" s="1472"/>
      <c r="BY135" s="1472"/>
      <c r="BZ135" s="1473"/>
      <c r="CA135" s="1471"/>
      <c r="CB135" s="1472"/>
      <c r="CC135" s="1472"/>
      <c r="CD135" s="1472"/>
      <c r="CE135" s="1473"/>
      <c r="CF135" s="1471"/>
      <c r="CG135" s="1472"/>
      <c r="CH135" s="1472"/>
      <c r="CI135" s="1472"/>
      <c r="CJ135" s="1473"/>
      <c r="CK135" s="1501"/>
      <c r="CL135" s="1502"/>
      <c r="CM135" s="1502"/>
      <c r="CN135" s="1502"/>
      <c r="CO135" s="1503"/>
      <c r="CP135" s="1501"/>
      <c r="CQ135" s="1502"/>
      <c r="CR135" s="1502"/>
      <c r="CS135" s="1502"/>
      <c r="CT135" s="1503"/>
      <c r="CU135" s="1501"/>
      <c r="CV135" s="1502"/>
      <c r="CW135" s="1502"/>
      <c r="CX135" s="1502"/>
      <c r="CY135" s="1503"/>
      <c r="CZ135" s="1501"/>
      <c r="DA135" s="1502"/>
      <c r="DB135" s="1502"/>
      <c r="DC135" s="1502"/>
      <c r="DD135" s="1503"/>
      <c r="DE135" s="1501"/>
      <c r="DF135" s="1502"/>
      <c r="DG135" s="1502"/>
      <c r="DH135" s="1502"/>
      <c r="DI135" s="1503"/>
      <c r="DJ135" s="1501"/>
      <c r="DK135" s="1502"/>
      <c r="DL135" s="1502"/>
      <c r="DM135" s="1502"/>
      <c r="DN135" s="1503"/>
      <c r="DO135" s="1501"/>
      <c r="DP135" s="1502"/>
      <c r="DQ135" s="1502"/>
      <c r="DR135" s="1502"/>
      <c r="DS135" s="1503"/>
      <c r="DT135" s="1501"/>
      <c r="DU135" s="1502"/>
      <c r="DV135" s="1502"/>
      <c r="DW135" s="1502"/>
      <c r="DX135" s="1503"/>
      <c r="DY135" s="1501"/>
      <c r="DZ135" s="1502"/>
      <c r="EA135" s="1502"/>
      <c r="EB135" s="1502"/>
      <c r="EC135" s="1503"/>
      <c r="ED135" s="1501"/>
      <c r="EE135" s="1502"/>
      <c r="EF135" s="1502"/>
      <c r="EG135" s="1502"/>
      <c r="EH135" s="1503"/>
      <c r="EI135" s="1501"/>
      <c r="EJ135" s="1502"/>
      <c r="EK135" s="1502"/>
      <c r="EL135" s="1502"/>
      <c r="EM135" s="1503"/>
      <c r="EN135" s="1501"/>
      <c r="EO135" s="1502"/>
      <c r="EP135" s="1502"/>
      <c r="EQ135" s="1502"/>
      <c r="ER135" s="1503"/>
      <c r="ES135" s="1501"/>
      <c r="ET135" s="1502"/>
      <c r="EU135" s="1502"/>
      <c r="EV135" s="1502"/>
      <c r="EW135" s="1503"/>
      <c r="EX135" s="1501"/>
      <c r="EY135" s="1502"/>
      <c r="EZ135" s="1502"/>
      <c r="FA135" s="1502"/>
      <c r="FB135" s="1503"/>
      <c r="FC135" s="1471"/>
      <c r="FD135" s="1472"/>
      <c r="FE135" s="1472"/>
      <c r="FF135" s="1472"/>
      <c r="FG135" s="1473"/>
      <c r="FH135" s="1471"/>
      <c r="FI135" s="1472"/>
      <c r="FJ135" s="1472"/>
      <c r="FK135" s="1472"/>
      <c r="FL135" s="1473"/>
      <c r="FM135" s="1471"/>
      <c r="FN135" s="1472"/>
      <c r="FO135" s="1472"/>
      <c r="FP135" s="1472"/>
      <c r="FQ135" s="1473"/>
      <c r="FR135" s="1471"/>
      <c r="FS135" s="1472"/>
      <c r="FT135" s="1472"/>
      <c r="FU135" s="1472"/>
      <c r="FV135" s="1473"/>
      <c r="FW135" s="1471"/>
      <c r="FX135" s="1472"/>
      <c r="FY135" s="1472"/>
      <c r="FZ135" s="1472"/>
      <c r="GA135" s="1473"/>
      <c r="GB135" s="1616"/>
      <c r="GC135" s="1617"/>
      <c r="GD135" s="1617"/>
      <c r="GE135" s="1617"/>
      <c r="GF135" s="1618"/>
      <c r="GG135" s="1616"/>
      <c r="GH135" s="1617"/>
      <c r="GI135" s="1617"/>
      <c r="GJ135" s="1617"/>
      <c r="GK135" s="1618"/>
      <c r="GL135" s="1621"/>
      <c r="GM135" s="2156"/>
      <c r="GN135" s="1622"/>
    </row>
    <row r="136" spans="1:198" ht="20.100000000000001" customHeight="1">
      <c r="B136" s="241"/>
      <c r="CK136" s="241"/>
      <c r="CL136" s="241"/>
      <c r="CM136" s="241"/>
      <c r="CN136" s="241"/>
      <c r="CO136" s="241"/>
      <c r="CP136" s="241"/>
      <c r="CQ136" s="241"/>
      <c r="CR136" s="241"/>
      <c r="CS136" s="241"/>
      <c r="CT136" s="241"/>
      <c r="CU136" s="241"/>
      <c r="CV136" s="241"/>
      <c r="CW136" s="241"/>
      <c r="CX136" s="241"/>
      <c r="CY136" s="241"/>
      <c r="CZ136" s="241"/>
      <c r="DA136" s="241"/>
      <c r="DB136" s="241"/>
      <c r="DC136" s="241"/>
      <c r="DD136" s="241"/>
      <c r="DE136" s="241"/>
      <c r="DF136" s="241"/>
      <c r="DG136" s="241"/>
      <c r="DH136" s="241"/>
      <c r="DI136" s="241"/>
      <c r="DJ136" s="241"/>
      <c r="DK136" s="241"/>
      <c r="DL136" s="241"/>
      <c r="DM136" s="241"/>
      <c r="DN136" s="241"/>
      <c r="DO136" s="241"/>
      <c r="DP136" s="241"/>
      <c r="DQ136" s="241"/>
      <c r="DR136" s="241"/>
      <c r="DS136" s="241"/>
      <c r="DT136" s="241"/>
      <c r="DU136" s="241"/>
      <c r="DV136" s="241"/>
      <c r="DW136" s="241"/>
      <c r="DX136" s="241"/>
      <c r="DY136" s="241"/>
      <c r="DZ136" s="241"/>
      <c r="EA136" s="241"/>
      <c r="EB136" s="241"/>
      <c r="EC136" s="241"/>
      <c r="ED136" s="241"/>
      <c r="EE136" s="241"/>
      <c r="EF136" s="241"/>
      <c r="EG136" s="241"/>
      <c r="EH136" s="241"/>
      <c r="EI136" s="241"/>
      <c r="EJ136" s="241"/>
      <c r="EK136" s="241"/>
      <c r="EL136" s="241"/>
      <c r="EM136" s="241"/>
      <c r="EN136" s="241"/>
      <c r="EO136" s="241"/>
      <c r="EP136" s="241"/>
      <c r="EQ136" s="241"/>
      <c r="ER136" s="241"/>
      <c r="ES136" s="241"/>
      <c r="ET136" s="241"/>
      <c r="EU136" s="241"/>
      <c r="EV136" s="241"/>
      <c r="EW136" s="241"/>
      <c r="EX136" s="241"/>
      <c r="EY136" s="241"/>
      <c r="EZ136" s="241"/>
      <c r="FA136" s="241"/>
      <c r="FB136" s="241"/>
      <c r="FC136" s="1619" t="s">
        <v>797</v>
      </c>
      <c r="FD136" s="1619"/>
      <c r="FE136" s="1619"/>
      <c r="FF136" s="1619"/>
      <c r="FG136" s="1619"/>
      <c r="FH136" s="1620" t="s">
        <v>798</v>
      </c>
      <c r="FI136" s="1620"/>
      <c r="FJ136" s="1620"/>
      <c r="FK136" s="1620"/>
      <c r="FL136" s="1620"/>
      <c r="FM136" s="1620" t="s">
        <v>799</v>
      </c>
      <c r="FN136" s="1620"/>
      <c r="FO136" s="1620"/>
      <c r="FP136" s="1620"/>
      <c r="FQ136" s="1620"/>
      <c r="FR136" s="1620" t="s">
        <v>800</v>
      </c>
      <c r="FS136" s="1620"/>
      <c r="FT136" s="1620"/>
      <c r="FU136" s="1620"/>
      <c r="FV136" s="1620"/>
      <c r="FW136" s="1620" t="s">
        <v>801</v>
      </c>
      <c r="FX136" s="1620"/>
      <c r="FY136" s="1620"/>
      <c r="FZ136" s="1620"/>
      <c r="GA136" s="1620"/>
      <c r="GB136" s="1474" t="s">
        <v>802</v>
      </c>
      <c r="GC136" s="1475"/>
      <c r="GD136" s="1475"/>
      <c r="GE136" s="1475"/>
      <c r="GF136" s="1475"/>
      <c r="GG136" s="1480" t="s">
        <v>764</v>
      </c>
      <c r="GH136" s="1480"/>
      <c r="GI136" s="1480"/>
      <c r="GJ136" s="1480"/>
      <c r="GK136" s="1481"/>
      <c r="GL136" s="262">
        <f>SUM(GL82,GL91,GL100,GL109,GL118,GL127)</f>
        <v>40</v>
      </c>
      <c r="GM136" s="263">
        <f>SUM(GM82,GM91,GM100,GM109,GM118,GM127)</f>
        <v>2</v>
      </c>
      <c r="GN136" s="1613"/>
    </row>
    <row r="137" spans="1:198" ht="20.100000000000001" customHeight="1">
      <c r="FC137" s="1161"/>
      <c r="FD137" s="1161"/>
      <c r="FE137" s="1161"/>
      <c r="FF137" s="1161"/>
      <c r="FG137" s="1161"/>
      <c r="FH137" s="1162"/>
      <c r="FI137" s="1162"/>
      <c r="FJ137" s="1162"/>
      <c r="FK137" s="1162"/>
      <c r="FL137" s="1162"/>
      <c r="FM137" s="1162"/>
      <c r="FN137" s="1162"/>
      <c r="FO137" s="1162"/>
      <c r="FP137" s="1162"/>
      <c r="FQ137" s="1162"/>
      <c r="FR137" s="1162"/>
      <c r="FS137" s="1162"/>
      <c r="FT137" s="1162"/>
      <c r="FU137" s="1162"/>
      <c r="FV137" s="1162"/>
      <c r="FW137" s="1162"/>
      <c r="FX137" s="1162"/>
      <c r="FY137" s="1162"/>
      <c r="FZ137" s="1162"/>
      <c r="GA137" s="1162"/>
      <c r="GB137" s="1476"/>
      <c r="GC137" s="1477"/>
      <c r="GD137" s="1477"/>
      <c r="GE137" s="1477"/>
      <c r="GF137" s="1477"/>
      <c r="GG137" s="1614" t="s">
        <v>781</v>
      </c>
      <c r="GH137" s="1614"/>
      <c r="GI137" s="1614"/>
      <c r="GJ137" s="1614"/>
      <c r="GK137" s="1615"/>
      <c r="GL137" s="1158">
        <f>SUM(GL85,GL94,GL103,GL112,GL121,GL130)</f>
        <v>47</v>
      </c>
      <c r="GM137" s="264">
        <f>SUM(GM85,GM94,GM103,GM112,GM121,GM130)</f>
        <v>2.35</v>
      </c>
      <c r="GN137" s="1613"/>
    </row>
    <row r="138" spans="1:198" ht="20.100000000000001" customHeight="1" thickBot="1">
      <c r="FC138" s="265" t="s">
        <v>803</v>
      </c>
      <c r="FD138" s="265"/>
      <c r="FE138" s="265"/>
      <c r="FF138" s="265"/>
      <c r="FG138" s="265"/>
      <c r="FH138" s="265">
        <f>SUMIF($F$82:$F$135,"A",$GL$82:$GL$135)</f>
        <v>0</v>
      </c>
      <c r="FI138" s="265"/>
      <c r="FJ138" s="265"/>
      <c r="FK138" s="265"/>
      <c r="FL138" s="265"/>
      <c r="FM138" s="265" t="e">
        <f>SUMIF($F$82:$F$135,"A",#REF!)</f>
        <v>#REF!</v>
      </c>
      <c r="FN138" s="265"/>
      <c r="FO138" s="265"/>
      <c r="FR138" s="194">
        <f>SUMIF($F$82:$F$135,"A",$GM$82:$GM$135)</f>
        <v>0</v>
      </c>
      <c r="FW138" s="194" t="e">
        <f>SUMIF($F$82:$F$135,"A",#REF!)</f>
        <v>#REF!</v>
      </c>
      <c r="GB138" s="1478"/>
      <c r="GC138" s="1479"/>
      <c r="GD138" s="1479"/>
      <c r="GE138" s="1479"/>
      <c r="GF138" s="1479"/>
      <c r="GG138" s="1484" t="s">
        <v>716</v>
      </c>
      <c r="GH138" s="1484"/>
      <c r="GI138" s="1484"/>
      <c r="GJ138" s="1484"/>
      <c r="GK138" s="1485"/>
      <c r="GL138" s="1164">
        <f>SUM(GL88,GL97,GL106,GL115,GL124,GL133)</f>
        <v>38.4</v>
      </c>
      <c r="GM138" s="266">
        <f>SUM(GM88,GM97,GM106,GM115,GM124,GM133)</f>
        <v>1.92</v>
      </c>
      <c r="GN138" s="1613"/>
    </row>
    <row r="139" spans="1:198" ht="20.100000000000001" customHeight="1">
      <c r="CK139" s="267"/>
      <c r="CL139" s="267"/>
      <c r="CM139" s="267"/>
      <c r="CN139" s="267"/>
      <c r="CO139" s="267"/>
      <c r="CP139" s="267"/>
      <c r="CQ139" s="267"/>
      <c r="CR139" s="267"/>
      <c r="CS139" s="267"/>
      <c r="CT139" s="267"/>
      <c r="CU139" s="267"/>
      <c r="CV139" s="267"/>
      <c r="CW139" s="267"/>
      <c r="CX139" s="267"/>
      <c r="CY139" s="267"/>
      <c r="CZ139" s="267"/>
      <c r="DA139" s="267"/>
      <c r="DB139" s="267"/>
      <c r="DC139" s="267"/>
      <c r="DD139" s="267"/>
      <c r="DE139" s="267"/>
      <c r="DF139" s="267"/>
      <c r="DG139" s="267"/>
      <c r="DH139" s="267"/>
      <c r="DI139" s="267"/>
      <c r="DJ139" s="267"/>
      <c r="DK139" s="267"/>
      <c r="DL139" s="267"/>
      <c r="DM139" s="267"/>
      <c r="DN139" s="267"/>
      <c r="DO139" s="267"/>
      <c r="DP139" s="267"/>
      <c r="DQ139" s="267"/>
      <c r="DR139" s="267"/>
      <c r="DS139" s="267"/>
      <c r="DT139" s="267"/>
      <c r="DU139" s="267"/>
      <c r="DV139" s="267"/>
      <c r="DW139" s="267"/>
      <c r="DX139" s="267"/>
      <c r="DY139" s="267"/>
      <c r="DZ139" s="267"/>
      <c r="EA139" s="267"/>
      <c r="EB139" s="267"/>
      <c r="EC139" s="267"/>
      <c r="ED139" s="267"/>
      <c r="EE139" s="267"/>
      <c r="EF139" s="267"/>
      <c r="EG139" s="267"/>
      <c r="EH139" s="267"/>
      <c r="EI139" s="267"/>
      <c r="EJ139" s="267"/>
      <c r="EK139" s="267"/>
      <c r="EL139" s="267"/>
      <c r="EM139" s="267"/>
      <c r="EN139" s="267"/>
      <c r="EO139" s="267"/>
      <c r="EP139" s="267"/>
      <c r="EQ139" s="267"/>
      <c r="ER139" s="267"/>
      <c r="ES139" s="267"/>
      <c r="ET139" s="267"/>
      <c r="EU139" s="267"/>
      <c r="EV139" s="267"/>
      <c r="EW139" s="267"/>
      <c r="EX139" s="267"/>
      <c r="EY139" s="267"/>
      <c r="EZ139" s="267"/>
      <c r="FA139" s="267"/>
      <c r="FB139" s="267"/>
      <c r="FC139" s="265" t="s">
        <v>804</v>
      </c>
      <c r="FD139" s="265"/>
      <c r="FE139" s="265"/>
      <c r="FF139" s="265"/>
      <c r="FG139" s="265"/>
      <c r="FH139" s="265">
        <f>SUMIF($F$82:$F$135,"B",$GL$82:$GL$135)</f>
        <v>0</v>
      </c>
      <c r="FI139" s="265"/>
      <c r="FJ139" s="265"/>
      <c r="FK139" s="265"/>
      <c r="FL139" s="265"/>
      <c r="FM139" s="265" t="e">
        <f>SUMIF($F$82:$F$135,"B",#REF!)</f>
        <v>#REF!</v>
      </c>
      <c r="FN139" s="265"/>
      <c r="FO139" s="265"/>
      <c r="FR139" s="194">
        <f>SUMIF($F$82:$F$135,"B",$GM$82:$GM$135)</f>
        <v>0</v>
      </c>
      <c r="FW139" s="194" t="e">
        <f>SUMIF($F$82:$F$135,"B",#REF!)</f>
        <v>#REF!</v>
      </c>
      <c r="GB139" s="265"/>
      <c r="GC139" s="265"/>
      <c r="GD139" s="265"/>
      <c r="GE139" s="265"/>
      <c r="GF139" s="265"/>
      <c r="GG139" s="265"/>
      <c r="GH139" s="265"/>
      <c r="GI139" s="265"/>
      <c r="GJ139" s="265"/>
      <c r="GK139" s="265"/>
      <c r="GL139" s="265">
        <f>FH141</f>
        <v>0</v>
      </c>
      <c r="GN139" s="1613"/>
    </row>
    <row r="140" spans="1:198" ht="20.100000000000001" customHeight="1">
      <c r="CK140" s="268"/>
      <c r="CL140" s="268"/>
      <c r="CM140" s="268"/>
      <c r="CN140" s="268"/>
      <c r="CO140" s="268"/>
      <c r="CP140" s="268"/>
      <c r="CQ140" s="268"/>
      <c r="CR140" s="268"/>
      <c r="CS140" s="268"/>
      <c r="CT140" s="268"/>
      <c r="CU140" s="268"/>
      <c r="CV140" s="268"/>
      <c r="CW140" s="268"/>
      <c r="CX140" s="268"/>
      <c r="CY140" s="268"/>
      <c r="CZ140" s="268"/>
      <c r="DA140" s="268"/>
      <c r="DB140" s="268"/>
      <c r="DC140" s="268"/>
      <c r="DD140" s="268"/>
      <c r="DE140" s="268"/>
      <c r="DF140" s="268"/>
      <c r="DG140" s="268"/>
      <c r="DH140" s="268"/>
      <c r="DI140" s="268"/>
      <c r="DJ140" s="268"/>
      <c r="DK140" s="268"/>
      <c r="DL140" s="268"/>
      <c r="DM140" s="268"/>
      <c r="DN140" s="268"/>
      <c r="DO140" s="268"/>
      <c r="DP140" s="268"/>
      <c r="DQ140" s="268"/>
      <c r="DR140" s="268"/>
      <c r="DS140" s="268"/>
      <c r="DT140" s="268"/>
      <c r="DU140" s="268"/>
      <c r="DV140" s="268"/>
      <c r="DW140" s="268"/>
      <c r="DX140" s="268"/>
      <c r="DY140" s="268"/>
      <c r="DZ140" s="268"/>
      <c r="EA140" s="268"/>
      <c r="EB140" s="268"/>
      <c r="EC140" s="268"/>
      <c r="ED140" s="268"/>
      <c r="EE140" s="268"/>
      <c r="EF140" s="268"/>
      <c r="EG140" s="268"/>
      <c r="EH140" s="268"/>
      <c r="EI140" s="268"/>
      <c r="EJ140" s="268"/>
      <c r="EK140" s="268"/>
      <c r="EL140" s="268"/>
      <c r="EM140" s="268"/>
      <c r="EN140" s="268"/>
      <c r="EO140" s="268"/>
      <c r="EP140" s="268"/>
      <c r="EQ140" s="268"/>
      <c r="ER140" s="268"/>
      <c r="ES140" s="268"/>
      <c r="ET140" s="268"/>
      <c r="EU140" s="268"/>
      <c r="EV140" s="268"/>
      <c r="EW140" s="268"/>
      <c r="EX140" s="268"/>
      <c r="EY140" s="268"/>
      <c r="EZ140" s="268"/>
      <c r="FA140" s="268"/>
      <c r="FB140" s="268"/>
      <c r="FC140" s="265" t="s">
        <v>805</v>
      </c>
      <c r="FD140" s="265"/>
      <c r="FE140" s="265"/>
      <c r="FF140" s="265"/>
      <c r="FG140" s="265"/>
      <c r="FH140" s="265">
        <f>SUMIF($F$82:$F$135,"C",$GL$82:$GL$135)</f>
        <v>0</v>
      </c>
      <c r="FI140" s="265"/>
      <c r="FJ140" s="265"/>
      <c r="FK140" s="265"/>
      <c r="FL140" s="265"/>
      <c r="FM140" s="265" t="e">
        <f>SUMIF($F$82:$F$135,"C",#REF!)</f>
        <v>#REF!</v>
      </c>
      <c r="FN140" s="265"/>
      <c r="FO140" s="265"/>
      <c r="FR140" s="194">
        <f>SUMIF($F$82:$F$135,"C",$GM$82:$GM$135)</f>
        <v>0</v>
      </c>
      <c r="FW140" s="194" t="e">
        <f>SUMIF($F$82:$F$135,"C",#REF!)</f>
        <v>#REF!</v>
      </c>
      <c r="GB140" s="265"/>
      <c r="GC140" s="265"/>
      <c r="GD140" s="265"/>
      <c r="GE140" s="265"/>
      <c r="GF140" s="265"/>
      <c r="GG140" s="265"/>
      <c r="GH140" s="265"/>
      <c r="GI140" s="265"/>
      <c r="GJ140" s="265"/>
      <c r="GK140" s="265"/>
      <c r="GL140" s="265"/>
      <c r="GN140" s="1613"/>
    </row>
    <row r="141" spans="1:198" ht="20.100000000000001" customHeight="1">
      <c r="FC141" s="265" t="s">
        <v>659</v>
      </c>
      <c r="FD141" s="265"/>
      <c r="FE141" s="265"/>
      <c r="FF141" s="265"/>
      <c r="FG141" s="265"/>
      <c r="FH141" s="265">
        <f>SUM(FH138:FL140)</f>
        <v>0</v>
      </c>
      <c r="FI141" s="265"/>
      <c r="FJ141" s="265"/>
      <c r="FK141" s="265"/>
      <c r="FL141" s="265"/>
      <c r="FM141" s="265" t="e">
        <f>SUM(FM138:FQ140)</f>
        <v>#REF!</v>
      </c>
      <c r="FN141" s="265"/>
      <c r="FO141" s="265"/>
      <c r="FR141" s="194">
        <f>SUM(FR138:FV140)</f>
        <v>0</v>
      </c>
      <c r="FW141" s="194" t="e">
        <f>SUM(FW138:GA140)</f>
        <v>#REF!</v>
      </c>
      <c r="GL141" s="194"/>
      <c r="GN141" s="1613"/>
    </row>
    <row r="142" spans="1:198" ht="10.5" customHeight="1" thickBot="1">
      <c r="CK142" s="199"/>
      <c r="CL142" s="199"/>
      <c r="CM142" s="199"/>
      <c r="CN142" s="199"/>
      <c r="CO142" s="199"/>
      <c r="CP142" s="199"/>
      <c r="CQ142" s="199"/>
      <c r="CR142" s="199"/>
      <c r="CS142" s="199"/>
      <c r="CT142" s="199"/>
      <c r="CU142" s="199"/>
      <c r="CV142" s="199"/>
      <c r="CW142" s="199"/>
      <c r="CX142" s="199"/>
      <c r="CY142" s="199"/>
      <c r="CZ142" s="199"/>
      <c r="DA142" s="199"/>
      <c r="DB142" s="199"/>
      <c r="DC142" s="199"/>
      <c r="DD142" s="199"/>
      <c r="DE142" s="199"/>
      <c r="DF142" s="199"/>
      <c r="DG142" s="199"/>
      <c r="DH142" s="199"/>
      <c r="DI142" s="199"/>
      <c r="DJ142" s="199"/>
      <c r="DK142" s="199"/>
      <c r="DL142" s="199"/>
      <c r="DM142" s="199"/>
      <c r="DN142" s="199"/>
      <c r="DO142" s="199"/>
      <c r="DP142" s="199"/>
      <c r="DQ142" s="199"/>
      <c r="DR142" s="199"/>
      <c r="DS142" s="199"/>
      <c r="DT142" s="199"/>
      <c r="DU142" s="199"/>
      <c r="DV142" s="199"/>
      <c r="DW142" s="199"/>
      <c r="DX142" s="199"/>
      <c r="DY142" s="199"/>
      <c r="DZ142" s="199"/>
      <c r="EA142" s="199"/>
      <c r="EB142" s="199"/>
      <c r="EC142" s="199"/>
      <c r="ED142" s="199"/>
      <c r="EE142" s="199"/>
      <c r="EF142" s="199"/>
      <c r="EG142" s="199"/>
      <c r="EH142" s="199"/>
      <c r="EI142" s="199"/>
      <c r="EJ142" s="199"/>
      <c r="EK142" s="199"/>
      <c r="EL142" s="199"/>
      <c r="EM142" s="199"/>
      <c r="EN142" s="199"/>
      <c r="EO142" s="199"/>
      <c r="EP142" s="199"/>
      <c r="EQ142" s="199"/>
      <c r="ER142" s="199"/>
      <c r="ES142" s="199"/>
      <c r="ET142" s="199"/>
      <c r="EU142" s="199"/>
      <c r="EV142" s="199"/>
      <c r="EW142" s="199"/>
      <c r="EX142" s="199"/>
      <c r="EY142" s="199"/>
      <c r="EZ142" s="199"/>
      <c r="FA142" s="199"/>
      <c r="FB142" s="199"/>
      <c r="GL142" s="194"/>
      <c r="GN142" s="1613"/>
    </row>
    <row r="143" spans="1:198" s="197" customFormat="1" ht="24" customHeight="1" thickBot="1">
      <c r="A143" s="197" t="s">
        <v>729</v>
      </c>
      <c r="B143" s="198"/>
      <c r="BG143" s="199"/>
      <c r="BQ143" s="199"/>
      <c r="BR143" s="199"/>
      <c r="BS143" s="199"/>
      <c r="BT143" s="199"/>
      <c r="BU143" s="199"/>
      <c r="BV143" s="199"/>
      <c r="BW143" s="199"/>
      <c r="BX143" s="199"/>
      <c r="BY143" s="199"/>
      <c r="BZ143" s="199"/>
      <c r="CA143" s="199"/>
      <c r="CB143" s="199"/>
      <c r="CC143" s="199"/>
      <c r="CD143" s="199"/>
      <c r="CE143" s="199"/>
      <c r="CF143" s="199"/>
      <c r="CG143" s="199"/>
      <c r="CH143" s="199"/>
      <c r="CI143" s="199"/>
      <c r="CJ143" s="199"/>
      <c r="CK143" s="199"/>
      <c r="CL143" s="199"/>
      <c r="CM143" s="199"/>
      <c r="CN143" s="199"/>
      <c r="CO143" s="199"/>
      <c r="CP143" s="199"/>
      <c r="CQ143" s="199"/>
      <c r="CR143" s="199"/>
      <c r="CS143" s="199"/>
      <c r="CT143" s="199"/>
      <c r="CU143" s="199"/>
      <c r="CV143" s="199"/>
      <c r="CW143" s="199"/>
      <c r="CX143" s="199"/>
      <c r="CY143" s="199"/>
      <c r="CZ143" s="199"/>
      <c r="DA143" s="199"/>
      <c r="DB143" s="199"/>
      <c r="DC143" s="199"/>
      <c r="DD143" s="199"/>
      <c r="DE143" s="199"/>
      <c r="DF143" s="199"/>
      <c r="DG143" s="199"/>
      <c r="DH143" s="199"/>
      <c r="DI143" s="199"/>
      <c r="DJ143" s="199"/>
      <c r="DK143" s="199"/>
      <c r="DL143" s="199"/>
      <c r="DM143" s="199"/>
      <c r="DN143" s="199"/>
      <c r="DO143" s="199"/>
      <c r="DP143" s="199"/>
      <c r="DQ143" s="199"/>
      <c r="DR143" s="199"/>
      <c r="DS143" s="199"/>
      <c r="DT143" s="199"/>
      <c r="DU143" s="199"/>
      <c r="DV143" s="199"/>
      <c r="DW143" s="199"/>
      <c r="DX143" s="199"/>
      <c r="DY143" s="199"/>
      <c r="DZ143" s="199"/>
      <c r="EA143" s="199"/>
      <c r="EB143" s="199"/>
      <c r="EC143" s="199"/>
      <c r="ED143" s="199"/>
      <c r="EE143" s="199"/>
      <c r="EF143" s="199"/>
      <c r="EG143" s="199"/>
      <c r="EH143" s="199"/>
      <c r="EI143" s="199"/>
      <c r="EJ143" s="199"/>
      <c r="EK143" s="199"/>
      <c r="EL143" s="199"/>
      <c r="EM143" s="199"/>
      <c r="EN143" s="199"/>
      <c r="EO143" s="199"/>
      <c r="EP143" s="199"/>
      <c r="EQ143" s="199"/>
      <c r="ER143" s="199"/>
      <c r="ES143" s="199"/>
      <c r="ET143" s="199"/>
      <c r="EU143" s="199"/>
      <c r="EV143" s="199"/>
      <c r="EW143" s="199"/>
      <c r="EX143" s="199"/>
      <c r="EY143" s="199"/>
      <c r="EZ143" s="199"/>
      <c r="FA143" s="199"/>
      <c r="FB143" s="199"/>
      <c r="FC143" s="199"/>
      <c r="FD143" s="199"/>
      <c r="FE143" s="199"/>
      <c r="FF143" s="199"/>
      <c r="FG143" s="199"/>
      <c r="FH143" s="199"/>
      <c r="FI143" s="199"/>
      <c r="FJ143" s="199"/>
      <c r="FK143" s="199"/>
      <c r="FL143" s="199"/>
      <c r="FM143" s="199"/>
      <c r="FN143" s="199"/>
      <c r="FO143" s="199"/>
      <c r="FP143" s="199"/>
      <c r="FQ143" s="199"/>
      <c r="FR143" s="199"/>
      <c r="FS143" s="199"/>
      <c r="FT143" s="199"/>
      <c r="FU143" s="199"/>
      <c r="FV143" s="199"/>
      <c r="FW143" s="199"/>
      <c r="FX143" s="199"/>
      <c r="FY143" s="199"/>
      <c r="FZ143" s="199"/>
      <c r="GA143" s="199"/>
      <c r="GB143" s="199"/>
      <c r="GC143" s="199"/>
      <c r="GD143" s="199"/>
      <c r="GE143" s="199"/>
      <c r="GF143" s="199"/>
      <c r="GG143" s="199"/>
      <c r="GH143" s="199"/>
      <c r="GI143" s="199"/>
      <c r="GJ143" s="199"/>
      <c r="GK143" s="199"/>
      <c r="GL143" s="199"/>
      <c r="GM143" s="199"/>
      <c r="GP143" s="199"/>
    </row>
    <row r="144" spans="1:198" ht="13.5" customHeight="1">
      <c r="A144" s="1411" t="s">
        <v>703</v>
      </c>
      <c r="B144" s="1417" t="s">
        <v>704</v>
      </c>
      <c r="C144" s="1417" t="s">
        <v>705</v>
      </c>
      <c r="D144" s="1420" t="s">
        <v>706</v>
      </c>
      <c r="E144" s="1423" t="s">
        <v>707</v>
      </c>
      <c r="F144" s="1423" t="s">
        <v>696</v>
      </c>
      <c r="G144" s="1426" t="s">
        <v>259</v>
      </c>
      <c r="H144" s="1451" t="s">
        <v>757</v>
      </c>
      <c r="I144" s="1579" t="s">
        <v>758</v>
      </c>
      <c r="J144" s="1580"/>
      <c r="K144" s="1580"/>
      <c r="L144" s="1580"/>
      <c r="M144" s="1580"/>
      <c r="N144" s="1580"/>
      <c r="O144" s="1580"/>
      <c r="P144" s="1580"/>
      <c r="Q144" s="1580"/>
      <c r="R144" s="1580"/>
      <c r="S144" s="1580"/>
      <c r="T144" s="1580"/>
      <c r="U144" s="1580"/>
      <c r="V144" s="1580"/>
      <c r="W144" s="1580"/>
      <c r="X144" s="1580"/>
      <c r="Y144" s="1580"/>
      <c r="Z144" s="1580"/>
      <c r="AA144" s="1580"/>
      <c r="AB144" s="1580"/>
      <c r="AC144" s="1580"/>
      <c r="AD144" s="1580"/>
      <c r="AE144" s="1580"/>
      <c r="AF144" s="1580"/>
      <c r="AG144" s="1580"/>
      <c r="AH144" s="1580"/>
      <c r="AI144" s="1580"/>
      <c r="AJ144" s="1580"/>
      <c r="AK144" s="1580"/>
      <c r="AL144" s="1580"/>
      <c r="AM144" s="1580"/>
      <c r="AN144" s="1580"/>
      <c r="AO144" s="1580"/>
      <c r="AP144" s="1580"/>
      <c r="AQ144" s="1580"/>
      <c r="AR144" s="1580"/>
      <c r="AS144" s="1580"/>
      <c r="AT144" s="1580"/>
      <c r="AU144" s="1580"/>
      <c r="AV144" s="1580"/>
      <c r="AW144" s="1580"/>
      <c r="AX144" s="1580"/>
      <c r="AY144" s="1580"/>
      <c r="AZ144" s="1580"/>
      <c r="BA144" s="1580"/>
      <c r="BB144" s="1580"/>
      <c r="BC144" s="1580"/>
      <c r="BD144" s="1580"/>
      <c r="BE144" s="1580"/>
      <c r="BF144" s="1580"/>
      <c r="BG144" s="1580"/>
      <c r="BH144" s="1580"/>
      <c r="BI144" s="1580"/>
      <c r="BJ144" s="1580"/>
      <c r="BK144" s="1580"/>
      <c r="BL144" s="1580"/>
      <c r="BM144" s="1580"/>
      <c r="BN144" s="1580"/>
      <c r="BO144" s="1580"/>
      <c r="BP144" s="1580"/>
      <c r="BQ144" s="1580"/>
      <c r="BR144" s="1580"/>
      <c r="BS144" s="1580"/>
      <c r="BT144" s="1580"/>
      <c r="BU144" s="1580"/>
      <c r="BV144" s="1580"/>
      <c r="BW144" s="1580"/>
      <c r="BX144" s="1580"/>
      <c r="BY144" s="1580"/>
      <c r="BZ144" s="1580"/>
      <c r="CA144" s="1580"/>
      <c r="CB144" s="1580"/>
      <c r="CC144" s="1580"/>
      <c r="CD144" s="1580"/>
      <c r="CE144" s="1580"/>
      <c r="CF144" s="1580"/>
      <c r="CG144" s="1580"/>
      <c r="CH144" s="1580"/>
      <c r="CI144" s="1580"/>
      <c r="CJ144" s="1580"/>
      <c r="CK144" s="1580"/>
      <c r="CL144" s="1580"/>
      <c r="CM144" s="1580"/>
      <c r="CN144" s="1580"/>
      <c r="CO144" s="1580"/>
      <c r="CP144" s="1580"/>
      <c r="CQ144" s="1580"/>
      <c r="CR144" s="1580"/>
      <c r="CS144" s="1580"/>
      <c r="CT144" s="1580"/>
      <c r="CU144" s="1580"/>
      <c r="CV144" s="1580"/>
      <c r="CW144" s="1580"/>
      <c r="CX144" s="1580"/>
      <c r="CY144" s="1580"/>
      <c r="CZ144" s="1580"/>
      <c r="DA144" s="1580"/>
      <c r="DB144" s="1580"/>
      <c r="DC144" s="1580"/>
      <c r="DD144" s="1580"/>
      <c r="DE144" s="1580"/>
      <c r="DF144" s="1580"/>
      <c r="DG144" s="1580"/>
      <c r="DH144" s="1580"/>
      <c r="DI144" s="1580"/>
      <c r="DJ144" s="1580"/>
      <c r="DK144" s="1580"/>
      <c r="DL144" s="1580"/>
      <c r="DM144" s="1580"/>
      <c r="DN144" s="1580"/>
      <c r="DO144" s="1580"/>
      <c r="DP144" s="1580"/>
      <c r="DQ144" s="1580"/>
      <c r="DR144" s="1580"/>
      <c r="DS144" s="1580"/>
      <c r="DT144" s="1580"/>
      <c r="DU144" s="1580"/>
      <c r="DV144" s="1580"/>
      <c r="DW144" s="1580"/>
      <c r="DX144" s="1580"/>
      <c r="DY144" s="1580"/>
      <c r="DZ144" s="1580"/>
      <c r="EA144" s="1580"/>
      <c r="EB144" s="1580"/>
      <c r="EC144" s="1580"/>
      <c r="ED144" s="1580"/>
      <c r="EE144" s="1580"/>
      <c r="EF144" s="1580"/>
      <c r="EG144" s="1580"/>
      <c r="EH144" s="1580"/>
      <c r="EI144" s="1580"/>
      <c r="EJ144" s="1580"/>
      <c r="EK144" s="1580"/>
      <c r="EL144" s="1580"/>
      <c r="EM144" s="1580"/>
      <c r="EN144" s="1580"/>
      <c r="EO144" s="1580"/>
      <c r="EP144" s="1580"/>
      <c r="EQ144" s="1580"/>
      <c r="ER144" s="1580"/>
      <c r="ES144" s="1580"/>
      <c r="ET144" s="1580"/>
      <c r="EU144" s="1580"/>
      <c r="EV144" s="1580"/>
      <c r="EW144" s="1580"/>
      <c r="EX144" s="1580"/>
      <c r="EY144" s="1580"/>
      <c r="EZ144" s="1580"/>
      <c r="FA144" s="1580"/>
      <c r="FB144" s="1580"/>
      <c r="FC144" s="1580"/>
      <c r="FD144" s="1580"/>
      <c r="FE144" s="1580"/>
      <c r="FF144" s="1580"/>
      <c r="FG144" s="1580"/>
      <c r="FH144" s="1580"/>
      <c r="FI144" s="1580"/>
      <c r="FJ144" s="1580"/>
      <c r="FK144" s="1580"/>
      <c r="FL144" s="1580"/>
      <c r="FM144" s="1580"/>
      <c r="FN144" s="1580"/>
      <c r="FO144" s="1580"/>
      <c r="FP144" s="1580"/>
      <c r="FQ144" s="1580"/>
      <c r="FR144" s="1580"/>
      <c r="FS144" s="1580"/>
      <c r="FT144" s="1580"/>
      <c r="FU144" s="1580"/>
      <c r="FV144" s="1580"/>
      <c r="FW144" s="1580"/>
      <c r="FX144" s="1580"/>
      <c r="FY144" s="1580"/>
      <c r="FZ144" s="1580"/>
      <c r="GA144" s="1580"/>
      <c r="GB144" s="1580"/>
      <c r="GC144" s="1580"/>
      <c r="GD144" s="1580"/>
      <c r="GE144" s="1580"/>
      <c r="GF144" s="1580"/>
      <c r="GG144" s="1580"/>
      <c r="GH144" s="1580"/>
      <c r="GI144" s="1580"/>
      <c r="GJ144" s="1580"/>
      <c r="GK144" s="1581"/>
      <c r="GL144" s="1558" t="s">
        <v>783</v>
      </c>
      <c r="GM144" s="1561" t="s">
        <v>784</v>
      </c>
      <c r="GN144" s="1561" t="s">
        <v>761</v>
      </c>
      <c r="GO144" s="200"/>
    </row>
    <row r="145" spans="1:197">
      <c r="A145" s="1412"/>
      <c r="B145" s="1418"/>
      <c r="C145" s="1418"/>
      <c r="D145" s="1421"/>
      <c r="E145" s="1424"/>
      <c r="F145" s="1424"/>
      <c r="G145" s="1421"/>
      <c r="H145" s="1577"/>
      <c r="I145" s="1564" t="s">
        <v>762</v>
      </c>
      <c r="J145" s="1565"/>
      <c r="K145" s="1565"/>
      <c r="L145" s="1565"/>
      <c r="M145" s="1565"/>
      <c r="N145" s="1565"/>
      <c r="O145" s="1565"/>
      <c r="P145" s="1565"/>
      <c r="Q145" s="1565"/>
      <c r="R145" s="1565"/>
      <c r="S145" s="1565"/>
      <c r="T145" s="1565"/>
      <c r="U145" s="1565"/>
      <c r="V145" s="1565"/>
      <c r="W145" s="1565"/>
      <c r="X145" s="1565"/>
      <c r="Y145" s="1565"/>
      <c r="Z145" s="1565"/>
      <c r="AA145" s="1565"/>
      <c r="AB145" s="1565"/>
      <c r="AC145" s="1565"/>
      <c r="AD145" s="1565"/>
      <c r="AE145" s="1565"/>
      <c r="AF145" s="1565"/>
      <c r="AG145" s="1565"/>
      <c r="AH145" s="1565"/>
      <c r="AI145" s="1565"/>
      <c r="AJ145" s="1565"/>
      <c r="AK145" s="1565"/>
      <c r="AL145" s="1565"/>
      <c r="AM145" s="1565"/>
      <c r="AN145" s="1565"/>
      <c r="AO145" s="1565"/>
      <c r="AP145" s="1565"/>
      <c r="AQ145" s="1565"/>
      <c r="AR145" s="1565"/>
      <c r="AS145" s="1565"/>
      <c r="AT145" s="1565"/>
      <c r="AU145" s="1565"/>
      <c r="AV145" s="1565"/>
      <c r="AW145" s="1565"/>
      <c r="AX145" s="1565"/>
      <c r="AY145" s="1565"/>
      <c r="AZ145" s="1565"/>
      <c r="BA145" s="1565"/>
      <c r="BB145" s="1566" t="s">
        <v>763</v>
      </c>
      <c r="BC145" s="1565"/>
      <c r="BD145" s="1565"/>
      <c r="BE145" s="1565"/>
      <c r="BF145" s="1565"/>
      <c r="BG145" s="1565"/>
      <c r="BH145" s="1565"/>
      <c r="BI145" s="1565"/>
      <c r="BJ145" s="1565"/>
      <c r="BK145" s="1565"/>
      <c r="BL145" s="1565"/>
      <c r="BM145" s="1565"/>
      <c r="BN145" s="1565"/>
      <c r="BO145" s="1565"/>
      <c r="BP145" s="1565"/>
      <c r="BQ145" s="1565"/>
      <c r="BR145" s="1565"/>
      <c r="BS145" s="1565"/>
      <c r="BT145" s="1565"/>
      <c r="BU145" s="1565"/>
      <c r="BV145" s="1565"/>
      <c r="BW145" s="1565"/>
      <c r="BX145" s="1565"/>
      <c r="BY145" s="1565"/>
      <c r="BZ145" s="1565"/>
      <c r="CA145" s="1565"/>
      <c r="CB145" s="1565"/>
      <c r="CC145" s="1565"/>
      <c r="CD145" s="1565"/>
      <c r="CE145" s="1565"/>
      <c r="CF145" s="1565"/>
      <c r="CG145" s="1565"/>
      <c r="CH145" s="1565"/>
      <c r="CI145" s="1565"/>
      <c r="CJ145" s="1565"/>
      <c r="CK145" s="1565"/>
      <c r="CL145" s="1565"/>
      <c r="CM145" s="1565"/>
      <c r="CN145" s="1565"/>
      <c r="CO145" s="1565"/>
      <c r="CP145" s="1565"/>
      <c r="CQ145" s="1565"/>
      <c r="CR145" s="1565"/>
      <c r="CS145" s="1565"/>
      <c r="CT145" s="1565"/>
      <c r="CU145" s="1565"/>
      <c r="CV145" s="1565"/>
      <c r="CW145" s="1565"/>
      <c r="CX145" s="1565"/>
      <c r="CY145" s="1565"/>
      <c r="CZ145" s="1565"/>
      <c r="DA145" s="1565"/>
      <c r="DB145" s="1565"/>
      <c r="DC145" s="1565"/>
      <c r="DD145" s="1565"/>
      <c r="DE145" s="1565"/>
      <c r="DF145" s="1565"/>
      <c r="DG145" s="1565"/>
      <c r="DH145" s="1565"/>
      <c r="DI145" s="1567"/>
      <c r="DJ145" s="201"/>
      <c r="DK145" s="202"/>
      <c r="DL145" s="202"/>
      <c r="DM145" s="202"/>
      <c r="DN145" s="202"/>
      <c r="DO145" s="202"/>
      <c r="DP145" s="202"/>
      <c r="DQ145" s="202"/>
      <c r="DR145" s="202"/>
      <c r="DS145" s="202"/>
      <c r="DT145" s="202"/>
      <c r="DU145" s="202"/>
      <c r="DV145" s="202"/>
      <c r="DW145" s="202"/>
      <c r="DX145" s="202"/>
      <c r="DY145" s="202"/>
      <c r="DZ145" s="202"/>
      <c r="EA145" s="202"/>
      <c r="EB145" s="202"/>
      <c r="EC145" s="202"/>
      <c r="ED145" s="202"/>
      <c r="EE145" s="202"/>
      <c r="EF145" s="202"/>
      <c r="EG145" s="202"/>
      <c r="EH145" s="202"/>
      <c r="EI145" s="202"/>
      <c r="EJ145" s="202"/>
      <c r="EK145" s="202"/>
      <c r="EL145" s="202"/>
      <c r="EM145" s="202"/>
      <c r="EN145" s="202"/>
      <c r="EO145" s="202"/>
      <c r="EP145" s="202"/>
      <c r="EQ145" s="202"/>
      <c r="ER145" s="202"/>
      <c r="ES145" s="202"/>
      <c r="ET145" s="202"/>
      <c r="EU145" s="202"/>
      <c r="EV145" s="202"/>
      <c r="EW145" s="202"/>
      <c r="EX145" s="202"/>
      <c r="EY145" s="202"/>
      <c r="EZ145" s="202"/>
      <c r="FA145" s="202"/>
      <c r="FB145" s="202"/>
      <c r="FC145" s="202"/>
      <c r="FD145" s="202"/>
      <c r="FE145" s="202"/>
      <c r="FF145" s="202"/>
      <c r="FG145" s="202"/>
      <c r="FH145" s="202"/>
      <c r="FI145" s="202"/>
      <c r="FJ145" s="202"/>
      <c r="FK145" s="202"/>
      <c r="FL145" s="202"/>
      <c r="FM145" s="202"/>
      <c r="FN145" s="202"/>
      <c r="FO145" s="202"/>
      <c r="FP145" s="202"/>
      <c r="FQ145" s="202"/>
      <c r="FR145" s="202"/>
      <c r="FS145" s="202"/>
      <c r="FT145" s="202"/>
      <c r="FU145" s="202"/>
      <c r="FV145" s="202"/>
      <c r="FW145" s="202"/>
      <c r="FX145" s="202"/>
      <c r="FY145" s="202"/>
      <c r="FZ145" s="202"/>
      <c r="GA145" s="202"/>
      <c r="GB145" s="202"/>
      <c r="GC145" s="202"/>
      <c r="GD145" s="202"/>
      <c r="GE145" s="202"/>
      <c r="GF145" s="202"/>
      <c r="GG145" s="202"/>
      <c r="GH145" s="202"/>
      <c r="GI145" s="202"/>
      <c r="GJ145" s="202"/>
      <c r="GK145" s="203"/>
      <c r="GL145" s="1559"/>
      <c r="GM145" s="1562"/>
      <c r="GN145" s="1562"/>
      <c r="GO145" s="200"/>
    </row>
    <row r="146" spans="1:197">
      <c r="A146" s="1413"/>
      <c r="B146" s="1575"/>
      <c r="C146" s="1575"/>
      <c r="D146" s="1438"/>
      <c r="E146" s="1576"/>
      <c r="F146" s="1576"/>
      <c r="G146" s="1438"/>
      <c r="H146" s="1578"/>
      <c r="I146" s="204">
        <v>4</v>
      </c>
      <c r="J146" s="205"/>
      <c r="K146" s="205"/>
      <c r="L146" s="206"/>
      <c r="M146" s="206"/>
      <c r="N146" s="206">
        <v>5</v>
      </c>
      <c r="O146" s="206"/>
      <c r="P146" s="206"/>
      <c r="Q146" s="206"/>
      <c r="R146" s="206"/>
      <c r="S146" s="206">
        <v>6</v>
      </c>
      <c r="T146" s="206"/>
      <c r="U146" s="206"/>
      <c r="V146" s="206"/>
      <c r="W146" s="206"/>
      <c r="X146" s="206">
        <v>7</v>
      </c>
      <c r="Y146" s="206"/>
      <c r="Z146" s="206"/>
      <c r="AA146" s="206"/>
      <c r="AB146" s="206"/>
      <c r="AC146" s="206">
        <v>8</v>
      </c>
      <c r="AD146" s="206"/>
      <c r="AE146" s="206"/>
      <c r="AF146" s="206"/>
      <c r="AG146" s="206"/>
      <c r="AH146" s="206">
        <v>9</v>
      </c>
      <c r="AI146" s="206"/>
      <c r="AJ146" s="206"/>
      <c r="AK146" s="206"/>
      <c r="AL146" s="206"/>
      <c r="AM146" s="206">
        <v>10</v>
      </c>
      <c r="AN146" s="206"/>
      <c r="AO146" s="206"/>
      <c r="AP146" s="206"/>
      <c r="AQ146" s="206"/>
      <c r="AR146" s="206">
        <v>11</v>
      </c>
      <c r="AS146" s="206"/>
      <c r="AT146" s="206"/>
      <c r="AU146" s="206"/>
      <c r="AV146" s="206"/>
      <c r="AW146" s="206">
        <v>12</v>
      </c>
      <c r="AX146" s="206"/>
      <c r="AY146" s="206"/>
      <c r="AZ146" s="206"/>
      <c r="BA146" s="206"/>
      <c r="BB146" s="206">
        <v>1</v>
      </c>
      <c r="BC146" s="206"/>
      <c r="BD146" s="206"/>
      <c r="BE146" s="206"/>
      <c r="BF146" s="206"/>
      <c r="BG146" s="206">
        <v>2</v>
      </c>
      <c r="BH146" s="206"/>
      <c r="BI146" s="206"/>
      <c r="BJ146" s="206"/>
      <c r="BK146" s="206"/>
      <c r="BL146" s="206">
        <v>3</v>
      </c>
      <c r="BM146" s="206"/>
      <c r="BN146" s="206"/>
      <c r="BO146" s="206"/>
      <c r="BP146" s="206"/>
      <c r="BQ146" s="206">
        <v>4</v>
      </c>
      <c r="BR146" s="206"/>
      <c r="BS146" s="206"/>
      <c r="BT146" s="206"/>
      <c r="BU146" s="206"/>
      <c r="BV146" s="206">
        <v>5</v>
      </c>
      <c r="BW146" s="206"/>
      <c r="BX146" s="206"/>
      <c r="BY146" s="206"/>
      <c r="BZ146" s="206"/>
      <c r="CA146" s="206">
        <v>6</v>
      </c>
      <c r="CB146" s="206"/>
      <c r="CC146" s="206"/>
      <c r="CD146" s="206"/>
      <c r="CE146" s="206"/>
      <c r="CF146" s="206">
        <v>7</v>
      </c>
      <c r="CG146" s="206"/>
      <c r="CH146" s="206"/>
      <c r="CI146" s="206"/>
      <c r="CJ146" s="206"/>
      <c r="CK146" s="206">
        <v>8</v>
      </c>
      <c r="CL146" s="206"/>
      <c r="CM146" s="206"/>
      <c r="CN146" s="206"/>
      <c r="CO146" s="206"/>
      <c r="CP146" s="206">
        <v>9</v>
      </c>
      <c r="CQ146" s="206"/>
      <c r="CR146" s="206"/>
      <c r="CS146" s="206"/>
      <c r="CT146" s="206"/>
      <c r="CU146" s="206">
        <v>10</v>
      </c>
      <c r="CV146" s="206"/>
      <c r="CW146" s="206"/>
      <c r="CX146" s="206"/>
      <c r="CY146" s="206"/>
      <c r="CZ146" s="206">
        <v>11</v>
      </c>
      <c r="DA146" s="206"/>
      <c r="DB146" s="206"/>
      <c r="DC146" s="206"/>
      <c r="DD146" s="206"/>
      <c r="DE146" s="206">
        <v>12</v>
      </c>
      <c r="DF146" s="206"/>
      <c r="DG146" s="206"/>
      <c r="DH146" s="206"/>
      <c r="DI146" s="206"/>
      <c r="DJ146" s="1566">
        <v>1</v>
      </c>
      <c r="DK146" s="1565"/>
      <c r="DL146" s="1565"/>
      <c r="DM146" s="1565"/>
      <c r="DN146" s="1567"/>
      <c r="DO146" s="206">
        <v>2</v>
      </c>
      <c r="DP146" s="206"/>
      <c r="DQ146" s="206"/>
      <c r="DR146" s="206"/>
      <c r="DS146" s="206"/>
      <c r="DT146" s="206">
        <v>3</v>
      </c>
      <c r="DU146" s="206"/>
      <c r="DV146" s="206"/>
      <c r="DW146" s="206"/>
      <c r="DX146" s="206"/>
      <c r="DY146" s="206">
        <v>4</v>
      </c>
      <c r="DZ146" s="206"/>
      <c r="EA146" s="206"/>
      <c r="EB146" s="206"/>
      <c r="EC146" s="206"/>
      <c r="ED146" s="206">
        <v>5</v>
      </c>
      <c r="EE146" s="206"/>
      <c r="EF146" s="206"/>
      <c r="EG146" s="206"/>
      <c r="EH146" s="206"/>
      <c r="EI146" s="206">
        <v>6</v>
      </c>
      <c r="EJ146" s="206"/>
      <c r="EK146" s="206"/>
      <c r="EL146" s="206"/>
      <c r="EM146" s="206"/>
      <c r="EN146" s="206">
        <v>7</v>
      </c>
      <c r="EO146" s="206"/>
      <c r="EP146" s="206"/>
      <c r="EQ146" s="206"/>
      <c r="ER146" s="206"/>
      <c r="ES146" s="206">
        <v>8</v>
      </c>
      <c r="ET146" s="206"/>
      <c r="EU146" s="206"/>
      <c r="EV146" s="206"/>
      <c r="EW146" s="206"/>
      <c r="EX146" s="206">
        <v>9</v>
      </c>
      <c r="EY146" s="206"/>
      <c r="EZ146" s="206"/>
      <c r="FA146" s="206"/>
      <c r="FB146" s="206"/>
      <c r="FC146" s="1566"/>
      <c r="FD146" s="1565"/>
      <c r="FE146" s="1565"/>
      <c r="FF146" s="1565"/>
      <c r="FG146" s="1567"/>
      <c r="FH146" s="1566"/>
      <c r="FI146" s="1565"/>
      <c r="FJ146" s="1565"/>
      <c r="FK146" s="1565"/>
      <c r="FL146" s="1567"/>
      <c r="FM146" s="1566"/>
      <c r="FN146" s="1565"/>
      <c r="FO146" s="1565"/>
      <c r="FP146" s="1565"/>
      <c r="FQ146" s="1565"/>
      <c r="FR146" s="1565"/>
      <c r="FS146" s="1565"/>
      <c r="FT146" s="1565"/>
      <c r="FU146" s="1565"/>
      <c r="FV146" s="1567"/>
      <c r="FW146" s="1566"/>
      <c r="FX146" s="1565"/>
      <c r="FY146" s="1565"/>
      <c r="FZ146" s="1565"/>
      <c r="GA146" s="1567"/>
      <c r="GB146" s="1566"/>
      <c r="GC146" s="1565"/>
      <c r="GD146" s="1565"/>
      <c r="GE146" s="1565"/>
      <c r="GF146" s="1567"/>
      <c r="GG146" s="1566"/>
      <c r="GH146" s="1565"/>
      <c r="GI146" s="1565"/>
      <c r="GJ146" s="1565"/>
      <c r="GK146" s="1569"/>
      <c r="GL146" s="1560"/>
      <c r="GM146" s="1563"/>
      <c r="GN146" s="1563"/>
      <c r="GO146" s="200"/>
    </row>
    <row r="147" spans="1:197" ht="10.5" customHeight="1">
      <c r="A147" s="1402">
        <v>3</v>
      </c>
      <c r="B147" s="1383" t="str">
        <f>IF($A147="","",VLOOKUP($A147,②従事者明細!$A$3:$I$40,2))</f>
        <v>●●一郎</v>
      </c>
      <c r="C147" s="1383" t="str">
        <f>IF($A147="","",VLOOKUP($A147,②従事者明細!$A$3:$I$40,3))</f>
        <v>機械運用</v>
      </c>
      <c r="D147" s="1383">
        <f>IF($A147="","",VLOOKUP($A147,②従事者明細!$A$3:$I$40,6))</f>
        <v>4</v>
      </c>
      <c r="E147" s="1383" t="str">
        <f>IF($A147="","",VLOOKUP($A147,②従事者明細!$A$3:$I$40,5))</f>
        <v>●●商事</v>
      </c>
      <c r="F147" s="1383" t="str">
        <f>IF($A147="","",VLOOKUP($A147,②従事者明細!$A$3:$I$40,4))</f>
        <v>Z</v>
      </c>
      <c r="G147" s="1439" t="s">
        <v>806</v>
      </c>
      <c r="H147" s="1447" t="s">
        <v>765</v>
      </c>
      <c r="I147" s="207"/>
      <c r="J147" s="208"/>
      <c r="K147" s="208"/>
      <c r="L147" s="208"/>
      <c r="M147" s="209"/>
      <c r="N147" s="210"/>
      <c r="O147" s="208"/>
      <c r="P147" s="208"/>
      <c r="Q147" s="208"/>
      <c r="R147" s="208"/>
      <c r="S147" s="210"/>
      <c r="T147" s="208"/>
      <c r="U147" s="208"/>
      <c r="V147" s="208"/>
      <c r="W147" s="208"/>
      <c r="X147" s="210"/>
      <c r="Y147" s="208"/>
      <c r="Z147" s="208"/>
      <c r="AA147" s="208"/>
      <c r="AB147" s="208"/>
      <c r="AC147" s="210"/>
      <c r="AD147" s="208"/>
      <c r="AE147" s="208"/>
      <c r="AF147" s="208"/>
      <c r="AG147" s="209"/>
      <c r="AH147" s="210"/>
      <c r="AI147" s="208"/>
      <c r="AJ147" s="208"/>
      <c r="AK147" s="208"/>
      <c r="AL147" s="209"/>
      <c r="AM147" s="208"/>
      <c r="AN147" s="208"/>
      <c r="AO147" s="208"/>
      <c r="AP147" s="208"/>
      <c r="AQ147" s="208"/>
      <c r="AR147" s="210"/>
      <c r="AS147" s="208"/>
      <c r="AT147" s="208"/>
      <c r="AU147" s="208"/>
      <c r="AV147" s="209"/>
      <c r="AW147" s="208"/>
      <c r="AX147" s="208"/>
      <c r="AY147" s="208"/>
      <c r="AZ147" s="208"/>
      <c r="BA147" s="208"/>
      <c r="BB147" s="211"/>
      <c r="BC147" s="208"/>
      <c r="BD147" s="208"/>
      <c r="BE147" s="208"/>
      <c r="BF147" s="209"/>
      <c r="BG147" s="208"/>
      <c r="BH147" s="208"/>
      <c r="BI147" s="208"/>
      <c r="BJ147" s="208"/>
      <c r="BK147" s="208"/>
      <c r="BL147" s="210"/>
      <c r="BM147" s="208"/>
      <c r="BN147" s="208"/>
      <c r="BO147" s="208"/>
      <c r="BP147" s="208"/>
      <c r="BQ147" s="210"/>
      <c r="BR147" s="208"/>
      <c r="BS147" s="208"/>
      <c r="BT147" s="208"/>
      <c r="BU147" s="209"/>
      <c r="BV147" s="210"/>
      <c r="BW147" s="208"/>
      <c r="BX147" s="208"/>
      <c r="BY147" s="208"/>
      <c r="BZ147" s="209"/>
      <c r="CA147" s="210"/>
      <c r="CB147" s="208"/>
      <c r="CC147" s="208"/>
      <c r="CD147" s="208"/>
      <c r="CE147" s="209"/>
      <c r="CF147" s="210"/>
      <c r="CG147" s="208"/>
      <c r="CH147" s="208"/>
      <c r="CI147" s="208"/>
      <c r="CJ147" s="209"/>
      <c r="CK147" s="208"/>
      <c r="CL147" s="208"/>
      <c r="CM147" s="208"/>
      <c r="CN147" s="208"/>
      <c r="CO147" s="208"/>
      <c r="CP147" s="208"/>
      <c r="CQ147" s="208"/>
      <c r="CR147" s="208"/>
      <c r="CS147" s="208"/>
      <c r="CT147" s="208"/>
      <c r="CU147" s="208"/>
      <c r="CV147" s="208"/>
      <c r="CW147" s="208"/>
      <c r="CX147" s="208"/>
      <c r="CY147" s="208"/>
      <c r="CZ147" s="208"/>
      <c r="DA147" s="208"/>
      <c r="DB147" s="208"/>
      <c r="DC147" s="208"/>
      <c r="DD147" s="208"/>
      <c r="DE147" s="208"/>
      <c r="DF147" s="208"/>
      <c r="DG147" s="208"/>
      <c r="DH147" s="208"/>
      <c r="DI147" s="212"/>
      <c r="DJ147" s="211"/>
      <c r="DK147" s="208"/>
      <c r="DL147" s="208"/>
      <c r="DM147" s="208"/>
      <c r="DN147" s="208"/>
      <c r="DO147" s="208"/>
      <c r="DP147" s="208"/>
      <c r="DQ147" s="208"/>
      <c r="DR147" s="208"/>
      <c r="DS147" s="208"/>
      <c r="DT147" s="208"/>
      <c r="DU147" s="208"/>
      <c r="DV147" s="208"/>
      <c r="DW147" s="208"/>
      <c r="DX147" s="208"/>
      <c r="DY147" s="208"/>
      <c r="DZ147" s="208"/>
      <c r="EA147" s="208"/>
      <c r="EB147" s="208"/>
      <c r="EC147" s="208"/>
      <c r="ED147" s="208"/>
      <c r="EE147" s="208"/>
      <c r="EF147" s="208"/>
      <c r="EG147" s="208"/>
      <c r="EH147" s="208"/>
      <c r="EI147" s="208"/>
      <c r="EJ147" s="208"/>
      <c r="EK147" s="208"/>
      <c r="EL147" s="208"/>
      <c r="EM147" s="208"/>
      <c r="EN147" s="208"/>
      <c r="EO147" s="208"/>
      <c r="EP147" s="208"/>
      <c r="EQ147" s="208"/>
      <c r="ER147" s="208"/>
      <c r="ES147" s="208"/>
      <c r="ET147" s="208"/>
      <c r="EU147" s="208"/>
      <c r="EV147" s="208"/>
      <c r="EW147" s="208"/>
      <c r="EX147" s="208"/>
      <c r="EY147" s="208"/>
      <c r="EZ147" s="208"/>
      <c r="FA147" s="208"/>
      <c r="FB147" s="208"/>
      <c r="FC147" s="208"/>
      <c r="FD147" s="208"/>
      <c r="FE147" s="208"/>
      <c r="FF147" s="208"/>
      <c r="FG147" s="208"/>
      <c r="FH147" s="208"/>
      <c r="FI147" s="208"/>
      <c r="FJ147" s="208"/>
      <c r="FK147" s="208"/>
      <c r="FL147" s="208"/>
      <c r="FM147" s="208"/>
      <c r="FN147" s="208"/>
      <c r="FO147" s="208"/>
      <c r="FP147" s="208"/>
      <c r="FQ147" s="208"/>
      <c r="FR147" s="208"/>
      <c r="FS147" s="208"/>
      <c r="FT147" s="208"/>
      <c r="FU147" s="208"/>
      <c r="FV147" s="208"/>
      <c r="FW147" s="208"/>
      <c r="FX147" s="208"/>
      <c r="FY147" s="208"/>
      <c r="FZ147" s="208"/>
      <c r="GA147" s="208"/>
      <c r="GB147" s="208"/>
      <c r="GC147" s="208"/>
      <c r="GD147" s="208"/>
      <c r="GE147" s="208"/>
      <c r="GF147" s="208"/>
      <c r="GG147" s="210"/>
      <c r="GH147" s="208"/>
      <c r="GI147" s="208"/>
      <c r="GJ147" s="208"/>
      <c r="GK147" s="213"/>
      <c r="GL147" s="1608">
        <f>SUM(I149:GK149)</f>
        <v>55</v>
      </c>
      <c r="GM147" s="2153">
        <f>ROUND(GL147/30,2)</f>
        <v>1.83</v>
      </c>
      <c r="GN147" s="1530" t="s">
        <v>807</v>
      </c>
      <c r="GO147" s="200"/>
    </row>
    <row r="148" spans="1:197" ht="4.5" customHeight="1">
      <c r="A148" s="1387"/>
      <c r="B148" s="1381"/>
      <c r="C148" s="1381"/>
      <c r="D148" s="1381"/>
      <c r="E148" s="1381"/>
      <c r="F148" s="1381"/>
      <c r="G148" s="1440"/>
      <c r="H148" s="1337"/>
      <c r="I148" s="214"/>
      <c r="J148" s="215"/>
      <c r="K148" s="215"/>
      <c r="L148" s="215"/>
      <c r="M148" s="217"/>
      <c r="N148" s="216"/>
      <c r="O148" s="216"/>
      <c r="P148" s="215"/>
      <c r="Q148" s="215"/>
      <c r="R148" s="217"/>
      <c r="S148" s="215"/>
      <c r="T148" s="215"/>
      <c r="U148" s="215"/>
      <c r="V148" s="215"/>
      <c r="W148" s="215"/>
      <c r="X148" s="218"/>
      <c r="Y148" s="215"/>
      <c r="Z148" s="215"/>
      <c r="AA148" s="215"/>
      <c r="AB148" s="215"/>
      <c r="AC148" s="218"/>
      <c r="AD148" s="215"/>
      <c r="AE148" s="216"/>
      <c r="AF148" s="216"/>
      <c r="AG148" s="217"/>
      <c r="AH148" s="218"/>
      <c r="AI148" s="215"/>
      <c r="AJ148" s="215"/>
      <c r="AK148" s="215"/>
      <c r="AL148" s="217"/>
      <c r="AM148" s="215"/>
      <c r="AN148" s="215"/>
      <c r="AO148" s="215"/>
      <c r="AP148" s="215"/>
      <c r="AQ148" s="215"/>
      <c r="AR148" s="218"/>
      <c r="AS148" s="215"/>
      <c r="AT148" s="215"/>
      <c r="AU148" s="215"/>
      <c r="AV148" s="217"/>
      <c r="AW148" s="215"/>
      <c r="AX148" s="215"/>
      <c r="AY148" s="215"/>
      <c r="AZ148" s="215"/>
      <c r="BA148" s="215"/>
      <c r="BB148" s="219"/>
      <c r="BC148" s="215"/>
      <c r="BD148" s="216"/>
      <c r="BE148" s="216"/>
      <c r="BF148" s="216"/>
      <c r="BG148" s="215"/>
      <c r="BH148" s="215"/>
      <c r="BI148" s="215"/>
      <c r="BJ148" s="215"/>
      <c r="BK148" s="215"/>
      <c r="BL148" s="218"/>
      <c r="BM148" s="215"/>
      <c r="BN148" s="215"/>
      <c r="BO148" s="215"/>
      <c r="BP148" s="215"/>
      <c r="BQ148" s="218"/>
      <c r="BR148" s="215"/>
      <c r="BS148" s="215"/>
      <c r="BT148" s="215"/>
      <c r="BU148" s="217"/>
      <c r="BV148" s="218"/>
      <c r="BW148" s="216"/>
      <c r="BX148" s="216"/>
      <c r="BY148" s="215"/>
      <c r="BZ148" s="217"/>
      <c r="CA148" s="218"/>
      <c r="CB148" s="215"/>
      <c r="CC148" s="215"/>
      <c r="CD148" s="215"/>
      <c r="CE148" s="217"/>
      <c r="CF148" s="218"/>
      <c r="CG148" s="215"/>
      <c r="CH148" s="215"/>
      <c r="CI148" s="215"/>
      <c r="CJ148" s="217"/>
      <c r="CK148" s="215"/>
      <c r="CL148" s="215"/>
      <c r="CM148" s="215"/>
      <c r="CN148" s="215"/>
      <c r="CO148" s="215"/>
      <c r="CP148" s="215"/>
      <c r="CQ148" s="215"/>
      <c r="CR148" s="215"/>
      <c r="CS148" s="215"/>
      <c r="CT148" s="215"/>
      <c r="CU148" s="215"/>
      <c r="CV148" s="215"/>
      <c r="CW148" s="215"/>
      <c r="CX148" s="215"/>
      <c r="CY148" s="215"/>
      <c r="CZ148" s="215"/>
      <c r="DA148" s="215"/>
      <c r="DB148" s="215"/>
      <c r="DC148" s="215"/>
      <c r="DD148" s="215"/>
      <c r="DE148" s="215"/>
      <c r="DF148" s="215"/>
      <c r="DG148" s="215"/>
      <c r="DH148" s="215"/>
      <c r="DI148" s="220"/>
      <c r="DJ148" s="219"/>
      <c r="DK148" s="215"/>
      <c r="DL148" s="215"/>
      <c r="DM148" s="215"/>
      <c r="DN148" s="215"/>
      <c r="DO148" s="215"/>
      <c r="DP148" s="215"/>
      <c r="DQ148" s="215"/>
      <c r="DR148" s="215"/>
      <c r="DS148" s="215"/>
      <c r="DT148" s="215"/>
      <c r="DU148" s="215"/>
      <c r="DV148" s="215"/>
      <c r="DW148" s="215"/>
      <c r="DX148" s="215"/>
      <c r="DY148" s="215"/>
      <c r="DZ148" s="215"/>
      <c r="EA148" s="215"/>
      <c r="EB148" s="215"/>
      <c r="EC148" s="215"/>
      <c r="ED148" s="215"/>
      <c r="EE148" s="215"/>
      <c r="EF148" s="215"/>
      <c r="EG148" s="215"/>
      <c r="EH148" s="215"/>
      <c r="EI148" s="215"/>
      <c r="EJ148" s="215"/>
      <c r="EK148" s="215"/>
      <c r="EL148" s="215"/>
      <c r="EM148" s="215"/>
      <c r="EN148" s="215"/>
      <c r="EO148" s="215"/>
      <c r="EP148" s="215"/>
      <c r="EQ148" s="215"/>
      <c r="ER148" s="215"/>
      <c r="ES148" s="215"/>
      <c r="ET148" s="215"/>
      <c r="EU148" s="215"/>
      <c r="EV148" s="215"/>
      <c r="EW148" s="215"/>
      <c r="EX148" s="215"/>
      <c r="EY148" s="215"/>
      <c r="EZ148" s="215"/>
      <c r="FA148" s="215"/>
      <c r="FB148" s="215"/>
      <c r="FC148" s="215"/>
      <c r="FD148" s="215"/>
      <c r="FE148" s="215"/>
      <c r="FF148" s="215"/>
      <c r="FG148" s="215"/>
      <c r="FH148" s="215"/>
      <c r="FI148" s="215"/>
      <c r="FJ148" s="215"/>
      <c r="FK148" s="215"/>
      <c r="FL148" s="215"/>
      <c r="FM148" s="215"/>
      <c r="FN148" s="215"/>
      <c r="FO148" s="215"/>
      <c r="FP148" s="215"/>
      <c r="FQ148" s="215"/>
      <c r="FR148" s="215"/>
      <c r="FS148" s="215"/>
      <c r="FT148" s="215"/>
      <c r="FU148" s="215"/>
      <c r="FV148" s="215"/>
      <c r="FW148" s="215"/>
      <c r="FX148" s="215"/>
      <c r="FY148" s="215"/>
      <c r="FZ148" s="215"/>
      <c r="GA148" s="215"/>
      <c r="GB148" s="215"/>
      <c r="GC148" s="215"/>
      <c r="GD148" s="215"/>
      <c r="GE148" s="215"/>
      <c r="GF148" s="215"/>
      <c r="GG148" s="218"/>
      <c r="GH148" s="215"/>
      <c r="GI148" s="215"/>
      <c r="GJ148" s="215"/>
      <c r="GK148" s="221"/>
      <c r="GL148" s="1609"/>
      <c r="GM148" s="2154"/>
      <c r="GN148" s="1525"/>
      <c r="GO148" s="200"/>
    </row>
    <row r="149" spans="1:197" ht="10.5" customHeight="1">
      <c r="A149" s="1387"/>
      <c r="B149" s="1381"/>
      <c r="C149" s="1381"/>
      <c r="D149" s="1381"/>
      <c r="E149" s="1381"/>
      <c r="F149" s="1381"/>
      <c r="G149" s="1441"/>
      <c r="H149" s="1338"/>
      <c r="I149" s="1517"/>
      <c r="J149" s="1511"/>
      <c r="K149" s="1511"/>
      <c r="L149" s="1511"/>
      <c r="M149" s="1512"/>
      <c r="N149" s="1603">
        <v>15</v>
      </c>
      <c r="O149" s="1592"/>
      <c r="P149" s="1592"/>
      <c r="Q149" s="1592"/>
      <c r="R149" s="1593"/>
      <c r="S149" s="1510"/>
      <c r="T149" s="1511"/>
      <c r="U149" s="1511"/>
      <c r="V149" s="1511"/>
      <c r="W149" s="1512"/>
      <c r="X149" s="1510"/>
      <c r="Y149" s="1511"/>
      <c r="Z149" s="1511"/>
      <c r="AA149" s="1511"/>
      <c r="AB149" s="1512"/>
      <c r="AC149" s="1510">
        <v>10</v>
      </c>
      <c r="AD149" s="1511"/>
      <c r="AE149" s="1511"/>
      <c r="AF149" s="1511"/>
      <c r="AG149" s="1512"/>
      <c r="AH149" s="1510"/>
      <c r="AI149" s="1511"/>
      <c r="AJ149" s="1511"/>
      <c r="AK149" s="1511"/>
      <c r="AL149" s="1512"/>
      <c r="AM149" s="1510"/>
      <c r="AN149" s="1511"/>
      <c r="AO149" s="1511"/>
      <c r="AP149" s="1511"/>
      <c r="AQ149" s="1512"/>
      <c r="AR149" s="1510"/>
      <c r="AS149" s="1511"/>
      <c r="AT149" s="1511"/>
      <c r="AU149" s="1511"/>
      <c r="AV149" s="1512"/>
      <c r="AW149" s="1510"/>
      <c r="AX149" s="1511"/>
      <c r="AY149" s="1511"/>
      <c r="AZ149" s="1511"/>
      <c r="BA149" s="1521"/>
      <c r="BB149" s="1522">
        <v>20</v>
      </c>
      <c r="BC149" s="1511"/>
      <c r="BD149" s="1511"/>
      <c r="BE149" s="1511"/>
      <c r="BF149" s="1512"/>
      <c r="BG149" s="1510"/>
      <c r="BH149" s="1511"/>
      <c r="BI149" s="1511"/>
      <c r="BJ149" s="1511"/>
      <c r="BK149" s="1512"/>
      <c r="BL149" s="1510"/>
      <c r="BM149" s="1511"/>
      <c r="BN149" s="1511"/>
      <c r="BO149" s="1511"/>
      <c r="BP149" s="1512"/>
      <c r="BQ149" s="1510"/>
      <c r="BR149" s="1511"/>
      <c r="BS149" s="1511"/>
      <c r="BT149" s="1511"/>
      <c r="BU149" s="1512"/>
      <c r="BV149" s="1510">
        <v>10</v>
      </c>
      <c r="BW149" s="1511"/>
      <c r="BX149" s="1511"/>
      <c r="BY149" s="1511"/>
      <c r="BZ149" s="1512"/>
      <c r="CA149" s="1510"/>
      <c r="CB149" s="1511"/>
      <c r="CC149" s="1511"/>
      <c r="CD149" s="1511"/>
      <c r="CE149" s="1512"/>
      <c r="CF149" s="1510"/>
      <c r="CG149" s="1511"/>
      <c r="CH149" s="1511"/>
      <c r="CI149" s="1511"/>
      <c r="CJ149" s="1512"/>
      <c r="CK149" s="1511"/>
      <c r="CL149" s="1511"/>
      <c r="CM149" s="1511"/>
      <c r="CN149" s="1511"/>
      <c r="CO149" s="1512"/>
      <c r="CP149" s="1510"/>
      <c r="CQ149" s="1511"/>
      <c r="CR149" s="1511"/>
      <c r="CS149" s="1511"/>
      <c r="CT149" s="1512"/>
      <c r="CU149" s="1510"/>
      <c r="CV149" s="1511"/>
      <c r="CW149" s="1511"/>
      <c r="CX149" s="1511"/>
      <c r="CY149" s="1512"/>
      <c r="CZ149" s="1510"/>
      <c r="DA149" s="1511"/>
      <c r="DB149" s="1511"/>
      <c r="DC149" s="1511"/>
      <c r="DD149" s="1512"/>
      <c r="DE149" s="1510"/>
      <c r="DF149" s="1511"/>
      <c r="DG149" s="1511"/>
      <c r="DH149" s="1511"/>
      <c r="DI149" s="1521"/>
      <c r="DJ149" s="1522"/>
      <c r="DK149" s="1511"/>
      <c r="DL149" s="1511"/>
      <c r="DM149" s="1511"/>
      <c r="DN149" s="1512"/>
      <c r="DO149" s="1510"/>
      <c r="DP149" s="1511"/>
      <c r="DQ149" s="1511"/>
      <c r="DR149" s="1511"/>
      <c r="DS149" s="1512"/>
      <c r="DT149" s="1510"/>
      <c r="DU149" s="1511"/>
      <c r="DV149" s="1511"/>
      <c r="DW149" s="1511"/>
      <c r="DX149" s="1512"/>
      <c r="DY149" s="1510"/>
      <c r="DZ149" s="1511"/>
      <c r="EA149" s="1511"/>
      <c r="EB149" s="1511"/>
      <c r="EC149" s="1512"/>
      <c r="ED149" s="1511"/>
      <c r="EE149" s="1511"/>
      <c r="EF149" s="1511"/>
      <c r="EG149" s="1511"/>
      <c r="EH149" s="1512"/>
      <c r="EI149" s="1510"/>
      <c r="EJ149" s="1511"/>
      <c r="EK149" s="1511"/>
      <c r="EL149" s="1511"/>
      <c r="EM149" s="1512"/>
      <c r="EN149" s="1510"/>
      <c r="EO149" s="1511"/>
      <c r="EP149" s="1511"/>
      <c r="EQ149" s="1511"/>
      <c r="ER149" s="1512"/>
      <c r="ES149" s="1510"/>
      <c r="ET149" s="1511"/>
      <c r="EU149" s="1511"/>
      <c r="EV149" s="1511"/>
      <c r="EW149" s="1512"/>
      <c r="EX149" s="1510"/>
      <c r="EY149" s="1511"/>
      <c r="EZ149" s="1511"/>
      <c r="FA149" s="1511"/>
      <c r="FB149" s="1512"/>
      <c r="FC149" s="1510"/>
      <c r="FD149" s="1511"/>
      <c r="FE149" s="1511"/>
      <c r="FF149" s="1511"/>
      <c r="FG149" s="1512"/>
      <c r="FH149" s="1510"/>
      <c r="FI149" s="1511"/>
      <c r="FJ149" s="1511"/>
      <c r="FK149" s="1511"/>
      <c r="FL149" s="1512"/>
      <c r="FM149" s="1510"/>
      <c r="FN149" s="1511"/>
      <c r="FO149" s="1511"/>
      <c r="FP149" s="1511"/>
      <c r="FQ149" s="1511"/>
      <c r="FR149" s="1511"/>
      <c r="FS149" s="1511"/>
      <c r="FT149" s="1511"/>
      <c r="FU149" s="1511"/>
      <c r="FV149" s="1512"/>
      <c r="FW149" s="1510"/>
      <c r="FX149" s="1511"/>
      <c r="FY149" s="1511"/>
      <c r="FZ149" s="1511"/>
      <c r="GA149" s="1512"/>
      <c r="GB149" s="1510"/>
      <c r="GC149" s="1511"/>
      <c r="GD149" s="1511"/>
      <c r="GE149" s="1511"/>
      <c r="GF149" s="1512"/>
      <c r="GG149" s="1510"/>
      <c r="GH149" s="1511"/>
      <c r="GI149" s="1511"/>
      <c r="GJ149" s="1511"/>
      <c r="GK149" s="1513"/>
      <c r="GL149" s="1609"/>
      <c r="GM149" s="2154"/>
      <c r="GN149" s="1525"/>
      <c r="GO149" s="200"/>
    </row>
    <row r="150" spans="1:197" ht="10.5" customHeight="1">
      <c r="A150" s="1387"/>
      <c r="B150" s="1381"/>
      <c r="C150" s="1381"/>
      <c r="D150" s="1381"/>
      <c r="E150" s="1381"/>
      <c r="F150" s="1381"/>
      <c r="G150" s="1518" t="s">
        <v>767</v>
      </c>
      <c r="H150" s="1337" t="s">
        <v>765</v>
      </c>
      <c r="I150" s="214"/>
      <c r="J150" s="215"/>
      <c r="K150" s="215"/>
      <c r="L150" s="215"/>
      <c r="M150" s="217"/>
      <c r="N150" s="218"/>
      <c r="O150" s="215"/>
      <c r="P150" s="215"/>
      <c r="Q150" s="215"/>
      <c r="R150" s="215"/>
      <c r="S150" s="218"/>
      <c r="T150" s="215"/>
      <c r="U150" s="215"/>
      <c r="V150" s="215"/>
      <c r="W150" s="215"/>
      <c r="X150" s="218"/>
      <c r="Y150" s="215"/>
      <c r="Z150" s="215"/>
      <c r="AA150" s="215"/>
      <c r="AB150" s="215"/>
      <c r="AC150" s="218"/>
      <c r="AD150" s="215"/>
      <c r="AE150" s="215"/>
      <c r="AF150" s="215"/>
      <c r="AG150" s="217"/>
      <c r="AH150" s="218"/>
      <c r="AI150" s="215"/>
      <c r="AJ150" s="215"/>
      <c r="AK150" s="215"/>
      <c r="AL150" s="217"/>
      <c r="AM150" s="215"/>
      <c r="AN150" s="215"/>
      <c r="AO150" s="215"/>
      <c r="AP150" s="215"/>
      <c r="AQ150" s="215"/>
      <c r="AR150" s="218"/>
      <c r="AS150" s="215"/>
      <c r="AT150" s="215"/>
      <c r="AU150" s="215"/>
      <c r="AV150" s="217"/>
      <c r="AW150" s="215"/>
      <c r="AX150" s="215"/>
      <c r="AY150" s="215"/>
      <c r="AZ150" s="215"/>
      <c r="BA150" s="215"/>
      <c r="BB150" s="219"/>
      <c r="BC150" s="215"/>
      <c r="BD150" s="215"/>
      <c r="BE150" s="215"/>
      <c r="BF150" s="217"/>
      <c r="BG150" s="215"/>
      <c r="BH150" s="215"/>
      <c r="BI150" s="215"/>
      <c r="BJ150" s="215"/>
      <c r="BK150" s="215"/>
      <c r="BL150" s="218"/>
      <c r="BM150" s="215"/>
      <c r="BN150" s="215"/>
      <c r="BO150" s="215"/>
      <c r="BP150" s="215"/>
      <c r="BQ150" s="218"/>
      <c r="BR150" s="215"/>
      <c r="BS150" s="215"/>
      <c r="BT150" s="215"/>
      <c r="BU150" s="217"/>
      <c r="BV150" s="218"/>
      <c r="BW150" s="215"/>
      <c r="BX150" s="215"/>
      <c r="BY150" s="215"/>
      <c r="BZ150" s="217"/>
      <c r="CA150" s="218"/>
      <c r="CB150" s="215"/>
      <c r="CC150" s="215"/>
      <c r="CD150" s="215"/>
      <c r="CE150" s="217"/>
      <c r="CF150" s="218"/>
      <c r="CG150" s="215"/>
      <c r="CH150" s="215"/>
      <c r="CI150" s="215"/>
      <c r="CJ150" s="217"/>
      <c r="CK150" s="215"/>
      <c r="CL150" s="215"/>
      <c r="CM150" s="215"/>
      <c r="CN150" s="215"/>
      <c r="CO150" s="215"/>
      <c r="CP150" s="215"/>
      <c r="CQ150" s="215"/>
      <c r="CR150" s="215"/>
      <c r="CS150" s="215"/>
      <c r="CT150" s="215"/>
      <c r="CU150" s="215"/>
      <c r="CV150" s="215"/>
      <c r="CW150" s="215"/>
      <c r="CX150" s="215"/>
      <c r="CY150" s="215"/>
      <c r="CZ150" s="215"/>
      <c r="DA150" s="215"/>
      <c r="DB150" s="215"/>
      <c r="DC150" s="215"/>
      <c r="DD150" s="215"/>
      <c r="DE150" s="215"/>
      <c r="DF150" s="215"/>
      <c r="DG150" s="215"/>
      <c r="DH150" s="215"/>
      <c r="DI150" s="220"/>
      <c r="DJ150" s="219"/>
      <c r="DK150" s="215"/>
      <c r="DL150" s="215"/>
      <c r="DM150" s="215"/>
      <c r="DN150" s="215"/>
      <c r="DO150" s="215"/>
      <c r="DP150" s="215"/>
      <c r="DQ150" s="215"/>
      <c r="DR150" s="215"/>
      <c r="DS150" s="215"/>
      <c r="DT150" s="215"/>
      <c r="DU150" s="215"/>
      <c r="DV150" s="215"/>
      <c r="DW150" s="215"/>
      <c r="DX150" s="215"/>
      <c r="DY150" s="215"/>
      <c r="DZ150" s="215"/>
      <c r="EA150" s="215"/>
      <c r="EB150" s="215"/>
      <c r="EC150" s="215"/>
      <c r="ED150" s="215"/>
      <c r="EE150" s="215"/>
      <c r="EF150" s="215"/>
      <c r="EG150" s="215"/>
      <c r="EH150" s="215"/>
      <c r="EI150" s="215"/>
      <c r="EJ150" s="215"/>
      <c r="EK150" s="215"/>
      <c r="EL150" s="215"/>
      <c r="EM150" s="215"/>
      <c r="EN150" s="215"/>
      <c r="EO150" s="215"/>
      <c r="EP150" s="215"/>
      <c r="EQ150" s="215"/>
      <c r="ER150" s="215"/>
      <c r="ES150" s="215"/>
      <c r="ET150" s="215"/>
      <c r="EU150" s="215"/>
      <c r="EV150" s="215"/>
      <c r="EW150" s="215"/>
      <c r="EX150" s="215"/>
      <c r="EY150" s="215"/>
      <c r="EZ150" s="215"/>
      <c r="FA150" s="215"/>
      <c r="FB150" s="215"/>
      <c r="FC150" s="215"/>
      <c r="FD150" s="215"/>
      <c r="FE150" s="215"/>
      <c r="FF150" s="215"/>
      <c r="FG150" s="215"/>
      <c r="FH150" s="215"/>
      <c r="FI150" s="215"/>
      <c r="FJ150" s="215"/>
      <c r="FK150" s="215"/>
      <c r="FL150" s="215"/>
      <c r="FM150" s="215"/>
      <c r="FN150" s="215"/>
      <c r="FO150" s="215"/>
      <c r="FP150" s="215"/>
      <c r="FQ150" s="215"/>
      <c r="FR150" s="215"/>
      <c r="FS150" s="215"/>
      <c r="FT150" s="215"/>
      <c r="FU150" s="215"/>
      <c r="FV150" s="215"/>
      <c r="FW150" s="215"/>
      <c r="FX150" s="215"/>
      <c r="FY150" s="215"/>
      <c r="FZ150" s="215"/>
      <c r="GA150" s="215"/>
      <c r="GB150" s="215"/>
      <c r="GC150" s="215"/>
      <c r="GD150" s="215"/>
      <c r="GE150" s="215"/>
      <c r="GF150" s="215"/>
      <c r="GG150" s="218"/>
      <c r="GH150" s="215"/>
      <c r="GI150" s="215"/>
      <c r="GJ150" s="215"/>
      <c r="GK150" s="221"/>
      <c r="GL150" s="1604">
        <f>SUM(I152:GK152)</f>
        <v>55</v>
      </c>
      <c r="GM150" s="2157">
        <f>ROUND(GL150/30,2)</f>
        <v>1.83</v>
      </c>
      <c r="GN150" s="1525"/>
      <c r="GO150" s="200"/>
    </row>
    <row r="151" spans="1:197" ht="4.5" customHeight="1">
      <c r="A151" s="1387"/>
      <c r="B151" s="1381"/>
      <c r="C151" s="1381"/>
      <c r="D151" s="1381"/>
      <c r="E151" s="1381"/>
      <c r="F151" s="1381"/>
      <c r="G151" s="1518"/>
      <c r="H151" s="1337"/>
      <c r="I151" s="214"/>
      <c r="J151" s="215"/>
      <c r="K151" s="215"/>
      <c r="L151" s="215"/>
      <c r="M151" s="217"/>
      <c r="N151" s="216"/>
      <c r="O151" s="216"/>
      <c r="P151" s="215"/>
      <c r="Q151" s="215"/>
      <c r="R151" s="217"/>
      <c r="S151" s="215"/>
      <c r="T151" s="215"/>
      <c r="U151" s="215"/>
      <c r="V151" s="215"/>
      <c r="W151" s="215"/>
      <c r="X151" s="218"/>
      <c r="Y151" s="215"/>
      <c r="Z151" s="215"/>
      <c r="AA151" s="215"/>
      <c r="AB151" s="215"/>
      <c r="AC151" s="218"/>
      <c r="AD151" s="215"/>
      <c r="AE151" s="216"/>
      <c r="AF151" s="216"/>
      <c r="AG151" s="217"/>
      <c r="AH151" s="218"/>
      <c r="AI151" s="215"/>
      <c r="AJ151" s="215"/>
      <c r="AK151" s="215"/>
      <c r="AL151" s="217"/>
      <c r="AM151" s="215"/>
      <c r="AN151" s="215"/>
      <c r="AO151" s="215"/>
      <c r="AP151" s="215"/>
      <c r="AQ151" s="215"/>
      <c r="AR151" s="218"/>
      <c r="AS151" s="215"/>
      <c r="AT151" s="215"/>
      <c r="AU151" s="215"/>
      <c r="AV151" s="217"/>
      <c r="AW151" s="215"/>
      <c r="AX151" s="215"/>
      <c r="AY151" s="215"/>
      <c r="AZ151" s="215"/>
      <c r="BA151" s="215"/>
      <c r="BB151" s="219"/>
      <c r="BC151" s="215"/>
      <c r="BD151" s="216"/>
      <c r="BE151" s="216"/>
      <c r="BF151" s="216"/>
      <c r="BG151" s="215"/>
      <c r="BH151" s="215"/>
      <c r="BI151" s="215"/>
      <c r="BJ151" s="215"/>
      <c r="BK151" s="215"/>
      <c r="BL151" s="218"/>
      <c r="BM151" s="216"/>
      <c r="BN151" s="216"/>
      <c r="BO151" s="215"/>
      <c r="BP151" s="217"/>
      <c r="BQ151" s="218"/>
      <c r="BR151" s="215"/>
      <c r="BS151" s="215"/>
      <c r="BT151" s="215"/>
      <c r="BU151" s="217"/>
      <c r="BV151" s="218"/>
      <c r="BW151" s="215"/>
      <c r="BX151" s="215"/>
      <c r="BY151" s="215"/>
      <c r="BZ151" s="217"/>
      <c r="CA151" s="218"/>
      <c r="CB151" s="215"/>
      <c r="CC151" s="215"/>
      <c r="CD151" s="215"/>
      <c r="CE151" s="217"/>
      <c r="CF151" s="218"/>
      <c r="CG151" s="215"/>
      <c r="CH151" s="215"/>
      <c r="CI151" s="215"/>
      <c r="CJ151" s="217"/>
      <c r="CK151" s="215"/>
      <c r="CL151" s="215"/>
      <c r="CM151" s="215"/>
      <c r="CN151" s="215"/>
      <c r="CO151" s="215"/>
      <c r="CP151" s="215"/>
      <c r="CQ151" s="215"/>
      <c r="CR151" s="215"/>
      <c r="CS151" s="215"/>
      <c r="CT151" s="215"/>
      <c r="CU151" s="215"/>
      <c r="CV151" s="215"/>
      <c r="CW151" s="215"/>
      <c r="CX151" s="215"/>
      <c r="CY151" s="215"/>
      <c r="CZ151" s="215"/>
      <c r="DA151" s="215"/>
      <c r="DB151" s="215"/>
      <c r="DC151" s="215"/>
      <c r="DD151" s="215"/>
      <c r="DE151" s="215"/>
      <c r="DF151" s="215"/>
      <c r="DG151" s="215"/>
      <c r="DH151" s="215"/>
      <c r="DI151" s="220"/>
      <c r="DJ151" s="219"/>
      <c r="DK151" s="215"/>
      <c r="DL151" s="215"/>
      <c r="DM151" s="215"/>
      <c r="DN151" s="215"/>
      <c r="DO151" s="215"/>
      <c r="DP151" s="215"/>
      <c r="DQ151" s="215"/>
      <c r="DR151" s="215"/>
      <c r="DS151" s="215"/>
      <c r="DT151" s="215"/>
      <c r="DU151" s="215"/>
      <c r="DV151" s="215"/>
      <c r="DW151" s="215"/>
      <c r="DX151" s="215"/>
      <c r="DY151" s="215"/>
      <c r="DZ151" s="215"/>
      <c r="EA151" s="215"/>
      <c r="EB151" s="215"/>
      <c r="EC151" s="215"/>
      <c r="ED151" s="215"/>
      <c r="EE151" s="215"/>
      <c r="EF151" s="215"/>
      <c r="EG151" s="215"/>
      <c r="EH151" s="215"/>
      <c r="EI151" s="215"/>
      <c r="EJ151" s="215"/>
      <c r="EK151" s="215"/>
      <c r="EL151" s="215"/>
      <c r="EM151" s="215"/>
      <c r="EN151" s="215"/>
      <c r="EO151" s="215"/>
      <c r="EP151" s="215"/>
      <c r="EQ151" s="215"/>
      <c r="ER151" s="215"/>
      <c r="ES151" s="215"/>
      <c r="ET151" s="215"/>
      <c r="EU151" s="215"/>
      <c r="EV151" s="215"/>
      <c r="EW151" s="215"/>
      <c r="EX151" s="215"/>
      <c r="EY151" s="215"/>
      <c r="EZ151" s="215"/>
      <c r="FA151" s="215"/>
      <c r="FB151" s="215"/>
      <c r="FC151" s="215"/>
      <c r="FD151" s="215"/>
      <c r="FE151" s="215"/>
      <c r="FF151" s="215"/>
      <c r="FG151" s="215"/>
      <c r="FH151" s="215"/>
      <c r="FI151" s="215"/>
      <c r="FJ151" s="215"/>
      <c r="FK151" s="215"/>
      <c r="FL151" s="215"/>
      <c r="FM151" s="215"/>
      <c r="FN151" s="215"/>
      <c r="FO151" s="215"/>
      <c r="FP151" s="215"/>
      <c r="FQ151" s="215"/>
      <c r="FR151" s="215"/>
      <c r="FS151" s="215"/>
      <c r="FT151" s="215"/>
      <c r="FU151" s="215"/>
      <c r="FV151" s="215"/>
      <c r="FW151" s="215"/>
      <c r="FX151" s="215"/>
      <c r="FY151" s="215"/>
      <c r="FZ151" s="215"/>
      <c r="GA151" s="215"/>
      <c r="GB151" s="215"/>
      <c r="GC151" s="215"/>
      <c r="GD151" s="215"/>
      <c r="GE151" s="215"/>
      <c r="GF151" s="215"/>
      <c r="GG151" s="218"/>
      <c r="GH151" s="215"/>
      <c r="GI151" s="215"/>
      <c r="GJ151" s="215"/>
      <c r="GK151" s="221"/>
      <c r="GL151" s="1605"/>
      <c r="GM151" s="2154"/>
      <c r="GN151" s="1525"/>
      <c r="GO151" s="200"/>
    </row>
    <row r="152" spans="1:197" ht="10.5" customHeight="1">
      <c r="A152" s="1387"/>
      <c r="B152" s="1381"/>
      <c r="C152" s="1381"/>
      <c r="D152" s="1381"/>
      <c r="E152" s="1381"/>
      <c r="F152" s="1381"/>
      <c r="G152" s="1519"/>
      <c r="H152" s="1338"/>
      <c r="I152" s="1591"/>
      <c r="J152" s="1592"/>
      <c r="K152" s="1592"/>
      <c r="L152" s="1592"/>
      <c r="M152" s="1593"/>
      <c r="N152" s="1603">
        <v>15</v>
      </c>
      <c r="O152" s="1592"/>
      <c r="P152" s="1592"/>
      <c r="Q152" s="1592"/>
      <c r="R152" s="1593"/>
      <c r="S152" s="1510"/>
      <c r="T152" s="1511"/>
      <c r="U152" s="1511"/>
      <c r="V152" s="1511"/>
      <c r="W152" s="1512"/>
      <c r="X152" s="1510"/>
      <c r="Y152" s="1511"/>
      <c r="Z152" s="1511"/>
      <c r="AA152" s="1511"/>
      <c r="AB152" s="1512"/>
      <c r="AC152" s="1510">
        <v>10</v>
      </c>
      <c r="AD152" s="1511"/>
      <c r="AE152" s="1511"/>
      <c r="AF152" s="1511"/>
      <c r="AG152" s="1512"/>
      <c r="AH152" s="1510"/>
      <c r="AI152" s="1511"/>
      <c r="AJ152" s="1511"/>
      <c r="AK152" s="1511"/>
      <c r="AL152" s="1512"/>
      <c r="AM152" s="1510"/>
      <c r="AN152" s="1511"/>
      <c r="AO152" s="1511"/>
      <c r="AP152" s="1511"/>
      <c r="AQ152" s="1512"/>
      <c r="AR152" s="1510"/>
      <c r="AS152" s="1511"/>
      <c r="AT152" s="1511"/>
      <c r="AU152" s="1511"/>
      <c r="AV152" s="1512"/>
      <c r="AW152" s="1510"/>
      <c r="AX152" s="1511"/>
      <c r="AY152" s="1511"/>
      <c r="AZ152" s="1511"/>
      <c r="BA152" s="1521"/>
      <c r="BB152" s="1522">
        <v>20</v>
      </c>
      <c r="BC152" s="1511"/>
      <c r="BD152" s="1511"/>
      <c r="BE152" s="1511"/>
      <c r="BF152" s="1512"/>
      <c r="BG152" s="1510"/>
      <c r="BH152" s="1511"/>
      <c r="BI152" s="1511"/>
      <c r="BJ152" s="1511"/>
      <c r="BK152" s="1512"/>
      <c r="BL152" s="1510">
        <v>10</v>
      </c>
      <c r="BM152" s="1511"/>
      <c r="BN152" s="1511"/>
      <c r="BO152" s="1511"/>
      <c r="BP152" s="1512"/>
      <c r="BQ152" s="1510"/>
      <c r="BR152" s="1511"/>
      <c r="BS152" s="1511"/>
      <c r="BT152" s="1511"/>
      <c r="BU152" s="1512"/>
      <c r="BV152" s="1510"/>
      <c r="BW152" s="1511"/>
      <c r="BX152" s="1511"/>
      <c r="BY152" s="1511"/>
      <c r="BZ152" s="1512"/>
      <c r="CA152" s="1510"/>
      <c r="CB152" s="1511"/>
      <c r="CC152" s="1511"/>
      <c r="CD152" s="1511"/>
      <c r="CE152" s="1512"/>
      <c r="CF152" s="1510"/>
      <c r="CG152" s="1511"/>
      <c r="CH152" s="1511"/>
      <c r="CI152" s="1511"/>
      <c r="CJ152" s="1512"/>
      <c r="CK152" s="1511"/>
      <c r="CL152" s="1511"/>
      <c r="CM152" s="1511"/>
      <c r="CN152" s="1511"/>
      <c r="CO152" s="1512"/>
      <c r="CP152" s="1510"/>
      <c r="CQ152" s="1511"/>
      <c r="CR152" s="1511"/>
      <c r="CS152" s="1511"/>
      <c r="CT152" s="1512"/>
      <c r="CU152" s="1510"/>
      <c r="CV152" s="1511"/>
      <c r="CW152" s="1511"/>
      <c r="CX152" s="1511"/>
      <c r="CY152" s="1512"/>
      <c r="CZ152" s="1510"/>
      <c r="DA152" s="1511"/>
      <c r="DB152" s="1511"/>
      <c r="DC152" s="1511"/>
      <c r="DD152" s="1512"/>
      <c r="DE152" s="1510"/>
      <c r="DF152" s="1511"/>
      <c r="DG152" s="1511"/>
      <c r="DH152" s="1511"/>
      <c r="DI152" s="1521"/>
      <c r="DJ152" s="1522"/>
      <c r="DK152" s="1511"/>
      <c r="DL152" s="1511"/>
      <c r="DM152" s="1511"/>
      <c r="DN152" s="1512"/>
      <c r="DO152" s="1510"/>
      <c r="DP152" s="1511"/>
      <c r="DQ152" s="1511"/>
      <c r="DR152" s="1511"/>
      <c r="DS152" s="1512"/>
      <c r="DT152" s="1510"/>
      <c r="DU152" s="1511"/>
      <c r="DV152" s="1511"/>
      <c r="DW152" s="1511"/>
      <c r="DX152" s="1512"/>
      <c r="DY152" s="1510"/>
      <c r="DZ152" s="1511"/>
      <c r="EA152" s="1511"/>
      <c r="EB152" s="1511"/>
      <c r="EC152" s="1512"/>
      <c r="ED152" s="1511"/>
      <c r="EE152" s="1511"/>
      <c r="EF152" s="1511"/>
      <c r="EG152" s="1511"/>
      <c r="EH152" s="1512"/>
      <c r="EI152" s="1510"/>
      <c r="EJ152" s="1511"/>
      <c r="EK152" s="1511"/>
      <c r="EL152" s="1511"/>
      <c r="EM152" s="1512"/>
      <c r="EN152" s="1510"/>
      <c r="EO152" s="1511"/>
      <c r="EP152" s="1511"/>
      <c r="EQ152" s="1511"/>
      <c r="ER152" s="1512"/>
      <c r="ES152" s="1510"/>
      <c r="ET152" s="1511"/>
      <c r="EU152" s="1511"/>
      <c r="EV152" s="1511"/>
      <c r="EW152" s="1512"/>
      <c r="EX152" s="1510"/>
      <c r="EY152" s="1511"/>
      <c r="EZ152" s="1511"/>
      <c r="FA152" s="1511"/>
      <c r="FB152" s="1512"/>
      <c r="FC152" s="1510"/>
      <c r="FD152" s="1511"/>
      <c r="FE152" s="1511"/>
      <c r="FF152" s="1511"/>
      <c r="FG152" s="1512"/>
      <c r="FH152" s="1510"/>
      <c r="FI152" s="1511"/>
      <c r="FJ152" s="1511"/>
      <c r="FK152" s="1511"/>
      <c r="FL152" s="1512"/>
      <c r="FM152" s="1510"/>
      <c r="FN152" s="1511"/>
      <c r="FO152" s="1511"/>
      <c r="FP152" s="1511"/>
      <c r="FQ152" s="1511"/>
      <c r="FR152" s="1511"/>
      <c r="FS152" s="1511"/>
      <c r="FT152" s="1511"/>
      <c r="FU152" s="1511"/>
      <c r="FV152" s="1512"/>
      <c r="FW152" s="1510"/>
      <c r="FX152" s="1511"/>
      <c r="FY152" s="1511"/>
      <c r="FZ152" s="1511"/>
      <c r="GA152" s="1512"/>
      <c r="GB152" s="1510"/>
      <c r="GC152" s="1511"/>
      <c r="GD152" s="1511"/>
      <c r="GE152" s="1511"/>
      <c r="GF152" s="1512"/>
      <c r="GG152" s="1510"/>
      <c r="GH152" s="1511"/>
      <c r="GI152" s="1511"/>
      <c r="GJ152" s="1511"/>
      <c r="GK152" s="1513"/>
      <c r="GL152" s="1607"/>
      <c r="GM152" s="2154"/>
      <c r="GN152" s="1525"/>
      <c r="GO152" s="200"/>
    </row>
    <row r="153" spans="1:197" ht="10.5" customHeight="1">
      <c r="A153" s="1387"/>
      <c r="B153" s="1381"/>
      <c r="C153" s="1381"/>
      <c r="D153" s="1381"/>
      <c r="E153" s="1381"/>
      <c r="F153" s="1381"/>
      <c r="G153" s="1431" t="s">
        <v>716</v>
      </c>
      <c r="H153" s="1337" t="s">
        <v>808</v>
      </c>
      <c r="I153" s="214"/>
      <c r="J153" s="215"/>
      <c r="K153" s="215"/>
      <c r="L153" s="215"/>
      <c r="M153" s="217"/>
      <c r="N153" s="218" t="s">
        <v>768</v>
      </c>
      <c r="O153" s="215"/>
      <c r="P153" s="215"/>
      <c r="Q153" s="215" t="s">
        <v>809</v>
      </c>
      <c r="R153" s="217"/>
      <c r="S153" s="215"/>
      <c r="T153" s="215"/>
      <c r="U153" s="215"/>
      <c r="V153" s="215"/>
      <c r="W153" s="215"/>
      <c r="X153" s="218"/>
      <c r="Y153" s="215"/>
      <c r="Z153" s="215"/>
      <c r="AA153" s="215"/>
      <c r="AB153" s="215"/>
      <c r="AC153" s="218"/>
      <c r="AD153" s="215" t="s">
        <v>810</v>
      </c>
      <c r="AE153" s="215"/>
      <c r="AF153" s="215"/>
      <c r="AG153" s="217" t="s">
        <v>811</v>
      </c>
      <c r="AH153" s="218"/>
      <c r="AI153" s="215"/>
      <c r="AJ153" s="269"/>
      <c r="AK153" s="215"/>
      <c r="AL153" s="217"/>
      <c r="AM153" s="215"/>
      <c r="AN153" s="215"/>
      <c r="AO153" s="215"/>
      <c r="AP153" s="215"/>
      <c r="AQ153" s="215"/>
      <c r="AR153" s="218"/>
      <c r="AS153" s="215"/>
      <c r="AT153" s="215"/>
      <c r="AU153" s="215"/>
      <c r="AV153" s="217"/>
      <c r="AW153" s="215"/>
      <c r="AX153" s="215"/>
      <c r="AY153" s="215"/>
      <c r="AZ153" s="215"/>
      <c r="BA153" s="215"/>
      <c r="BB153" s="219"/>
      <c r="BC153" s="215" t="s">
        <v>771</v>
      </c>
      <c r="BD153" s="215"/>
      <c r="BE153" s="215"/>
      <c r="BF153" s="217" t="s">
        <v>772</v>
      </c>
      <c r="BG153" s="215"/>
      <c r="BH153" s="215"/>
      <c r="BI153" s="215"/>
      <c r="BJ153" s="215"/>
      <c r="BK153" s="215"/>
      <c r="BL153" s="218" t="s">
        <v>812</v>
      </c>
      <c r="BM153" s="215"/>
      <c r="BN153" s="215"/>
      <c r="BO153" s="215" t="s">
        <v>813</v>
      </c>
      <c r="BP153" s="215"/>
      <c r="BQ153" s="218"/>
      <c r="BR153" s="215"/>
      <c r="BS153" s="215"/>
      <c r="BT153" s="215"/>
      <c r="BU153" s="217"/>
      <c r="BV153" s="218" t="s">
        <v>777</v>
      </c>
      <c r="BW153" s="215"/>
      <c r="BX153" s="215"/>
      <c r="BY153" s="215" t="s">
        <v>774</v>
      </c>
      <c r="BZ153" s="217"/>
      <c r="CA153" s="218"/>
      <c r="CB153" s="215"/>
      <c r="CC153" s="215"/>
      <c r="CD153" s="215"/>
      <c r="CE153" s="217"/>
      <c r="CF153" s="218"/>
      <c r="CG153" s="215"/>
      <c r="CH153" s="215"/>
      <c r="CI153" s="215"/>
      <c r="CJ153" s="217"/>
      <c r="CK153" s="215"/>
      <c r="CL153" s="215"/>
      <c r="CM153" s="215"/>
      <c r="CN153" s="215"/>
      <c r="CO153" s="215"/>
      <c r="CP153" s="215"/>
      <c r="CQ153" s="215"/>
      <c r="CR153" s="215"/>
      <c r="CS153" s="215"/>
      <c r="CT153" s="215"/>
      <c r="CU153" s="215"/>
      <c r="CV153" s="215"/>
      <c r="CW153" s="215"/>
      <c r="CX153" s="215"/>
      <c r="CY153" s="215"/>
      <c r="CZ153" s="215"/>
      <c r="DA153" s="215"/>
      <c r="DB153" s="215"/>
      <c r="DC153" s="215"/>
      <c r="DD153" s="215"/>
      <c r="DE153" s="215"/>
      <c r="DF153" s="215"/>
      <c r="DG153" s="215"/>
      <c r="DH153" s="215"/>
      <c r="DI153" s="220"/>
      <c r="DJ153" s="219"/>
      <c r="DK153" s="215"/>
      <c r="DL153" s="215"/>
      <c r="DM153" s="215"/>
      <c r="DN153" s="215"/>
      <c r="DO153" s="215"/>
      <c r="DP153" s="215"/>
      <c r="DQ153" s="215"/>
      <c r="DR153" s="215"/>
      <c r="DS153" s="215"/>
      <c r="DT153" s="215"/>
      <c r="DU153" s="215"/>
      <c r="DV153" s="215"/>
      <c r="DW153" s="215"/>
      <c r="DX153" s="215"/>
      <c r="DY153" s="215"/>
      <c r="DZ153" s="215"/>
      <c r="EA153" s="215"/>
      <c r="EB153" s="215"/>
      <c r="EC153" s="215"/>
      <c r="ED153" s="215"/>
      <c r="EE153" s="215"/>
      <c r="EF153" s="215"/>
      <c r="EG153" s="215"/>
      <c r="EH153" s="215"/>
      <c r="EI153" s="215"/>
      <c r="EJ153" s="215"/>
      <c r="EK153" s="215"/>
      <c r="EL153" s="215"/>
      <c r="EM153" s="215"/>
      <c r="EN153" s="215"/>
      <c r="EO153" s="215"/>
      <c r="EP153" s="215"/>
      <c r="EQ153" s="215"/>
      <c r="ER153" s="215"/>
      <c r="ES153" s="215"/>
      <c r="ET153" s="215"/>
      <c r="EU153" s="215"/>
      <c r="EV153" s="215"/>
      <c r="EW153" s="215"/>
      <c r="EX153" s="215"/>
      <c r="EY153" s="215"/>
      <c r="EZ153" s="215"/>
      <c r="FA153" s="215"/>
      <c r="FB153" s="215"/>
      <c r="FC153" s="215"/>
      <c r="FD153" s="215"/>
      <c r="FE153" s="215"/>
      <c r="FF153" s="215"/>
      <c r="FG153" s="215"/>
      <c r="FH153" s="215"/>
      <c r="FI153" s="215"/>
      <c r="FJ153" s="215"/>
      <c r="FK153" s="215"/>
      <c r="FL153" s="215"/>
      <c r="FM153" s="215"/>
      <c r="FN153" s="215"/>
      <c r="FO153" s="215"/>
      <c r="FP153" s="215"/>
      <c r="FQ153" s="215"/>
      <c r="FR153" s="215"/>
      <c r="FS153" s="215"/>
      <c r="FT153" s="215"/>
      <c r="FU153" s="215"/>
      <c r="FV153" s="215"/>
      <c r="FW153" s="215"/>
      <c r="FX153" s="215"/>
      <c r="FY153" s="215"/>
      <c r="FZ153" s="215"/>
      <c r="GA153" s="215"/>
      <c r="GB153" s="215"/>
      <c r="GC153" s="215"/>
      <c r="GD153" s="215"/>
      <c r="GE153" s="215"/>
      <c r="GF153" s="215"/>
      <c r="GG153" s="218"/>
      <c r="GH153" s="215"/>
      <c r="GI153" s="215"/>
      <c r="GJ153" s="215"/>
      <c r="GK153" s="221"/>
      <c r="GL153" s="1604">
        <f>SUM(I155:GK155)</f>
        <v>57</v>
      </c>
      <c r="GM153" s="2157">
        <f>ROUND(GL153/30,2)</f>
        <v>1.9</v>
      </c>
      <c r="GN153" s="1525"/>
      <c r="GO153" s="200"/>
    </row>
    <row r="154" spans="1:197" ht="4.5" customHeight="1">
      <c r="A154" s="1387"/>
      <c r="B154" s="1381"/>
      <c r="C154" s="1381"/>
      <c r="D154" s="1381"/>
      <c r="E154" s="1381"/>
      <c r="F154" s="1381"/>
      <c r="G154" s="1392"/>
      <c r="H154" s="1337"/>
      <c r="I154" s="214"/>
      <c r="J154" s="215"/>
      <c r="K154" s="215"/>
      <c r="L154" s="215"/>
      <c r="M154" s="217"/>
      <c r="N154" s="224"/>
      <c r="O154" s="225"/>
      <c r="P154" s="225"/>
      <c r="Q154" s="215"/>
      <c r="R154" s="217"/>
      <c r="S154" s="215"/>
      <c r="T154" s="215"/>
      <c r="U154" s="215"/>
      <c r="V154" s="215"/>
      <c r="W154" s="215"/>
      <c r="X154" s="218"/>
      <c r="Y154" s="215"/>
      <c r="Z154" s="215"/>
      <c r="AA154" s="215"/>
      <c r="AB154" s="215"/>
      <c r="AC154" s="218"/>
      <c r="AD154" s="215"/>
      <c r="AE154" s="225"/>
      <c r="AF154" s="225"/>
      <c r="AG154" s="226"/>
      <c r="AH154" s="215"/>
      <c r="AI154" s="215"/>
      <c r="AJ154" s="215"/>
      <c r="AK154" s="215"/>
      <c r="AL154" s="217"/>
      <c r="AM154" s="215"/>
      <c r="AN154" s="215"/>
      <c r="AO154" s="215"/>
      <c r="AP154" s="215"/>
      <c r="AQ154" s="215"/>
      <c r="AR154" s="218"/>
      <c r="AS154" s="215"/>
      <c r="AT154" s="215"/>
      <c r="AU154" s="215"/>
      <c r="AV154" s="217"/>
      <c r="AW154" s="215"/>
      <c r="AX154" s="215"/>
      <c r="AY154" s="215"/>
      <c r="AZ154" s="215"/>
      <c r="BA154" s="215"/>
      <c r="BB154" s="219"/>
      <c r="BC154" s="215"/>
      <c r="BD154" s="225"/>
      <c r="BE154" s="225"/>
      <c r="BF154" s="225"/>
      <c r="BG154" s="215"/>
      <c r="BH154" s="215"/>
      <c r="BI154" s="215"/>
      <c r="BJ154" s="215"/>
      <c r="BK154" s="215"/>
      <c r="BL154" s="218"/>
      <c r="BM154" s="225"/>
      <c r="BN154" s="225"/>
      <c r="BO154" s="215"/>
      <c r="BP154" s="215"/>
      <c r="BQ154" s="218"/>
      <c r="BR154" s="215"/>
      <c r="BS154" s="215"/>
      <c r="BT154" s="215"/>
      <c r="BU154" s="217"/>
      <c r="BV154" s="218"/>
      <c r="BW154" s="270"/>
      <c r="BX154" s="271"/>
      <c r="BY154" s="215"/>
      <c r="BZ154" s="217"/>
      <c r="CA154" s="218"/>
      <c r="CB154" s="215"/>
      <c r="CC154" s="215"/>
      <c r="CD154" s="215"/>
      <c r="CE154" s="217"/>
      <c r="CF154" s="218"/>
      <c r="CG154" s="215"/>
      <c r="CH154" s="215"/>
      <c r="CI154" s="215"/>
      <c r="CJ154" s="217"/>
      <c r="CK154" s="215"/>
      <c r="CL154" s="215"/>
      <c r="CM154" s="215"/>
      <c r="CN154" s="215"/>
      <c r="CO154" s="215"/>
      <c r="CP154" s="215"/>
      <c r="CQ154" s="215"/>
      <c r="CR154" s="215"/>
      <c r="CS154" s="215"/>
      <c r="CT154" s="215"/>
      <c r="CU154" s="215"/>
      <c r="CV154" s="215"/>
      <c r="CW154" s="215"/>
      <c r="CX154" s="215"/>
      <c r="CY154" s="215"/>
      <c r="CZ154" s="215"/>
      <c r="DA154" s="215"/>
      <c r="DB154" s="215"/>
      <c r="DC154" s="215"/>
      <c r="DD154" s="215"/>
      <c r="DE154" s="215"/>
      <c r="DF154" s="215"/>
      <c r="DG154" s="215"/>
      <c r="DH154" s="215"/>
      <c r="DI154" s="220"/>
      <c r="DJ154" s="219"/>
      <c r="DK154" s="215"/>
      <c r="DL154" s="215"/>
      <c r="DM154" s="215"/>
      <c r="DN154" s="215"/>
      <c r="DO154" s="215"/>
      <c r="DP154" s="215"/>
      <c r="DQ154" s="215"/>
      <c r="DR154" s="215"/>
      <c r="DS154" s="215"/>
      <c r="DT154" s="215"/>
      <c r="DU154" s="215"/>
      <c r="DV154" s="215"/>
      <c r="DW154" s="215"/>
      <c r="DX154" s="215"/>
      <c r="DY154" s="215"/>
      <c r="DZ154" s="215"/>
      <c r="EA154" s="215"/>
      <c r="EB154" s="215"/>
      <c r="EC154" s="215"/>
      <c r="ED154" s="215"/>
      <c r="EE154" s="215"/>
      <c r="EF154" s="215"/>
      <c r="EG154" s="215"/>
      <c r="EH154" s="215"/>
      <c r="EI154" s="215"/>
      <c r="EJ154" s="215"/>
      <c r="EK154" s="215"/>
      <c r="EL154" s="215"/>
      <c r="EM154" s="215"/>
      <c r="EN154" s="215"/>
      <c r="EO154" s="215"/>
      <c r="EP154" s="215"/>
      <c r="EQ154" s="215"/>
      <c r="ER154" s="215"/>
      <c r="ES154" s="215"/>
      <c r="ET154" s="215"/>
      <c r="EU154" s="215"/>
      <c r="EV154" s="215"/>
      <c r="EW154" s="215"/>
      <c r="EX154" s="215"/>
      <c r="EY154" s="215"/>
      <c r="EZ154" s="215"/>
      <c r="FA154" s="215"/>
      <c r="FB154" s="215"/>
      <c r="FC154" s="215"/>
      <c r="FD154" s="215"/>
      <c r="FE154" s="215"/>
      <c r="FF154" s="215"/>
      <c r="FG154" s="215"/>
      <c r="FH154" s="215"/>
      <c r="FI154" s="215"/>
      <c r="FJ154" s="215"/>
      <c r="FK154" s="215"/>
      <c r="FL154" s="215"/>
      <c r="FM154" s="215"/>
      <c r="FN154" s="215"/>
      <c r="FO154" s="215"/>
      <c r="FP154" s="215"/>
      <c r="FQ154" s="215"/>
      <c r="FR154" s="215"/>
      <c r="FS154" s="215"/>
      <c r="FT154" s="215"/>
      <c r="FU154" s="215"/>
      <c r="FV154" s="215"/>
      <c r="FW154" s="215"/>
      <c r="FX154" s="215"/>
      <c r="FY154" s="215"/>
      <c r="FZ154" s="215"/>
      <c r="GA154" s="215"/>
      <c r="GB154" s="215"/>
      <c r="GC154" s="215"/>
      <c r="GD154" s="215"/>
      <c r="GE154" s="215"/>
      <c r="GF154" s="215"/>
      <c r="GG154" s="218"/>
      <c r="GH154" s="215"/>
      <c r="GI154" s="215"/>
      <c r="GJ154" s="215"/>
      <c r="GK154" s="221"/>
      <c r="GL154" s="1605"/>
      <c r="GM154" s="2154"/>
      <c r="GN154" s="1525"/>
      <c r="GO154" s="200"/>
    </row>
    <row r="155" spans="1:197" ht="10.5" customHeight="1">
      <c r="A155" s="1404"/>
      <c r="B155" s="1384"/>
      <c r="C155" s="1384"/>
      <c r="D155" s="1384"/>
      <c r="E155" s="1384"/>
      <c r="F155" s="1384"/>
      <c r="G155" s="1397"/>
      <c r="H155" s="1437"/>
      <c r="I155" s="1536"/>
      <c r="J155" s="1502"/>
      <c r="K155" s="1502"/>
      <c r="L155" s="1502"/>
      <c r="M155" s="1503"/>
      <c r="N155" s="1501">
        <v>17</v>
      </c>
      <c r="O155" s="1502"/>
      <c r="P155" s="1502"/>
      <c r="Q155" s="1502"/>
      <c r="R155" s="1503"/>
      <c r="S155" s="1501"/>
      <c r="T155" s="1502"/>
      <c r="U155" s="1502"/>
      <c r="V155" s="1502"/>
      <c r="W155" s="1503"/>
      <c r="X155" s="1501"/>
      <c r="Y155" s="1502"/>
      <c r="Z155" s="1502"/>
      <c r="AA155" s="1502"/>
      <c r="AB155" s="1503"/>
      <c r="AC155" s="1501">
        <v>10</v>
      </c>
      <c r="AD155" s="1502"/>
      <c r="AE155" s="1502"/>
      <c r="AF155" s="1502"/>
      <c r="AG155" s="1503"/>
      <c r="AH155" s="1501"/>
      <c r="AI155" s="1502"/>
      <c r="AJ155" s="1502"/>
      <c r="AK155" s="1502"/>
      <c r="AL155" s="1503"/>
      <c r="AM155" s="1501"/>
      <c r="AN155" s="1502"/>
      <c r="AO155" s="1502"/>
      <c r="AP155" s="1502"/>
      <c r="AQ155" s="1503"/>
      <c r="AR155" s="1501"/>
      <c r="AS155" s="1502"/>
      <c r="AT155" s="1502"/>
      <c r="AU155" s="1502"/>
      <c r="AV155" s="1503"/>
      <c r="AW155" s="1501"/>
      <c r="AX155" s="1502"/>
      <c r="AY155" s="1502"/>
      <c r="AZ155" s="1502"/>
      <c r="BA155" s="1544"/>
      <c r="BB155" s="1545">
        <v>20</v>
      </c>
      <c r="BC155" s="1502"/>
      <c r="BD155" s="1502"/>
      <c r="BE155" s="1502"/>
      <c r="BF155" s="1503"/>
      <c r="BG155" s="1501"/>
      <c r="BH155" s="1502"/>
      <c r="BI155" s="1502"/>
      <c r="BJ155" s="1502"/>
      <c r="BK155" s="1503"/>
      <c r="BL155" s="1545">
        <v>10</v>
      </c>
      <c r="BM155" s="1502"/>
      <c r="BN155" s="1502"/>
      <c r="BO155" s="1502"/>
      <c r="BP155" s="1503"/>
      <c r="BQ155" s="1501"/>
      <c r="BR155" s="1502"/>
      <c r="BS155" s="1502"/>
      <c r="BT155" s="1502"/>
      <c r="BU155" s="1503"/>
      <c r="BV155" s="1610" t="s">
        <v>778</v>
      </c>
      <c r="BW155" s="1611"/>
      <c r="BX155" s="1611"/>
      <c r="BY155" s="1611"/>
      <c r="BZ155" s="1612"/>
      <c r="CA155" s="1501"/>
      <c r="CB155" s="1502"/>
      <c r="CC155" s="1502"/>
      <c r="CD155" s="1502"/>
      <c r="CE155" s="1503"/>
      <c r="CF155" s="1501"/>
      <c r="CG155" s="1502"/>
      <c r="CH155" s="1502"/>
      <c r="CI155" s="1502"/>
      <c r="CJ155" s="1503"/>
      <c r="CK155" s="1502"/>
      <c r="CL155" s="1502"/>
      <c r="CM155" s="1502"/>
      <c r="CN155" s="1502"/>
      <c r="CO155" s="1503"/>
      <c r="CP155" s="1501"/>
      <c r="CQ155" s="1502"/>
      <c r="CR155" s="1502"/>
      <c r="CS155" s="1502"/>
      <c r="CT155" s="1503"/>
      <c r="CU155" s="1501"/>
      <c r="CV155" s="1502"/>
      <c r="CW155" s="1502"/>
      <c r="CX155" s="1502"/>
      <c r="CY155" s="1503"/>
      <c r="CZ155" s="1501"/>
      <c r="DA155" s="1502"/>
      <c r="DB155" s="1502"/>
      <c r="DC155" s="1502"/>
      <c r="DD155" s="1503"/>
      <c r="DE155" s="1501"/>
      <c r="DF155" s="1502"/>
      <c r="DG155" s="1502"/>
      <c r="DH155" s="1502"/>
      <c r="DI155" s="1544"/>
      <c r="DJ155" s="1545"/>
      <c r="DK155" s="1502"/>
      <c r="DL155" s="1502"/>
      <c r="DM155" s="1502"/>
      <c r="DN155" s="1503"/>
      <c r="DO155" s="1501"/>
      <c r="DP155" s="1502"/>
      <c r="DQ155" s="1502"/>
      <c r="DR155" s="1502"/>
      <c r="DS155" s="1503"/>
      <c r="DT155" s="1501"/>
      <c r="DU155" s="1502"/>
      <c r="DV155" s="1502"/>
      <c r="DW155" s="1502"/>
      <c r="DX155" s="1503"/>
      <c r="DY155" s="1501"/>
      <c r="DZ155" s="1502"/>
      <c r="EA155" s="1502"/>
      <c r="EB155" s="1502"/>
      <c r="EC155" s="1503"/>
      <c r="ED155" s="1502"/>
      <c r="EE155" s="1502"/>
      <c r="EF155" s="1502"/>
      <c r="EG155" s="1502"/>
      <c r="EH155" s="1503"/>
      <c r="EI155" s="1501"/>
      <c r="EJ155" s="1502"/>
      <c r="EK155" s="1502"/>
      <c r="EL155" s="1502"/>
      <c r="EM155" s="1503"/>
      <c r="EN155" s="1501"/>
      <c r="EO155" s="1502"/>
      <c r="EP155" s="1502"/>
      <c r="EQ155" s="1502"/>
      <c r="ER155" s="1503"/>
      <c r="ES155" s="1501"/>
      <c r="ET155" s="1502"/>
      <c r="EU155" s="1502"/>
      <c r="EV155" s="1502"/>
      <c r="EW155" s="1503"/>
      <c r="EX155" s="1501"/>
      <c r="EY155" s="1502"/>
      <c r="EZ155" s="1502"/>
      <c r="FA155" s="1502"/>
      <c r="FB155" s="1503"/>
      <c r="FC155" s="1501"/>
      <c r="FD155" s="1502"/>
      <c r="FE155" s="1502"/>
      <c r="FF155" s="1502"/>
      <c r="FG155" s="1503"/>
      <c r="FH155" s="1501"/>
      <c r="FI155" s="1502"/>
      <c r="FJ155" s="1502"/>
      <c r="FK155" s="1502"/>
      <c r="FL155" s="1503"/>
      <c r="FM155" s="1501"/>
      <c r="FN155" s="1502"/>
      <c r="FO155" s="1502"/>
      <c r="FP155" s="1502"/>
      <c r="FQ155" s="1502"/>
      <c r="FR155" s="1502"/>
      <c r="FS155" s="1502"/>
      <c r="FT155" s="1502"/>
      <c r="FU155" s="1502"/>
      <c r="FV155" s="1503"/>
      <c r="FW155" s="1501"/>
      <c r="FX155" s="1502"/>
      <c r="FY155" s="1502"/>
      <c r="FZ155" s="1502"/>
      <c r="GA155" s="1503"/>
      <c r="GB155" s="1501"/>
      <c r="GC155" s="1502"/>
      <c r="GD155" s="1502"/>
      <c r="GE155" s="1502"/>
      <c r="GF155" s="1503"/>
      <c r="GG155" s="1501"/>
      <c r="GH155" s="1502"/>
      <c r="GI155" s="1502"/>
      <c r="GJ155" s="1502"/>
      <c r="GK155" s="1541"/>
      <c r="GL155" s="1607"/>
      <c r="GM155" s="2156"/>
      <c r="GN155" s="1537"/>
      <c r="GO155" s="200"/>
    </row>
    <row r="156" spans="1:197" ht="10.5" customHeight="1">
      <c r="A156" s="1402">
        <v>4</v>
      </c>
      <c r="B156" s="1383" t="str">
        <f>IF($A156="","",VLOOKUP($A156,②従事者明細!$A$3:$I$40,2))</f>
        <v>●●二郎</v>
      </c>
      <c r="C156" s="1383" t="str">
        <f>IF($A156="","",VLOOKUP($A156,②従事者明細!$A$3:$I$40,3))</f>
        <v>材料管理</v>
      </c>
      <c r="D156" s="1383">
        <f>IF($A156="","",VLOOKUP($A156,②従事者明細!$A$3:$I$40,6))</f>
        <v>4</v>
      </c>
      <c r="E156" s="1383" t="str">
        <f>IF($A156="","",VLOOKUP($A156,②従事者明細!$A$3:$I$40,5))</f>
        <v>●●商事</v>
      </c>
      <c r="F156" s="1383" t="str">
        <f>IF($A156="","",VLOOKUP($A156,②従事者明細!$A$3:$I$40,4))</f>
        <v>Z</v>
      </c>
      <c r="G156" s="1531" t="s">
        <v>764</v>
      </c>
      <c r="H156" s="1447" t="s">
        <v>765</v>
      </c>
      <c r="I156" s="207"/>
      <c r="J156" s="208"/>
      <c r="K156" s="208"/>
      <c r="L156" s="208"/>
      <c r="M156" s="209"/>
      <c r="N156" s="210"/>
      <c r="O156" s="208"/>
      <c r="P156" s="208"/>
      <c r="Q156" s="208"/>
      <c r="R156" s="208"/>
      <c r="S156" s="210"/>
      <c r="T156" s="208"/>
      <c r="U156" s="208"/>
      <c r="V156" s="208"/>
      <c r="W156" s="208"/>
      <c r="X156" s="210"/>
      <c r="Y156" s="208"/>
      <c r="Z156" s="208"/>
      <c r="AA156" s="208"/>
      <c r="AB156" s="208"/>
      <c r="AC156" s="210"/>
      <c r="AD156" s="208"/>
      <c r="AE156" s="208"/>
      <c r="AF156" s="208"/>
      <c r="AG156" s="209"/>
      <c r="AH156" s="210"/>
      <c r="AI156" s="208"/>
      <c r="AJ156" s="208"/>
      <c r="AK156" s="208"/>
      <c r="AL156" s="209"/>
      <c r="AM156" s="208"/>
      <c r="AN156" s="208"/>
      <c r="AO156" s="208"/>
      <c r="AP156" s="208"/>
      <c r="AQ156" s="208"/>
      <c r="AR156" s="210"/>
      <c r="AS156" s="208"/>
      <c r="AT156" s="208"/>
      <c r="AU156" s="208"/>
      <c r="AV156" s="209"/>
      <c r="AW156" s="208"/>
      <c r="AX156" s="208"/>
      <c r="AY156" s="208"/>
      <c r="AZ156" s="208"/>
      <c r="BA156" s="208"/>
      <c r="BB156" s="211"/>
      <c r="BC156" s="208"/>
      <c r="BD156" s="208"/>
      <c r="BE156" s="208"/>
      <c r="BF156" s="209"/>
      <c r="BG156" s="208"/>
      <c r="BH156" s="208"/>
      <c r="BI156" s="208"/>
      <c r="BJ156" s="208"/>
      <c r="BK156" s="208"/>
      <c r="BL156" s="210"/>
      <c r="BM156" s="208"/>
      <c r="BN156" s="208"/>
      <c r="BO156" s="208"/>
      <c r="BP156" s="208"/>
      <c r="BQ156" s="210"/>
      <c r="BR156" s="208"/>
      <c r="BS156" s="208"/>
      <c r="BT156" s="208"/>
      <c r="BU156" s="209"/>
      <c r="BV156" s="210"/>
      <c r="BW156" s="208"/>
      <c r="BX156" s="208"/>
      <c r="BY156" s="208"/>
      <c r="BZ156" s="209"/>
      <c r="CA156" s="210"/>
      <c r="CB156" s="208"/>
      <c r="CC156" s="208"/>
      <c r="CD156" s="208"/>
      <c r="CE156" s="209"/>
      <c r="CF156" s="210"/>
      <c r="CG156" s="208"/>
      <c r="CH156" s="208"/>
      <c r="CI156" s="208"/>
      <c r="CJ156" s="209"/>
      <c r="CK156" s="208"/>
      <c r="CL156" s="208"/>
      <c r="CM156" s="208"/>
      <c r="CN156" s="208"/>
      <c r="CO156" s="208"/>
      <c r="CP156" s="208"/>
      <c r="CQ156" s="208"/>
      <c r="CR156" s="208"/>
      <c r="CS156" s="208"/>
      <c r="CT156" s="208"/>
      <c r="CU156" s="208"/>
      <c r="CV156" s="208"/>
      <c r="CW156" s="208"/>
      <c r="CX156" s="208"/>
      <c r="CY156" s="208"/>
      <c r="CZ156" s="208"/>
      <c r="DA156" s="208"/>
      <c r="DB156" s="208"/>
      <c r="DC156" s="208"/>
      <c r="DD156" s="208"/>
      <c r="DE156" s="208"/>
      <c r="DF156" s="208"/>
      <c r="DG156" s="208"/>
      <c r="DH156" s="208"/>
      <c r="DI156" s="212"/>
      <c r="DJ156" s="211"/>
      <c r="DK156" s="208"/>
      <c r="DL156" s="208"/>
      <c r="DM156" s="208"/>
      <c r="DN156" s="208"/>
      <c r="DO156" s="208"/>
      <c r="DP156" s="208"/>
      <c r="DQ156" s="208"/>
      <c r="DR156" s="208"/>
      <c r="DS156" s="208"/>
      <c r="DT156" s="208"/>
      <c r="DU156" s="208"/>
      <c r="DV156" s="208"/>
      <c r="DW156" s="208"/>
      <c r="DX156" s="208"/>
      <c r="DY156" s="208"/>
      <c r="DZ156" s="208"/>
      <c r="EA156" s="208"/>
      <c r="EB156" s="208"/>
      <c r="EC156" s="208"/>
      <c r="ED156" s="208"/>
      <c r="EE156" s="208"/>
      <c r="EF156" s="208"/>
      <c r="EG156" s="208"/>
      <c r="EH156" s="208"/>
      <c r="EI156" s="208"/>
      <c r="EJ156" s="208"/>
      <c r="EK156" s="208"/>
      <c r="EL156" s="208"/>
      <c r="EM156" s="208"/>
      <c r="EN156" s="208"/>
      <c r="EO156" s="208"/>
      <c r="EP156" s="208"/>
      <c r="EQ156" s="208"/>
      <c r="ER156" s="208"/>
      <c r="ES156" s="208"/>
      <c r="ET156" s="208"/>
      <c r="EU156" s="208"/>
      <c r="EV156" s="208"/>
      <c r="EW156" s="208"/>
      <c r="EX156" s="208"/>
      <c r="EY156" s="208"/>
      <c r="EZ156" s="208"/>
      <c r="FA156" s="208"/>
      <c r="FB156" s="208"/>
      <c r="FC156" s="208"/>
      <c r="FD156" s="208"/>
      <c r="FE156" s="208"/>
      <c r="FF156" s="208"/>
      <c r="FG156" s="208"/>
      <c r="FH156" s="208"/>
      <c r="FI156" s="208"/>
      <c r="FJ156" s="208"/>
      <c r="FK156" s="208"/>
      <c r="FL156" s="208"/>
      <c r="FM156" s="208"/>
      <c r="FN156" s="208"/>
      <c r="FO156" s="208"/>
      <c r="FP156" s="208"/>
      <c r="FQ156" s="208"/>
      <c r="FR156" s="208"/>
      <c r="FS156" s="208"/>
      <c r="FT156" s="208"/>
      <c r="FU156" s="208"/>
      <c r="FV156" s="208"/>
      <c r="FW156" s="208"/>
      <c r="FX156" s="208"/>
      <c r="FY156" s="208"/>
      <c r="FZ156" s="208"/>
      <c r="GA156" s="208"/>
      <c r="GB156" s="208"/>
      <c r="GC156" s="208"/>
      <c r="GD156" s="208"/>
      <c r="GE156" s="208"/>
      <c r="GF156" s="208"/>
      <c r="GG156" s="210"/>
      <c r="GH156" s="208"/>
      <c r="GI156" s="208"/>
      <c r="GJ156" s="208"/>
      <c r="GK156" s="213"/>
      <c r="GL156" s="1608">
        <f>SUM(I158:GK158)</f>
        <v>55</v>
      </c>
      <c r="GM156" s="2153">
        <f>ROUND(GL156/30,2)</f>
        <v>1.83</v>
      </c>
      <c r="GN156" s="1530" t="s">
        <v>814</v>
      </c>
      <c r="GO156" s="200"/>
    </row>
    <row r="157" spans="1:197" ht="4.5" customHeight="1">
      <c r="A157" s="1387"/>
      <c r="B157" s="1381"/>
      <c r="C157" s="1381"/>
      <c r="D157" s="1381"/>
      <c r="E157" s="1381"/>
      <c r="F157" s="1381"/>
      <c r="G157" s="1392"/>
      <c r="H157" s="1337"/>
      <c r="I157" s="214"/>
      <c r="J157" s="215"/>
      <c r="K157" s="215"/>
      <c r="L157" s="215"/>
      <c r="M157" s="217"/>
      <c r="N157" s="216"/>
      <c r="O157" s="216"/>
      <c r="P157" s="215"/>
      <c r="Q157" s="215"/>
      <c r="R157" s="217"/>
      <c r="S157" s="215"/>
      <c r="T157" s="215"/>
      <c r="U157" s="215"/>
      <c r="V157" s="215"/>
      <c r="W157" s="215"/>
      <c r="X157" s="218"/>
      <c r="Y157" s="215"/>
      <c r="Z157" s="215"/>
      <c r="AA157" s="215"/>
      <c r="AB157" s="215"/>
      <c r="AC157" s="218"/>
      <c r="AD157" s="215"/>
      <c r="AE157" s="216"/>
      <c r="AF157" s="216"/>
      <c r="AG157" s="217"/>
      <c r="AH157" s="218"/>
      <c r="AI157" s="215"/>
      <c r="AJ157" s="215"/>
      <c r="AK157" s="215"/>
      <c r="AL157" s="217"/>
      <c r="AM157" s="215"/>
      <c r="AN157" s="215"/>
      <c r="AO157" s="215"/>
      <c r="AP157" s="215"/>
      <c r="AQ157" s="215"/>
      <c r="AR157" s="218"/>
      <c r="AS157" s="215"/>
      <c r="AT157" s="215"/>
      <c r="AU157" s="215"/>
      <c r="AV157" s="217"/>
      <c r="AW157" s="215"/>
      <c r="AX157" s="215"/>
      <c r="AY157" s="215"/>
      <c r="AZ157" s="215"/>
      <c r="BA157" s="215"/>
      <c r="BB157" s="219"/>
      <c r="BC157" s="215"/>
      <c r="BD157" s="216"/>
      <c r="BE157" s="216"/>
      <c r="BF157" s="216"/>
      <c r="BG157" s="215"/>
      <c r="BH157" s="215"/>
      <c r="BI157" s="215"/>
      <c r="BJ157" s="215"/>
      <c r="BK157" s="215"/>
      <c r="BL157" s="218"/>
      <c r="BM157" s="215"/>
      <c r="BN157" s="215"/>
      <c r="BO157" s="215"/>
      <c r="BP157" s="215"/>
      <c r="BQ157" s="218"/>
      <c r="BR157" s="215"/>
      <c r="BS157" s="215"/>
      <c r="BT157" s="215"/>
      <c r="BU157" s="217"/>
      <c r="BV157" s="218"/>
      <c r="BW157" s="216"/>
      <c r="BX157" s="216"/>
      <c r="BY157" s="215"/>
      <c r="BZ157" s="217"/>
      <c r="CA157" s="218"/>
      <c r="CB157" s="215"/>
      <c r="CC157" s="215"/>
      <c r="CD157" s="215"/>
      <c r="CE157" s="217"/>
      <c r="CF157" s="218"/>
      <c r="CG157" s="215"/>
      <c r="CH157" s="215"/>
      <c r="CI157" s="215"/>
      <c r="CJ157" s="217"/>
      <c r="CK157" s="215"/>
      <c r="CL157" s="215"/>
      <c r="CM157" s="215"/>
      <c r="CN157" s="215"/>
      <c r="CO157" s="215"/>
      <c r="CP157" s="215"/>
      <c r="CQ157" s="215"/>
      <c r="CR157" s="215"/>
      <c r="CS157" s="215"/>
      <c r="CT157" s="215"/>
      <c r="CU157" s="215"/>
      <c r="CV157" s="215"/>
      <c r="CW157" s="215"/>
      <c r="CX157" s="215"/>
      <c r="CY157" s="215"/>
      <c r="CZ157" s="215"/>
      <c r="DA157" s="215"/>
      <c r="DB157" s="215"/>
      <c r="DC157" s="215"/>
      <c r="DD157" s="215"/>
      <c r="DE157" s="215"/>
      <c r="DF157" s="215"/>
      <c r="DG157" s="215"/>
      <c r="DH157" s="215"/>
      <c r="DI157" s="220"/>
      <c r="DJ157" s="219"/>
      <c r="DK157" s="215"/>
      <c r="DL157" s="215"/>
      <c r="DM157" s="215"/>
      <c r="DN157" s="215"/>
      <c r="DO157" s="215"/>
      <c r="DP157" s="215"/>
      <c r="DQ157" s="215"/>
      <c r="DR157" s="215"/>
      <c r="DS157" s="215"/>
      <c r="DT157" s="215"/>
      <c r="DU157" s="215"/>
      <c r="DV157" s="215"/>
      <c r="DW157" s="215"/>
      <c r="DX157" s="215"/>
      <c r="DY157" s="215"/>
      <c r="DZ157" s="215"/>
      <c r="EA157" s="215"/>
      <c r="EB157" s="215"/>
      <c r="EC157" s="215"/>
      <c r="ED157" s="215"/>
      <c r="EE157" s="215"/>
      <c r="EF157" s="215"/>
      <c r="EG157" s="215"/>
      <c r="EH157" s="215"/>
      <c r="EI157" s="215"/>
      <c r="EJ157" s="215"/>
      <c r="EK157" s="215"/>
      <c r="EL157" s="215"/>
      <c r="EM157" s="215"/>
      <c r="EN157" s="215"/>
      <c r="EO157" s="215"/>
      <c r="EP157" s="215"/>
      <c r="EQ157" s="215"/>
      <c r="ER157" s="215"/>
      <c r="ES157" s="215"/>
      <c r="ET157" s="215"/>
      <c r="EU157" s="215"/>
      <c r="EV157" s="215"/>
      <c r="EW157" s="215"/>
      <c r="EX157" s="215"/>
      <c r="EY157" s="215"/>
      <c r="EZ157" s="215"/>
      <c r="FA157" s="215"/>
      <c r="FB157" s="215"/>
      <c r="FC157" s="215"/>
      <c r="FD157" s="215"/>
      <c r="FE157" s="215"/>
      <c r="FF157" s="215"/>
      <c r="FG157" s="215"/>
      <c r="FH157" s="215"/>
      <c r="FI157" s="215"/>
      <c r="FJ157" s="215"/>
      <c r="FK157" s="215"/>
      <c r="FL157" s="215"/>
      <c r="FM157" s="215"/>
      <c r="FN157" s="215"/>
      <c r="FO157" s="215"/>
      <c r="FP157" s="215"/>
      <c r="FQ157" s="215"/>
      <c r="FR157" s="215"/>
      <c r="FS157" s="215"/>
      <c r="FT157" s="215"/>
      <c r="FU157" s="215"/>
      <c r="FV157" s="215"/>
      <c r="FW157" s="215"/>
      <c r="FX157" s="215"/>
      <c r="FY157" s="215"/>
      <c r="FZ157" s="215"/>
      <c r="GA157" s="215"/>
      <c r="GB157" s="215"/>
      <c r="GC157" s="215"/>
      <c r="GD157" s="215"/>
      <c r="GE157" s="215"/>
      <c r="GF157" s="215"/>
      <c r="GG157" s="218"/>
      <c r="GH157" s="215"/>
      <c r="GI157" s="215"/>
      <c r="GJ157" s="215"/>
      <c r="GK157" s="221"/>
      <c r="GL157" s="1609"/>
      <c r="GM157" s="2154"/>
      <c r="GN157" s="1525"/>
      <c r="GO157" s="200"/>
    </row>
    <row r="158" spans="1:197" ht="10.5" customHeight="1">
      <c r="A158" s="1387"/>
      <c r="B158" s="1381"/>
      <c r="C158" s="1381"/>
      <c r="D158" s="1381"/>
      <c r="E158" s="1381"/>
      <c r="F158" s="1381"/>
      <c r="G158" s="1393"/>
      <c r="H158" s="1338"/>
      <c r="I158" s="1517"/>
      <c r="J158" s="1511"/>
      <c r="K158" s="1511"/>
      <c r="L158" s="1511"/>
      <c r="M158" s="1512"/>
      <c r="N158" s="1603">
        <v>15</v>
      </c>
      <c r="O158" s="1592"/>
      <c r="P158" s="1592"/>
      <c r="Q158" s="1592"/>
      <c r="R158" s="1593"/>
      <c r="S158" s="1510"/>
      <c r="T158" s="1511"/>
      <c r="U158" s="1511"/>
      <c r="V158" s="1511"/>
      <c r="W158" s="1512"/>
      <c r="X158" s="1510"/>
      <c r="Y158" s="1511"/>
      <c r="Z158" s="1511"/>
      <c r="AA158" s="1511"/>
      <c r="AB158" s="1512"/>
      <c r="AC158" s="1510">
        <v>10</v>
      </c>
      <c r="AD158" s="1511"/>
      <c r="AE158" s="1511"/>
      <c r="AF158" s="1511"/>
      <c r="AG158" s="1512"/>
      <c r="AH158" s="1510"/>
      <c r="AI158" s="1511"/>
      <c r="AJ158" s="1511"/>
      <c r="AK158" s="1511"/>
      <c r="AL158" s="1512"/>
      <c r="AM158" s="1510"/>
      <c r="AN158" s="1511"/>
      <c r="AO158" s="1511"/>
      <c r="AP158" s="1511"/>
      <c r="AQ158" s="1512"/>
      <c r="AR158" s="1510"/>
      <c r="AS158" s="1511"/>
      <c r="AT158" s="1511"/>
      <c r="AU158" s="1511"/>
      <c r="AV158" s="1512"/>
      <c r="AW158" s="1510"/>
      <c r="AX158" s="1511"/>
      <c r="AY158" s="1511"/>
      <c r="AZ158" s="1511"/>
      <c r="BA158" s="1521"/>
      <c r="BB158" s="1522">
        <v>20</v>
      </c>
      <c r="BC158" s="1511"/>
      <c r="BD158" s="1511"/>
      <c r="BE158" s="1511"/>
      <c r="BF158" s="1512"/>
      <c r="BG158" s="1510"/>
      <c r="BH158" s="1511"/>
      <c r="BI158" s="1511"/>
      <c r="BJ158" s="1511"/>
      <c r="BK158" s="1512"/>
      <c r="BL158" s="1510"/>
      <c r="BM158" s="1511"/>
      <c r="BN158" s="1511"/>
      <c r="BO158" s="1511"/>
      <c r="BP158" s="1512"/>
      <c r="BQ158" s="1510"/>
      <c r="BR158" s="1511"/>
      <c r="BS158" s="1511"/>
      <c r="BT158" s="1511"/>
      <c r="BU158" s="1512"/>
      <c r="BV158" s="1510">
        <v>10</v>
      </c>
      <c r="BW158" s="1511"/>
      <c r="BX158" s="1511"/>
      <c r="BY158" s="1511"/>
      <c r="BZ158" s="1512"/>
      <c r="CA158" s="1510"/>
      <c r="CB158" s="1511"/>
      <c r="CC158" s="1511"/>
      <c r="CD158" s="1511"/>
      <c r="CE158" s="1512"/>
      <c r="CF158" s="1510"/>
      <c r="CG158" s="1511"/>
      <c r="CH158" s="1511"/>
      <c r="CI158" s="1511"/>
      <c r="CJ158" s="1512"/>
      <c r="CK158" s="1511"/>
      <c r="CL158" s="1511"/>
      <c r="CM158" s="1511"/>
      <c r="CN158" s="1511"/>
      <c r="CO158" s="1512"/>
      <c r="CP158" s="1510"/>
      <c r="CQ158" s="1511"/>
      <c r="CR158" s="1511"/>
      <c r="CS158" s="1511"/>
      <c r="CT158" s="1512"/>
      <c r="CU158" s="1510"/>
      <c r="CV158" s="1511"/>
      <c r="CW158" s="1511"/>
      <c r="CX158" s="1511"/>
      <c r="CY158" s="1512"/>
      <c r="CZ158" s="1510"/>
      <c r="DA158" s="1511"/>
      <c r="DB158" s="1511"/>
      <c r="DC158" s="1511"/>
      <c r="DD158" s="1512"/>
      <c r="DE158" s="1510"/>
      <c r="DF158" s="1511"/>
      <c r="DG158" s="1511"/>
      <c r="DH158" s="1511"/>
      <c r="DI158" s="1521"/>
      <c r="DJ158" s="1522"/>
      <c r="DK158" s="1511"/>
      <c r="DL158" s="1511"/>
      <c r="DM158" s="1511"/>
      <c r="DN158" s="1512"/>
      <c r="DO158" s="1510"/>
      <c r="DP158" s="1511"/>
      <c r="DQ158" s="1511"/>
      <c r="DR158" s="1511"/>
      <c r="DS158" s="1512"/>
      <c r="DT158" s="1510"/>
      <c r="DU158" s="1511"/>
      <c r="DV158" s="1511"/>
      <c r="DW158" s="1511"/>
      <c r="DX158" s="1512"/>
      <c r="DY158" s="1510"/>
      <c r="DZ158" s="1511"/>
      <c r="EA158" s="1511"/>
      <c r="EB158" s="1511"/>
      <c r="EC158" s="1512"/>
      <c r="ED158" s="1511"/>
      <c r="EE158" s="1511"/>
      <c r="EF158" s="1511"/>
      <c r="EG158" s="1511"/>
      <c r="EH158" s="1512"/>
      <c r="EI158" s="1510"/>
      <c r="EJ158" s="1511"/>
      <c r="EK158" s="1511"/>
      <c r="EL158" s="1511"/>
      <c r="EM158" s="1512"/>
      <c r="EN158" s="1510"/>
      <c r="EO158" s="1511"/>
      <c r="EP158" s="1511"/>
      <c r="EQ158" s="1511"/>
      <c r="ER158" s="1512"/>
      <c r="ES158" s="1510"/>
      <c r="ET158" s="1511"/>
      <c r="EU158" s="1511"/>
      <c r="EV158" s="1511"/>
      <c r="EW158" s="1512"/>
      <c r="EX158" s="1510"/>
      <c r="EY158" s="1511"/>
      <c r="EZ158" s="1511"/>
      <c r="FA158" s="1511"/>
      <c r="FB158" s="1512"/>
      <c r="FC158" s="1510"/>
      <c r="FD158" s="1511"/>
      <c r="FE158" s="1511"/>
      <c r="FF158" s="1511"/>
      <c r="FG158" s="1512"/>
      <c r="FH158" s="1510"/>
      <c r="FI158" s="1511"/>
      <c r="FJ158" s="1511"/>
      <c r="FK158" s="1511"/>
      <c r="FL158" s="1512"/>
      <c r="FM158" s="1510"/>
      <c r="FN158" s="1511"/>
      <c r="FO158" s="1511"/>
      <c r="FP158" s="1511"/>
      <c r="FQ158" s="1511"/>
      <c r="FR158" s="1511"/>
      <c r="FS158" s="1511"/>
      <c r="FT158" s="1511"/>
      <c r="FU158" s="1511"/>
      <c r="FV158" s="1512"/>
      <c r="FW158" s="1510"/>
      <c r="FX158" s="1511"/>
      <c r="FY158" s="1511"/>
      <c r="FZ158" s="1511"/>
      <c r="GA158" s="1512"/>
      <c r="GB158" s="1510"/>
      <c r="GC158" s="1511"/>
      <c r="GD158" s="1511"/>
      <c r="GE158" s="1511"/>
      <c r="GF158" s="1512"/>
      <c r="GG158" s="1510"/>
      <c r="GH158" s="1511"/>
      <c r="GI158" s="1511"/>
      <c r="GJ158" s="1511"/>
      <c r="GK158" s="1513"/>
      <c r="GL158" s="1609"/>
      <c r="GM158" s="2155"/>
      <c r="GN158" s="1525"/>
      <c r="GO158" s="200"/>
    </row>
    <row r="159" spans="1:197" ht="10.5" customHeight="1">
      <c r="A159" s="1387"/>
      <c r="B159" s="1381"/>
      <c r="C159" s="1381"/>
      <c r="D159" s="1381"/>
      <c r="E159" s="1381"/>
      <c r="F159" s="1381"/>
      <c r="G159" s="1518" t="s">
        <v>767</v>
      </c>
      <c r="H159" s="1337" t="s">
        <v>765</v>
      </c>
      <c r="I159" s="214"/>
      <c r="J159" s="215"/>
      <c r="K159" s="215"/>
      <c r="L159" s="215"/>
      <c r="M159" s="217"/>
      <c r="N159" s="218"/>
      <c r="O159" s="215"/>
      <c r="P159" s="215"/>
      <c r="Q159" s="215"/>
      <c r="R159" s="215"/>
      <c r="S159" s="218"/>
      <c r="T159" s="215"/>
      <c r="U159" s="215"/>
      <c r="V159" s="215"/>
      <c r="W159" s="215"/>
      <c r="X159" s="218"/>
      <c r="Y159" s="215"/>
      <c r="Z159" s="215"/>
      <c r="AA159" s="215"/>
      <c r="AB159" s="215"/>
      <c r="AC159" s="218"/>
      <c r="AD159" s="215"/>
      <c r="AE159" s="215"/>
      <c r="AF159" s="215"/>
      <c r="AG159" s="217"/>
      <c r="AH159" s="218"/>
      <c r="AI159" s="215"/>
      <c r="AJ159" s="215"/>
      <c r="AK159" s="215"/>
      <c r="AL159" s="217"/>
      <c r="AM159" s="215"/>
      <c r="AN159" s="215"/>
      <c r="AO159" s="215"/>
      <c r="AP159" s="215"/>
      <c r="AQ159" s="215"/>
      <c r="AR159" s="218"/>
      <c r="AS159" s="215"/>
      <c r="AT159" s="215"/>
      <c r="AU159" s="215"/>
      <c r="AV159" s="217"/>
      <c r="AW159" s="215"/>
      <c r="AX159" s="215"/>
      <c r="AY159" s="215"/>
      <c r="AZ159" s="215"/>
      <c r="BA159" s="215"/>
      <c r="BB159" s="219"/>
      <c r="BC159" s="215"/>
      <c r="BD159" s="215"/>
      <c r="BE159" s="215"/>
      <c r="BF159" s="217"/>
      <c r="BG159" s="215"/>
      <c r="BH159" s="215"/>
      <c r="BI159" s="215"/>
      <c r="BJ159" s="215"/>
      <c r="BK159" s="215"/>
      <c r="BL159" s="218"/>
      <c r="BM159" s="215"/>
      <c r="BN159" s="215"/>
      <c r="BO159" s="215"/>
      <c r="BP159" s="215"/>
      <c r="BQ159" s="218"/>
      <c r="BR159" s="215"/>
      <c r="BS159" s="215"/>
      <c r="BT159" s="215"/>
      <c r="BU159" s="217"/>
      <c r="BV159" s="218"/>
      <c r="BW159" s="215"/>
      <c r="BX159" s="215"/>
      <c r="BY159" s="215"/>
      <c r="BZ159" s="217"/>
      <c r="CA159" s="218"/>
      <c r="CB159" s="215"/>
      <c r="CC159" s="215"/>
      <c r="CD159" s="215"/>
      <c r="CE159" s="217"/>
      <c r="CF159" s="218"/>
      <c r="CG159" s="215"/>
      <c r="CH159" s="215"/>
      <c r="CI159" s="215"/>
      <c r="CJ159" s="217"/>
      <c r="CK159" s="215"/>
      <c r="CL159" s="215"/>
      <c r="CM159" s="215"/>
      <c r="CN159" s="215"/>
      <c r="CO159" s="215"/>
      <c r="CP159" s="215"/>
      <c r="CQ159" s="215"/>
      <c r="CR159" s="215"/>
      <c r="CS159" s="215"/>
      <c r="CT159" s="215"/>
      <c r="CU159" s="215"/>
      <c r="CV159" s="215"/>
      <c r="CW159" s="215"/>
      <c r="CX159" s="215"/>
      <c r="CY159" s="215"/>
      <c r="CZ159" s="215"/>
      <c r="DA159" s="215"/>
      <c r="DB159" s="215"/>
      <c r="DC159" s="215"/>
      <c r="DD159" s="215"/>
      <c r="DE159" s="215"/>
      <c r="DF159" s="215"/>
      <c r="DG159" s="215"/>
      <c r="DH159" s="215"/>
      <c r="DI159" s="220"/>
      <c r="DJ159" s="219"/>
      <c r="DK159" s="215"/>
      <c r="DL159" s="215"/>
      <c r="DM159" s="215"/>
      <c r="DN159" s="215"/>
      <c r="DO159" s="215"/>
      <c r="DP159" s="215"/>
      <c r="DQ159" s="215"/>
      <c r="DR159" s="215"/>
      <c r="DS159" s="215"/>
      <c r="DT159" s="215"/>
      <c r="DU159" s="215"/>
      <c r="DV159" s="215"/>
      <c r="DW159" s="215"/>
      <c r="DX159" s="215"/>
      <c r="DY159" s="215"/>
      <c r="DZ159" s="215"/>
      <c r="EA159" s="215"/>
      <c r="EB159" s="215"/>
      <c r="EC159" s="215"/>
      <c r="ED159" s="215"/>
      <c r="EE159" s="215"/>
      <c r="EF159" s="215"/>
      <c r="EG159" s="215"/>
      <c r="EH159" s="215"/>
      <c r="EI159" s="215"/>
      <c r="EJ159" s="215"/>
      <c r="EK159" s="215"/>
      <c r="EL159" s="215"/>
      <c r="EM159" s="215"/>
      <c r="EN159" s="215"/>
      <c r="EO159" s="215"/>
      <c r="EP159" s="215"/>
      <c r="EQ159" s="215"/>
      <c r="ER159" s="215"/>
      <c r="ES159" s="215"/>
      <c r="ET159" s="215"/>
      <c r="EU159" s="215"/>
      <c r="EV159" s="215"/>
      <c r="EW159" s="215"/>
      <c r="EX159" s="215"/>
      <c r="EY159" s="215"/>
      <c r="EZ159" s="215"/>
      <c r="FA159" s="215"/>
      <c r="FB159" s="215"/>
      <c r="FC159" s="215"/>
      <c r="FD159" s="215"/>
      <c r="FE159" s="215"/>
      <c r="FF159" s="215"/>
      <c r="FG159" s="215"/>
      <c r="FH159" s="215"/>
      <c r="FI159" s="215"/>
      <c r="FJ159" s="215"/>
      <c r="FK159" s="215"/>
      <c r="FL159" s="215"/>
      <c r="FM159" s="215"/>
      <c r="FN159" s="215"/>
      <c r="FO159" s="215"/>
      <c r="FP159" s="215"/>
      <c r="FQ159" s="215"/>
      <c r="FR159" s="215"/>
      <c r="FS159" s="215"/>
      <c r="FT159" s="215"/>
      <c r="FU159" s="215"/>
      <c r="FV159" s="215"/>
      <c r="FW159" s="215"/>
      <c r="FX159" s="215"/>
      <c r="FY159" s="215"/>
      <c r="FZ159" s="215"/>
      <c r="GA159" s="215"/>
      <c r="GB159" s="215"/>
      <c r="GC159" s="215"/>
      <c r="GD159" s="215"/>
      <c r="GE159" s="215"/>
      <c r="GF159" s="215"/>
      <c r="GG159" s="218"/>
      <c r="GH159" s="215"/>
      <c r="GI159" s="215"/>
      <c r="GJ159" s="215"/>
      <c r="GK159" s="221"/>
      <c r="GL159" s="1604">
        <f>SUM(I161:GK161)</f>
        <v>55</v>
      </c>
      <c r="GM159" s="2154">
        <f>ROUND(GL159/30,2)</f>
        <v>1.83</v>
      </c>
      <c r="GN159" s="1525"/>
      <c r="GO159" s="200"/>
    </row>
    <row r="160" spans="1:197" ht="5.25" customHeight="1">
      <c r="A160" s="1387"/>
      <c r="B160" s="1381"/>
      <c r="C160" s="1381"/>
      <c r="D160" s="1381"/>
      <c r="E160" s="1381"/>
      <c r="F160" s="1381"/>
      <c r="G160" s="1518"/>
      <c r="H160" s="1337"/>
      <c r="I160" s="214"/>
      <c r="J160" s="215"/>
      <c r="K160" s="215"/>
      <c r="L160" s="215"/>
      <c r="M160" s="217"/>
      <c r="N160" s="216"/>
      <c r="O160" s="216"/>
      <c r="P160" s="215"/>
      <c r="Q160" s="215"/>
      <c r="R160" s="217"/>
      <c r="S160" s="215"/>
      <c r="T160" s="215"/>
      <c r="U160" s="215"/>
      <c r="V160" s="215"/>
      <c r="W160" s="215"/>
      <c r="X160" s="218"/>
      <c r="Y160" s="215"/>
      <c r="Z160" s="215"/>
      <c r="AA160" s="215"/>
      <c r="AB160" s="215"/>
      <c r="AC160" s="218"/>
      <c r="AD160" s="215"/>
      <c r="AE160" s="216"/>
      <c r="AF160" s="216"/>
      <c r="AG160" s="217"/>
      <c r="AH160" s="218"/>
      <c r="AI160" s="215"/>
      <c r="AJ160" s="215"/>
      <c r="AK160" s="215"/>
      <c r="AL160" s="217"/>
      <c r="AM160" s="215"/>
      <c r="AN160" s="215"/>
      <c r="AO160" s="215"/>
      <c r="AP160" s="215"/>
      <c r="AQ160" s="215"/>
      <c r="AR160" s="218"/>
      <c r="AS160" s="215"/>
      <c r="AT160" s="215"/>
      <c r="AU160" s="215"/>
      <c r="AV160" s="217"/>
      <c r="AW160" s="215"/>
      <c r="AX160" s="215"/>
      <c r="AY160" s="215"/>
      <c r="AZ160" s="215"/>
      <c r="BA160" s="215"/>
      <c r="BB160" s="219"/>
      <c r="BC160" s="215"/>
      <c r="BD160" s="216"/>
      <c r="BE160" s="216"/>
      <c r="BF160" s="216"/>
      <c r="BG160" s="215"/>
      <c r="BH160" s="215"/>
      <c r="BI160" s="215"/>
      <c r="BJ160" s="215"/>
      <c r="BK160" s="215"/>
      <c r="BL160" s="218"/>
      <c r="BM160" s="215"/>
      <c r="BN160" s="215"/>
      <c r="BO160" s="215"/>
      <c r="BP160" s="215"/>
      <c r="BQ160" s="218"/>
      <c r="BR160" s="215"/>
      <c r="BS160" s="215"/>
      <c r="BT160" s="215"/>
      <c r="BU160" s="217"/>
      <c r="BV160" s="218"/>
      <c r="BW160" s="216"/>
      <c r="BX160" s="216"/>
      <c r="BY160" s="215"/>
      <c r="BZ160" s="217"/>
      <c r="CA160" s="218"/>
      <c r="CB160" s="215"/>
      <c r="CC160" s="215"/>
      <c r="CD160" s="215"/>
      <c r="CE160" s="217"/>
      <c r="CF160" s="218"/>
      <c r="CG160" s="215"/>
      <c r="CH160" s="215"/>
      <c r="CI160" s="215"/>
      <c r="CJ160" s="217"/>
      <c r="CK160" s="215"/>
      <c r="CL160" s="215"/>
      <c r="CM160" s="215"/>
      <c r="CN160" s="215"/>
      <c r="CO160" s="215"/>
      <c r="CP160" s="215"/>
      <c r="CQ160" s="215"/>
      <c r="CR160" s="215"/>
      <c r="CS160" s="215"/>
      <c r="CT160" s="215"/>
      <c r="CU160" s="215"/>
      <c r="CV160" s="215"/>
      <c r="CW160" s="215"/>
      <c r="CX160" s="215"/>
      <c r="CY160" s="215"/>
      <c r="CZ160" s="215"/>
      <c r="DA160" s="215"/>
      <c r="DB160" s="215"/>
      <c r="DC160" s="215"/>
      <c r="DD160" s="215"/>
      <c r="DE160" s="215"/>
      <c r="DF160" s="215"/>
      <c r="DG160" s="215"/>
      <c r="DH160" s="215"/>
      <c r="DI160" s="220"/>
      <c r="DJ160" s="219"/>
      <c r="DK160" s="215"/>
      <c r="DL160" s="215"/>
      <c r="DM160" s="215"/>
      <c r="DN160" s="215"/>
      <c r="DO160" s="215"/>
      <c r="DP160" s="215"/>
      <c r="DQ160" s="215"/>
      <c r="DR160" s="215"/>
      <c r="DS160" s="215"/>
      <c r="DT160" s="215"/>
      <c r="DU160" s="215"/>
      <c r="DV160" s="215"/>
      <c r="DW160" s="215"/>
      <c r="DX160" s="215"/>
      <c r="DY160" s="215"/>
      <c r="DZ160" s="215"/>
      <c r="EA160" s="215"/>
      <c r="EB160" s="215"/>
      <c r="EC160" s="215"/>
      <c r="ED160" s="215"/>
      <c r="EE160" s="215"/>
      <c r="EF160" s="215"/>
      <c r="EG160" s="215"/>
      <c r="EH160" s="215"/>
      <c r="EI160" s="215"/>
      <c r="EJ160" s="215"/>
      <c r="EK160" s="215"/>
      <c r="EL160" s="215"/>
      <c r="EM160" s="215"/>
      <c r="EN160" s="215"/>
      <c r="EO160" s="215"/>
      <c r="EP160" s="215"/>
      <c r="EQ160" s="215"/>
      <c r="ER160" s="215"/>
      <c r="ES160" s="215"/>
      <c r="ET160" s="215"/>
      <c r="EU160" s="215"/>
      <c r="EV160" s="215"/>
      <c r="EW160" s="215"/>
      <c r="EX160" s="215"/>
      <c r="EY160" s="215"/>
      <c r="EZ160" s="215"/>
      <c r="FA160" s="215"/>
      <c r="FB160" s="215"/>
      <c r="FC160" s="215"/>
      <c r="FD160" s="215"/>
      <c r="FE160" s="215"/>
      <c r="FF160" s="215"/>
      <c r="FG160" s="215"/>
      <c r="FH160" s="215"/>
      <c r="FI160" s="215"/>
      <c r="FJ160" s="215"/>
      <c r="FK160" s="215"/>
      <c r="FL160" s="215"/>
      <c r="FM160" s="215"/>
      <c r="FN160" s="215"/>
      <c r="FO160" s="215"/>
      <c r="FP160" s="215"/>
      <c r="FQ160" s="215"/>
      <c r="FR160" s="215"/>
      <c r="FS160" s="215"/>
      <c r="FT160" s="215"/>
      <c r="FU160" s="215"/>
      <c r="FV160" s="215"/>
      <c r="FW160" s="215"/>
      <c r="FX160" s="215"/>
      <c r="FY160" s="215"/>
      <c r="FZ160" s="215"/>
      <c r="GA160" s="215"/>
      <c r="GB160" s="215"/>
      <c r="GC160" s="215"/>
      <c r="GD160" s="215"/>
      <c r="GE160" s="215"/>
      <c r="GF160" s="215"/>
      <c r="GG160" s="218"/>
      <c r="GH160" s="215"/>
      <c r="GI160" s="215"/>
      <c r="GJ160" s="215"/>
      <c r="GK160" s="221"/>
      <c r="GL160" s="1605"/>
      <c r="GM160" s="2154"/>
      <c r="GN160" s="1525"/>
      <c r="GO160" s="200"/>
    </row>
    <row r="161" spans="1:197" ht="10.5" customHeight="1">
      <c r="A161" s="1387"/>
      <c r="B161" s="1381"/>
      <c r="C161" s="1381"/>
      <c r="D161" s="1381"/>
      <c r="E161" s="1381"/>
      <c r="F161" s="1381"/>
      <c r="G161" s="1519"/>
      <c r="H161" s="1338"/>
      <c r="I161" s="1591"/>
      <c r="J161" s="1592"/>
      <c r="K161" s="1592"/>
      <c r="L161" s="1592"/>
      <c r="M161" s="1593"/>
      <c r="N161" s="1603">
        <v>15</v>
      </c>
      <c r="O161" s="1592"/>
      <c r="P161" s="1592"/>
      <c r="Q161" s="1592"/>
      <c r="R161" s="1593"/>
      <c r="S161" s="1510"/>
      <c r="T161" s="1511"/>
      <c r="U161" s="1511"/>
      <c r="V161" s="1511"/>
      <c r="W161" s="1512"/>
      <c r="X161" s="1510"/>
      <c r="Y161" s="1511"/>
      <c r="Z161" s="1511"/>
      <c r="AA161" s="1511"/>
      <c r="AB161" s="1512"/>
      <c r="AC161" s="1510">
        <v>10</v>
      </c>
      <c r="AD161" s="1511"/>
      <c r="AE161" s="1511"/>
      <c r="AF161" s="1511"/>
      <c r="AG161" s="1512"/>
      <c r="AH161" s="1510"/>
      <c r="AI161" s="1511"/>
      <c r="AJ161" s="1511"/>
      <c r="AK161" s="1511"/>
      <c r="AL161" s="1512"/>
      <c r="AM161" s="1510"/>
      <c r="AN161" s="1511"/>
      <c r="AO161" s="1511"/>
      <c r="AP161" s="1511"/>
      <c r="AQ161" s="1512"/>
      <c r="AR161" s="1510"/>
      <c r="AS161" s="1511"/>
      <c r="AT161" s="1511"/>
      <c r="AU161" s="1511"/>
      <c r="AV161" s="1512"/>
      <c r="AW161" s="1510"/>
      <c r="AX161" s="1511"/>
      <c r="AY161" s="1511"/>
      <c r="AZ161" s="1511"/>
      <c r="BA161" s="1521"/>
      <c r="BB161" s="1522">
        <v>20</v>
      </c>
      <c r="BC161" s="1511"/>
      <c r="BD161" s="1511"/>
      <c r="BE161" s="1511"/>
      <c r="BF161" s="1512"/>
      <c r="BG161" s="1510"/>
      <c r="BH161" s="1511"/>
      <c r="BI161" s="1511"/>
      <c r="BJ161" s="1511"/>
      <c r="BK161" s="1512"/>
      <c r="BL161" s="1510"/>
      <c r="BM161" s="1511"/>
      <c r="BN161" s="1511"/>
      <c r="BO161" s="1511"/>
      <c r="BP161" s="1512"/>
      <c r="BQ161" s="1510"/>
      <c r="BR161" s="1511"/>
      <c r="BS161" s="1511"/>
      <c r="BT161" s="1511"/>
      <c r="BU161" s="1512"/>
      <c r="BV161" s="1510">
        <v>10</v>
      </c>
      <c r="BW161" s="1511"/>
      <c r="BX161" s="1511"/>
      <c r="BY161" s="1511"/>
      <c r="BZ161" s="1512"/>
      <c r="CA161" s="1510"/>
      <c r="CB161" s="1511"/>
      <c r="CC161" s="1511"/>
      <c r="CD161" s="1511"/>
      <c r="CE161" s="1512"/>
      <c r="CF161" s="1510"/>
      <c r="CG161" s="1511"/>
      <c r="CH161" s="1511"/>
      <c r="CI161" s="1511"/>
      <c r="CJ161" s="1512"/>
      <c r="CK161" s="1511"/>
      <c r="CL161" s="1511"/>
      <c r="CM161" s="1511"/>
      <c r="CN161" s="1511"/>
      <c r="CO161" s="1512"/>
      <c r="CP161" s="1510"/>
      <c r="CQ161" s="1511"/>
      <c r="CR161" s="1511"/>
      <c r="CS161" s="1511"/>
      <c r="CT161" s="1512"/>
      <c r="CU161" s="1510"/>
      <c r="CV161" s="1511"/>
      <c r="CW161" s="1511"/>
      <c r="CX161" s="1511"/>
      <c r="CY161" s="1512"/>
      <c r="CZ161" s="1510"/>
      <c r="DA161" s="1511"/>
      <c r="DB161" s="1511"/>
      <c r="DC161" s="1511"/>
      <c r="DD161" s="1512"/>
      <c r="DE161" s="1510"/>
      <c r="DF161" s="1511"/>
      <c r="DG161" s="1511"/>
      <c r="DH161" s="1511"/>
      <c r="DI161" s="1521"/>
      <c r="DJ161" s="1522"/>
      <c r="DK161" s="1511"/>
      <c r="DL161" s="1511"/>
      <c r="DM161" s="1511"/>
      <c r="DN161" s="1512"/>
      <c r="DO161" s="1510"/>
      <c r="DP161" s="1511"/>
      <c r="DQ161" s="1511"/>
      <c r="DR161" s="1511"/>
      <c r="DS161" s="1512"/>
      <c r="DT161" s="1510"/>
      <c r="DU161" s="1511"/>
      <c r="DV161" s="1511"/>
      <c r="DW161" s="1511"/>
      <c r="DX161" s="1512"/>
      <c r="DY161" s="1510"/>
      <c r="DZ161" s="1511"/>
      <c r="EA161" s="1511"/>
      <c r="EB161" s="1511"/>
      <c r="EC161" s="1512"/>
      <c r="ED161" s="1511"/>
      <c r="EE161" s="1511"/>
      <c r="EF161" s="1511"/>
      <c r="EG161" s="1511"/>
      <c r="EH161" s="1512"/>
      <c r="EI161" s="1510"/>
      <c r="EJ161" s="1511"/>
      <c r="EK161" s="1511"/>
      <c r="EL161" s="1511"/>
      <c r="EM161" s="1512"/>
      <c r="EN161" s="1510"/>
      <c r="EO161" s="1511"/>
      <c r="EP161" s="1511"/>
      <c r="EQ161" s="1511"/>
      <c r="ER161" s="1512"/>
      <c r="ES161" s="1510"/>
      <c r="ET161" s="1511"/>
      <c r="EU161" s="1511"/>
      <c r="EV161" s="1511"/>
      <c r="EW161" s="1512"/>
      <c r="EX161" s="1510"/>
      <c r="EY161" s="1511"/>
      <c r="EZ161" s="1511"/>
      <c r="FA161" s="1511"/>
      <c r="FB161" s="1512"/>
      <c r="FC161" s="1510"/>
      <c r="FD161" s="1511"/>
      <c r="FE161" s="1511"/>
      <c r="FF161" s="1511"/>
      <c r="FG161" s="1512"/>
      <c r="FH161" s="1510"/>
      <c r="FI161" s="1511"/>
      <c r="FJ161" s="1511"/>
      <c r="FK161" s="1511"/>
      <c r="FL161" s="1512"/>
      <c r="FM161" s="1510"/>
      <c r="FN161" s="1511"/>
      <c r="FO161" s="1511"/>
      <c r="FP161" s="1511"/>
      <c r="FQ161" s="1511"/>
      <c r="FR161" s="1511"/>
      <c r="FS161" s="1511"/>
      <c r="FT161" s="1511"/>
      <c r="FU161" s="1511"/>
      <c r="FV161" s="1512"/>
      <c r="FW161" s="1510"/>
      <c r="FX161" s="1511"/>
      <c r="FY161" s="1511"/>
      <c r="FZ161" s="1511"/>
      <c r="GA161" s="1512"/>
      <c r="GB161" s="1510"/>
      <c r="GC161" s="1511"/>
      <c r="GD161" s="1511"/>
      <c r="GE161" s="1511"/>
      <c r="GF161" s="1512"/>
      <c r="GG161" s="1510"/>
      <c r="GH161" s="1511"/>
      <c r="GI161" s="1511"/>
      <c r="GJ161" s="1511"/>
      <c r="GK161" s="1513"/>
      <c r="GL161" s="1607"/>
      <c r="GM161" s="2154"/>
      <c r="GN161" s="1525"/>
      <c r="GO161" s="200"/>
    </row>
    <row r="162" spans="1:197" ht="10.5" customHeight="1">
      <c r="A162" s="1387"/>
      <c r="B162" s="1381"/>
      <c r="C162" s="1381"/>
      <c r="D162" s="1381"/>
      <c r="E162" s="1381"/>
      <c r="F162" s="1381"/>
      <c r="G162" s="1431" t="s">
        <v>716</v>
      </c>
      <c r="H162" s="1337" t="s">
        <v>765</v>
      </c>
      <c r="I162" s="214"/>
      <c r="J162" s="215"/>
      <c r="K162" s="215"/>
      <c r="L162" s="215"/>
      <c r="M162" s="217"/>
      <c r="N162" s="218" t="s">
        <v>768</v>
      </c>
      <c r="O162" s="215"/>
      <c r="P162" s="215"/>
      <c r="Q162" s="215" t="s">
        <v>809</v>
      </c>
      <c r="R162" s="217"/>
      <c r="S162" s="215"/>
      <c r="T162" s="215"/>
      <c r="U162" s="215"/>
      <c r="V162" s="215"/>
      <c r="W162" s="215"/>
      <c r="X162" s="218"/>
      <c r="Y162" s="215"/>
      <c r="Z162" s="215"/>
      <c r="AA162" s="215"/>
      <c r="AB162" s="215"/>
      <c r="AC162" s="218"/>
      <c r="AD162" s="215" t="s">
        <v>775</v>
      </c>
      <c r="AE162" s="215"/>
      <c r="AF162" s="215"/>
      <c r="AG162" s="217" t="s">
        <v>776</v>
      </c>
      <c r="AH162" s="218"/>
      <c r="AI162" s="215"/>
      <c r="AJ162" s="215"/>
      <c r="AK162" s="215"/>
      <c r="AL162" s="217"/>
      <c r="AM162" s="215"/>
      <c r="AN162" s="215"/>
      <c r="AO162" s="215"/>
      <c r="AP162" s="215"/>
      <c r="AQ162" s="215"/>
      <c r="AR162" s="218"/>
      <c r="AS162" s="215"/>
      <c r="AT162" s="215"/>
      <c r="AU162" s="215"/>
      <c r="AV162" s="217"/>
      <c r="AW162" s="215"/>
      <c r="AX162" s="215"/>
      <c r="AY162" s="215"/>
      <c r="AZ162" s="215"/>
      <c r="BA162" s="215"/>
      <c r="BB162" s="219"/>
      <c r="BC162" s="215" t="s">
        <v>771</v>
      </c>
      <c r="BD162" s="215"/>
      <c r="BE162" s="215"/>
      <c r="BF162" s="217" t="s">
        <v>772</v>
      </c>
      <c r="BG162" s="215"/>
      <c r="BH162" s="215"/>
      <c r="BI162" s="215"/>
      <c r="BJ162" s="215"/>
      <c r="BK162" s="215"/>
      <c r="BL162" s="218"/>
      <c r="BM162" s="215"/>
      <c r="BN162" s="215"/>
      <c r="BO162" s="215"/>
      <c r="BP162" s="215"/>
      <c r="BQ162" s="218"/>
      <c r="BR162" s="215"/>
      <c r="BS162" s="215"/>
      <c r="BT162" s="215"/>
      <c r="BU162" s="217"/>
      <c r="BV162" s="218" t="s">
        <v>777</v>
      </c>
      <c r="BW162" s="215"/>
      <c r="BX162" s="215"/>
      <c r="BY162" s="215" t="s">
        <v>774</v>
      </c>
      <c r="BZ162" s="217"/>
      <c r="CA162" s="218"/>
      <c r="CB162" s="215"/>
      <c r="CC162" s="215"/>
      <c r="CD162" s="215"/>
      <c r="CE162" s="217"/>
      <c r="CF162" s="218"/>
      <c r="CG162" s="215"/>
      <c r="CH162" s="215"/>
      <c r="CI162" s="215"/>
      <c r="CJ162" s="217"/>
      <c r="CK162" s="215"/>
      <c r="CL162" s="215"/>
      <c r="CM162" s="215"/>
      <c r="CN162" s="215"/>
      <c r="CO162" s="215"/>
      <c r="CP162" s="215"/>
      <c r="CQ162" s="215"/>
      <c r="CR162" s="215"/>
      <c r="CS162" s="215"/>
      <c r="CT162" s="215"/>
      <c r="CU162" s="215"/>
      <c r="CV162" s="215"/>
      <c r="CW162" s="215"/>
      <c r="CX162" s="215"/>
      <c r="CY162" s="215"/>
      <c r="CZ162" s="215"/>
      <c r="DA162" s="215"/>
      <c r="DB162" s="215"/>
      <c r="DC162" s="215"/>
      <c r="DD162" s="215"/>
      <c r="DE162" s="215"/>
      <c r="DF162" s="215"/>
      <c r="DG162" s="215"/>
      <c r="DH162" s="215"/>
      <c r="DI162" s="220"/>
      <c r="DJ162" s="219"/>
      <c r="DK162" s="215"/>
      <c r="DL162" s="215"/>
      <c r="DM162" s="215"/>
      <c r="DN162" s="215"/>
      <c r="DO162" s="215"/>
      <c r="DP162" s="215"/>
      <c r="DQ162" s="215"/>
      <c r="DR162" s="215"/>
      <c r="DS162" s="215"/>
      <c r="DT162" s="215"/>
      <c r="DU162" s="215"/>
      <c r="DV162" s="215"/>
      <c r="DW162" s="215"/>
      <c r="DX162" s="215"/>
      <c r="DY162" s="215"/>
      <c r="DZ162" s="215"/>
      <c r="EA162" s="215"/>
      <c r="EB162" s="215"/>
      <c r="EC162" s="215"/>
      <c r="ED162" s="215"/>
      <c r="EE162" s="215"/>
      <c r="EF162" s="215"/>
      <c r="EG162" s="215"/>
      <c r="EH162" s="215"/>
      <c r="EI162" s="215"/>
      <c r="EJ162" s="215"/>
      <c r="EK162" s="215"/>
      <c r="EL162" s="215"/>
      <c r="EM162" s="215"/>
      <c r="EN162" s="215"/>
      <c r="EO162" s="215"/>
      <c r="EP162" s="215"/>
      <c r="EQ162" s="215"/>
      <c r="ER162" s="215"/>
      <c r="ES162" s="215"/>
      <c r="ET162" s="215"/>
      <c r="EU162" s="215"/>
      <c r="EV162" s="215"/>
      <c r="EW162" s="215"/>
      <c r="EX162" s="215"/>
      <c r="EY162" s="215"/>
      <c r="EZ162" s="215"/>
      <c r="FA162" s="215"/>
      <c r="FB162" s="215"/>
      <c r="FC162" s="215"/>
      <c r="FD162" s="215"/>
      <c r="FE162" s="215"/>
      <c r="FF162" s="215"/>
      <c r="FG162" s="215"/>
      <c r="FH162" s="215"/>
      <c r="FI162" s="215"/>
      <c r="FJ162" s="215"/>
      <c r="FK162" s="215"/>
      <c r="FL162" s="215"/>
      <c r="FM162" s="215"/>
      <c r="FN162" s="215"/>
      <c r="FO162" s="215"/>
      <c r="FP162" s="215"/>
      <c r="FQ162" s="215"/>
      <c r="FR162" s="215"/>
      <c r="FS162" s="215"/>
      <c r="FT162" s="215"/>
      <c r="FU162" s="215"/>
      <c r="FV162" s="215"/>
      <c r="FW162" s="215"/>
      <c r="FX162" s="215"/>
      <c r="FY162" s="215"/>
      <c r="FZ162" s="215"/>
      <c r="GA162" s="215"/>
      <c r="GB162" s="215"/>
      <c r="GC162" s="215"/>
      <c r="GD162" s="215"/>
      <c r="GE162" s="215"/>
      <c r="GF162" s="215"/>
      <c r="GG162" s="218"/>
      <c r="GH162" s="215"/>
      <c r="GI162" s="215"/>
      <c r="GJ162" s="215"/>
      <c r="GK162" s="221"/>
      <c r="GL162" s="1604">
        <f>SUM(I164:GK164)</f>
        <v>57</v>
      </c>
      <c r="GM162" s="2157">
        <f>ROUND(GL162/30,2)</f>
        <v>1.9</v>
      </c>
      <c r="GN162" s="1525"/>
      <c r="GO162" s="200"/>
    </row>
    <row r="163" spans="1:197" ht="4.5" customHeight="1">
      <c r="A163" s="1387"/>
      <c r="B163" s="1381"/>
      <c r="C163" s="1381"/>
      <c r="D163" s="1381"/>
      <c r="E163" s="1381"/>
      <c r="F163" s="1381"/>
      <c r="G163" s="1392"/>
      <c r="H163" s="1337"/>
      <c r="I163" s="214"/>
      <c r="J163" s="215"/>
      <c r="K163" s="215"/>
      <c r="L163" s="215"/>
      <c r="M163" s="217"/>
      <c r="N163" s="224"/>
      <c r="O163" s="225"/>
      <c r="P163" s="215"/>
      <c r="Q163" s="215"/>
      <c r="R163" s="217"/>
      <c r="S163" s="215"/>
      <c r="T163" s="215"/>
      <c r="U163" s="215"/>
      <c r="V163" s="215"/>
      <c r="W163" s="215"/>
      <c r="X163" s="218"/>
      <c r="Y163" s="215"/>
      <c r="Z163" s="215"/>
      <c r="AA163" s="215"/>
      <c r="AB163" s="215"/>
      <c r="AC163" s="218"/>
      <c r="AD163" s="215"/>
      <c r="AE163" s="225"/>
      <c r="AF163" s="225"/>
      <c r="AG163" s="217"/>
      <c r="AH163" s="218"/>
      <c r="AI163" s="215"/>
      <c r="AJ163" s="215"/>
      <c r="AK163" s="215"/>
      <c r="AL163" s="217"/>
      <c r="AM163" s="215"/>
      <c r="AN163" s="215"/>
      <c r="AO163" s="215"/>
      <c r="AP163" s="215"/>
      <c r="AQ163" s="215"/>
      <c r="AR163" s="218"/>
      <c r="AS163" s="215"/>
      <c r="AT163" s="215"/>
      <c r="AU163" s="215"/>
      <c r="AV163" s="217"/>
      <c r="AW163" s="215"/>
      <c r="AX163" s="215"/>
      <c r="AY163" s="215"/>
      <c r="AZ163" s="215"/>
      <c r="BA163" s="215"/>
      <c r="BB163" s="219"/>
      <c r="BC163" s="215"/>
      <c r="BD163" s="225"/>
      <c r="BE163" s="225"/>
      <c r="BF163" s="225"/>
      <c r="BG163" s="215"/>
      <c r="BH163" s="215"/>
      <c r="BI163" s="215"/>
      <c r="BJ163" s="215"/>
      <c r="BK163" s="215"/>
      <c r="BL163" s="218"/>
      <c r="BM163" s="215"/>
      <c r="BN163" s="215"/>
      <c r="BO163" s="215"/>
      <c r="BP163" s="215"/>
      <c r="BQ163" s="218"/>
      <c r="BR163" s="215"/>
      <c r="BS163" s="215"/>
      <c r="BT163" s="215"/>
      <c r="BU163" s="217"/>
      <c r="BV163" s="218"/>
      <c r="BW163" s="225"/>
      <c r="BX163" s="225"/>
      <c r="BY163" s="215"/>
      <c r="BZ163" s="217"/>
      <c r="CA163" s="218"/>
      <c r="CB163" s="215"/>
      <c r="CC163" s="215"/>
      <c r="CD163" s="215"/>
      <c r="CE163" s="217"/>
      <c r="CF163" s="218"/>
      <c r="CG163" s="215"/>
      <c r="CH163" s="215"/>
      <c r="CI163" s="215"/>
      <c r="CJ163" s="217"/>
      <c r="CK163" s="215"/>
      <c r="CL163" s="215"/>
      <c r="CM163" s="215"/>
      <c r="CN163" s="215"/>
      <c r="CO163" s="215"/>
      <c r="CP163" s="215"/>
      <c r="CQ163" s="215"/>
      <c r="CR163" s="215"/>
      <c r="CS163" s="215"/>
      <c r="CT163" s="215"/>
      <c r="CU163" s="215"/>
      <c r="CV163" s="215"/>
      <c r="CW163" s="215"/>
      <c r="CX163" s="215"/>
      <c r="CY163" s="215"/>
      <c r="CZ163" s="215"/>
      <c r="DA163" s="215"/>
      <c r="DB163" s="215"/>
      <c r="DC163" s="215"/>
      <c r="DD163" s="215"/>
      <c r="DE163" s="215"/>
      <c r="DF163" s="215"/>
      <c r="DG163" s="215"/>
      <c r="DH163" s="215"/>
      <c r="DI163" s="220"/>
      <c r="DJ163" s="219"/>
      <c r="DK163" s="215"/>
      <c r="DL163" s="215"/>
      <c r="DM163" s="215"/>
      <c r="DN163" s="215"/>
      <c r="DO163" s="215"/>
      <c r="DP163" s="215"/>
      <c r="DQ163" s="215"/>
      <c r="DR163" s="215"/>
      <c r="DS163" s="215"/>
      <c r="DT163" s="215"/>
      <c r="DU163" s="215"/>
      <c r="DV163" s="215"/>
      <c r="DW163" s="215"/>
      <c r="DX163" s="215"/>
      <c r="DY163" s="215"/>
      <c r="DZ163" s="215"/>
      <c r="EA163" s="215"/>
      <c r="EB163" s="215"/>
      <c r="EC163" s="215"/>
      <c r="ED163" s="215"/>
      <c r="EE163" s="215"/>
      <c r="EF163" s="215"/>
      <c r="EG163" s="215"/>
      <c r="EH163" s="215"/>
      <c r="EI163" s="215"/>
      <c r="EJ163" s="215"/>
      <c r="EK163" s="215"/>
      <c r="EL163" s="215"/>
      <c r="EM163" s="215"/>
      <c r="EN163" s="215"/>
      <c r="EO163" s="215"/>
      <c r="EP163" s="215"/>
      <c r="EQ163" s="215"/>
      <c r="ER163" s="215"/>
      <c r="ES163" s="215"/>
      <c r="ET163" s="215"/>
      <c r="EU163" s="215"/>
      <c r="EV163" s="215"/>
      <c r="EW163" s="215"/>
      <c r="EX163" s="215"/>
      <c r="EY163" s="215"/>
      <c r="EZ163" s="215"/>
      <c r="FA163" s="215"/>
      <c r="FB163" s="215"/>
      <c r="FC163" s="215"/>
      <c r="FD163" s="215"/>
      <c r="FE163" s="215"/>
      <c r="FF163" s="215"/>
      <c r="FG163" s="215"/>
      <c r="FH163" s="215"/>
      <c r="FI163" s="215"/>
      <c r="FJ163" s="215"/>
      <c r="FK163" s="215"/>
      <c r="FL163" s="215"/>
      <c r="FM163" s="215"/>
      <c r="FN163" s="215"/>
      <c r="FO163" s="215"/>
      <c r="FP163" s="215"/>
      <c r="FQ163" s="215"/>
      <c r="FR163" s="215"/>
      <c r="FS163" s="215"/>
      <c r="FT163" s="215"/>
      <c r="FU163" s="215"/>
      <c r="FV163" s="215"/>
      <c r="FW163" s="215"/>
      <c r="FX163" s="215"/>
      <c r="FY163" s="215"/>
      <c r="FZ163" s="215"/>
      <c r="GA163" s="215"/>
      <c r="GB163" s="215"/>
      <c r="GC163" s="215"/>
      <c r="GD163" s="215"/>
      <c r="GE163" s="215"/>
      <c r="GF163" s="215"/>
      <c r="GG163" s="218"/>
      <c r="GH163" s="215"/>
      <c r="GI163" s="215"/>
      <c r="GJ163" s="215"/>
      <c r="GK163" s="221"/>
      <c r="GL163" s="1605"/>
      <c r="GM163" s="2154"/>
      <c r="GN163" s="1525"/>
      <c r="GO163" s="200"/>
    </row>
    <row r="164" spans="1:197" ht="10.5" customHeight="1">
      <c r="A164" s="1404"/>
      <c r="B164" s="1384"/>
      <c r="C164" s="1384"/>
      <c r="D164" s="1384"/>
      <c r="E164" s="1384"/>
      <c r="F164" s="1384"/>
      <c r="G164" s="1397"/>
      <c r="H164" s="1437"/>
      <c r="I164" s="1536"/>
      <c r="J164" s="1502"/>
      <c r="K164" s="1502"/>
      <c r="L164" s="1502"/>
      <c r="M164" s="1503"/>
      <c r="N164" s="1501">
        <v>17</v>
      </c>
      <c r="O164" s="1502"/>
      <c r="P164" s="1502"/>
      <c r="Q164" s="1502"/>
      <c r="R164" s="1503"/>
      <c r="S164" s="1501"/>
      <c r="T164" s="1502"/>
      <c r="U164" s="1502"/>
      <c r="V164" s="1502"/>
      <c r="W164" s="1503"/>
      <c r="X164" s="1501"/>
      <c r="Y164" s="1502"/>
      <c r="Z164" s="1502"/>
      <c r="AA164" s="1502"/>
      <c r="AB164" s="1503"/>
      <c r="AC164" s="1501">
        <v>10</v>
      </c>
      <c r="AD164" s="1502"/>
      <c r="AE164" s="1502"/>
      <c r="AF164" s="1502"/>
      <c r="AG164" s="1503"/>
      <c r="AH164" s="1501"/>
      <c r="AI164" s="1502"/>
      <c r="AJ164" s="1502"/>
      <c r="AK164" s="1502"/>
      <c r="AL164" s="1503"/>
      <c r="AM164" s="1501"/>
      <c r="AN164" s="1502"/>
      <c r="AO164" s="1502"/>
      <c r="AP164" s="1502"/>
      <c r="AQ164" s="1503"/>
      <c r="AR164" s="1501"/>
      <c r="AS164" s="1502"/>
      <c r="AT164" s="1502"/>
      <c r="AU164" s="1502"/>
      <c r="AV164" s="1503"/>
      <c r="AW164" s="1501"/>
      <c r="AX164" s="1502"/>
      <c r="AY164" s="1502"/>
      <c r="AZ164" s="1502"/>
      <c r="BA164" s="1544"/>
      <c r="BB164" s="1545">
        <v>20</v>
      </c>
      <c r="BC164" s="1502"/>
      <c r="BD164" s="1502"/>
      <c r="BE164" s="1502"/>
      <c r="BF164" s="1503"/>
      <c r="BG164" s="1501"/>
      <c r="BH164" s="1502"/>
      <c r="BI164" s="1502"/>
      <c r="BJ164" s="1502"/>
      <c r="BK164" s="1503"/>
      <c r="BL164" s="1501"/>
      <c r="BM164" s="1502"/>
      <c r="BN164" s="1502"/>
      <c r="BO164" s="1502"/>
      <c r="BP164" s="1503"/>
      <c r="BQ164" s="1501"/>
      <c r="BR164" s="1502"/>
      <c r="BS164" s="1502"/>
      <c r="BT164" s="1502"/>
      <c r="BU164" s="1503"/>
      <c r="BV164" s="1501">
        <v>10</v>
      </c>
      <c r="BW164" s="1502"/>
      <c r="BX164" s="1502"/>
      <c r="BY164" s="1502"/>
      <c r="BZ164" s="1503"/>
      <c r="CA164" s="1501"/>
      <c r="CB164" s="1502"/>
      <c r="CC164" s="1502"/>
      <c r="CD164" s="1502"/>
      <c r="CE164" s="1503"/>
      <c r="CF164" s="1501"/>
      <c r="CG164" s="1502"/>
      <c r="CH164" s="1502"/>
      <c r="CI164" s="1502"/>
      <c r="CJ164" s="1503"/>
      <c r="CK164" s="1502"/>
      <c r="CL164" s="1502"/>
      <c r="CM164" s="1502"/>
      <c r="CN164" s="1502"/>
      <c r="CO164" s="1503"/>
      <c r="CP164" s="1501"/>
      <c r="CQ164" s="1502"/>
      <c r="CR164" s="1502"/>
      <c r="CS164" s="1502"/>
      <c r="CT164" s="1503"/>
      <c r="CU164" s="1501"/>
      <c r="CV164" s="1502"/>
      <c r="CW164" s="1502"/>
      <c r="CX164" s="1502"/>
      <c r="CY164" s="1503"/>
      <c r="CZ164" s="1501"/>
      <c r="DA164" s="1502"/>
      <c r="DB164" s="1502"/>
      <c r="DC164" s="1502"/>
      <c r="DD164" s="1503"/>
      <c r="DE164" s="1501"/>
      <c r="DF164" s="1502"/>
      <c r="DG164" s="1502"/>
      <c r="DH164" s="1502"/>
      <c r="DI164" s="1544"/>
      <c r="DJ164" s="1545"/>
      <c r="DK164" s="1502"/>
      <c r="DL164" s="1502"/>
      <c r="DM164" s="1502"/>
      <c r="DN164" s="1503"/>
      <c r="DO164" s="1501"/>
      <c r="DP164" s="1502"/>
      <c r="DQ164" s="1502"/>
      <c r="DR164" s="1502"/>
      <c r="DS164" s="1503"/>
      <c r="DT164" s="1501"/>
      <c r="DU164" s="1502"/>
      <c r="DV164" s="1502"/>
      <c r="DW164" s="1502"/>
      <c r="DX164" s="1503"/>
      <c r="DY164" s="1501"/>
      <c r="DZ164" s="1502"/>
      <c r="EA164" s="1502"/>
      <c r="EB164" s="1502"/>
      <c r="EC164" s="1503"/>
      <c r="ED164" s="1502"/>
      <c r="EE164" s="1502"/>
      <c r="EF164" s="1502"/>
      <c r="EG164" s="1502"/>
      <c r="EH164" s="1503"/>
      <c r="EI164" s="1501"/>
      <c r="EJ164" s="1502"/>
      <c r="EK164" s="1502"/>
      <c r="EL164" s="1502"/>
      <c r="EM164" s="1503"/>
      <c r="EN164" s="1501"/>
      <c r="EO164" s="1502"/>
      <c r="EP164" s="1502"/>
      <c r="EQ164" s="1502"/>
      <c r="ER164" s="1503"/>
      <c r="ES164" s="1501"/>
      <c r="ET164" s="1502"/>
      <c r="EU164" s="1502"/>
      <c r="EV164" s="1502"/>
      <c r="EW164" s="1503"/>
      <c r="EX164" s="1501"/>
      <c r="EY164" s="1502"/>
      <c r="EZ164" s="1502"/>
      <c r="FA164" s="1502"/>
      <c r="FB164" s="1503"/>
      <c r="FC164" s="1501"/>
      <c r="FD164" s="1502"/>
      <c r="FE164" s="1502"/>
      <c r="FF164" s="1502"/>
      <c r="FG164" s="1503"/>
      <c r="FH164" s="1501"/>
      <c r="FI164" s="1502"/>
      <c r="FJ164" s="1502"/>
      <c r="FK164" s="1502"/>
      <c r="FL164" s="1503"/>
      <c r="FM164" s="1501"/>
      <c r="FN164" s="1502"/>
      <c r="FO164" s="1502"/>
      <c r="FP164" s="1502"/>
      <c r="FQ164" s="1502"/>
      <c r="FR164" s="1502"/>
      <c r="FS164" s="1502"/>
      <c r="FT164" s="1502"/>
      <c r="FU164" s="1502"/>
      <c r="FV164" s="1503"/>
      <c r="FW164" s="1501"/>
      <c r="FX164" s="1502"/>
      <c r="FY164" s="1502"/>
      <c r="FZ164" s="1502"/>
      <c r="GA164" s="1503"/>
      <c r="GB164" s="1501"/>
      <c r="GC164" s="1502"/>
      <c r="GD164" s="1502"/>
      <c r="GE164" s="1502"/>
      <c r="GF164" s="1503"/>
      <c r="GG164" s="1501"/>
      <c r="GH164" s="1502"/>
      <c r="GI164" s="1502"/>
      <c r="GJ164" s="1502"/>
      <c r="GK164" s="1541"/>
      <c r="GL164" s="1607"/>
      <c r="GM164" s="2156"/>
      <c r="GN164" s="1537"/>
      <c r="GO164" s="200"/>
    </row>
    <row r="165" spans="1:197" ht="10.5" customHeight="1">
      <c r="A165" s="1402">
        <v>5</v>
      </c>
      <c r="B165" s="1383" t="str">
        <f>IF($A165="","",VLOOKUP($A165,②従事者明細!$A$3:$I$40,2))</f>
        <v>●●三郎</v>
      </c>
      <c r="C165" s="1383" t="str">
        <f>IF($A165="","",VLOOKUP($A165,②従事者明細!$A$3:$I$40,3))</f>
        <v>現地調査</v>
      </c>
      <c r="D165" s="1383">
        <f>IF($A165="","",VLOOKUP($A165,②従事者明細!$A$3:$I$40,6))</f>
        <v>5</v>
      </c>
      <c r="E165" s="1383" t="str">
        <f>IF($A165="","",VLOOKUP($A165,②従事者明細!$A$3:$I$40,5))</f>
        <v>●●商事</v>
      </c>
      <c r="F165" s="1383" t="str">
        <f>IF($A165="","",VLOOKUP($A165,②従事者明細!$A$3:$I$40,4))</f>
        <v>Z</v>
      </c>
      <c r="G165" s="1531" t="s">
        <v>764</v>
      </c>
      <c r="H165" s="1447" t="s">
        <v>765</v>
      </c>
      <c r="I165" s="207"/>
      <c r="J165" s="208"/>
      <c r="K165" s="208"/>
      <c r="L165" s="208"/>
      <c r="M165" s="209"/>
      <c r="N165" s="210"/>
      <c r="O165" s="208"/>
      <c r="P165" s="208"/>
      <c r="Q165" s="208"/>
      <c r="R165" s="208"/>
      <c r="S165" s="210"/>
      <c r="T165" s="208"/>
      <c r="U165" s="208"/>
      <c r="V165" s="208"/>
      <c r="W165" s="208"/>
      <c r="X165" s="210"/>
      <c r="Y165" s="208"/>
      <c r="Z165" s="208"/>
      <c r="AA165" s="208"/>
      <c r="AB165" s="208"/>
      <c r="AC165" s="210"/>
      <c r="AD165" s="208"/>
      <c r="AE165" s="208"/>
      <c r="AF165" s="208"/>
      <c r="AG165" s="209"/>
      <c r="AH165" s="210"/>
      <c r="AI165" s="208"/>
      <c r="AJ165" s="208"/>
      <c r="AK165" s="208"/>
      <c r="AL165" s="209"/>
      <c r="AM165" s="208"/>
      <c r="AN165" s="208"/>
      <c r="AO165" s="208"/>
      <c r="AP165" s="208"/>
      <c r="AQ165" s="208"/>
      <c r="AR165" s="210"/>
      <c r="AS165" s="208"/>
      <c r="AT165" s="208"/>
      <c r="AU165" s="208"/>
      <c r="AV165" s="209"/>
      <c r="AW165" s="208"/>
      <c r="AX165" s="208"/>
      <c r="AY165" s="208"/>
      <c r="AZ165" s="208"/>
      <c r="BA165" s="208"/>
      <c r="BB165" s="211"/>
      <c r="BC165" s="208"/>
      <c r="BD165" s="208"/>
      <c r="BE165" s="208"/>
      <c r="BF165" s="209"/>
      <c r="BG165" s="208"/>
      <c r="BH165" s="208"/>
      <c r="BI165" s="208"/>
      <c r="BJ165" s="208"/>
      <c r="BK165" s="208"/>
      <c r="BL165" s="210"/>
      <c r="BM165" s="208"/>
      <c r="BN165" s="208"/>
      <c r="BO165" s="208"/>
      <c r="BP165" s="208"/>
      <c r="BQ165" s="210"/>
      <c r="BR165" s="208"/>
      <c r="BS165" s="208"/>
      <c r="BT165" s="208"/>
      <c r="BU165" s="209"/>
      <c r="BV165" s="210"/>
      <c r="BW165" s="208"/>
      <c r="BX165" s="208"/>
      <c r="BY165" s="208"/>
      <c r="BZ165" s="209"/>
      <c r="CA165" s="210"/>
      <c r="CB165" s="208"/>
      <c r="CC165" s="208"/>
      <c r="CD165" s="208"/>
      <c r="CE165" s="209"/>
      <c r="CF165" s="210"/>
      <c r="CG165" s="208"/>
      <c r="CH165" s="208"/>
      <c r="CI165" s="208"/>
      <c r="CJ165" s="209"/>
      <c r="CK165" s="208"/>
      <c r="CL165" s="208"/>
      <c r="CM165" s="208"/>
      <c r="CN165" s="208"/>
      <c r="CO165" s="208"/>
      <c r="CP165" s="208"/>
      <c r="CQ165" s="208"/>
      <c r="CR165" s="208"/>
      <c r="CS165" s="208"/>
      <c r="CT165" s="208"/>
      <c r="CU165" s="208"/>
      <c r="CV165" s="208"/>
      <c r="CW165" s="208"/>
      <c r="CX165" s="208"/>
      <c r="CY165" s="208"/>
      <c r="CZ165" s="208"/>
      <c r="DA165" s="208"/>
      <c r="DB165" s="208"/>
      <c r="DC165" s="208"/>
      <c r="DD165" s="208"/>
      <c r="DE165" s="208"/>
      <c r="DF165" s="208"/>
      <c r="DG165" s="208"/>
      <c r="DH165" s="208"/>
      <c r="DI165" s="212"/>
      <c r="DJ165" s="211"/>
      <c r="DK165" s="208"/>
      <c r="DL165" s="208"/>
      <c r="DM165" s="208"/>
      <c r="DN165" s="208"/>
      <c r="DO165" s="208"/>
      <c r="DP165" s="208"/>
      <c r="DQ165" s="208"/>
      <c r="DR165" s="208"/>
      <c r="DS165" s="208"/>
      <c r="DT165" s="208"/>
      <c r="DU165" s="208"/>
      <c r="DV165" s="208"/>
      <c r="DW165" s="208"/>
      <c r="DX165" s="208"/>
      <c r="DY165" s="208"/>
      <c r="DZ165" s="208"/>
      <c r="EA165" s="208"/>
      <c r="EB165" s="208"/>
      <c r="EC165" s="208"/>
      <c r="ED165" s="208"/>
      <c r="EE165" s="208"/>
      <c r="EF165" s="208"/>
      <c r="EG165" s="208"/>
      <c r="EH165" s="208"/>
      <c r="EI165" s="208"/>
      <c r="EJ165" s="208"/>
      <c r="EK165" s="208"/>
      <c r="EL165" s="208"/>
      <c r="EM165" s="208"/>
      <c r="EN165" s="208"/>
      <c r="EO165" s="208"/>
      <c r="EP165" s="208"/>
      <c r="EQ165" s="208"/>
      <c r="ER165" s="208"/>
      <c r="ES165" s="208"/>
      <c r="ET165" s="208"/>
      <c r="EU165" s="208"/>
      <c r="EV165" s="208"/>
      <c r="EW165" s="208"/>
      <c r="EX165" s="208"/>
      <c r="EY165" s="208"/>
      <c r="EZ165" s="208"/>
      <c r="FA165" s="208"/>
      <c r="FB165" s="208"/>
      <c r="FC165" s="208"/>
      <c r="FD165" s="208"/>
      <c r="FE165" s="208"/>
      <c r="FF165" s="208"/>
      <c r="FG165" s="208"/>
      <c r="FH165" s="208"/>
      <c r="FI165" s="208"/>
      <c r="FJ165" s="208"/>
      <c r="FK165" s="208"/>
      <c r="FL165" s="208"/>
      <c r="FM165" s="208"/>
      <c r="FN165" s="208"/>
      <c r="FO165" s="208"/>
      <c r="FP165" s="208"/>
      <c r="FQ165" s="208"/>
      <c r="FR165" s="208"/>
      <c r="FS165" s="208"/>
      <c r="FT165" s="208"/>
      <c r="FU165" s="208"/>
      <c r="FV165" s="208"/>
      <c r="FW165" s="208"/>
      <c r="FX165" s="208"/>
      <c r="FY165" s="208"/>
      <c r="FZ165" s="208"/>
      <c r="GA165" s="208"/>
      <c r="GB165" s="208"/>
      <c r="GC165" s="208"/>
      <c r="GD165" s="208"/>
      <c r="GE165" s="208"/>
      <c r="GF165" s="208"/>
      <c r="GG165" s="210"/>
      <c r="GH165" s="208"/>
      <c r="GI165" s="208"/>
      <c r="GJ165" s="208"/>
      <c r="GK165" s="213"/>
      <c r="GL165" s="1608">
        <f>SUM(I167:GK167)</f>
        <v>55</v>
      </c>
      <c r="GM165" s="2153">
        <f>ROUND(GL165/30,2)</f>
        <v>1.83</v>
      </c>
      <c r="GN165" s="1530" t="s">
        <v>815</v>
      </c>
      <c r="GO165" s="200"/>
    </row>
    <row r="166" spans="1:197" ht="4.5" customHeight="1">
      <c r="A166" s="1387"/>
      <c r="B166" s="1381"/>
      <c r="C166" s="1381"/>
      <c r="D166" s="1381"/>
      <c r="E166" s="1381"/>
      <c r="F166" s="1381"/>
      <c r="G166" s="1392"/>
      <c r="H166" s="1337"/>
      <c r="I166" s="214"/>
      <c r="J166" s="215"/>
      <c r="K166" s="215"/>
      <c r="L166" s="215"/>
      <c r="M166" s="217"/>
      <c r="N166" s="216"/>
      <c r="O166" s="216"/>
      <c r="P166" s="215"/>
      <c r="Q166" s="215"/>
      <c r="R166" s="217"/>
      <c r="S166" s="215"/>
      <c r="T166" s="215"/>
      <c r="U166" s="215"/>
      <c r="V166" s="215"/>
      <c r="W166" s="215"/>
      <c r="X166" s="218"/>
      <c r="Y166" s="215"/>
      <c r="Z166" s="215"/>
      <c r="AA166" s="215"/>
      <c r="AB166" s="215"/>
      <c r="AC166" s="218"/>
      <c r="AD166" s="215"/>
      <c r="AE166" s="215"/>
      <c r="AF166" s="215"/>
      <c r="AG166" s="217"/>
      <c r="AH166" s="218"/>
      <c r="AI166" s="215"/>
      <c r="AJ166" s="215"/>
      <c r="AK166" s="215"/>
      <c r="AL166" s="217"/>
      <c r="AM166" s="218"/>
      <c r="AN166" s="215"/>
      <c r="AO166" s="216"/>
      <c r="AP166" s="216"/>
      <c r="AQ166" s="217"/>
      <c r="AR166" s="218"/>
      <c r="AS166" s="215"/>
      <c r="AT166" s="215"/>
      <c r="AU166" s="215"/>
      <c r="AV166" s="217"/>
      <c r="AW166" s="215"/>
      <c r="AX166" s="215"/>
      <c r="AY166" s="215"/>
      <c r="AZ166" s="215"/>
      <c r="BA166" s="215"/>
      <c r="BB166" s="219"/>
      <c r="BC166" s="215"/>
      <c r="BD166" s="216"/>
      <c r="BE166" s="216"/>
      <c r="BF166" s="216"/>
      <c r="BG166" s="215"/>
      <c r="BH166" s="215"/>
      <c r="BI166" s="215"/>
      <c r="BJ166" s="215"/>
      <c r="BK166" s="215"/>
      <c r="BL166" s="218"/>
      <c r="BM166" s="215"/>
      <c r="BN166" s="215"/>
      <c r="BO166" s="215"/>
      <c r="BP166" s="215"/>
      <c r="BQ166" s="218"/>
      <c r="BR166" s="215"/>
      <c r="BS166" s="215"/>
      <c r="BT166" s="215"/>
      <c r="BU166" s="217"/>
      <c r="BV166" s="218"/>
      <c r="BW166" s="216"/>
      <c r="BX166" s="216"/>
      <c r="BY166" s="215"/>
      <c r="BZ166" s="217"/>
      <c r="CA166" s="218"/>
      <c r="CB166" s="215"/>
      <c r="CC166" s="215"/>
      <c r="CD166" s="215"/>
      <c r="CE166" s="217"/>
      <c r="CF166" s="218"/>
      <c r="CG166" s="215"/>
      <c r="CH166" s="215"/>
      <c r="CI166" s="215"/>
      <c r="CJ166" s="217"/>
      <c r="CK166" s="215"/>
      <c r="CL166" s="215"/>
      <c r="CM166" s="215"/>
      <c r="CN166" s="215"/>
      <c r="CO166" s="215"/>
      <c r="CP166" s="215"/>
      <c r="CQ166" s="215"/>
      <c r="CR166" s="215"/>
      <c r="CS166" s="215"/>
      <c r="CT166" s="215"/>
      <c r="CU166" s="215"/>
      <c r="CV166" s="215"/>
      <c r="CW166" s="215"/>
      <c r="CX166" s="215"/>
      <c r="CY166" s="215"/>
      <c r="CZ166" s="215"/>
      <c r="DA166" s="215"/>
      <c r="DB166" s="215"/>
      <c r="DC166" s="215"/>
      <c r="DD166" s="215"/>
      <c r="DE166" s="215"/>
      <c r="DF166" s="215"/>
      <c r="DG166" s="215"/>
      <c r="DH166" s="215"/>
      <c r="DI166" s="220"/>
      <c r="DJ166" s="219"/>
      <c r="DK166" s="215"/>
      <c r="DL166" s="215"/>
      <c r="DM166" s="215"/>
      <c r="DN166" s="215"/>
      <c r="DO166" s="215"/>
      <c r="DP166" s="215"/>
      <c r="DQ166" s="215"/>
      <c r="DR166" s="215"/>
      <c r="DS166" s="215"/>
      <c r="DT166" s="215"/>
      <c r="DU166" s="215"/>
      <c r="DV166" s="215"/>
      <c r="DW166" s="215"/>
      <c r="DX166" s="215"/>
      <c r="DY166" s="215"/>
      <c r="DZ166" s="215"/>
      <c r="EA166" s="215"/>
      <c r="EB166" s="215"/>
      <c r="EC166" s="215"/>
      <c r="ED166" s="215"/>
      <c r="EE166" s="215"/>
      <c r="EF166" s="215"/>
      <c r="EG166" s="215"/>
      <c r="EH166" s="215"/>
      <c r="EI166" s="215"/>
      <c r="EJ166" s="215"/>
      <c r="EK166" s="215"/>
      <c r="EL166" s="215"/>
      <c r="EM166" s="215"/>
      <c r="EN166" s="215"/>
      <c r="EO166" s="215"/>
      <c r="EP166" s="215"/>
      <c r="EQ166" s="215"/>
      <c r="ER166" s="215"/>
      <c r="ES166" s="215"/>
      <c r="ET166" s="215"/>
      <c r="EU166" s="215"/>
      <c r="EV166" s="215"/>
      <c r="EW166" s="215"/>
      <c r="EX166" s="215"/>
      <c r="EY166" s="215"/>
      <c r="EZ166" s="215"/>
      <c r="FA166" s="215"/>
      <c r="FB166" s="215"/>
      <c r="FC166" s="215"/>
      <c r="FD166" s="215"/>
      <c r="FE166" s="215"/>
      <c r="FF166" s="215"/>
      <c r="FG166" s="215"/>
      <c r="FH166" s="215"/>
      <c r="FI166" s="215"/>
      <c r="FJ166" s="215"/>
      <c r="FK166" s="215"/>
      <c r="FL166" s="215"/>
      <c r="FM166" s="215"/>
      <c r="FN166" s="215"/>
      <c r="FO166" s="215"/>
      <c r="FP166" s="215"/>
      <c r="FQ166" s="215"/>
      <c r="FR166" s="215"/>
      <c r="FS166" s="215"/>
      <c r="FT166" s="215"/>
      <c r="FU166" s="215"/>
      <c r="FV166" s="215"/>
      <c r="FW166" s="215"/>
      <c r="FX166" s="215"/>
      <c r="FY166" s="215"/>
      <c r="FZ166" s="215"/>
      <c r="GA166" s="215"/>
      <c r="GB166" s="215"/>
      <c r="GC166" s="215"/>
      <c r="GD166" s="215"/>
      <c r="GE166" s="215"/>
      <c r="GF166" s="215"/>
      <c r="GG166" s="218"/>
      <c r="GH166" s="215"/>
      <c r="GI166" s="215"/>
      <c r="GJ166" s="215"/>
      <c r="GK166" s="221"/>
      <c r="GL166" s="1609"/>
      <c r="GM166" s="2154"/>
      <c r="GN166" s="1525"/>
      <c r="GO166" s="200"/>
    </row>
    <row r="167" spans="1:197" ht="10.5" customHeight="1">
      <c r="A167" s="1387"/>
      <c r="B167" s="1381"/>
      <c r="C167" s="1381"/>
      <c r="D167" s="1381"/>
      <c r="E167" s="1381"/>
      <c r="F167" s="1381"/>
      <c r="G167" s="1393"/>
      <c r="H167" s="1338"/>
      <c r="I167" s="1517"/>
      <c r="J167" s="1511"/>
      <c r="K167" s="1511"/>
      <c r="L167" s="1511"/>
      <c r="M167" s="1512"/>
      <c r="N167" s="1603">
        <v>15</v>
      </c>
      <c r="O167" s="1592"/>
      <c r="P167" s="1592"/>
      <c r="Q167" s="1592"/>
      <c r="R167" s="1593"/>
      <c r="S167" s="1510"/>
      <c r="T167" s="1511"/>
      <c r="U167" s="1511"/>
      <c r="V167" s="1511"/>
      <c r="W167" s="1512"/>
      <c r="X167" s="1510"/>
      <c r="Y167" s="1511"/>
      <c r="Z167" s="1511"/>
      <c r="AA167" s="1511"/>
      <c r="AB167" s="1512"/>
      <c r="AC167" s="1510"/>
      <c r="AD167" s="1511"/>
      <c r="AE167" s="1511"/>
      <c r="AF167" s="1511"/>
      <c r="AG167" s="1512"/>
      <c r="AH167" s="1510"/>
      <c r="AI167" s="1511"/>
      <c r="AJ167" s="1511"/>
      <c r="AK167" s="1511"/>
      <c r="AL167" s="1512"/>
      <c r="AM167" s="1510">
        <v>10</v>
      </c>
      <c r="AN167" s="1511"/>
      <c r="AO167" s="1511"/>
      <c r="AP167" s="1511"/>
      <c r="AQ167" s="1512"/>
      <c r="AR167" s="1510"/>
      <c r="AS167" s="1511"/>
      <c r="AT167" s="1511"/>
      <c r="AU167" s="1511"/>
      <c r="AV167" s="1512"/>
      <c r="AW167" s="1510"/>
      <c r="AX167" s="1511"/>
      <c r="AY167" s="1511"/>
      <c r="AZ167" s="1511"/>
      <c r="BA167" s="1521"/>
      <c r="BB167" s="1522">
        <v>20</v>
      </c>
      <c r="BC167" s="1511"/>
      <c r="BD167" s="1511"/>
      <c r="BE167" s="1511"/>
      <c r="BF167" s="1512"/>
      <c r="BG167" s="1510"/>
      <c r="BH167" s="1511"/>
      <c r="BI167" s="1511"/>
      <c r="BJ167" s="1511"/>
      <c r="BK167" s="1512"/>
      <c r="BL167" s="1510"/>
      <c r="BM167" s="1511"/>
      <c r="BN167" s="1511"/>
      <c r="BO167" s="1511"/>
      <c r="BP167" s="1512"/>
      <c r="BQ167" s="1510"/>
      <c r="BR167" s="1511"/>
      <c r="BS167" s="1511"/>
      <c r="BT167" s="1511"/>
      <c r="BU167" s="1512"/>
      <c r="BV167" s="1510">
        <v>10</v>
      </c>
      <c r="BW167" s="1511"/>
      <c r="BX167" s="1511"/>
      <c r="BY167" s="1511"/>
      <c r="BZ167" s="1512"/>
      <c r="CA167" s="1510"/>
      <c r="CB167" s="1511"/>
      <c r="CC167" s="1511"/>
      <c r="CD167" s="1511"/>
      <c r="CE167" s="1512"/>
      <c r="CF167" s="1510"/>
      <c r="CG167" s="1511"/>
      <c r="CH167" s="1511"/>
      <c r="CI167" s="1511"/>
      <c r="CJ167" s="1512"/>
      <c r="CK167" s="1511"/>
      <c r="CL167" s="1511"/>
      <c r="CM167" s="1511"/>
      <c r="CN167" s="1511"/>
      <c r="CO167" s="1512"/>
      <c r="CP167" s="1510"/>
      <c r="CQ167" s="1511"/>
      <c r="CR167" s="1511"/>
      <c r="CS167" s="1511"/>
      <c r="CT167" s="1512"/>
      <c r="CU167" s="1510"/>
      <c r="CV167" s="1511"/>
      <c r="CW167" s="1511"/>
      <c r="CX167" s="1511"/>
      <c r="CY167" s="1512"/>
      <c r="CZ167" s="1510"/>
      <c r="DA167" s="1511"/>
      <c r="DB167" s="1511"/>
      <c r="DC167" s="1511"/>
      <c r="DD167" s="1512"/>
      <c r="DE167" s="1510"/>
      <c r="DF167" s="1511"/>
      <c r="DG167" s="1511"/>
      <c r="DH167" s="1511"/>
      <c r="DI167" s="1521"/>
      <c r="DJ167" s="1522"/>
      <c r="DK167" s="1511"/>
      <c r="DL167" s="1511"/>
      <c r="DM167" s="1511"/>
      <c r="DN167" s="1512"/>
      <c r="DO167" s="1510"/>
      <c r="DP167" s="1511"/>
      <c r="DQ167" s="1511"/>
      <c r="DR167" s="1511"/>
      <c r="DS167" s="1512"/>
      <c r="DT167" s="1510"/>
      <c r="DU167" s="1511"/>
      <c r="DV167" s="1511"/>
      <c r="DW167" s="1511"/>
      <c r="DX167" s="1512"/>
      <c r="DY167" s="1510"/>
      <c r="DZ167" s="1511"/>
      <c r="EA167" s="1511"/>
      <c r="EB167" s="1511"/>
      <c r="EC167" s="1512"/>
      <c r="ED167" s="1511"/>
      <c r="EE167" s="1511"/>
      <c r="EF167" s="1511"/>
      <c r="EG167" s="1511"/>
      <c r="EH167" s="1512"/>
      <c r="EI167" s="1510"/>
      <c r="EJ167" s="1511"/>
      <c r="EK167" s="1511"/>
      <c r="EL167" s="1511"/>
      <c r="EM167" s="1512"/>
      <c r="EN167" s="1510"/>
      <c r="EO167" s="1511"/>
      <c r="EP167" s="1511"/>
      <c r="EQ167" s="1511"/>
      <c r="ER167" s="1512"/>
      <c r="ES167" s="1510"/>
      <c r="ET167" s="1511"/>
      <c r="EU167" s="1511"/>
      <c r="EV167" s="1511"/>
      <c r="EW167" s="1512"/>
      <c r="EX167" s="1510"/>
      <c r="EY167" s="1511"/>
      <c r="EZ167" s="1511"/>
      <c r="FA167" s="1511"/>
      <c r="FB167" s="1512"/>
      <c r="FC167" s="1510"/>
      <c r="FD167" s="1511"/>
      <c r="FE167" s="1511"/>
      <c r="FF167" s="1511"/>
      <c r="FG167" s="1512"/>
      <c r="FH167" s="1510"/>
      <c r="FI167" s="1511"/>
      <c r="FJ167" s="1511"/>
      <c r="FK167" s="1511"/>
      <c r="FL167" s="1512"/>
      <c r="FM167" s="1510"/>
      <c r="FN167" s="1511"/>
      <c r="FO167" s="1511"/>
      <c r="FP167" s="1511"/>
      <c r="FQ167" s="1511"/>
      <c r="FR167" s="1511"/>
      <c r="FS167" s="1511"/>
      <c r="FT167" s="1511"/>
      <c r="FU167" s="1511"/>
      <c r="FV167" s="1512"/>
      <c r="FW167" s="1510"/>
      <c r="FX167" s="1511"/>
      <c r="FY167" s="1511"/>
      <c r="FZ167" s="1511"/>
      <c r="GA167" s="1512"/>
      <c r="GB167" s="1510"/>
      <c r="GC167" s="1511"/>
      <c r="GD167" s="1511"/>
      <c r="GE167" s="1511"/>
      <c r="GF167" s="1512"/>
      <c r="GG167" s="1510"/>
      <c r="GH167" s="1511"/>
      <c r="GI167" s="1511"/>
      <c r="GJ167" s="1511"/>
      <c r="GK167" s="1513"/>
      <c r="GL167" s="1609"/>
      <c r="GM167" s="2154"/>
      <c r="GN167" s="1525"/>
      <c r="GO167" s="200"/>
    </row>
    <row r="168" spans="1:197" ht="10.5" customHeight="1">
      <c r="A168" s="1387"/>
      <c r="B168" s="1381"/>
      <c r="C168" s="1381"/>
      <c r="D168" s="1381"/>
      <c r="E168" s="1381"/>
      <c r="F168" s="1381"/>
      <c r="G168" s="1518" t="s">
        <v>767</v>
      </c>
      <c r="H168" s="1337" t="s">
        <v>765</v>
      </c>
      <c r="I168" s="214"/>
      <c r="J168" s="215"/>
      <c r="K168" s="215"/>
      <c r="L168" s="215"/>
      <c r="M168" s="217"/>
      <c r="N168" s="218"/>
      <c r="O168" s="215"/>
      <c r="P168" s="215"/>
      <c r="Q168" s="215"/>
      <c r="R168" s="215"/>
      <c r="S168" s="218"/>
      <c r="T168" s="215"/>
      <c r="U168" s="215"/>
      <c r="V168" s="215"/>
      <c r="W168" s="215"/>
      <c r="X168" s="218"/>
      <c r="Y168" s="215"/>
      <c r="Z168" s="215"/>
      <c r="AA168" s="215"/>
      <c r="AB168" s="215"/>
      <c r="AC168" s="218"/>
      <c r="AD168" s="215"/>
      <c r="AE168" s="215"/>
      <c r="AF168" s="215"/>
      <c r="AG168" s="217"/>
      <c r="AH168" s="218"/>
      <c r="AI168" s="215"/>
      <c r="AJ168" s="215"/>
      <c r="AK168" s="215"/>
      <c r="AL168" s="217"/>
      <c r="AM168" s="215"/>
      <c r="AN168" s="215"/>
      <c r="AO168" s="215"/>
      <c r="AP168" s="215"/>
      <c r="AQ168" s="215"/>
      <c r="AR168" s="218"/>
      <c r="AS168" s="215"/>
      <c r="AT168" s="215"/>
      <c r="AU168" s="215"/>
      <c r="AV168" s="217"/>
      <c r="AW168" s="215"/>
      <c r="AX168" s="215"/>
      <c r="AY168" s="215"/>
      <c r="AZ168" s="215"/>
      <c r="BA168" s="215"/>
      <c r="BB168" s="219"/>
      <c r="BC168" s="215"/>
      <c r="BD168" s="215"/>
      <c r="BE168" s="215"/>
      <c r="BF168" s="217"/>
      <c r="BG168" s="215"/>
      <c r="BH168" s="215"/>
      <c r="BI168" s="215"/>
      <c r="BJ168" s="215"/>
      <c r="BK168" s="215"/>
      <c r="BL168" s="218"/>
      <c r="BM168" s="215"/>
      <c r="BN168" s="215"/>
      <c r="BO168" s="215"/>
      <c r="BP168" s="215"/>
      <c r="BQ168" s="218"/>
      <c r="BR168" s="215"/>
      <c r="BS168" s="215"/>
      <c r="BT168" s="215"/>
      <c r="BU168" s="217"/>
      <c r="BV168" s="218"/>
      <c r="BW168" s="215"/>
      <c r="BX168" s="215"/>
      <c r="BY168" s="215"/>
      <c r="BZ168" s="217"/>
      <c r="CA168" s="218"/>
      <c r="CB168" s="215"/>
      <c r="CC168" s="215"/>
      <c r="CD168" s="215"/>
      <c r="CE168" s="217"/>
      <c r="CF168" s="218"/>
      <c r="CG168" s="215"/>
      <c r="CH168" s="215"/>
      <c r="CI168" s="215"/>
      <c r="CJ168" s="217"/>
      <c r="CK168" s="215"/>
      <c r="CL168" s="215"/>
      <c r="CM168" s="215"/>
      <c r="CN168" s="215"/>
      <c r="CO168" s="215"/>
      <c r="CP168" s="215"/>
      <c r="CQ168" s="215"/>
      <c r="CR168" s="215"/>
      <c r="CS168" s="215"/>
      <c r="CT168" s="215"/>
      <c r="CU168" s="215"/>
      <c r="CV168" s="215"/>
      <c r="CW168" s="215"/>
      <c r="CX168" s="215"/>
      <c r="CY168" s="215"/>
      <c r="CZ168" s="215"/>
      <c r="DA168" s="215"/>
      <c r="DB168" s="215"/>
      <c r="DC168" s="215"/>
      <c r="DD168" s="215"/>
      <c r="DE168" s="215"/>
      <c r="DF168" s="215"/>
      <c r="DG168" s="215"/>
      <c r="DH168" s="215"/>
      <c r="DI168" s="220"/>
      <c r="DJ168" s="219"/>
      <c r="DK168" s="215"/>
      <c r="DL168" s="215"/>
      <c r="DM168" s="215"/>
      <c r="DN168" s="215"/>
      <c r="DO168" s="215"/>
      <c r="DP168" s="215"/>
      <c r="DQ168" s="215"/>
      <c r="DR168" s="215"/>
      <c r="DS168" s="215"/>
      <c r="DT168" s="215"/>
      <c r="DU168" s="215"/>
      <c r="DV168" s="215"/>
      <c r="DW168" s="215"/>
      <c r="DX168" s="215"/>
      <c r="DY168" s="215"/>
      <c r="DZ168" s="215"/>
      <c r="EA168" s="215"/>
      <c r="EB168" s="215"/>
      <c r="EC168" s="215"/>
      <c r="ED168" s="215"/>
      <c r="EE168" s="215"/>
      <c r="EF168" s="215"/>
      <c r="EG168" s="215"/>
      <c r="EH168" s="215"/>
      <c r="EI168" s="215"/>
      <c r="EJ168" s="215"/>
      <c r="EK168" s="215"/>
      <c r="EL168" s="215"/>
      <c r="EM168" s="215"/>
      <c r="EN168" s="215"/>
      <c r="EO168" s="215"/>
      <c r="EP168" s="215"/>
      <c r="EQ168" s="215"/>
      <c r="ER168" s="215"/>
      <c r="ES168" s="215"/>
      <c r="ET168" s="215"/>
      <c r="EU168" s="215"/>
      <c r="EV168" s="215"/>
      <c r="EW168" s="215"/>
      <c r="EX168" s="215"/>
      <c r="EY168" s="215"/>
      <c r="EZ168" s="215"/>
      <c r="FA168" s="215"/>
      <c r="FB168" s="215"/>
      <c r="FC168" s="215"/>
      <c r="FD168" s="215"/>
      <c r="FE168" s="215"/>
      <c r="FF168" s="215"/>
      <c r="FG168" s="215"/>
      <c r="FH168" s="215"/>
      <c r="FI168" s="215"/>
      <c r="FJ168" s="215"/>
      <c r="FK168" s="215"/>
      <c r="FL168" s="215"/>
      <c r="FM168" s="215"/>
      <c r="FN168" s="215"/>
      <c r="FO168" s="215"/>
      <c r="FP168" s="215"/>
      <c r="FQ168" s="215"/>
      <c r="FR168" s="215"/>
      <c r="FS168" s="215"/>
      <c r="FT168" s="215"/>
      <c r="FU168" s="215"/>
      <c r="FV168" s="215"/>
      <c r="FW168" s="215"/>
      <c r="FX168" s="215"/>
      <c r="FY168" s="215"/>
      <c r="FZ168" s="215"/>
      <c r="GA168" s="215"/>
      <c r="GB168" s="215"/>
      <c r="GC168" s="215"/>
      <c r="GD168" s="215"/>
      <c r="GE168" s="215"/>
      <c r="GF168" s="215"/>
      <c r="GG168" s="218"/>
      <c r="GH168" s="215"/>
      <c r="GI168" s="215"/>
      <c r="GJ168" s="215"/>
      <c r="GK168" s="221"/>
      <c r="GL168" s="1604">
        <f>SUM(I170:GK170)</f>
        <v>55</v>
      </c>
      <c r="GM168" s="2157">
        <f>ROUND(GL168/30,2)</f>
        <v>1.83</v>
      </c>
      <c r="GN168" s="1525"/>
      <c r="GO168" s="200"/>
    </row>
    <row r="169" spans="1:197" ht="6" customHeight="1">
      <c r="A169" s="1387"/>
      <c r="B169" s="1381"/>
      <c r="C169" s="1381"/>
      <c r="D169" s="1381"/>
      <c r="E169" s="1381"/>
      <c r="F169" s="1381"/>
      <c r="G169" s="1518"/>
      <c r="H169" s="1337"/>
      <c r="I169" s="214"/>
      <c r="J169" s="215"/>
      <c r="K169" s="215"/>
      <c r="L169" s="215"/>
      <c r="M169" s="217"/>
      <c r="N169" s="216"/>
      <c r="O169" s="216"/>
      <c r="P169" s="215"/>
      <c r="Q169" s="215"/>
      <c r="R169" s="217"/>
      <c r="S169" s="215"/>
      <c r="T169" s="215"/>
      <c r="U169" s="215"/>
      <c r="V169" s="215"/>
      <c r="W169" s="215"/>
      <c r="X169" s="218"/>
      <c r="Y169" s="215"/>
      <c r="Z169" s="215"/>
      <c r="AA169" s="215"/>
      <c r="AB169" s="215"/>
      <c r="AC169" s="218"/>
      <c r="AD169" s="215"/>
      <c r="AE169" s="216"/>
      <c r="AF169" s="216"/>
      <c r="AG169" s="217"/>
      <c r="AH169" s="218"/>
      <c r="AI169" s="215"/>
      <c r="AJ169" s="215"/>
      <c r="AK169" s="215"/>
      <c r="AL169" s="217"/>
      <c r="AM169" s="215"/>
      <c r="AN169" s="215"/>
      <c r="AO169" s="215"/>
      <c r="AP169" s="215"/>
      <c r="AQ169" s="215"/>
      <c r="AR169" s="218"/>
      <c r="AS169" s="215"/>
      <c r="AT169" s="215"/>
      <c r="AU169" s="215"/>
      <c r="AV169" s="217"/>
      <c r="AW169" s="215"/>
      <c r="AX169" s="215"/>
      <c r="AY169" s="215"/>
      <c r="AZ169" s="215"/>
      <c r="BA169" s="215"/>
      <c r="BB169" s="219"/>
      <c r="BC169" s="215"/>
      <c r="BD169" s="216"/>
      <c r="BE169" s="216"/>
      <c r="BF169" s="216"/>
      <c r="BG169" s="215"/>
      <c r="BH169" s="215"/>
      <c r="BI169" s="215"/>
      <c r="BJ169" s="215"/>
      <c r="BK169" s="215"/>
      <c r="BL169" s="218"/>
      <c r="BM169" s="215"/>
      <c r="BN169" s="215"/>
      <c r="BO169" s="215"/>
      <c r="BP169" s="215"/>
      <c r="BQ169" s="218"/>
      <c r="BR169" s="215"/>
      <c r="BS169" s="215"/>
      <c r="BT169" s="215"/>
      <c r="BU169" s="217"/>
      <c r="BV169" s="218"/>
      <c r="BW169" s="216"/>
      <c r="BX169" s="216"/>
      <c r="BY169" s="215"/>
      <c r="BZ169" s="217"/>
      <c r="CA169" s="218"/>
      <c r="CB169" s="215"/>
      <c r="CC169" s="215"/>
      <c r="CD169" s="215"/>
      <c r="CE169" s="217"/>
      <c r="CF169" s="218"/>
      <c r="CG169" s="215"/>
      <c r="CH169" s="215"/>
      <c r="CI169" s="215"/>
      <c r="CJ169" s="217"/>
      <c r="CK169" s="215"/>
      <c r="CL169" s="215"/>
      <c r="CM169" s="215"/>
      <c r="CN169" s="215"/>
      <c r="CO169" s="215"/>
      <c r="CP169" s="215"/>
      <c r="CQ169" s="215"/>
      <c r="CR169" s="215"/>
      <c r="CS169" s="215"/>
      <c r="CT169" s="215"/>
      <c r="CU169" s="215"/>
      <c r="CV169" s="215"/>
      <c r="CW169" s="215"/>
      <c r="CX169" s="215"/>
      <c r="CY169" s="215"/>
      <c r="CZ169" s="215"/>
      <c r="DA169" s="215"/>
      <c r="DB169" s="215"/>
      <c r="DC169" s="215"/>
      <c r="DD169" s="215"/>
      <c r="DE169" s="215"/>
      <c r="DF169" s="215"/>
      <c r="DG169" s="215"/>
      <c r="DH169" s="215"/>
      <c r="DI169" s="220"/>
      <c r="DJ169" s="219"/>
      <c r="DK169" s="215"/>
      <c r="DL169" s="215"/>
      <c r="DM169" s="215"/>
      <c r="DN169" s="215"/>
      <c r="DO169" s="215"/>
      <c r="DP169" s="215"/>
      <c r="DQ169" s="215"/>
      <c r="DR169" s="215"/>
      <c r="DS169" s="215"/>
      <c r="DT169" s="215"/>
      <c r="DU169" s="215"/>
      <c r="DV169" s="215"/>
      <c r="DW169" s="215"/>
      <c r="DX169" s="215"/>
      <c r="DY169" s="215"/>
      <c r="DZ169" s="215"/>
      <c r="EA169" s="215"/>
      <c r="EB169" s="215"/>
      <c r="EC169" s="215"/>
      <c r="ED169" s="215"/>
      <c r="EE169" s="215"/>
      <c r="EF169" s="215"/>
      <c r="EG169" s="215"/>
      <c r="EH169" s="215"/>
      <c r="EI169" s="215"/>
      <c r="EJ169" s="215"/>
      <c r="EK169" s="215"/>
      <c r="EL169" s="215"/>
      <c r="EM169" s="215"/>
      <c r="EN169" s="215"/>
      <c r="EO169" s="215"/>
      <c r="EP169" s="215"/>
      <c r="EQ169" s="215"/>
      <c r="ER169" s="215"/>
      <c r="ES169" s="215"/>
      <c r="ET169" s="215"/>
      <c r="EU169" s="215"/>
      <c r="EV169" s="215"/>
      <c r="EW169" s="215"/>
      <c r="EX169" s="215"/>
      <c r="EY169" s="215"/>
      <c r="EZ169" s="215"/>
      <c r="FA169" s="215"/>
      <c r="FB169" s="215"/>
      <c r="FC169" s="215"/>
      <c r="FD169" s="215"/>
      <c r="FE169" s="215"/>
      <c r="FF169" s="215"/>
      <c r="FG169" s="215"/>
      <c r="FH169" s="215"/>
      <c r="FI169" s="215"/>
      <c r="FJ169" s="215"/>
      <c r="FK169" s="215"/>
      <c r="FL169" s="215"/>
      <c r="FM169" s="215"/>
      <c r="FN169" s="215"/>
      <c r="FO169" s="215"/>
      <c r="FP169" s="215"/>
      <c r="FQ169" s="215"/>
      <c r="FR169" s="215"/>
      <c r="FS169" s="215"/>
      <c r="FT169" s="215"/>
      <c r="FU169" s="215"/>
      <c r="FV169" s="215"/>
      <c r="FW169" s="215"/>
      <c r="FX169" s="215"/>
      <c r="FY169" s="215"/>
      <c r="FZ169" s="215"/>
      <c r="GA169" s="215"/>
      <c r="GB169" s="215"/>
      <c r="GC169" s="215"/>
      <c r="GD169" s="215"/>
      <c r="GE169" s="215"/>
      <c r="GF169" s="215"/>
      <c r="GG169" s="218"/>
      <c r="GH169" s="215"/>
      <c r="GI169" s="215"/>
      <c r="GJ169" s="215"/>
      <c r="GK169" s="221"/>
      <c r="GL169" s="1605"/>
      <c r="GM169" s="2154"/>
      <c r="GN169" s="1525"/>
      <c r="GO169" s="200"/>
    </row>
    <row r="170" spans="1:197" ht="10.5" customHeight="1">
      <c r="A170" s="1387"/>
      <c r="B170" s="1381"/>
      <c r="C170" s="1381"/>
      <c r="D170" s="1381"/>
      <c r="E170" s="1381"/>
      <c r="F170" s="1381"/>
      <c r="G170" s="1519"/>
      <c r="H170" s="1338"/>
      <c r="I170" s="1591"/>
      <c r="J170" s="1592"/>
      <c r="K170" s="1592"/>
      <c r="L170" s="1592"/>
      <c r="M170" s="1593"/>
      <c r="N170" s="1603">
        <v>15</v>
      </c>
      <c r="O170" s="1592"/>
      <c r="P170" s="1592"/>
      <c r="Q170" s="1592"/>
      <c r="R170" s="1593"/>
      <c r="S170" s="1510"/>
      <c r="T170" s="1511"/>
      <c r="U170" s="1511"/>
      <c r="V170" s="1511"/>
      <c r="W170" s="1512"/>
      <c r="X170" s="1510"/>
      <c r="Y170" s="1511"/>
      <c r="Z170" s="1511"/>
      <c r="AA170" s="1511"/>
      <c r="AB170" s="1512"/>
      <c r="AC170" s="1510">
        <v>10</v>
      </c>
      <c r="AD170" s="1511"/>
      <c r="AE170" s="1511"/>
      <c r="AF170" s="1511"/>
      <c r="AG170" s="1512"/>
      <c r="AH170" s="1510"/>
      <c r="AI170" s="1511"/>
      <c r="AJ170" s="1511"/>
      <c r="AK170" s="1511"/>
      <c r="AL170" s="1512"/>
      <c r="AM170" s="1510"/>
      <c r="AN170" s="1511"/>
      <c r="AO170" s="1511"/>
      <c r="AP170" s="1511"/>
      <c r="AQ170" s="1512"/>
      <c r="AR170" s="1510"/>
      <c r="AS170" s="1511"/>
      <c r="AT170" s="1511"/>
      <c r="AU170" s="1511"/>
      <c r="AV170" s="1512"/>
      <c r="AW170" s="1510"/>
      <c r="AX170" s="1511"/>
      <c r="AY170" s="1511"/>
      <c r="AZ170" s="1511"/>
      <c r="BA170" s="1521"/>
      <c r="BB170" s="1522">
        <v>20</v>
      </c>
      <c r="BC170" s="1511"/>
      <c r="BD170" s="1511"/>
      <c r="BE170" s="1511"/>
      <c r="BF170" s="1512"/>
      <c r="BG170" s="1510"/>
      <c r="BH170" s="1511"/>
      <c r="BI170" s="1511"/>
      <c r="BJ170" s="1511"/>
      <c r="BK170" s="1512"/>
      <c r="BL170" s="1510"/>
      <c r="BM170" s="1511"/>
      <c r="BN170" s="1511"/>
      <c r="BO170" s="1511"/>
      <c r="BP170" s="1512"/>
      <c r="BQ170" s="1510"/>
      <c r="BR170" s="1511"/>
      <c r="BS170" s="1511"/>
      <c r="BT170" s="1511"/>
      <c r="BU170" s="1512"/>
      <c r="BV170" s="1510">
        <v>10</v>
      </c>
      <c r="BW170" s="1511"/>
      <c r="BX170" s="1511"/>
      <c r="BY170" s="1511"/>
      <c r="BZ170" s="1512"/>
      <c r="CA170" s="1510"/>
      <c r="CB170" s="1511"/>
      <c r="CC170" s="1511"/>
      <c r="CD170" s="1511"/>
      <c r="CE170" s="1512"/>
      <c r="CF170" s="1510"/>
      <c r="CG170" s="1511"/>
      <c r="CH170" s="1511"/>
      <c r="CI170" s="1511"/>
      <c r="CJ170" s="1512"/>
      <c r="CK170" s="1511"/>
      <c r="CL170" s="1511"/>
      <c r="CM170" s="1511"/>
      <c r="CN170" s="1511"/>
      <c r="CO170" s="1512"/>
      <c r="CP170" s="1510"/>
      <c r="CQ170" s="1511"/>
      <c r="CR170" s="1511"/>
      <c r="CS170" s="1511"/>
      <c r="CT170" s="1512"/>
      <c r="CU170" s="1510"/>
      <c r="CV170" s="1511"/>
      <c r="CW170" s="1511"/>
      <c r="CX170" s="1511"/>
      <c r="CY170" s="1512"/>
      <c r="CZ170" s="1510"/>
      <c r="DA170" s="1511"/>
      <c r="DB170" s="1511"/>
      <c r="DC170" s="1511"/>
      <c r="DD170" s="1512"/>
      <c r="DE170" s="1510"/>
      <c r="DF170" s="1511"/>
      <c r="DG170" s="1511"/>
      <c r="DH170" s="1511"/>
      <c r="DI170" s="1521"/>
      <c r="DJ170" s="1522"/>
      <c r="DK170" s="1511"/>
      <c r="DL170" s="1511"/>
      <c r="DM170" s="1511"/>
      <c r="DN170" s="1512"/>
      <c r="DO170" s="1510"/>
      <c r="DP170" s="1511"/>
      <c r="DQ170" s="1511"/>
      <c r="DR170" s="1511"/>
      <c r="DS170" s="1512"/>
      <c r="DT170" s="1510"/>
      <c r="DU170" s="1511"/>
      <c r="DV170" s="1511"/>
      <c r="DW170" s="1511"/>
      <c r="DX170" s="1512"/>
      <c r="DY170" s="1510"/>
      <c r="DZ170" s="1511"/>
      <c r="EA170" s="1511"/>
      <c r="EB170" s="1511"/>
      <c r="EC170" s="1512"/>
      <c r="ED170" s="1511"/>
      <c r="EE170" s="1511"/>
      <c r="EF170" s="1511"/>
      <c r="EG170" s="1511"/>
      <c r="EH170" s="1512"/>
      <c r="EI170" s="1510"/>
      <c r="EJ170" s="1511"/>
      <c r="EK170" s="1511"/>
      <c r="EL170" s="1511"/>
      <c r="EM170" s="1512"/>
      <c r="EN170" s="1510"/>
      <c r="EO170" s="1511"/>
      <c r="EP170" s="1511"/>
      <c r="EQ170" s="1511"/>
      <c r="ER170" s="1512"/>
      <c r="ES170" s="1510"/>
      <c r="ET170" s="1511"/>
      <c r="EU170" s="1511"/>
      <c r="EV170" s="1511"/>
      <c r="EW170" s="1512"/>
      <c r="EX170" s="1510"/>
      <c r="EY170" s="1511"/>
      <c r="EZ170" s="1511"/>
      <c r="FA170" s="1511"/>
      <c r="FB170" s="1512"/>
      <c r="FC170" s="1510"/>
      <c r="FD170" s="1511"/>
      <c r="FE170" s="1511"/>
      <c r="FF170" s="1511"/>
      <c r="FG170" s="1512"/>
      <c r="FH170" s="1510"/>
      <c r="FI170" s="1511"/>
      <c r="FJ170" s="1511"/>
      <c r="FK170" s="1511"/>
      <c r="FL170" s="1512"/>
      <c r="FM170" s="1510"/>
      <c r="FN170" s="1511"/>
      <c r="FO170" s="1511"/>
      <c r="FP170" s="1511"/>
      <c r="FQ170" s="1511"/>
      <c r="FR170" s="1511"/>
      <c r="FS170" s="1511"/>
      <c r="FT170" s="1511"/>
      <c r="FU170" s="1511"/>
      <c r="FV170" s="1512"/>
      <c r="FW170" s="1510"/>
      <c r="FX170" s="1511"/>
      <c r="FY170" s="1511"/>
      <c r="FZ170" s="1511"/>
      <c r="GA170" s="1512"/>
      <c r="GB170" s="1510"/>
      <c r="GC170" s="1511"/>
      <c r="GD170" s="1511"/>
      <c r="GE170" s="1511"/>
      <c r="GF170" s="1512"/>
      <c r="GG170" s="1510"/>
      <c r="GH170" s="1511"/>
      <c r="GI170" s="1511"/>
      <c r="GJ170" s="1511"/>
      <c r="GK170" s="1513"/>
      <c r="GL170" s="1607"/>
      <c r="GM170" s="2154"/>
      <c r="GN170" s="1525"/>
      <c r="GO170" s="200"/>
    </row>
    <row r="171" spans="1:197" ht="10.5" customHeight="1">
      <c r="A171" s="1387"/>
      <c r="B171" s="1381"/>
      <c r="C171" s="1381"/>
      <c r="D171" s="1381"/>
      <c r="E171" s="1381"/>
      <c r="F171" s="1381"/>
      <c r="G171" s="1431" t="s">
        <v>716</v>
      </c>
      <c r="H171" s="1337" t="s">
        <v>765</v>
      </c>
      <c r="I171" s="214"/>
      <c r="J171" s="215"/>
      <c r="K171" s="215"/>
      <c r="L171" s="215"/>
      <c r="M171" s="217"/>
      <c r="N171" s="218" t="s">
        <v>768</v>
      </c>
      <c r="O171" s="215"/>
      <c r="P171" s="215"/>
      <c r="Q171" s="215" t="s">
        <v>769</v>
      </c>
      <c r="R171" s="217"/>
      <c r="S171" s="215"/>
      <c r="T171" s="215"/>
      <c r="U171" s="215"/>
      <c r="V171" s="215"/>
      <c r="W171" s="215"/>
      <c r="X171" s="218"/>
      <c r="Y171" s="215"/>
      <c r="Z171" s="215"/>
      <c r="AA171" s="215"/>
      <c r="AB171" s="215"/>
      <c r="AC171" s="218"/>
      <c r="AD171" s="215"/>
      <c r="AE171" s="215"/>
      <c r="AF171" s="215"/>
      <c r="AG171" s="217"/>
      <c r="AH171" s="218"/>
      <c r="AI171" s="215"/>
      <c r="AJ171" s="215"/>
      <c r="AK171" s="215"/>
      <c r="AL171" s="217"/>
      <c r="AM171" s="218" t="s">
        <v>816</v>
      </c>
      <c r="AN171" s="215"/>
      <c r="AO171" s="215"/>
      <c r="AP171" s="215"/>
      <c r="AQ171" s="217" t="s">
        <v>817</v>
      </c>
      <c r="AR171" s="218"/>
      <c r="AS171" s="215"/>
      <c r="AT171" s="215"/>
      <c r="AU171" s="215"/>
      <c r="AV171" s="217"/>
      <c r="AW171" s="215"/>
      <c r="AX171" s="215"/>
      <c r="AY171" s="215"/>
      <c r="AZ171" s="215"/>
      <c r="BA171" s="215"/>
      <c r="BB171" s="219"/>
      <c r="BC171" s="215" t="s">
        <v>818</v>
      </c>
      <c r="BD171" s="215"/>
      <c r="BE171" s="215"/>
      <c r="BF171" s="217" t="s">
        <v>819</v>
      </c>
      <c r="BG171" s="215"/>
      <c r="BH171" s="215"/>
      <c r="BI171" s="215"/>
      <c r="BJ171" s="215"/>
      <c r="BK171" s="215"/>
      <c r="BL171" s="218"/>
      <c r="BM171" s="215"/>
      <c r="BN171" s="215"/>
      <c r="BO171" s="215"/>
      <c r="BP171" s="215"/>
      <c r="BQ171" s="218"/>
      <c r="BR171" s="215"/>
      <c r="BS171" s="215"/>
      <c r="BT171" s="215"/>
      <c r="BU171" s="217"/>
      <c r="BV171" s="218" t="s">
        <v>777</v>
      </c>
      <c r="BW171" s="215"/>
      <c r="BX171" s="215"/>
      <c r="BY171" s="215" t="s">
        <v>774</v>
      </c>
      <c r="BZ171" s="217"/>
      <c r="CA171" s="218"/>
      <c r="CB171" s="215"/>
      <c r="CC171" s="215"/>
      <c r="CD171" s="215"/>
      <c r="CE171" s="217"/>
      <c r="CF171" s="218"/>
      <c r="CG171" s="215"/>
      <c r="CH171" s="215"/>
      <c r="CI171" s="215"/>
      <c r="CJ171" s="217"/>
      <c r="CK171" s="215"/>
      <c r="CL171" s="215"/>
      <c r="CM171" s="215"/>
      <c r="CN171" s="215"/>
      <c r="CO171" s="215"/>
      <c r="CP171" s="215"/>
      <c r="CQ171" s="215"/>
      <c r="CR171" s="215"/>
      <c r="CS171" s="215"/>
      <c r="CT171" s="215"/>
      <c r="CU171" s="215"/>
      <c r="CV171" s="215"/>
      <c r="CW171" s="215"/>
      <c r="CX171" s="215"/>
      <c r="CY171" s="215"/>
      <c r="CZ171" s="215"/>
      <c r="DA171" s="215"/>
      <c r="DB171" s="215"/>
      <c r="DC171" s="215"/>
      <c r="DD171" s="215"/>
      <c r="DE171" s="215"/>
      <c r="DF171" s="215"/>
      <c r="DG171" s="215"/>
      <c r="DH171" s="215"/>
      <c r="DI171" s="220"/>
      <c r="DJ171" s="219"/>
      <c r="DK171" s="215"/>
      <c r="DL171" s="215"/>
      <c r="DM171" s="215"/>
      <c r="DN171" s="215"/>
      <c r="DO171" s="215"/>
      <c r="DP171" s="215"/>
      <c r="DQ171" s="215"/>
      <c r="DR171" s="215"/>
      <c r="DS171" s="215"/>
      <c r="DT171" s="215"/>
      <c r="DU171" s="215"/>
      <c r="DV171" s="215"/>
      <c r="DW171" s="215"/>
      <c r="DX171" s="215"/>
      <c r="DY171" s="215"/>
      <c r="DZ171" s="215"/>
      <c r="EA171" s="215"/>
      <c r="EB171" s="215"/>
      <c r="EC171" s="215"/>
      <c r="ED171" s="215"/>
      <c r="EE171" s="215"/>
      <c r="EF171" s="215"/>
      <c r="EG171" s="215"/>
      <c r="EH171" s="215"/>
      <c r="EI171" s="215"/>
      <c r="EJ171" s="215"/>
      <c r="EK171" s="215"/>
      <c r="EL171" s="215"/>
      <c r="EM171" s="215"/>
      <c r="EN171" s="215"/>
      <c r="EO171" s="215"/>
      <c r="EP171" s="215"/>
      <c r="EQ171" s="215"/>
      <c r="ER171" s="215"/>
      <c r="ES171" s="215"/>
      <c r="ET171" s="215"/>
      <c r="EU171" s="215"/>
      <c r="EV171" s="215"/>
      <c r="EW171" s="215"/>
      <c r="EX171" s="215"/>
      <c r="EY171" s="215"/>
      <c r="EZ171" s="215"/>
      <c r="FA171" s="215"/>
      <c r="FB171" s="215"/>
      <c r="FC171" s="215"/>
      <c r="FD171" s="215"/>
      <c r="FE171" s="215"/>
      <c r="FF171" s="215"/>
      <c r="FG171" s="215"/>
      <c r="FH171" s="215"/>
      <c r="FI171" s="215"/>
      <c r="FJ171" s="215"/>
      <c r="FK171" s="215"/>
      <c r="FL171" s="215"/>
      <c r="FM171" s="215"/>
      <c r="FN171" s="215"/>
      <c r="FO171" s="215"/>
      <c r="FP171" s="215"/>
      <c r="FQ171" s="215"/>
      <c r="FR171" s="215"/>
      <c r="FS171" s="215"/>
      <c r="FT171" s="215"/>
      <c r="FU171" s="215"/>
      <c r="FV171" s="215"/>
      <c r="FW171" s="215"/>
      <c r="FX171" s="215"/>
      <c r="FY171" s="215"/>
      <c r="FZ171" s="215"/>
      <c r="GA171" s="215"/>
      <c r="GB171" s="215"/>
      <c r="GC171" s="215"/>
      <c r="GD171" s="215"/>
      <c r="GE171" s="215"/>
      <c r="GF171" s="215"/>
      <c r="GG171" s="218"/>
      <c r="GH171" s="215"/>
      <c r="GI171" s="215"/>
      <c r="GJ171" s="215"/>
      <c r="GK171" s="221"/>
      <c r="GL171" s="1604">
        <f>SUM(I173:GK173)</f>
        <v>53</v>
      </c>
      <c r="GM171" s="2157">
        <f>ROUND(GL171/30,2)</f>
        <v>1.77</v>
      </c>
      <c r="GN171" s="1525"/>
      <c r="GO171" s="200"/>
    </row>
    <row r="172" spans="1:197" ht="6" customHeight="1">
      <c r="A172" s="1387"/>
      <c r="B172" s="1381"/>
      <c r="C172" s="1381"/>
      <c r="D172" s="1381"/>
      <c r="E172" s="1381"/>
      <c r="F172" s="1381"/>
      <c r="G172" s="1392"/>
      <c r="H172" s="1337"/>
      <c r="I172" s="214"/>
      <c r="J172" s="215"/>
      <c r="K172" s="215"/>
      <c r="L172" s="215"/>
      <c r="M172" s="217"/>
      <c r="N172" s="224"/>
      <c r="O172" s="225"/>
      <c r="P172" s="215"/>
      <c r="Q172" s="215"/>
      <c r="R172" s="217"/>
      <c r="S172" s="215"/>
      <c r="T172" s="215"/>
      <c r="U172" s="215"/>
      <c r="V172" s="215"/>
      <c r="W172" s="215"/>
      <c r="X172" s="218"/>
      <c r="Y172" s="215"/>
      <c r="Z172" s="215"/>
      <c r="AA172" s="215"/>
      <c r="AB172" s="215"/>
      <c r="AC172" s="218"/>
      <c r="AD172" s="215"/>
      <c r="AE172" s="215"/>
      <c r="AF172" s="215"/>
      <c r="AG172" s="217"/>
      <c r="AH172" s="218"/>
      <c r="AI172" s="215"/>
      <c r="AJ172" s="215"/>
      <c r="AK172" s="215"/>
      <c r="AL172" s="217"/>
      <c r="AM172" s="218"/>
      <c r="AN172" s="215"/>
      <c r="AO172" s="225"/>
      <c r="AP172" s="225"/>
      <c r="AQ172" s="217"/>
      <c r="AR172" s="218"/>
      <c r="AS172" s="215"/>
      <c r="AT172" s="215"/>
      <c r="AU172" s="215"/>
      <c r="AV172" s="217"/>
      <c r="AW172" s="215"/>
      <c r="AX172" s="215"/>
      <c r="AY172" s="215"/>
      <c r="AZ172" s="215"/>
      <c r="BA172" s="215"/>
      <c r="BB172" s="219"/>
      <c r="BC172" s="215"/>
      <c r="BD172" s="225"/>
      <c r="BE172" s="225"/>
      <c r="BF172" s="225"/>
      <c r="BG172" s="215"/>
      <c r="BH172" s="215"/>
      <c r="BI172" s="215"/>
      <c r="BJ172" s="215"/>
      <c r="BK172" s="215"/>
      <c r="BL172" s="218"/>
      <c r="BM172" s="215"/>
      <c r="BN172" s="215"/>
      <c r="BO172" s="215"/>
      <c r="BP172" s="215"/>
      <c r="BQ172" s="218"/>
      <c r="BR172" s="215"/>
      <c r="BS172" s="215"/>
      <c r="BT172" s="215"/>
      <c r="BU172" s="217"/>
      <c r="BV172" s="218"/>
      <c r="BW172" s="225"/>
      <c r="BX172" s="225"/>
      <c r="BY172" s="215"/>
      <c r="BZ172" s="217"/>
      <c r="CA172" s="218"/>
      <c r="CB172" s="215"/>
      <c r="CC172" s="215"/>
      <c r="CD172" s="215"/>
      <c r="CE172" s="217"/>
      <c r="CF172" s="218"/>
      <c r="CG172" s="215"/>
      <c r="CH172" s="215"/>
      <c r="CI172" s="215"/>
      <c r="CJ172" s="217"/>
      <c r="CK172" s="215"/>
      <c r="CL172" s="215"/>
      <c r="CM172" s="215"/>
      <c r="CN172" s="215"/>
      <c r="CO172" s="215"/>
      <c r="CP172" s="215"/>
      <c r="CQ172" s="215"/>
      <c r="CR172" s="215"/>
      <c r="CS172" s="215"/>
      <c r="CT172" s="215"/>
      <c r="CU172" s="215"/>
      <c r="CV172" s="215"/>
      <c r="CW172" s="215"/>
      <c r="CX172" s="215"/>
      <c r="CY172" s="215"/>
      <c r="CZ172" s="215"/>
      <c r="DA172" s="215"/>
      <c r="DB172" s="215"/>
      <c r="DC172" s="215"/>
      <c r="DD172" s="215"/>
      <c r="DE172" s="215"/>
      <c r="DF172" s="215"/>
      <c r="DG172" s="215"/>
      <c r="DH172" s="215"/>
      <c r="DI172" s="220"/>
      <c r="DJ172" s="219"/>
      <c r="DK172" s="215"/>
      <c r="DL172" s="215"/>
      <c r="DM172" s="215"/>
      <c r="DN172" s="215"/>
      <c r="DO172" s="215"/>
      <c r="DP172" s="215"/>
      <c r="DQ172" s="215"/>
      <c r="DR172" s="215"/>
      <c r="DS172" s="215"/>
      <c r="DT172" s="215"/>
      <c r="DU172" s="215"/>
      <c r="DV172" s="215"/>
      <c r="DW172" s="215"/>
      <c r="DX172" s="215"/>
      <c r="DY172" s="215"/>
      <c r="DZ172" s="215"/>
      <c r="EA172" s="215"/>
      <c r="EB172" s="215"/>
      <c r="EC172" s="215"/>
      <c r="ED172" s="215"/>
      <c r="EE172" s="215"/>
      <c r="EF172" s="215"/>
      <c r="EG172" s="215"/>
      <c r="EH172" s="215"/>
      <c r="EI172" s="215"/>
      <c r="EJ172" s="215"/>
      <c r="EK172" s="215"/>
      <c r="EL172" s="215"/>
      <c r="EM172" s="215"/>
      <c r="EN172" s="215"/>
      <c r="EO172" s="215"/>
      <c r="EP172" s="215"/>
      <c r="EQ172" s="215"/>
      <c r="ER172" s="215"/>
      <c r="ES172" s="215"/>
      <c r="ET172" s="215"/>
      <c r="EU172" s="215"/>
      <c r="EV172" s="215"/>
      <c r="EW172" s="215"/>
      <c r="EX172" s="215"/>
      <c r="EY172" s="215"/>
      <c r="EZ172" s="215"/>
      <c r="FA172" s="215"/>
      <c r="FB172" s="215"/>
      <c r="FC172" s="215"/>
      <c r="FD172" s="215"/>
      <c r="FE172" s="215"/>
      <c r="FF172" s="215"/>
      <c r="FG172" s="215"/>
      <c r="FH172" s="215"/>
      <c r="FI172" s="215"/>
      <c r="FJ172" s="215"/>
      <c r="FK172" s="215"/>
      <c r="FL172" s="215"/>
      <c r="FM172" s="215"/>
      <c r="FN172" s="215"/>
      <c r="FO172" s="215"/>
      <c r="FP172" s="215"/>
      <c r="FQ172" s="215"/>
      <c r="FR172" s="215"/>
      <c r="FS172" s="215"/>
      <c r="FT172" s="215"/>
      <c r="FU172" s="215"/>
      <c r="FV172" s="215"/>
      <c r="FW172" s="215"/>
      <c r="FX172" s="215"/>
      <c r="FY172" s="215"/>
      <c r="FZ172" s="215"/>
      <c r="GA172" s="215"/>
      <c r="GB172" s="215"/>
      <c r="GC172" s="215"/>
      <c r="GD172" s="215"/>
      <c r="GE172" s="215"/>
      <c r="GF172" s="215"/>
      <c r="GG172" s="218"/>
      <c r="GH172" s="215"/>
      <c r="GI172" s="215"/>
      <c r="GJ172" s="215"/>
      <c r="GK172" s="221"/>
      <c r="GL172" s="1605"/>
      <c r="GM172" s="2154"/>
      <c r="GN172" s="1525"/>
      <c r="GO172" s="200"/>
    </row>
    <row r="173" spans="1:197" ht="10.5" customHeight="1">
      <c r="A173" s="1387"/>
      <c r="B173" s="1384"/>
      <c r="C173" s="1384"/>
      <c r="D173" s="1384"/>
      <c r="E173" s="1384"/>
      <c r="F173" s="1384"/>
      <c r="G173" s="1397"/>
      <c r="H173" s="1437"/>
      <c r="I173" s="1536"/>
      <c r="J173" s="1502"/>
      <c r="K173" s="1502"/>
      <c r="L173" s="1502"/>
      <c r="M173" s="1503"/>
      <c r="N173" s="1501">
        <v>15</v>
      </c>
      <c r="O173" s="1502"/>
      <c r="P173" s="1502"/>
      <c r="Q173" s="1502"/>
      <c r="R173" s="1503"/>
      <c r="S173" s="1501"/>
      <c r="T173" s="1502"/>
      <c r="U173" s="1502"/>
      <c r="V173" s="1502"/>
      <c r="W173" s="1503"/>
      <c r="X173" s="1501"/>
      <c r="Y173" s="1502"/>
      <c r="Z173" s="1502"/>
      <c r="AA173" s="1502"/>
      <c r="AB173" s="1503"/>
      <c r="AC173" s="1501"/>
      <c r="AD173" s="1502"/>
      <c r="AE173" s="1502"/>
      <c r="AF173" s="1502"/>
      <c r="AG173" s="1503"/>
      <c r="AH173" s="1501"/>
      <c r="AI173" s="1502"/>
      <c r="AJ173" s="1502"/>
      <c r="AK173" s="1502"/>
      <c r="AL173" s="1503"/>
      <c r="AM173" s="1501">
        <v>11</v>
      </c>
      <c r="AN173" s="1502"/>
      <c r="AO173" s="1502"/>
      <c r="AP173" s="1502"/>
      <c r="AQ173" s="1503"/>
      <c r="AR173" s="1501"/>
      <c r="AS173" s="1502"/>
      <c r="AT173" s="1502"/>
      <c r="AU173" s="1502"/>
      <c r="AV173" s="1503"/>
      <c r="AW173" s="1501"/>
      <c r="AX173" s="1502"/>
      <c r="AY173" s="1502"/>
      <c r="AZ173" s="1502"/>
      <c r="BA173" s="1544"/>
      <c r="BB173" s="1545">
        <v>17</v>
      </c>
      <c r="BC173" s="1502"/>
      <c r="BD173" s="1502"/>
      <c r="BE173" s="1502"/>
      <c r="BF173" s="1503"/>
      <c r="BG173" s="1501"/>
      <c r="BH173" s="1502"/>
      <c r="BI173" s="1502"/>
      <c r="BJ173" s="1502"/>
      <c r="BK173" s="1503"/>
      <c r="BL173" s="1501"/>
      <c r="BM173" s="1502"/>
      <c r="BN173" s="1502"/>
      <c r="BO173" s="1502"/>
      <c r="BP173" s="1503"/>
      <c r="BQ173" s="1501"/>
      <c r="BR173" s="1502"/>
      <c r="BS173" s="1502"/>
      <c r="BT173" s="1502"/>
      <c r="BU173" s="1503"/>
      <c r="BV173" s="1501">
        <v>10</v>
      </c>
      <c r="BW173" s="1502"/>
      <c r="BX173" s="1502"/>
      <c r="BY173" s="1502"/>
      <c r="BZ173" s="1503"/>
      <c r="CA173" s="1501"/>
      <c r="CB173" s="1502"/>
      <c r="CC173" s="1502"/>
      <c r="CD173" s="1502"/>
      <c r="CE173" s="1503"/>
      <c r="CF173" s="1501"/>
      <c r="CG173" s="1502"/>
      <c r="CH173" s="1502"/>
      <c r="CI173" s="1502"/>
      <c r="CJ173" s="1503"/>
      <c r="CK173" s="1502"/>
      <c r="CL173" s="1502"/>
      <c r="CM173" s="1502"/>
      <c r="CN173" s="1502"/>
      <c r="CO173" s="1503"/>
      <c r="CP173" s="1501"/>
      <c r="CQ173" s="1502"/>
      <c r="CR173" s="1502"/>
      <c r="CS173" s="1502"/>
      <c r="CT173" s="1503"/>
      <c r="CU173" s="1501"/>
      <c r="CV173" s="1502"/>
      <c r="CW173" s="1502"/>
      <c r="CX173" s="1502"/>
      <c r="CY173" s="1503"/>
      <c r="CZ173" s="1501"/>
      <c r="DA173" s="1502"/>
      <c r="DB173" s="1502"/>
      <c r="DC173" s="1502"/>
      <c r="DD173" s="1503"/>
      <c r="DE173" s="1501"/>
      <c r="DF173" s="1502"/>
      <c r="DG173" s="1502"/>
      <c r="DH173" s="1502"/>
      <c r="DI173" s="1544"/>
      <c r="DJ173" s="1545"/>
      <c r="DK173" s="1502"/>
      <c r="DL173" s="1502"/>
      <c r="DM173" s="1502"/>
      <c r="DN173" s="1503"/>
      <c r="DO173" s="1501"/>
      <c r="DP173" s="1502"/>
      <c r="DQ173" s="1502"/>
      <c r="DR173" s="1502"/>
      <c r="DS173" s="1503"/>
      <c r="DT173" s="1501"/>
      <c r="DU173" s="1502"/>
      <c r="DV173" s="1502"/>
      <c r="DW173" s="1502"/>
      <c r="DX173" s="1503"/>
      <c r="DY173" s="1501"/>
      <c r="DZ173" s="1502"/>
      <c r="EA173" s="1502"/>
      <c r="EB173" s="1502"/>
      <c r="EC173" s="1503"/>
      <c r="ED173" s="1502"/>
      <c r="EE173" s="1502"/>
      <c r="EF173" s="1502"/>
      <c r="EG173" s="1502"/>
      <c r="EH173" s="1503"/>
      <c r="EI173" s="1501"/>
      <c r="EJ173" s="1502"/>
      <c r="EK173" s="1502"/>
      <c r="EL173" s="1502"/>
      <c r="EM173" s="1503"/>
      <c r="EN173" s="1501"/>
      <c r="EO173" s="1502"/>
      <c r="EP173" s="1502"/>
      <c r="EQ173" s="1502"/>
      <c r="ER173" s="1503"/>
      <c r="ES173" s="1501"/>
      <c r="ET173" s="1502"/>
      <c r="EU173" s="1502"/>
      <c r="EV173" s="1502"/>
      <c r="EW173" s="1503"/>
      <c r="EX173" s="1501"/>
      <c r="EY173" s="1502"/>
      <c r="EZ173" s="1502"/>
      <c r="FA173" s="1502"/>
      <c r="FB173" s="1503"/>
      <c r="FC173" s="1501"/>
      <c r="FD173" s="1502"/>
      <c r="FE173" s="1502"/>
      <c r="FF173" s="1502"/>
      <c r="FG173" s="1503"/>
      <c r="FH173" s="1501"/>
      <c r="FI173" s="1502"/>
      <c r="FJ173" s="1502"/>
      <c r="FK173" s="1502"/>
      <c r="FL173" s="1503"/>
      <c r="FM173" s="1501"/>
      <c r="FN173" s="1502"/>
      <c r="FO173" s="1502"/>
      <c r="FP173" s="1502"/>
      <c r="FQ173" s="1502"/>
      <c r="FR173" s="1502"/>
      <c r="FS173" s="1502"/>
      <c r="FT173" s="1502"/>
      <c r="FU173" s="1502"/>
      <c r="FV173" s="1503"/>
      <c r="FW173" s="1501"/>
      <c r="FX173" s="1502"/>
      <c r="FY173" s="1502"/>
      <c r="FZ173" s="1502"/>
      <c r="GA173" s="1503"/>
      <c r="GB173" s="1501"/>
      <c r="GC173" s="1502"/>
      <c r="GD173" s="1502"/>
      <c r="GE173" s="1502"/>
      <c r="GF173" s="1503"/>
      <c r="GG173" s="1501"/>
      <c r="GH173" s="1502"/>
      <c r="GI173" s="1502"/>
      <c r="GJ173" s="1502"/>
      <c r="GK173" s="1541"/>
      <c r="GL173" s="1607"/>
      <c r="GM173" s="2156"/>
      <c r="GN173" s="1537"/>
      <c r="GO173" s="200"/>
    </row>
    <row r="174" spans="1:197" ht="10.5" customHeight="1">
      <c r="A174" s="1402">
        <v>6</v>
      </c>
      <c r="B174" s="1383" t="str">
        <f>IF($A174="","",VLOOKUP($A174,②従事者明細!$A$3:$I$40,2))</f>
        <v>コンサル太郎</v>
      </c>
      <c r="C174" s="1383" t="str">
        <f>IF($A174="","",VLOOKUP($A174,②従事者明細!$A$3:$I$40,3))</f>
        <v>コンサル総括</v>
      </c>
      <c r="D174" s="1383">
        <f>IF($A174="","",VLOOKUP($A174,②従事者明細!$A$3:$I$40,6))</f>
        <v>3</v>
      </c>
      <c r="E174" s="1383" t="str">
        <f>IF($A174="","",VLOOKUP($A174,②従事者明細!$A$3:$I$40,5))</f>
        <v>コンサル</v>
      </c>
      <c r="F174" s="1383" t="str">
        <f>IF($A174="","",VLOOKUP($A174,②従事者明細!$A$3:$I$40,4))</f>
        <v>A-1</v>
      </c>
      <c r="G174" s="1531" t="s">
        <v>764</v>
      </c>
      <c r="H174" s="1447" t="s">
        <v>765</v>
      </c>
      <c r="I174" s="207"/>
      <c r="J174" s="208"/>
      <c r="K174" s="208"/>
      <c r="L174" s="208"/>
      <c r="M174" s="209"/>
      <c r="N174" s="210"/>
      <c r="O174" s="208"/>
      <c r="P174" s="208"/>
      <c r="Q174" s="208"/>
      <c r="R174" s="208"/>
      <c r="S174" s="210"/>
      <c r="T174" s="208"/>
      <c r="U174" s="208"/>
      <c r="V174" s="208"/>
      <c r="W174" s="208"/>
      <c r="X174" s="210"/>
      <c r="Y174" s="208"/>
      <c r="Z174" s="208"/>
      <c r="AA174" s="208"/>
      <c r="AB174" s="208"/>
      <c r="AC174" s="210"/>
      <c r="AD174" s="208"/>
      <c r="AE174" s="208"/>
      <c r="AF174" s="208"/>
      <c r="AG174" s="209"/>
      <c r="AH174" s="210"/>
      <c r="AI174" s="208"/>
      <c r="AJ174" s="208"/>
      <c r="AK174" s="208"/>
      <c r="AL174" s="209"/>
      <c r="AM174" s="208"/>
      <c r="AN174" s="208"/>
      <c r="AO174" s="208"/>
      <c r="AP174" s="208"/>
      <c r="AQ174" s="208"/>
      <c r="AR174" s="210"/>
      <c r="AS174" s="208"/>
      <c r="AT174" s="208"/>
      <c r="AU174" s="208"/>
      <c r="AV174" s="209"/>
      <c r="AW174" s="208"/>
      <c r="AX174" s="208"/>
      <c r="AY174" s="208"/>
      <c r="AZ174" s="208"/>
      <c r="BA174" s="208"/>
      <c r="BB174" s="211"/>
      <c r="BC174" s="208"/>
      <c r="BD174" s="208"/>
      <c r="BE174" s="208"/>
      <c r="BF174" s="209"/>
      <c r="BG174" s="208"/>
      <c r="BH174" s="208"/>
      <c r="BI174" s="208"/>
      <c r="BJ174" s="208"/>
      <c r="BK174" s="208"/>
      <c r="BL174" s="210"/>
      <c r="BM174" s="208"/>
      <c r="BN174" s="208"/>
      <c r="BO174" s="208"/>
      <c r="BP174" s="208"/>
      <c r="BQ174" s="210"/>
      <c r="BR174" s="208"/>
      <c r="BS174" s="208"/>
      <c r="BT174" s="208"/>
      <c r="BU174" s="209"/>
      <c r="BV174" s="210"/>
      <c r="BW174" s="208"/>
      <c r="BX174" s="208"/>
      <c r="BY174" s="208"/>
      <c r="BZ174" s="209"/>
      <c r="CA174" s="210"/>
      <c r="CB174" s="208"/>
      <c r="CC174" s="208"/>
      <c r="CD174" s="208"/>
      <c r="CE174" s="209"/>
      <c r="CF174" s="210"/>
      <c r="CG174" s="208"/>
      <c r="CH174" s="208"/>
      <c r="CI174" s="208"/>
      <c r="CJ174" s="209"/>
      <c r="CK174" s="208"/>
      <c r="CL174" s="208"/>
      <c r="CM174" s="208"/>
      <c r="CN174" s="208"/>
      <c r="CO174" s="208"/>
      <c r="CP174" s="208"/>
      <c r="CQ174" s="208"/>
      <c r="CR174" s="208"/>
      <c r="CS174" s="208"/>
      <c r="CT174" s="208"/>
      <c r="CU174" s="208"/>
      <c r="CV174" s="208"/>
      <c r="CW174" s="208"/>
      <c r="CX174" s="208"/>
      <c r="CY174" s="208"/>
      <c r="CZ174" s="208"/>
      <c r="DA174" s="208"/>
      <c r="DB174" s="208"/>
      <c r="DC174" s="208"/>
      <c r="DD174" s="208"/>
      <c r="DE174" s="208"/>
      <c r="DF174" s="208"/>
      <c r="DG174" s="208"/>
      <c r="DH174" s="208"/>
      <c r="DI174" s="212"/>
      <c r="DJ174" s="211"/>
      <c r="DK174" s="208"/>
      <c r="DL174" s="208"/>
      <c r="DM174" s="208"/>
      <c r="DN174" s="208"/>
      <c r="DO174" s="208"/>
      <c r="DP174" s="208"/>
      <c r="DQ174" s="208"/>
      <c r="DR174" s="208"/>
      <c r="DS174" s="208"/>
      <c r="DT174" s="208"/>
      <c r="DU174" s="208"/>
      <c r="DV174" s="208"/>
      <c r="DW174" s="208"/>
      <c r="DX174" s="208"/>
      <c r="DY174" s="208"/>
      <c r="DZ174" s="208"/>
      <c r="EA174" s="208"/>
      <c r="EB174" s="208"/>
      <c r="EC174" s="208"/>
      <c r="ED174" s="208"/>
      <c r="EE174" s="208"/>
      <c r="EF174" s="208"/>
      <c r="EG174" s="208"/>
      <c r="EH174" s="208"/>
      <c r="EI174" s="208"/>
      <c r="EJ174" s="208"/>
      <c r="EK174" s="208"/>
      <c r="EL174" s="208"/>
      <c r="EM174" s="208"/>
      <c r="EN174" s="208"/>
      <c r="EO174" s="208"/>
      <c r="EP174" s="208"/>
      <c r="EQ174" s="208"/>
      <c r="ER174" s="208"/>
      <c r="ES174" s="208"/>
      <c r="ET174" s="208"/>
      <c r="EU174" s="208"/>
      <c r="EV174" s="208"/>
      <c r="EW174" s="208"/>
      <c r="EX174" s="208"/>
      <c r="EY174" s="208"/>
      <c r="EZ174" s="208"/>
      <c r="FA174" s="208"/>
      <c r="FB174" s="208"/>
      <c r="FC174" s="208"/>
      <c r="FD174" s="208"/>
      <c r="FE174" s="208"/>
      <c r="FF174" s="208"/>
      <c r="FG174" s="208"/>
      <c r="FH174" s="208"/>
      <c r="FI174" s="208"/>
      <c r="FJ174" s="208"/>
      <c r="FK174" s="208"/>
      <c r="FL174" s="208"/>
      <c r="FM174" s="208"/>
      <c r="FN174" s="208"/>
      <c r="FO174" s="208"/>
      <c r="FP174" s="208"/>
      <c r="FQ174" s="208"/>
      <c r="FR174" s="208"/>
      <c r="FS174" s="208"/>
      <c r="FT174" s="208"/>
      <c r="FU174" s="208"/>
      <c r="FV174" s="208"/>
      <c r="FW174" s="208"/>
      <c r="FX174" s="208"/>
      <c r="FY174" s="208"/>
      <c r="FZ174" s="208"/>
      <c r="GA174" s="208"/>
      <c r="GB174" s="208"/>
      <c r="GC174" s="208"/>
      <c r="GD174" s="208"/>
      <c r="GE174" s="208"/>
      <c r="GF174" s="208"/>
      <c r="GG174" s="210"/>
      <c r="GH174" s="208"/>
      <c r="GI174" s="208"/>
      <c r="GJ174" s="208"/>
      <c r="GK174" s="213"/>
      <c r="GL174" s="1608">
        <f>SUM(I176:GK176)</f>
        <v>55</v>
      </c>
      <c r="GM174" s="2153">
        <f>ROUND(GL174/30,2)</f>
        <v>1.83</v>
      </c>
      <c r="GN174" s="1530" t="s">
        <v>820</v>
      </c>
      <c r="GO174" s="200"/>
    </row>
    <row r="175" spans="1:197" ht="4.5" customHeight="1">
      <c r="A175" s="1387"/>
      <c r="B175" s="1381"/>
      <c r="C175" s="1381"/>
      <c r="D175" s="1381"/>
      <c r="E175" s="1381"/>
      <c r="F175" s="1381"/>
      <c r="G175" s="1392"/>
      <c r="H175" s="1337"/>
      <c r="I175" s="214"/>
      <c r="J175" s="215"/>
      <c r="K175" s="215"/>
      <c r="L175" s="215"/>
      <c r="M175" s="217"/>
      <c r="N175" s="216"/>
      <c r="O175" s="216"/>
      <c r="P175" s="215"/>
      <c r="Q175" s="215"/>
      <c r="R175" s="217"/>
      <c r="S175" s="215"/>
      <c r="T175" s="215"/>
      <c r="U175" s="215"/>
      <c r="V175" s="215"/>
      <c r="W175" s="215"/>
      <c r="X175" s="218"/>
      <c r="Y175" s="215"/>
      <c r="Z175" s="215"/>
      <c r="AA175" s="215"/>
      <c r="AB175" s="215"/>
      <c r="AC175" s="218"/>
      <c r="AD175" s="215"/>
      <c r="AE175" s="215"/>
      <c r="AF175" s="215"/>
      <c r="AG175" s="217"/>
      <c r="AH175" s="218"/>
      <c r="AI175" s="215"/>
      <c r="AJ175" s="215"/>
      <c r="AK175" s="215"/>
      <c r="AL175" s="217"/>
      <c r="AM175" s="218"/>
      <c r="AN175" s="215"/>
      <c r="AO175" s="216"/>
      <c r="AP175" s="216"/>
      <c r="AQ175" s="217"/>
      <c r="AR175" s="218"/>
      <c r="AS175" s="215"/>
      <c r="AT175" s="215"/>
      <c r="AU175" s="215"/>
      <c r="AV175" s="217"/>
      <c r="AW175" s="215"/>
      <c r="AX175" s="215"/>
      <c r="AY175" s="215"/>
      <c r="AZ175" s="215"/>
      <c r="BA175" s="215"/>
      <c r="BB175" s="219"/>
      <c r="BC175" s="215"/>
      <c r="BD175" s="216"/>
      <c r="BE175" s="216"/>
      <c r="BF175" s="216"/>
      <c r="BG175" s="215"/>
      <c r="BH175" s="215"/>
      <c r="BI175" s="215"/>
      <c r="BJ175" s="215"/>
      <c r="BK175" s="215"/>
      <c r="BL175" s="218"/>
      <c r="BM175" s="215"/>
      <c r="BN175" s="215"/>
      <c r="BO175" s="215"/>
      <c r="BP175" s="215"/>
      <c r="BQ175" s="218"/>
      <c r="BR175" s="215"/>
      <c r="BS175" s="215"/>
      <c r="BT175" s="215"/>
      <c r="BU175" s="217"/>
      <c r="BV175" s="218"/>
      <c r="BW175" s="216"/>
      <c r="BX175" s="216"/>
      <c r="BY175" s="215"/>
      <c r="BZ175" s="217"/>
      <c r="CA175" s="218"/>
      <c r="CB175" s="215"/>
      <c r="CC175" s="215"/>
      <c r="CD175" s="215"/>
      <c r="CE175" s="217"/>
      <c r="CF175" s="218"/>
      <c r="CG175" s="215"/>
      <c r="CH175" s="215"/>
      <c r="CI175" s="215"/>
      <c r="CJ175" s="217"/>
      <c r="CK175" s="215"/>
      <c r="CL175" s="215"/>
      <c r="CM175" s="215"/>
      <c r="CN175" s="215"/>
      <c r="CO175" s="215"/>
      <c r="CP175" s="215"/>
      <c r="CQ175" s="215"/>
      <c r="CR175" s="215"/>
      <c r="CS175" s="215"/>
      <c r="CT175" s="215"/>
      <c r="CU175" s="215"/>
      <c r="CV175" s="215"/>
      <c r="CW175" s="215"/>
      <c r="CX175" s="215"/>
      <c r="CY175" s="215"/>
      <c r="CZ175" s="215"/>
      <c r="DA175" s="215"/>
      <c r="DB175" s="215"/>
      <c r="DC175" s="215"/>
      <c r="DD175" s="215"/>
      <c r="DE175" s="215"/>
      <c r="DF175" s="215"/>
      <c r="DG175" s="215"/>
      <c r="DH175" s="215"/>
      <c r="DI175" s="220"/>
      <c r="DJ175" s="219"/>
      <c r="DK175" s="215"/>
      <c r="DL175" s="215"/>
      <c r="DM175" s="215"/>
      <c r="DN175" s="215"/>
      <c r="DO175" s="215"/>
      <c r="DP175" s="215"/>
      <c r="DQ175" s="215"/>
      <c r="DR175" s="215"/>
      <c r="DS175" s="215"/>
      <c r="DT175" s="215"/>
      <c r="DU175" s="215"/>
      <c r="DV175" s="215"/>
      <c r="DW175" s="215"/>
      <c r="DX175" s="215"/>
      <c r="DY175" s="215"/>
      <c r="DZ175" s="215"/>
      <c r="EA175" s="215"/>
      <c r="EB175" s="215"/>
      <c r="EC175" s="215"/>
      <c r="ED175" s="215"/>
      <c r="EE175" s="215"/>
      <c r="EF175" s="215"/>
      <c r="EG175" s="215"/>
      <c r="EH175" s="215"/>
      <c r="EI175" s="215"/>
      <c r="EJ175" s="215"/>
      <c r="EK175" s="215"/>
      <c r="EL175" s="215"/>
      <c r="EM175" s="215"/>
      <c r="EN175" s="215"/>
      <c r="EO175" s="215"/>
      <c r="EP175" s="215"/>
      <c r="EQ175" s="215"/>
      <c r="ER175" s="215"/>
      <c r="ES175" s="215"/>
      <c r="ET175" s="215"/>
      <c r="EU175" s="215"/>
      <c r="EV175" s="215"/>
      <c r="EW175" s="215"/>
      <c r="EX175" s="215"/>
      <c r="EY175" s="215"/>
      <c r="EZ175" s="215"/>
      <c r="FA175" s="215"/>
      <c r="FB175" s="215"/>
      <c r="FC175" s="215"/>
      <c r="FD175" s="215"/>
      <c r="FE175" s="215"/>
      <c r="FF175" s="215"/>
      <c r="FG175" s="215"/>
      <c r="FH175" s="215"/>
      <c r="FI175" s="215"/>
      <c r="FJ175" s="215"/>
      <c r="FK175" s="215"/>
      <c r="FL175" s="215"/>
      <c r="FM175" s="215"/>
      <c r="FN175" s="215"/>
      <c r="FO175" s="215"/>
      <c r="FP175" s="215"/>
      <c r="FQ175" s="215"/>
      <c r="FR175" s="215"/>
      <c r="FS175" s="215"/>
      <c r="FT175" s="215"/>
      <c r="FU175" s="215"/>
      <c r="FV175" s="215"/>
      <c r="FW175" s="215"/>
      <c r="FX175" s="215"/>
      <c r="FY175" s="215"/>
      <c r="FZ175" s="215"/>
      <c r="GA175" s="215"/>
      <c r="GB175" s="215"/>
      <c r="GC175" s="215"/>
      <c r="GD175" s="215"/>
      <c r="GE175" s="215"/>
      <c r="GF175" s="215"/>
      <c r="GG175" s="218"/>
      <c r="GH175" s="215"/>
      <c r="GI175" s="215"/>
      <c r="GJ175" s="215"/>
      <c r="GK175" s="221"/>
      <c r="GL175" s="1609"/>
      <c r="GM175" s="2154"/>
      <c r="GN175" s="1525"/>
      <c r="GO175" s="200"/>
    </row>
    <row r="176" spans="1:197" ht="10.5" customHeight="1">
      <c r="A176" s="1387"/>
      <c r="B176" s="1381"/>
      <c r="C176" s="1381"/>
      <c r="D176" s="1381"/>
      <c r="E176" s="1381"/>
      <c r="F176" s="1381"/>
      <c r="G176" s="1393"/>
      <c r="H176" s="1338"/>
      <c r="I176" s="1517"/>
      <c r="J176" s="1511"/>
      <c r="K176" s="1511"/>
      <c r="L176" s="1511"/>
      <c r="M176" s="1512"/>
      <c r="N176" s="1603">
        <v>15</v>
      </c>
      <c r="O176" s="1592"/>
      <c r="P176" s="1592"/>
      <c r="Q176" s="1592"/>
      <c r="R176" s="1593"/>
      <c r="S176" s="1510"/>
      <c r="T176" s="1511"/>
      <c r="U176" s="1511"/>
      <c r="V176" s="1511"/>
      <c r="W176" s="1512"/>
      <c r="X176" s="1510"/>
      <c r="Y176" s="1511"/>
      <c r="Z176" s="1511"/>
      <c r="AA176" s="1511"/>
      <c r="AB176" s="1512"/>
      <c r="AC176" s="1510"/>
      <c r="AD176" s="1511"/>
      <c r="AE176" s="1511"/>
      <c r="AF176" s="1511"/>
      <c r="AG176" s="1512"/>
      <c r="AH176" s="1510"/>
      <c r="AI176" s="1511"/>
      <c r="AJ176" s="1511"/>
      <c r="AK176" s="1511"/>
      <c r="AL176" s="1512"/>
      <c r="AM176" s="1510">
        <v>10</v>
      </c>
      <c r="AN176" s="1511"/>
      <c r="AO176" s="1511"/>
      <c r="AP176" s="1511"/>
      <c r="AQ176" s="1512"/>
      <c r="AR176" s="1510"/>
      <c r="AS176" s="1511"/>
      <c r="AT176" s="1511"/>
      <c r="AU176" s="1511"/>
      <c r="AV176" s="1512"/>
      <c r="AW176" s="1510"/>
      <c r="AX176" s="1511"/>
      <c r="AY176" s="1511"/>
      <c r="AZ176" s="1511"/>
      <c r="BA176" s="1521"/>
      <c r="BB176" s="1522">
        <v>20</v>
      </c>
      <c r="BC176" s="1511"/>
      <c r="BD176" s="1511"/>
      <c r="BE176" s="1511"/>
      <c r="BF176" s="1512"/>
      <c r="BG176" s="1510"/>
      <c r="BH176" s="1511"/>
      <c r="BI176" s="1511"/>
      <c r="BJ176" s="1511"/>
      <c r="BK176" s="1512"/>
      <c r="BL176" s="1510"/>
      <c r="BM176" s="1511"/>
      <c r="BN176" s="1511"/>
      <c r="BO176" s="1511"/>
      <c r="BP176" s="1512"/>
      <c r="BQ176" s="1510"/>
      <c r="BR176" s="1511"/>
      <c r="BS176" s="1511"/>
      <c r="BT176" s="1511"/>
      <c r="BU176" s="1512"/>
      <c r="BV176" s="1510">
        <v>10</v>
      </c>
      <c r="BW176" s="1511"/>
      <c r="BX176" s="1511"/>
      <c r="BY176" s="1511"/>
      <c r="BZ176" s="1512"/>
      <c r="CA176" s="1510"/>
      <c r="CB176" s="1511"/>
      <c r="CC176" s="1511"/>
      <c r="CD176" s="1511"/>
      <c r="CE176" s="1512"/>
      <c r="CF176" s="1510"/>
      <c r="CG176" s="1511"/>
      <c r="CH176" s="1511"/>
      <c r="CI176" s="1511"/>
      <c r="CJ176" s="1512"/>
      <c r="CK176" s="1511"/>
      <c r="CL176" s="1511"/>
      <c r="CM176" s="1511"/>
      <c r="CN176" s="1511"/>
      <c r="CO176" s="1512"/>
      <c r="CP176" s="1510"/>
      <c r="CQ176" s="1511"/>
      <c r="CR176" s="1511"/>
      <c r="CS176" s="1511"/>
      <c r="CT176" s="1512"/>
      <c r="CU176" s="1510"/>
      <c r="CV176" s="1511"/>
      <c r="CW176" s="1511"/>
      <c r="CX176" s="1511"/>
      <c r="CY176" s="1512"/>
      <c r="CZ176" s="1510"/>
      <c r="DA176" s="1511"/>
      <c r="DB176" s="1511"/>
      <c r="DC176" s="1511"/>
      <c r="DD176" s="1512"/>
      <c r="DE176" s="1510"/>
      <c r="DF176" s="1511"/>
      <c r="DG176" s="1511"/>
      <c r="DH176" s="1511"/>
      <c r="DI176" s="1521"/>
      <c r="DJ176" s="1522"/>
      <c r="DK176" s="1511"/>
      <c r="DL176" s="1511"/>
      <c r="DM176" s="1511"/>
      <c r="DN176" s="1512"/>
      <c r="DO176" s="1510"/>
      <c r="DP176" s="1511"/>
      <c r="DQ176" s="1511"/>
      <c r="DR176" s="1511"/>
      <c r="DS176" s="1512"/>
      <c r="DT176" s="1510"/>
      <c r="DU176" s="1511"/>
      <c r="DV176" s="1511"/>
      <c r="DW176" s="1511"/>
      <c r="DX176" s="1512"/>
      <c r="DY176" s="1510"/>
      <c r="DZ176" s="1511"/>
      <c r="EA176" s="1511"/>
      <c r="EB176" s="1511"/>
      <c r="EC176" s="1512"/>
      <c r="ED176" s="1511"/>
      <c r="EE176" s="1511"/>
      <c r="EF176" s="1511"/>
      <c r="EG176" s="1511"/>
      <c r="EH176" s="1512"/>
      <c r="EI176" s="1510"/>
      <c r="EJ176" s="1511"/>
      <c r="EK176" s="1511"/>
      <c r="EL176" s="1511"/>
      <c r="EM176" s="1512"/>
      <c r="EN176" s="1510"/>
      <c r="EO176" s="1511"/>
      <c r="EP176" s="1511"/>
      <c r="EQ176" s="1511"/>
      <c r="ER176" s="1512"/>
      <c r="ES176" s="1510"/>
      <c r="ET176" s="1511"/>
      <c r="EU176" s="1511"/>
      <c r="EV176" s="1511"/>
      <c r="EW176" s="1512"/>
      <c r="EX176" s="1510"/>
      <c r="EY176" s="1511"/>
      <c r="EZ176" s="1511"/>
      <c r="FA176" s="1511"/>
      <c r="FB176" s="1512"/>
      <c r="FC176" s="1510"/>
      <c r="FD176" s="1511"/>
      <c r="FE176" s="1511"/>
      <c r="FF176" s="1511"/>
      <c r="FG176" s="1512"/>
      <c r="FH176" s="1510"/>
      <c r="FI176" s="1511"/>
      <c r="FJ176" s="1511"/>
      <c r="FK176" s="1511"/>
      <c r="FL176" s="1512"/>
      <c r="FM176" s="1510"/>
      <c r="FN176" s="1511"/>
      <c r="FO176" s="1511"/>
      <c r="FP176" s="1511"/>
      <c r="FQ176" s="1511"/>
      <c r="FR176" s="1511"/>
      <c r="FS176" s="1511"/>
      <c r="FT176" s="1511"/>
      <c r="FU176" s="1511"/>
      <c r="FV176" s="1512"/>
      <c r="FW176" s="1510"/>
      <c r="FX176" s="1511"/>
      <c r="FY176" s="1511"/>
      <c r="FZ176" s="1511"/>
      <c r="GA176" s="1512"/>
      <c r="GB176" s="1510"/>
      <c r="GC176" s="1511"/>
      <c r="GD176" s="1511"/>
      <c r="GE176" s="1511"/>
      <c r="GF176" s="1512"/>
      <c r="GG176" s="1510"/>
      <c r="GH176" s="1511"/>
      <c r="GI176" s="1511"/>
      <c r="GJ176" s="1511"/>
      <c r="GK176" s="1513"/>
      <c r="GL176" s="1609"/>
      <c r="GM176" s="2155"/>
      <c r="GN176" s="1525"/>
      <c r="GO176" s="200"/>
    </row>
    <row r="177" spans="1:197" ht="10.5" customHeight="1">
      <c r="A177" s="1387"/>
      <c r="B177" s="1381"/>
      <c r="C177" s="1381"/>
      <c r="D177" s="1381"/>
      <c r="E177" s="1381"/>
      <c r="F177" s="1381"/>
      <c r="G177" s="1518" t="s">
        <v>767</v>
      </c>
      <c r="H177" s="1337" t="s">
        <v>765</v>
      </c>
      <c r="I177" s="214"/>
      <c r="J177" s="215"/>
      <c r="K177" s="215"/>
      <c r="L177" s="215"/>
      <c r="M177" s="217"/>
      <c r="N177" s="218"/>
      <c r="O177" s="215"/>
      <c r="P177" s="215"/>
      <c r="Q177" s="215"/>
      <c r="R177" s="215"/>
      <c r="S177" s="218"/>
      <c r="T177" s="215"/>
      <c r="U177" s="215"/>
      <c r="V177" s="215"/>
      <c r="W177" s="215"/>
      <c r="X177" s="218"/>
      <c r="Y177" s="215"/>
      <c r="Z177" s="215"/>
      <c r="AA177" s="215"/>
      <c r="AB177" s="215"/>
      <c r="AC177" s="218"/>
      <c r="AD177" s="215"/>
      <c r="AE177" s="215"/>
      <c r="AF177" s="215"/>
      <c r="AG177" s="217"/>
      <c r="AH177" s="218"/>
      <c r="AI177" s="215"/>
      <c r="AJ177" s="215"/>
      <c r="AK177" s="215"/>
      <c r="AL177" s="217"/>
      <c r="AM177" s="215"/>
      <c r="AN177" s="215"/>
      <c r="AO177" s="215"/>
      <c r="AP177" s="215"/>
      <c r="AQ177" s="215"/>
      <c r="AR177" s="218"/>
      <c r="AS177" s="215"/>
      <c r="AT177" s="215"/>
      <c r="AU177" s="215"/>
      <c r="AV177" s="217"/>
      <c r="AW177" s="215"/>
      <c r="AX177" s="215"/>
      <c r="AY177" s="215"/>
      <c r="AZ177" s="215"/>
      <c r="BA177" s="215"/>
      <c r="BB177" s="219"/>
      <c r="BC177" s="215"/>
      <c r="BD177" s="215"/>
      <c r="BE177" s="215"/>
      <c r="BF177" s="217"/>
      <c r="BG177" s="215"/>
      <c r="BH177" s="215"/>
      <c r="BI177" s="215"/>
      <c r="BJ177" s="215"/>
      <c r="BK177" s="215"/>
      <c r="BL177" s="218"/>
      <c r="BM177" s="215"/>
      <c r="BN177" s="215"/>
      <c r="BO177" s="215"/>
      <c r="BP177" s="215"/>
      <c r="BQ177" s="218"/>
      <c r="BR177" s="215"/>
      <c r="BS177" s="215"/>
      <c r="BT177" s="215"/>
      <c r="BU177" s="217"/>
      <c r="BV177" s="218"/>
      <c r="BW177" s="215"/>
      <c r="BX177" s="215"/>
      <c r="BY177" s="215"/>
      <c r="BZ177" s="217"/>
      <c r="CA177" s="218"/>
      <c r="CB177" s="215"/>
      <c r="CC177" s="215"/>
      <c r="CD177" s="215"/>
      <c r="CE177" s="217"/>
      <c r="CF177" s="218"/>
      <c r="CG177" s="215"/>
      <c r="CH177" s="215"/>
      <c r="CI177" s="215"/>
      <c r="CJ177" s="217"/>
      <c r="CK177" s="215"/>
      <c r="CL177" s="215"/>
      <c r="CM177" s="215"/>
      <c r="CN177" s="215"/>
      <c r="CO177" s="215"/>
      <c r="CP177" s="215"/>
      <c r="CQ177" s="215"/>
      <c r="CR177" s="215"/>
      <c r="CS177" s="215"/>
      <c r="CT177" s="215"/>
      <c r="CU177" s="215"/>
      <c r="CV177" s="215"/>
      <c r="CW177" s="215"/>
      <c r="CX177" s="215"/>
      <c r="CY177" s="215"/>
      <c r="CZ177" s="215"/>
      <c r="DA177" s="215"/>
      <c r="DB177" s="215"/>
      <c r="DC177" s="215"/>
      <c r="DD177" s="215"/>
      <c r="DE177" s="215"/>
      <c r="DF177" s="215"/>
      <c r="DG177" s="215"/>
      <c r="DH177" s="215"/>
      <c r="DI177" s="220"/>
      <c r="DJ177" s="219"/>
      <c r="DK177" s="215"/>
      <c r="DL177" s="215"/>
      <c r="DM177" s="215"/>
      <c r="DN177" s="215"/>
      <c r="DO177" s="215"/>
      <c r="DP177" s="215"/>
      <c r="DQ177" s="215"/>
      <c r="DR177" s="215"/>
      <c r="DS177" s="215"/>
      <c r="DT177" s="215"/>
      <c r="DU177" s="215"/>
      <c r="DV177" s="215"/>
      <c r="DW177" s="215"/>
      <c r="DX177" s="215"/>
      <c r="DY177" s="215"/>
      <c r="DZ177" s="215"/>
      <c r="EA177" s="215"/>
      <c r="EB177" s="215"/>
      <c r="EC177" s="215"/>
      <c r="ED177" s="215"/>
      <c r="EE177" s="215"/>
      <c r="EF177" s="215"/>
      <c r="EG177" s="215"/>
      <c r="EH177" s="215"/>
      <c r="EI177" s="215"/>
      <c r="EJ177" s="215"/>
      <c r="EK177" s="215"/>
      <c r="EL177" s="215"/>
      <c r="EM177" s="215"/>
      <c r="EN177" s="215"/>
      <c r="EO177" s="215"/>
      <c r="EP177" s="215"/>
      <c r="EQ177" s="215"/>
      <c r="ER177" s="215"/>
      <c r="ES177" s="215"/>
      <c r="ET177" s="215"/>
      <c r="EU177" s="215"/>
      <c r="EV177" s="215"/>
      <c r="EW177" s="215"/>
      <c r="EX177" s="215"/>
      <c r="EY177" s="215"/>
      <c r="EZ177" s="215"/>
      <c r="FA177" s="215"/>
      <c r="FB177" s="215"/>
      <c r="FC177" s="215"/>
      <c r="FD177" s="215"/>
      <c r="FE177" s="215"/>
      <c r="FF177" s="215"/>
      <c r="FG177" s="215"/>
      <c r="FH177" s="215"/>
      <c r="FI177" s="215"/>
      <c r="FJ177" s="215"/>
      <c r="FK177" s="215"/>
      <c r="FL177" s="215"/>
      <c r="FM177" s="215"/>
      <c r="FN177" s="215"/>
      <c r="FO177" s="215"/>
      <c r="FP177" s="215"/>
      <c r="FQ177" s="215"/>
      <c r="FR177" s="215"/>
      <c r="FS177" s="215"/>
      <c r="FT177" s="215"/>
      <c r="FU177" s="215"/>
      <c r="FV177" s="215"/>
      <c r="FW177" s="215"/>
      <c r="FX177" s="215"/>
      <c r="FY177" s="215"/>
      <c r="FZ177" s="215"/>
      <c r="GA177" s="215"/>
      <c r="GB177" s="215"/>
      <c r="GC177" s="215"/>
      <c r="GD177" s="215"/>
      <c r="GE177" s="215"/>
      <c r="GF177" s="215"/>
      <c r="GG177" s="218"/>
      <c r="GH177" s="215"/>
      <c r="GI177" s="215"/>
      <c r="GJ177" s="215"/>
      <c r="GK177" s="221"/>
      <c r="GL177" s="1604">
        <f>SUM(I179:GK179)</f>
        <v>55</v>
      </c>
      <c r="GM177" s="2154">
        <f>ROUND(GL177/30,2)</f>
        <v>1.83</v>
      </c>
      <c r="GN177" s="1525"/>
      <c r="GO177" s="200"/>
    </row>
    <row r="178" spans="1:197" ht="6.75" customHeight="1">
      <c r="A178" s="1387"/>
      <c r="B178" s="1381"/>
      <c r="C178" s="1381"/>
      <c r="D178" s="1381"/>
      <c r="E178" s="1381"/>
      <c r="F178" s="1381"/>
      <c r="G178" s="1518"/>
      <c r="H178" s="1337"/>
      <c r="I178" s="214"/>
      <c r="J178" s="215"/>
      <c r="K178" s="215"/>
      <c r="L178" s="215"/>
      <c r="M178" s="217"/>
      <c r="N178" s="216"/>
      <c r="O178" s="216"/>
      <c r="P178" s="215"/>
      <c r="Q178" s="215"/>
      <c r="R178" s="217"/>
      <c r="S178" s="215"/>
      <c r="T178" s="215"/>
      <c r="U178" s="215"/>
      <c r="V178" s="215"/>
      <c r="W178" s="215"/>
      <c r="X178" s="218"/>
      <c r="Y178" s="215"/>
      <c r="Z178" s="215"/>
      <c r="AA178" s="215"/>
      <c r="AB178" s="215"/>
      <c r="AC178" s="218"/>
      <c r="AD178" s="215"/>
      <c r="AE178" s="216"/>
      <c r="AF178" s="216"/>
      <c r="AG178" s="217"/>
      <c r="AH178" s="218"/>
      <c r="AI178" s="215"/>
      <c r="AJ178" s="215"/>
      <c r="AK178" s="215"/>
      <c r="AL178" s="217"/>
      <c r="AM178" s="215"/>
      <c r="AN178" s="215"/>
      <c r="AO178" s="215"/>
      <c r="AP178" s="215"/>
      <c r="AQ178" s="215"/>
      <c r="AR178" s="218"/>
      <c r="AS178" s="215"/>
      <c r="AT178" s="215"/>
      <c r="AU178" s="215"/>
      <c r="AV178" s="217"/>
      <c r="AW178" s="215"/>
      <c r="AX178" s="215"/>
      <c r="AY178" s="215"/>
      <c r="AZ178" s="215"/>
      <c r="BA178" s="215"/>
      <c r="BB178" s="219"/>
      <c r="BC178" s="215"/>
      <c r="BD178" s="216"/>
      <c r="BE178" s="216"/>
      <c r="BF178" s="216"/>
      <c r="BG178" s="215"/>
      <c r="BH178" s="215"/>
      <c r="BI178" s="215"/>
      <c r="BJ178" s="215"/>
      <c r="BK178" s="215"/>
      <c r="BL178" s="218"/>
      <c r="BM178" s="215"/>
      <c r="BN178" s="215"/>
      <c r="BO178" s="215"/>
      <c r="BP178" s="215"/>
      <c r="BQ178" s="218"/>
      <c r="BR178" s="215"/>
      <c r="BS178" s="215"/>
      <c r="BT178" s="215"/>
      <c r="BU178" s="217"/>
      <c r="BV178" s="218"/>
      <c r="BW178" s="216"/>
      <c r="BX178" s="216"/>
      <c r="BY178" s="215"/>
      <c r="BZ178" s="217"/>
      <c r="CA178" s="218"/>
      <c r="CB178" s="215"/>
      <c r="CC178" s="215"/>
      <c r="CD178" s="215"/>
      <c r="CE178" s="217"/>
      <c r="CF178" s="218"/>
      <c r="CG178" s="215"/>
      <c r="CH178" s="215"/>
      <c r="CI178" s="215"/>
      <c r="CJ178" s="217"/>
      <c r="CK178" s="215"/>
      <c r="CL178" s="215"/>
      <c r="CM178" s="215"/>
      <c r="CN178" s="215"/>
      <c r="CO178" s="215"/>
      <c r="CP178" s="215"/>
      <c r="CQ178" s="215"/>
      <c r="CR178" s="215"/>
      <c r="CS178" s="215"/>
      <c r="CT178" s="215"/>
      <c r="CU178" s="215"/>
      <c r="CV178" s="215"/>
      <c r="CW178" s="215"/>
      <c r="CX178" s="215"/>
      <c r="CY178" s="215"/>
      <c r="CZ178" s="215"/>
      <c r="DA178" s="215"/>
      <c r="DB178" s="215"/>
      <c r="DC178" s="215"/>
      <c r="DD178" s="215"/>
      <c r="DE178" s="215"/>
      <c r="DF178" s="215"/>
      <c r="DG178" s="215"/>
      <c r="DH178" s="215"/>
      <c r="DI178" s="220"/>
      <c r="DJ178" s="219"/>
      <c r="DK178" s="215"/>
      <c r="DL178" s="215"/>
      <c r="DM178" s="215"/>
      <c r="DN178" s="215"/>
      <c r="DO178" s="215"/>
      <c r="DP178" s="215"/>
      <c r="DQ178" s="215"/>
      <c r="DR178" s="215"/>
      <c r="DS178" s="215"/>
      <c r="DT178" s="215"/>
      <c r="DU178" s="215"/>
      <c r="DV178" s="215"/>
      <c r="DW178" s="215"/>
      <c r="DX178" s="215"/>
      <c r="DY178" s="215"/>
      <c r="DZ178" s="215"/>
      <c r="EA178" s="215"/>
      <c r="EB178" s="215"/>
      <c r="EC178" s="215"/>
      <c r="ED178" s="215"/>
      <c r="EE178" s="215"/>
      <c r="EF178" s="215"/>
      <c r="EG178" s="215"/>
      <c r="EH178" s="215"/>
      <c r="EI178" s="215"/>
      <c r="EJ178" s="215"/>
      <c r="EK178" s="215"/>
      <c r="EL178" s="215"/>
      <c r="EM178" s="215"/>
      <c r="EN178" s="215"/>
      <c r="EO178" s="215"/>
      <c r="EP178" s="215"/>
      <c r="EQ178" s="215"/>
      <c r="ER178" s="215"/>
      <c r="ES178" s="215"/>
      <c r="ET178" s="215"/>
      <c r="EU178" s="215"/>
      <c r="EV178" s="215"/>
      <c r="EW178" s="215"/>
      <c r="EX178" s="215"/>
      <c r="EY178" s="215"/>
      <c r="EZ178" s="215"/>
      <c r="FA178" s="215"/>
      <c r="FB178" s="215"/>
      <c r="FC178" s="215"/>
      <c r="FD178" s="215"/>
      <c r="FE178" s="215"/>
      <c r="FF178" s="215"/>
      <c r="FG178" s="215"/>
      <c r="FH178" s="215"/>
      <c r="FI178" s="215"/>
      <c r="FJ178" s="215"/>
      <c r="FK178" s="215"/>
      <c r="FL178" s="215"/>
      <c r="FM178" s="215"/>
      <c r="FN178" s="215"/>
      <c r="FO178" s="215"/>
      <c r="FP178" s="215"/>
      <c r="FQ178" s="215"/>
      <c r="FR178" s="215"/>
      <c r="FS178" s="215"/>
      <c r="FT178" s="215"/>
      <c r="FU178" s="215"/>
      <c r="FV178" s="215"/>
      <c r="FW178" s="215"/>
      <c r="FX178" s="215"/>
      <c r="FY178" s="215"/>
      <c r="FZ178" s="215"/>
      <c r="GA178" s="215"/>
      <c r="GB178" s="215"/>
      <c r="GC178" s="215"/>
      <c r="GD178" s="215"/>
      <c r="GE178" s="215"/>
      <c r="GF178" s="215"/>
      <c r="GG178" s="218"/>
      <c r="GH178" s="215"/>
      <c r="GI178" s="215"/>
      <c r="GJ178" s="215"/>
      <c r="GK178" s="221"/>
      <c r="GL178" s="1605"/>
      <c r="GM178" s="2154"/>
      <c r="GN178" s="1525"/>
      <c r="GO178" s="200"/>
    </row>
    <row r="179" spans="1:197" ht="10.5" customHeight="1">
      <c r="A179" s="1387"/>
      <c r="B179" s="1381"/>
      <c r="C179" s="1381"/>
      <c r="D179" s="1381"/>
      <c r="E179" s="1381"/>
      <c r="F179" s="1381"/>
      <c r="G179" s="1519"/>
      <c r="H179" s="1338"/>
      <c r="I179" s="1591"/>
      <c r="J179" s="1592"/>
      <c r="K179" s="1592"/>
      <c r="L179" s="1592"/>
      <c r="M179" s="1593"/>
      <c r="N179" s="1603">
        <v>15</v>
      </c>
      <c r="O179" s="1592"/>
      <c r="P179" s="1592"/>
      <c r="Q179" s="1592"/>
      <c r="R179" s="1593"/>
      <c r="S179" s="1510"/>
      <c r="T179" s="1511"/>
      <c r="U179" s="1511"/>
      <c r="V179" s="1511"/>
      <c r="W179" s="1512"/>
      <c r="X179" s="1510"/>
      <c r="Y179" s="1511"/>
      <c r="Z179" s="1511"/>
      <c r="AA179" s="1511"/>
      <c r="AB179" s="1512"/>
      <c r="AC179" s="1510">
        <v>10</v>
      </c>
      <c r="AD179" s="1511"/>
      <c r="AE179" s="1511"/>
      <c r="AF179" s="1511"/>
      <c r="AG179" s="1512"/>
      <c r="AH179" s="1510"/>
      <c r="AI179" s="1511"/>
      <c r="AJ179" s="1511"/>
      <c r="AK179" s="1511"/>
      <c r="AL179" s="1512"/>
      <c r="AM179" s="1510"/>
      <c r="AN179" s="1511"/>
      <c r="AO179" s="1511"/>
      <c r="AP179" s="1511"/>
      <c r="AQ179" s="1512"/>
      <c r="AR179" s="1510"/>
      <c r="AS179" s="1511"/>
      <c r="AT179" s="1511"/>
      <c r="AU179" s="1511"/>
      <c r="AV179" s="1512"/>
      <c r="AW179" s="1510"/>
      <c r="AX179" s="1511"/>
      <c r="AY179" s="1511"/>
      <c r="AZ179" s="1511"/>
      <c r="BA179" s="1521"/>
      <c r="BB179" s="1522">
        <v>20</v>
      </c>
      <c r="BC179" s="1511"/>
      <c r="BD179" s="1511"/>
      <c r="BE179" s="1511"/>
      <c r="BF179" s="1512"/>
      <c r="BG179" s="1510"/>
      <c r="BH179" s="1511"/>
      <c r="BI179" s="1511"/>
      <c r="BJ179" s="1511"/>
      <c r="BK179" s="1512"/>
      <c r="BL179" s="1510"/>
      <c r="BM179" s="1511"/>
      <c r="BN179" s="1511"/>
      <c r="BO179" s="1511"/>
      <c r="BP179" s="1512"/>
      <c r="BQ179" s="1510"/>
      <c r="BR179" s="1511"/>
      <c r="BS179" s="1511"/>
      <c r="BT179" s="1511"/>
      <c r="BU179" s="1512"/>
      <c r="BV179" s="1510">
        <v>10</v>
      </c>
      <c r="BW179" s="1511"/>
      <c r="BX179" s="1511"/>
      <c r="BY179" s="1511"/>
      <c r="BZ179" s="1512"/>
      <c r="CA179" s="1510"/>
      <c r="CB179" s="1511"/>
      <c r="CC179" s="1511"/>
      <c r="CD179" s="1511"/>
      <c r="CE179" s="1512"/>
      <c r="CF179" s="1510"/>
      <c r="CG179" s="1511"/>
      <c r="CH179" s="1511"/>
      <c r="CI179" s="1511"/>
      <c r="CJ179" s="1512"/>
      <c r="CK179" s="1511"/>
      <c r="CL179" s="1511"/>
      <c r="CM179" s="1511"/>
      <c r="CN179" s="1511"/>
      <c r="CO179" s="1512"/>
      <c r="CP179" s="1510"/>
      <c r="CQ179" s="1511"/>
      <c r="CR179" s="1511"/>
      <c r="CS179" s="1511"/>
      <c r="CT179" s="1512"/>
      <c r="CU179" s="1510"/>
      <c r="CV179" s="1511"/>
      <c r="CW179" s="1511"/>
      <c r="CX179" s="1511"/>
      <c r="CY179" s="1512"/>
      <c r="CZ179" s="1510"/>
      <c r="DA179" s="1511"/>
      <c r="DB179" s="1511"/>
      <c r="DC179" s="1511"/>
      <c r="DD179" s="1512"/>
      <c r="DE179" s="1510"/>
      <c r="DF179" s="1511"/>
      <c r="DG179" s="1511"/>
      <c r="DH179" s="1511"/>
      <c r="DI179" s="1521"/>
      <c r="DJ179" s="1522"/>
      <c r="DK179" s="1511"/>
      <c r="DL179" s="1511"/>
      <c r="DM179" s="1511"/>
      <c r="DN179" s="1512"/>
      <c r="DO179" s="1510"/>
      <c r="DP179" s="1511"/>
      <c r="DQ179" s="1511"/>
      <c r="DR179" s="1511"/>
      <c r="DS179" s="1512"/>
      <c r="DT179" s="1510"/>
      <c r="DU179" s="1511"/>
      <c r="DV179" s="1511"/>
      <c r="DW179" s="1511"/>
      <c r="DX179" s="1512"/>
      <c r="DY179" s="1510"/>
      <c r="DZ179" s="1511"/>
      <c r="EA179" s="1511"/>
      <c r="EB179" s="1511"/>
      <c r="EC179" s="1512"/>
      <c r="ED179" s="1511"/>
      <c r="EE179" s="1511"/>
      <c r="EF179" s="1511"/>
      <c r="EG179" s="1511"/>
      <c r="EH179" s="1512"/>
      <c r="EI179" s="1510"/>
      <c r="EJ179" s="1511"/>
      <c r="EK179" s="1511"/>
      <c r="EL179" s="1511"/>
      <c r="EM179" s="1512"/>
      <c r="EN179" s="1510"/>
      <c r="EO179" s="1511"/>
      <c r="EP179" s="1511"/>
      <c r="EQ179" s="1511"/>
      <c r="ER179" s="1512"/>
      <c r="ES179" s="1510"/>
      <c r="ET179" s="1511"/>
      <c r="EU179" s="1511"/>
      <c r="EV179" s="1511"/>
      <c r="EW179" s="1512"/>
      <c r="EX179" s="1510"/>
      <c r="EY179" s="1511"/>
      <c r="EZ179" s="1511"/>
      <c r="FA179" s="1511"/>
      <c r="FB179" s="1512"/>
      <c r="FC179" s="1510"/>
      <c r="FD179" s="1511"/>
      <c r="FE179" s="1511"/>
      <c r="FF179" s="1511"/>
      <c r="FG179" s="1512"/>
      <c r="FH179" s="1510"/>
      <c r="FI179" s="1511"/>
      <c r="FJ179" s="1511"/>
      <c r="FK179" s="1511"/>
      <c r="FL179" s="1512"/>
      <c r="FM179" s="1510"/>
      <c r="FN179" s="1511"/>
      <c r="FO179" s="1511"/>
      <c r="FP179" s="1511"/>
      <c r="FQ179" s="1511"/>
      <c r="FR179" s="1511"/>
      <c r="FS179" s="1511"/>
      <c r="FT179" s="1511"/>
      <c r="FU179" s="1511"/>
      <c r="FV179" s="1512"/>
      <c r="FW179" s="1510"/>
      <c r="FX179" s="1511"/>
      <c r="FY179" s="1511"/>
      <c r="FZ179" s="1511"/>
      <c r="GA179" s="1512"/>
      <c r="GB179" s="1510"/>
      <c r="GC179" s="1511"/>
      <c r="GD179" s="1511"/>
      <c r="GE179" s="1511"/>
      <c r="GF179" s="1512"/>
      <c r="GG179" s="1510"/>
      <c r="GH179" s="1511"/>
      <c r="GI179" s="1511"/>
      <c r="GJ179" s="1511"/>
      <c r="GK179" s="1513"/>
      <c r="GL179" s="1607"/>
      <c r="GM179" s="2154"/>
      <c r="GN179" s="1525"/>
      <c r="GO179" s="200"/>
    </row>
    <row r="180" spans="1:197" ht="10.5" customHeight="1">
      <c r="A180" s="1387"/>
      <c r="B180" s="1381"/>
      <c r="C180" s="1381"/>
      <c r="D180" s="1381"/>
      <c r="E180" s="1381"/>
      <c r="F180" s="1381"/>
      <c r="G180" s="1431" t="s">
        <v>716</v>
      </c>
      <c r="H180" s="1337" t="s">
        <v>765</v>
      </c>
      <c r="I180" s="214"/>
      <c r="J180" s="215"/>
      <c r="K180" s="215"/>
      <c r="L180" s="215"/>
      <c r="M180" s="217"/>
      <c r="N180" s="218" t="s">
        <v>768</v>
      </c>
      <c r="O180" s="215"/>
      <c r="P180" s="215"/>
      <c r="Q180" s="215" t="s">
        <v>821</v>
      </c>
      <c r="R180" s="217"/>
      <c r="S180" s="215"/>
      <c r="T180" s="215"/>
      <c r="U180" s="215"/>
      <c r="V180" s="215"/>
      <c r="W180" s="215"/>
      <c r="X180" s="218"/>
      <c r="Y180" s="215"/>
      <c r="Z180" s="215"/>
      <c r="AA180" s="215"/>
      <c r="AB180" s="215"/>
      <c r="AC180" s="218"/>
      <c r="AD180" s="215"/>
      <c r="AE180" s="215"/>
      <c r="AF180" s="215"/>
      <c r="AG180" s="217"/>
      <c r="AH180" s="218"/>
      <c r="AI180" s="215"/>
      <c r="AJ180" s="215"/>
      <c r="AK180" s="215"/>
      <c r="AL180" s="217"/>
      <c r="AM180" s="218" t="s">
        <v>822</v>
      </c>
      <c r="AN180" s="215"/>
      <c r="AO180" s="215"/>
      <c r="AP180" s="215"/>
      <c r="AQ180" s="217" t="s">
        <v>817</v>
      </c>
      <c r="AR180" s="218"/>
      <c r="AS180" s="215"/>
      <c r="AT180" s="215"/>
      <c r="AU180" s="215"/>
      <c r="AV180" s="217"/>
      <c r="AW180" s="215"/>
      <c r="AX180" s="215"/>
      <c r="AY180" s="215"/>
      <c r="AZ180" s="215"/>
      <c r="BA180" s="215"/>
      <c r="BB180" s="219"/>
      <c r="BC180" s="215" t="s">
        <v>823</v>
      </c>
      <c r="BD180" s="215"/>
      <c r="BE180" s="215"/>
      <c r="BF180" s="217" t="s">
        <v>772</v>
      </c>
      <c r="BG180" s="215"/>
      <c r="BH180" s="215"/>
      <c r="BI180" s="215"/>
      <c r="BJ180" s="215"/>
      <c r="BK180" s="215"/>
      <c r="BL180" s="218"/>
      <c r="BM180" s="215"/>
      <c r="BN180" s="215"/>
      <c r="BO180" s="215"/>
      <c r="BP180" s="215"/>
      <c r="BQ180" s="218"/>
      <c r="BR180" s="215"/>
      <c r="BS180" s="215"/>
      <c r="BT180" s="215"/>
      <c r="BU180" s="217"/>
      <c r="BV180" s="218" t="s">
        <v>777</v>
      </c>
      <c r="BW180" s="215"/>
      <c r="BX180" s="215"/>
      <c r="BY180" s="215" t="s">
        <v>774</v>
      </c>
      <c r="BZ180" s="217"/>
      <c r="CA180" s="218"/>
      <c r="CB180" s="215"/>
      <c r="CC180" s="215"/>
      <c r="CD180" s="215"/>
      <c r="CE180" s="217"/>
      <c r="CF180" s="218"/>
      <c r="CG180" s="215"/>
      <c r="CH180" s="215"/>
      <c r="CI180" s="215"/>
      <c r="CJ180" s="217"/>
      <c r="CK180" s="215"/>
      <c r="CL180" s="215"/>
      <c r="CM180" s="215"/>
      <c r="CN180" s="215"/>
      <c r="CO180" s="215"/>
      <c r="CP180" s="215"/>
      <c r="CQ180" s="215"/>
      <c r="CR180" s="215"/>
      <c r="CS180" s="215"/>
      <c r="CT180" s="215"/>
      <c r="CU180" s="215"/>
      <c r="CV180" s="215"/>
      <c r="CW180" s="215"/>
      <c r="CX180" s="215"/>
      <c r="CY180" s="215"/>
      <c r="CZ180" s="215"/>
      <c r="DA180" s="215"/>
      <c r="DB180" s="215"/>
      <c r="DC180" s="215"/>
      <c r="DD180" s="215"/>
      <c r="DE180" s="215"/>
      <c r="DF180" s="215"/>
      <c r="DG180" s="215"/>
      <c r="DH180" s="215"/>
      <c r="DI180" s="220"/>
      <c r="DJ180" s="219"/>
      <c r="DK180" s="215"/>
      <c r="DL180" s="215"/>
      <c r="DM180" s="215"/>
      <c r="DN180" s="215"/>
      <c r="DO180" s="215"/>
      <c r="DP180" s="215"/>
      <c r="DQ180" s="215"/>
      <c r="DR180" s="215"/>
      <c r="DS180" s="215"/>
      <c r="DT180" s="215"/>
      <c r="DU180" s="215"/>
      <c r="DV180" s="215"/>
      <c r="DW180" s="215"/>
      <c r="DX180" s="215"/>
      <c r="DY180" s="215"/>
      <c r="DZ180" s="215"/>
      <c r="EA180" s="215"/>
      <c r="EB180" s="215"/>
      <c r="EC180" s="215"/>
      <c r="ED180" s="215"/>
      <c r="EE180" s="215"/>
      <c r="EF180" s="215"/>
      <c r="EG180" s="215"/>
      <c r="EH180" s="215"/>
      <c r="EI180" s="215"/>
      <c r="EJ180" s="215"/>
      <c r="EK180" s="215"/>
      <c r="EL180" s="215"/>
      <c r="EM180" s="215"/>
      <c r="EN180" s="215"/>
      <c r="EO180" s="215"/>
      <c r="EP180" s="215"/>
      <c r="EQ180" s="215"/>
      <c r="ER180" s="215"/>
      <c r="ES180" s="215"/>
      <c r="ET180" s="215"/>
      <c r="EU180" s="215"/>
      <c r="EV180" s="215"/>
      <c r="EW180" s="215"/>
      <c r="EX180" s="215"/>
      <c r="EY180" s="215"/>
      <c r="EZ180" s="215"/>
      <c r="FA180" s="215"/>
      <c r="FB180" s="215"/>
      <c r="FC180" s="215"/>
      <c r="FD180" s="215"/>
      <c r="FE180" s="215"/>
      <c r="FF180" s="215"/>
      <c r="FG180" s="215"/>
      <c r="FH180" s="215"/>
      <c r="FI180" s="215"/>
      <c r="FJ180" s="215"/>
      <c r="FK180" s="215"/>
      <c r="FL180" s="215"/>
      <c r="FM180" s="215"/>
      <c r="FN180" s="215"/>
      <c r="FO180" s="215"/>
      <c r="FP180" s="215"/>
      <c r="FQ180" s="215"/>
      <c r="FR180" s="215"/>
      <c r="FS180" s="215"/>
      <c r="FT180" s="215"/>
      <c r="FU180" s="215"/>
      <c r="FV180" s="215"/>
      <c r="FW180" s="215"/>
      <c r="FX180" s="215"/>
      <c r="FY180" s="215"/>
      <c r="FZ180" s="215"/>
      <c r="GA180" s="215"/>
      <c r="GB180" s="215"/>
      <c r="GC180" s="215"/>
      <c r="GD180" s="215"/>
      <c r="GE180" s="215"/>
      <c r="GF180" s="215"/>
      <c r="GG180" s="218"/>
      <c r="GH180" s="215"/>
      <c r="GI180" s="215"/>
      <c r="GJ180" s="215"/>
      <c r="GK180" s="221"/>
      <c r="GL180" s="1604">
        <f>SUM(I182:GK182)</f>
        <v>53</v>
      </c>
      <c r="GM180" s="2157">
        <f>ROUND(GL180/30,2)</f>
        <v>1.77</v>
      </c>
      <c r="GN180" s="1525"/>
      <c r="GO180" s="200"/>
    </row>
    <row r="181" spans="1:197" ht="4.5" customHeight="1">
      <c r="A181" s="1387"/>
      <c r="B181" s="1381"/>
      <c r="C181" s="1381"/>
      <c r="D181" s="1381"/>
      <c r="E181" s="1381"/>
      <c r="F181" s="1381"/>
      <c r="G181" s="1392"/>
      <c r="H181" s="1337"/>
      <c r="I181" s="214"/>
      <c r="J181" s="215"/>
      <c r="K181" s="215"/>
      <c r="L181" s="215"/>
      <c r="M181" s="217"/>
      <c r="N181" s="224"/>
      <c r="O181" s="225"/>
      <c r="P181" s="215"/>
      <c r="Q181" s="215"/>
      <c r="R181" s="217"/>
      <c r="S181" s="215"/>
      <c r="T181" s="215"/>
      <c r="U181" s="215"/>
      <c r="V181" s="215"/>
      <c r="W181" s="215"/>
      <c r="X181" s="218"/>
      <c r="Y181" s="215"/>
      <c r="Z181" s="215"/>
      <c r="AA181" s="215"/>
      <c r="AB181" s="215"/>
      <c r="AC181" s="218"/>
      <c r="AD181" s="215"/>
      <c r="AE181" s="215"/>
      <c r="AF181" s="215"/>
      <c r="AG181" s="217"/>
      <c r="AH181" s="218"/>
      <c r="AI181" s="215"/>
      <c r="AJ181" s="215"/>
      <c r="AK181" s="215"/>
      <c r="AL181" s="217"/>
      <c r="AM181" s="218"/>
      <c r="AN181" s="215"/>
      <c r="AO181" s="225"/>
      <c r="AP181" s="225"/>
      <c r="AQ181" s="217"/>
      <c r="AR181" s="218"/>
      <c r="AS181" s="215"/>
      <c r="AT181" s="215"/>
      <c r="AU181" s="215"/>
      <c r="AV181" s="217"/>
      <c r="AW181" s="215"/>
      <c r="AX181" s="215"/>
      <c r="AY181" s="215"/>
      <c r="AZ181" s="215"/>
      <c r="BA181" s="215"/>
      <c r="BB181" s="219"/>
      <c r="BC181" s="215"/>
      <c r="BD181" s="225"/>
      <c r="BE181" s="225"/>
      <c r="BF181" s="225"/>
      <c r="BG181" s="215"/>
      <c r="BH181" s="215"/>
      <c r="BI181" s="215"/>
      <c r="BJ181" s="215"/>
      <c r="BK181" s="215"/>
      <c r="BL181" s="218"/>
      <c r="BM181" s="215"/>
      <c r="BN181" s="215"/>
      <c r="BO181" s="215"/>
      <c r="BP181" s="215"/>
      <c r="BQ181" s="218"/>
      <c r="BR181" s="215"/>
      <c r="BS181" s="215"/>
      <c r="BT181" s="215"/>
      <c r="BU181" s="217"/>
      <c r="BV181" s="218"/>
      <c r="BW181" s="225"/>
      <c r="BX181" s="225"/>
      <c r="BY181" s="215"/>
      <c r="BZ181" s="217"/>
      <c r="CA181" s="218"/>
      <c r="CB181" s="215"/>
      <c r="CC181" s="215"/>
      <c r="CD181" s="215"/>
      <c r="CE181" s="217"/>
      <c r="CF181" s="218"/>
      <c r="CG181" s="215"/>
      <c r="CH181" s="215"/>
      <c r="CI181" s="215"/>
      <c r="CJ181" s="217"/>
      <c r="CK181" s="215"/>
      <c r="CL181" s="215"/>
      <c r="CM181" s="215"/>
      <c r="CN181" s="215"/>
      <c r="CO181" s="215"/>
      <c r="CP181" s="215"/>
      <c r="CQ181" s="215"/>
      <c r="CR181" s="215"/>
      <c r="CS181" s="215"/>
      <c r="CT181" s="215"/>
      <c r="CU181" s="215"/>
      <c r="CV181" s="215"/>
      <c r="CW181" s="215"/>
      <c r="CX181" s="215"/>
      <c r="CY181" s="215"/>
      <c r="CZ181" s="215"/>
      <c r="DA181" s="215"/>
      <c r="DB181" s="215"/>
      <c r="DC181" s="215"/>
      <c r="DD181" s="215"/>
      <c r="DE181" s="215"/>
      <c r="DF181" s="215"/>
      <c r="DG181" s="215"/>
      <c r="DH181" s="215"/>
      <c r="DI181" s="220"/>
      <c r="DJ181" s="219"/>
      <c r="DK181" s="215"/>
      <c r="DL181" s="215"/>
      <c r="DM181" s="215"/>
      <c r="DN181" s="215"/>
      <c r="DO181" s="215"/>
      <c r="DP181" s="215"/>
      <c r="DQ181" s="215"/>
      <c r="DR181" s="215"/>
      <c r="DS181" s="215"/>
      <c r="DT181" s="215"/>
      <c r="DU181" s="215"/>
      <c r="DV181" s="215"/>
      <c r="DW181" s="215"/>
      <c r="DX181" s="215"/>
      <c r="DY181" s="215"/>
      <c r="DZ181" s="215"/>
      <c r="EA181" s="215"/>
      <c r="EB181" s="215"/>
      <c r="EC181" s="215"/>
      <c r="ED181" s="215"/>
      <c r="EE181" s="215"/>
      <c r="EF181" s="215"/>
      <c r="EG181" s="215"/>
      <c r="EH181" s="215"/>
      <c r="EI181" s="215"/>
      <c r="EJ181" s="215"/>
      <c r="EK181" s="215"/>
      <c r="EL181" s="215"/>
      <c r="EM181" s="215"/>
      <c r="EN181" s="215"/>
      <c r="EO181" s="215"/>
      <c r="EP181" s="215"/>
      <c r="EQ181" s="215"/>
      <c r="ER181" s="215"/>
      <c r="ES181" s="215"/>
      <c r="ET181" s="215"/>
      <c r="EU181" s="215"/>
      <c r="EV181" s="215"/>
      <c r="EW181" s="215"/>
      <c r="EX181" s="215"/>
      <c r="EY181" s="215"/>
      <c r="EZ181" s="215"/>
      <c r="FA181" s="215"/>
      <c r="FB181" s="215"/>
      <c r="FC181" s="215"/>
      <c r="FD181" s="215"/>
      <c r="FE181" s="215"/>
      <c r="FF181" s="215"/>
      <c r="FG181" s="215"/>
      <c r="FH181" s="215"/>
      <c r="FI181" s="215"/>
      <c r="FJ181" s="215"/>
      <c r="FK181" s="215"/>
      <c r="FL181" s="215"/>
      <c r="FM181" s="215"/>
      <c r="FN181" s="215"/>
      <c r="FO181" s="215"/>
      <c r="FP181" s="215"/>
      <c r="FQ181" s="215"/>
      <c r="FR181" s="215"/>
      <c r="FS181" s="215"/>
      <c r="FT181" s="215"/>
      <c r="FU181" s="215"/>
      <c r="FV181" s="215"/>
      <c r="FW181" s="215"/>
      <c r="FX181" s="215"/>
      <c r="FY181" s="215"/>
      <c r="FZ181" s="215"/>
      <c r="GA181" s="215"/>
      <c r="GB181" s="215"/>
      <c r="GC181" s="215"/>
      <c r="GD181" s="215"/>
      <c r="GE181" s="215"/>
      <c r="GF181" s="215"/>
      <c r="GG181" s="218"/>
      <c r="GH181" s="215"/>
      <c r="GI181" s="215"/>
      <c r="GJ181" s="215"/>
      <c r="GK181" s="221"/>
      <c r="GL181" s="1605"/>
      <c r="GM181" s="2154"/>
      <c r="GN181" s="1525"/>
      <c r="GO181" s="200"/>
    </row>
    <row r="182" spans="1:197" ht="10.5" customHeight="1">
      <c r="A182" s="1404"/>
      <c r="B182" s="1384"/>
      <c r="C182" s="1384"/>
      <c r="D182" s="1384"/>
      <c r="E182" s="1384"/>
      <c r="F182" s="1384"/>
      <c r="G182" s="1397"/>
      <c r="H182" s="1437"/>
      <c r="I182" s="1536"/>
      <c r="J182" s="1502"/>
      <c r="K182" s="1502"/>
      <c r="L182" s="1502"/>
      <c r="M182" s="1503"/>
      <c r="N182" s="1501">
        <v>13</v>
      </c>
      <c r="O182" s="1502"/>
      <c r="P182" s="1502"/>
      <c r="Q182" s="1502"/>
      <c r="R182" s="1503"/>
      <c r="S182" s="1501"/>
      <c r="T182" s="1502"/>
      <c r="U182" s="1502"/>
      <c r="V182" s="1502"/>
      <c r="W182" s="1503"/>
      <c r="X182" s="1501"/>
      <c r="Y182" s="1502"/>
      <c r="Z182" s="1502"/>
      <c r="AA182" s="1502"/>
      <c r="AB182" s="1503"/>
      <c r="AC182" s="1501"/>
      <c r="AD182" s="1502"/>
      <c r="AE182" s="1502"/>
      <c r="AF182" s="1502"/>
      <c r="AG182" s="1503"/>
      <c r="AH182" s="1501"/>
      <c r="AI182" s="1502"/>
      <c r="AJ182" s="1502"/>
      <c r="AK182" s="1502"/>
      <c r="AL182" s="1503"/>
      <c r="AM182" s="1501">
        <v>10</v>
      </c>
      <c r="AN182" s="1502"/>
      <c r="AO182" s="1502"/>
      <c r="AP182" s="1502"/>
      <c r="AQ182" s="1503"/>
      <c r="AR182" s="1501"/>
      <c r="AS182" s="1502"/>
      <c r="AT182" s="1502"/>
      <c r="AU182" s="1502"/>
      <c r="AV182" s="1503"/>
      <c r="AW182" s="1501"/>
      <c r="AX182" s="1502"/>
      <c r="AY182" s="1502"/>
      <c r="AZ182" s="1502"/>
      <c r="BA182" s="1544"/>
      <c r="BB182" s="1545">
        <v>20</v>
      </c>
      <c r="BC182" s="1502"/>
      <c r="BD182" s="1502"/>
      <c r="BE182" s="1502"/>
      <c r="BF182" s="1503"/>
      <c r="BG182" s="1501"/>
      <c r="BH182" s="1502"/>
      <c r="BI182" s="1502"/>
      <c r="BJ182" s="1502"/>
      <c r="BK182" s="1503"/>
      <c r="BL182" s="1501"/>
      <c r="BM182" s="1502"/>
      <c r="BN182" s="1502"/>
      <c r="BO182" s="1502"/>
      <c r="BP182" s="1503"/>
      <c r="BQ182" s="1501"/>
      <c r="BR182" s="1502"/>
      <c r="BS182" s="1502"/>
      <c r="BT182" s="1502"/>
      <c r="BU182" s="1503"/>
      <c r="BV182" s="1501">
        <v>10</v>
      </c>
      <c r="BW182" s="1502"/>
      <c r="BX182" s="1502"/>
      <c r="BY182" s="1502"/>
      <c r="BZ182" s="1503"/>
      <c r="CA182" s="1501"/>
      <c r="CB182" s="1502"/>
      <c r="CC182" s="1502"/>
      <c r="CD182" s="1502"/>
      <c r="CE182" s="1503"/>
      <c r="CF182" s="1501"/>
      <c r="CG182" s="1502"/>
      <c r="CH182" s="1502"/>
      <c r="CI182" s="1502"/>
      <c r="CJ182" s="1503"/>
      <c r="CK182" s="1502"/>
      <c r="CL182" s="1502"/>
      <c r="CM182" s="1502"/>
      <c r="CN182" s="1502"/>
      <c r="CO182" s="1503"/>
      <c r="CP182" s="1501"/>
      <c r="CQ182" s="1502"/>
      <c r="CR182" s="1502"/>
      <c r="CS182" s="1502"/>
      <c r="CT182" s="1503"/>
      <c r="CU182" s="1501"/>
      <c r="CV182" s="1502"/>
      <c r="CW182" s="1502"/>
      <c r="CX182" s="1502"/>
      <c r="CY182" s="1503"/>
      <c r="CZ182" s="1501"/>
      <c r="DA182" s="1502"/>
      <c r="DB182" s="1502"/>
      <c r="DC182" s="1502"/>
      <c r="DD182" s="1503"/>
      <c r="DE182" s="1501"/>
      <c r="DF182" s="1502"/>
      <c r="DG182" s="1502"/>
      <c r="DH182" s="1502"/>
      <c r="DI182" s="1544"/>
      <c r="DJ182" s="1545"/>
      <c r="DK182" s="1502"/>
      <c r="DL182" s="1502"/>
      <c r="DM182" s="1502"/>
      <c r="DN182" s="1503"/>
      <c r="DO182" s="1501"/>
      <c r="DP182" s="1502"/>
      <c r="DQ182" s="1502"/>
      <c r="DR182" s="1502"/>
      <c r="DS182" s="1503"/>
      <c r="DT182" s="1501"/>
      <c r="DU182" s="1502"/>
      <c r="DV182" s="1502"/>
      <c r="DW182" s="1502"/>
      <c r="DX182" s="1503"/>
      <c r="DY182" s="1501"/>
      <c r="DZ182" s="1502"/>
      <c r="EA182" s="1502"/>
      <c r="EB182" s="1502"/>
      <c r="EC182" s="1503"/>
      <c r="ED182" s="1502"/>
      <c r="EE182" s="1502"/>
      <c r="EF182" s="1502"/>
      <c r="EG182" s="1502"/>
      <c r="EH182" s="1503"/>
      <c r="EI182" s="1501"/>
      <c r="EJ182" s="1502"/>
      <c r="EK182" s="1502"/>
      <c r="EL182" s="1502"/>
      <c r="EM182" s="1503"/>
      <c r="EN182" s="1501"/>
      <c r="EO182" s="1502"/>
      <c r="EP182" s="1502"/>
      <c r="EQ182" s="1502"/>
      <c r="ER182" s="1503"/>
      <c r="ES182" s="1501"/>
      <c r="ET182" s="1502"/>
      <c r="EU182" s="1502"/>
      <c r="EV182" s="1502"/>
      <c r="EW182" s="1503"/>
      <c r="EX182" s="1501"/>
      <c r="EY182" s="1502"/>
      <c r="EZ182" s="1502"/>
      <c r="FA182" s="1502"/>
      <c r="FB182" s="1503"/>
      <c r="FC182" s="1501"/>
      <c r="FD182" s="1502"/>
      <c r="FE182" s="1502"/>
      <c r="FF182" s="1502"/>
      <c r="FG182" s="1503"/>
      <c r="FH182" s="1501"/>
      <c r="FI182" s="1502"/>
      <c r="FJ182" s="1502"/>
      <c r="FK182" s="1502"/>
      <c r="FL182" s="1503"/>
      <c r="FM182" s="1501"/>
      <c r="FN182" s="1502"/>
      <c r="FO182" s="1502"/>
      <c r="FP182" s="1502"/>
      <c r="FQ182" s="1502"/>
      <c r="FR182" s="1502"/>
      <c r="FS182" s="1502"/>
      <c r="FT182" s="1502"/>
      <c r="FU182" s="1502"/>
      <c r="FV182" s="1503"/>
      <c r="FW182" s="1501"/>
      <c r="FX182" s="1502"/>
      <c r="FY182" s="1502"/>
      <c r="FZ182" s="1502"/>
      <c r="GA182" s="1503"/>
      <c r="GB182" s="1501"/>
      <c r="GC182" s="1502"/>
      <c r="GD182" s="1502"/>
      <c r="GE182" s="1502"/>
      <c r="GF182" s="1503"/>
      <c r="GG182" s="1501"/>
      <c r="GH182" s="1502"/>
      <c r="GI182" s="1502"/>
      <c r="GJ182" s="1502"/>
      <c r="GK182" s="1541"/>
      <c r="GL182" s="1607"/>
      <c r="GM182" s="2156"/>
      <c r="GN182" s="1537"/>
      <c r="GO182" s="200"/>
    </row>
    <row r="183" spans="1:197" ht="10.5" customHeight="1">
      <c r="A183" s="1402"/>
      <c r="B183" s="1383" t="str">
        <f>IF($A183="","",VLOOKUP($A183,②従事者明細!$A$3:$I$40,2))</f>
        <v/>
      </c>
      <c r="C183" s="1383" t="str">
        <f>IF($A183="","",VLOOKUP($A183,②従事者明細!$A$3:$I$40,3))</f>
        <v/>
      </c>
      <c r="D183" s="1383" t="str">
        <f>IF($A183="","",VLOOKUP($A183,②従事者明細!$A$3:$I$40,6))</f>
        <v/>
      </c>
      <c r="E183" s="1383" t="str">
        <f>IF($A183="","",VLOOKUP($A183,②従事者明細!$A$3:$I$40,5))</f>
        <v/>
      </c>
      <c r="F183" s="1383" t="str">
        <f>IF($A183="","",VLOOKUP($A183,②従事者明細!$A$3:$I$40,4))</f>
        <v/>
      </c>
      <c r="G183" s="1531" t="s">
        <v>764</v>
      </c>
      <c r="H183" s="1447"/>
      <c r="I183" s="207"/>
      <c r="J183" s="208"/>
      <c r="K183" s="208"/>
      <c r="L183" s="208"/>
      <c r="M183" s="209"/>
      <c r="N183" s="210"/>
      <c r="O183" s="208"/>
      <c r="P183" s="208"/>
      <c r="Q183" s="208"/>
      <c r="R183" s="208"/>
      <c r="S183" s="210"/>
      <c r="T183" s="208"/>
      <c r="U183" s="208"/>
      <c r="V183" s="208"/>
      <c r="W183" s="208"/>
      <c r="X183" s="210"/>
      <c r="Y183" s="208"/>
      <c r="Z183" s="208"/>
      <c r="AA183" s="208"/>
      <c r="AB183" s="208"/>
      <c r="AC183" s="210"/>
      <c r="AD183" s="208"/>
      <c r="AE183" s="208"/>
      <c r="AF183" s="208"/>
      <c r="AG183" s="209"/>
      <c r="AH183" s="210"/>
      <c r="AI183" s="208"/>
      <c r="AJ183" s="208"/>
      <c r="AK183" s="208"/>
      <c r="AL183" s="209"/>
      <c r="AM183" s="208"/>
      <c r="AN183" s="208"/>
      <c r="AO183" s="208"/>
      <c r="AP183" s="208"/>
      <c r="AQ183" s="208"/>
      <c r="AR183" s="210"/>
      <c r="AS183" s="208"/>
      <c r="AT183" s="208"/>
      <c r="AU183" s="208"/>
      <c r="AV183" s="209"/>
      <c r="AW183" s="208"/>
      <c r="AX183" s="208"/>
      <c r="AY183" s="208"/>
      <c r="AZ183" s="208"/>
      <c r="BA183" s="208"/>
      <c r="BB183" s="211"/>
      <c r="BC183" s="208"/>
      <c r="BD183" s="208"/>
      <c r="BE183" s="208"/>
      <c r="BF183" s="209"/>
      <c r="BG183" s="208"/>
      <c r="BH183" s="208"/>
      <c r="BI183" s="208"/>
      <c r="BJ183" s="208"/>
      <c r="BK183" s="208"/>
      <c r="BL183" s="210"/>
      <c r="BM183" s="208"/>
      <c r="BN183" s="208"/>
      <c r="BO183" s="208"/>
      <c r="BP183" s="208"/>
      <c r="BQ183" s="210"/>
      <c r="BR183" s="208"/>
      <c r="BS183" s="208"/>
      <c r="BT183" s="208"/>
      <c r="BU183" s="209"/>
      <c r="BV183" s="210"/>
      <c r="BW183" s="208"/>
      <c r="BX183" s="208"/>
      <c r="BY183" s="208"/>
      <c r="BZ183" s="209"/>
      <c r="CA183" s="210"/>
      <c r="CB183" s="208"/>
      <c r="CC183" s="208"/>
      <c r="CD183" s="208"/>
      <c r="CE183" s="209"/>
      <c r="CF183" s="210"/>
      <c r="CG183" s="208"/>
      <c r="CH183" s="208"/>
      <c r="CI183" s="208"/>
      <c r="CJ183" s="209"/>
      <c r="CK183" s="208"/>
      <c r="CL183" s="208"/>
      <c r="CM183" s="208"/>
      <c r="CN183" s="208"/>
      <c r="CO183" s="208"/>
      <c r="CP183" s="208"/>
      <c r="CQ183" s="208"/>
      <c r="CR183" s="208"/>
      <c r="CS183" s="208"/>
      <c r="CT183" s="208"/>
      <c r="CU183" s="208"/>
      <c r="CV183" s="208"/>
      <c r="CW183" s="208"/>
      <c r="CX183" s="208"/>
      <c r="CY183" s="208"/>
      <c r="CZ183" s="208"/>
      <c r="DA183" s="208"/>
      <c r="DB183" s="208"/>
      <c r="DC183" s="208"/>
      <c r="DD183" s="208"/>
      <c r="DE183" s="208"/>
      <c r="DF183" s="208"/>
      <c r="DG183" s="208"/>
      <c r="DH183" s="208"/>
      <c r="DI183" s="212"/>
      <c r="DJ183" s="211"/>
      <c r="DK183" s="208"/>
      <c r="DL183" s="208"/>
      <c r="DM183" s="208"/>
      <c r="DN183" s="208"/>
      <c r="DO183" s="208"/>
      <c r="DP183" s="208"/>
      <c r="DQ183" s="208"/>
      <c r="DR183" s="208"/>
      <c r="DS183" s="208"/>
      <c r="DT183" s="208"/>
      <c r="DU183" s="208"/>
      <c r="DV183" s="208"/>
      <c r="DW183" s="208"/>
      <c r="DX183" s="208"/>
      <c r="DY183" s="208"/>
      <c r="DZ183" s="208"/>
      <c r="EA183" s="208"/>
      <c r="EB183" s="208"/>
      <c r="EC183" s="208"/>
      <c r="ED183" s="208"/>
      <c r="EE183" s="208"/>
      <c r="EF183" s="208"/>
      <c r="EG183" s="208"/>
      <c r="EH183" s="208"/>
      <c r="EI183" s="208"/>
      <c r="EJ183" s="208"/>
      <c r="EK183" s="208"/>
      <c r="EL183" s="208"/>
      <c r="EM183" s="208"/>
      <c r="EN183" s="208"/>
      <c r="EO183" s="208"/>
      <c r="EP183" s="208"/>
      <c r="EQ183" s="208"/>
      <c r="ER183" s="208"/>
      <c r="ES183" s="208"/>
      <c r="ET183" s="208"/>
      <c r="EU183" s="208"/>
      <c r="EV183" s="208"/>
      <c r="EW183" s="208"/>
      <c r="EX183" s="208"/>
      <c r="EY183" s="208"/>
      <c r="EZ183" s="208"/>
      <c r="FA183" s="208"/>
      <c r="FB183" s="208"/>
      <c r="FC183" s="208"/>
      <c r="FD183" s="208"/>
      <c r="FE183" s="208"/>
      <c r="FF183" s="208"/>
      <c r="FG183" s="208"/>
      <c r="FH183" s="208"/>
      <c r="FI183" s="208"/>
      <c r="FJ183" s="208"/>
      <c r="FK183" s="208"/>
      <c r="FL183" s="208"/>
      <c r="FM183" s="208"/>
      <c r="FN183" s="208"/>
      <c r="FO183" s="208"/>
      <c r="FP183" s="208"/>
      <c r="FQ183" s="208"/>
      <c r="FR183" s="208"/>
      <c r="FS183" s="208"/>
      <c r="FT183" s="208"/>
      <c r="FU183" s="208"/>
      <c r="FV183" s="208"/>
      <c r="FW183" s="208"/>
      <c r="FX183" s="208"/>
      <c r="FY183" s="208"/>
      <c r="FZ183" s="208"/>
      <c r="GA183" s="208"/>
      <c r="GB183" s="208"/>
      <c r="GC183" s="208"/>
      <c r="GD183" s="208"/>
      <c r="GE183" s="208"/>
      <c r="GF183" s="208"/>
      <c r="GG183" s="210"/>
      <c r="GH183" s="208"/>
      <c r="GI183" s="208"/>
      <c r="GJ183" s="208"/>
      <c r="GK183" s="213"/>
      <c r="GL183" s="1608">
        <f>SUM(I185:GK185)</f>
        <v>0</v>
      </c>
      <c r="GM183" s="2153">
        <f>ROUND(GL183/30,2)</f>
        <v>0</v>
      </c>
      <c r="GN183" s="1530"/>
      <c r="GO183" s="200"/>
    </row>
    <row r="184" spans="1:197" ht="4.5" customHeight="1">
      <c r="A184" s="1387"/>
      <c r="B184" s="1381"/>
      <c r="C184" s="1381"/>
      <c r="D184" s="1381"/>
      <c r="E184" s="1381"/>
      <c r="F184" s="1381"/>
      <c r="G184" s="1392"/>
      <c r="H184" s="1337"/>
      <c r="I184" s="214"/>
      <c r="J184" s="215"/>
      <c r="K184" s="215"/>
      <c r="L184" s="215"/>
      <c r="M184" s="215"/>
      <c r="N184" s="215"/>
      <c r="O184" s="215"/>
      <c r="P184" s="215"/>
      <c r="Q184" s="215"/>
      <c r="R184" s="217"/>
      <c r="S184" s="215"/>
      <c r="T184" s="215"/>
      <c r="U184" s="215"/>
      <c r="V184" s="215"/>
      <c r="W184" s="215"/>
      <c r="X184" s="218"/>
      <c r="Y184" s="215"/>
      <c r="Z184" s="215"/>
      <c r="AA184" s="215"/>
      <c r="AB184" s="215"/>
      <c r="AC184" s="218"/>
      <c r="AD184" s="215"/>
      <c r="AE184" s="215"/>
      <c r="AF184" s="215"/>
      <c r="AG184" s="217"/>
      <c r="AH184" s="218"/>
      <c r="AI184" s="215"/>
      <c r="AJ184" s="215"/>
      <c r="AK184" s="215"/>
      <c r="AL184" s="217"/>
      <c r="AM184" s="218"/>
      <c r="AN184" s="215"/>
      <c r="AO184" s="215"/>
      <c r="AP184" s="215"/>
      <c r="AQ184" s="215"/>
      <c r="AR184" s="215"/>
      <c r="AS184" s="215"/>
      <c r="AT184" s="215"/>
      <c r="AU184" s="215"/>
      <c r="AV184" s="217"/>
      <c r="AW184" s="215"/>
      <c r="AX184" s="215"/>
      <c r="AY184" s="215"/>
      <c r="AZ184" s="215"/>
      <c r="BA184" s="215"/>
      <c r="BB184" s="219"/>
      <c r="BC184" s="215"/>
      <c r="BD184" s="215"/>
      <c r="BE184" s="215"/>
      <c r="BF184" s="215"/>
      <c r="BG184" s="215"/>
      <c r="BH184" s="215"/>
      <c r="BI184" s="215"/>
      <c r="BJ184" s="215"/>
      <c r="BK184" s="215"/>
      <c r="BL184" s="218"/>
      <c r="BM184" s="215"/>
      <c r="BN184" s="215"/>
      <c r="BO184" s="215"/>
      <c r="BP184" s="215"/>
      <c r="BQ184" s="218"/>
      <c r="BR184" s="215"/>
      <c r="BS184" s="215"/>
      <c r="BT184" s="215"/>
      <c r="BU184" s="215"/>
      <c r="BV184" s="215"/>
      <c r="BW184" s="215"/>
      <c r="BX184" s="215"/>
      <c r="BY184" s="215"/>
      <c r="BZ184" s="217"/>
      <c r="CA184" s="218"/>
      <c r="CB184" s="215"/>
      <c r="CC184" s="215"/>
      <c r="CD184" s="215"/>
      <c r="CE184" s="217"/>
      <c r="CF184" s="218"/>
      <c r="CG184" s="215"/>
      <c r="CH184" s="215"/>
      <c r="CI184" s="215"/>
      <c r="CJ184" s="217"/>
      <c r="CK184" s="215"/>
      <c r="CL184" s="215"/>
      <c r="CM184" s="215"/>
      <c r="CN184" s="215"/>
      <c r="CO184" s="215"/>
      <c r="CP184" s="215"/>
      <c r="CQ184" s="215"/>
      <c r="CR184" s="215"/>
      <c r="CS184" s="215"/>
      <c r="CT184" s="215"/>
      <c r="CU184" s="215"/>
      <c r="CV184" s="215"/>
      <c r="CW184" s="215"/>
      <c r="CX184" s="215"/>
      <c r="CY184" s="215"/>
      <c r="CZ184" s="215"/>
      <c r="DA184" s="215"/>
      <c r="DB184" s="215"/>
      <c r="DC184" s="215"/>
      <c r="DD184" s="215"/>
      <c r="DE184" s="215"/>
      <c r="DF184" s="215"/>
      <c r="DG184" s="215"/>
      <c r="DH184" s="215"/>
      <c r="DI184" s="220"/>
      <c r="DJ184" s="219"/>
      <c r="DK184" s="215"/>
      <c r="DL184" s="215"/>
      <c r="DM184" s="215"/>
      <c r="DN184" s="215"/>
      <c r="DO184" s="215"/>
      <c r="DP184" s="215"/>
      <c r="DQ184" s="215"/>
      <c r="DR184" s="215"/>
      <c r="DS184" s="215"/>
      <c r="DT184" s="215"/>
      <c r="DU184" s="215"/>
      <c r="DV184" s="215"/>
      <c r="DW184" s="215"/>
      <c r="DX184" s="215"/>
      <c r="DY184" s="215"/>
      <c r="DZ184" s="215"/>
      <c r="EA184" s="215"/>
      <c r="EB184" s="215"/>
      <c r="EC184" s="215"/>
      <c r="ED184" s="215"/>
      <c r="EE184" s="215"/>
      <c r="EF184" s="215"/>
      <c r="EG184" s="215"/>
      <c r="EH184" s="215"/>
      <c r="EI184" s="215"/>
      <c r="EJ184" s="215"/>
      <c r="EK184" s="215"/>
      <c r="EL184" s="215"/>
      <c r="EM184" s="215"/>
      <c r="EN184" s="215"/>
      <c r="EO184" s="215"/>
      <c r="EP184" s="215"/>
      <c r="EQ184" s="215"/>
      <c r="ER184" s="215"/>
      <c r="ES184" s="215"/>
      <c r="ET184" s="215"/>
      <c r="EU184" s="215"/>
      <c r="EV184" s="215"/>
      <c r="EW184" s="215"/>
      <c r="EX184" s="215"/>
      <c r="EY184" s="215"/>
      <c r="EZ184" s="215"/>
      <c r="FA184" s="215"/>
      <c r="FB184" s="215"/>
      <c r="FC184" s="215"/>
      <c r="FD184" s="215"/>
      <c r="FE184" s="215"/>
      <c r="FF184" s="215"/>
      <c r="FG184" s="215"/>
      <c r="FH184" s="215"/>
      <c r="FI184" s="215"/>
      <c r="FJ184" s="215"/>
      <c r="FK184" s="215"/>
      <c r="FL184" s="215"/>
      <c r="FM184" s="215"/>
      <c r="FN184" s="215"/>
      <c r="FO184" s="215"/>
      <c r="FP184" s="215"/>
      <c r="FQ184" s="215"/>
      <c r="FR184" s="215"/>
      <c r="FS184" s="215"/>
      <c r="FT184" s="215"/>
      <c r="FU184" s="215"/>
      <c r="FV184" s="215"/>
      <c r="FW184" s="215"/>
      <c r="FX184" s="215"/>
      <c r="FY184" s="215"/>
      <c r="FZ184" s="215"/>
      <c r="GA184" s="215"/>
      <c r="GB184" s="215"/>
      <c r="GC184" s="215"/>
      <c r="GD184" s="215"/>
      <c r="GE184" s="215"/>
      <c r="GF184" s="215"/>
      <c r="GG184" s="218"/>
      <c r="GH184" s="215"/>
      <c r="GI184" s="215"/>
      <c r="GJ184" s="215"/>
      <c r="GK184" s="221"/>
      <c r="GL184" s="1609"/>
      <c r="GM184" s="2154"/>
      <c r="GN184" s="1525"/>
      <c r="GO184" s="200"/>
    </row>
    <row r="185" spans="1:197" ht="10.5" customHeight="1">
      <c r="A185" s="1387"/>
      <c r="B185" s="1381"/>
      <c r="C185" s="1381"/>
      <c r="D185" s="1381"/>
      <c r="E185" s="1381"/>
      <c r="F185" s="1381"/>
      <c r="G185" s="1393"/>
      <c r="H185" s="1338"/>
      <c r="I185" s="1517"/>
      <c r="J185" s="1511"/>
      <c r="K185" s="1511"/>
      <c r="L185" s="1511"/>
      <c r="M185" s="1512"/>
      <c r="N185" s="1603"/>
      <c r="O185" s="1592"/>
      <c r="P185" s="1592"/>
      <c r="Q185" s="1592"/>
      <c r="R185" s="1593"/>
      <c r="S185" s="1510"/>
      <c r="T185" s="1511"/>
      <c r="U185" s="1511"/>
      <c r="V185" s="1511"/>
      <c r="W185" s="1512"/>
      <c r="X185" s="1510"/>
      <c r="Y185" s="1511"/>
      <c r="Z185" s="1511"/>
      <c r="AA185" s="1511"/>
      <c r="AB185" s="1512"/>
      <c r="AC185" s="1510"/>
      <c r="AD185" s="1511"/>
      <c r="AE185" s="1511"/>
      <c r="AF185" s="1511"/>
      <c r="AG185" s="1512"/>
      <c r="AH185" s="1510"/>
      <c r="AI185" s="1511"/>
      <c r="AJ185" s="1511"/>
      <c r="AK185" s="1511"/>
      <c r="AL185" s="1512"/>
      <c r="AM185" s="1510"/>
      <c r="AN185" s="1511"/>
      <c r="AO185" s="1511"/>
      <c r="AP185" s="1511"/>
      <c r="AQ185" s="1512"/>
      <c r="AR185" s="1510"/>
      <c r="AS185" s="1511"/>
      <c r="AT185" s="1511"/>
      <c r="AU185" s="1511"/>
      <c r="AV185" s="1512"/>
      <c r="AW185" s="1510"/>
      <c r="AX185" s="1511"/>
      <c r="AY185" s="1511"/>
      <c r="AZ185" s="1511"/>
      <c r="BA185" s="1521"/>
      <c r="BB185" s="1522"/>
      <c r="BC185" s="1511"/>
      <c r="BD185" s="1511"/>
      <c r="BE185" s="1511"/>
      <c r="BF185" s="1512"/>
      <c r="BG185" s="1510"/>
      <c r="BH185" s="1511"/>
      <c r="BI185" s="1511"/>
      <c r="BJ185" s="1511"/>
      <c r="BK185" s="1512"/>
      <c r="BL185" s="1510"/>
      <c r="BM185" s="1511"/>
      <c r="BN185" s="1511"/>
      <c r="BO185" s="1511"/>
      <c r="BP185" s="1512"/>
      <c r="BQ185" s="1510"/>
      <c r="BR185" s="1511"/>
      <c r="BS185" s="1511"/>
      <c r="BT185" s="1511"/>
      <c r="BU185" s="1512"/>
      <c r="BV185" s="1510"/>
      <c r="BW185" s="1511"/>
      <c r="BX185" s="1511"/>
      <c r="BY185" s="1511"/>
      <c r="BZ185" s="1512"/>
      <c r="CA185" s="1510"/>
      <c r="CB185" s="1511"/>
      <c r="CC185" s="1511"/>
      <c r="CD185" s="1511"/>
      <c r="CE185" s="1512"/>
      <c r="CF185" s="1510"/>
      <c r="CG185" s="1511"/>
      <c r="CH185" s="1511"/>
      <c r="CI185" s="1511"/>
      <c r="CJ185" s="1512"/>
      <c r="CK185" s="1511"/>
      <c r="CL185" s="1511"/>
      <c r="CM185" s="1511"/>
      <c r="CN185" s="1511"/>
      <c r="CO185" s="1512"/>
      <c r="CP185" s="1510"/>
      <c r="CQ185" s="1511"/>
      <c r="CR185" s="1511"/>
      <c r="CS185" s="1511"/>
      <c r="CT185" s="1512"/>
      <c r="CU185" s="1510"/>
      <c r="CV185" s="1511"/>
      <c r="CW185" s="1511"/>
      <c r="CX185" s="1511"/>
      <c r="CY185" s="1512"/>
      <c r="CZ185" s="1510"/>
      <c r="DA185" s="1511"/>
      <c r="DB185" s="1511"/>
      <c r="DC185" s="1511"/>
      <c r="DD185" s="1512"/>
      <c r="DE185" s="1510"/>
      <c r="DF185" s="1511"/>
      <c r="DG185" s="1511"/>
      <c r="DH185" s="1511"/>
      <c r="DI185" s="1521"/>
      <c r="DJ185" s="1522"/>
      <c r="DK185" s="1511"/>
      <c r="DL185" s="1511"/>
      <c r="DM185" s="1511"/>
      <c r="DN185" s="1512"/>
      <c r="DO185" s="1510"/>
      <c r="DP185" s="1511"/>
      <c r="DQ185" s="1511"/>
      <c r="DR185" s="1511"/>
      <c r="DS185" s="1512"/>
      <c r="DT185" s="1510"/>
      <c r="DU185" s="1511"/>
      <c r="DV185" s="1511"/>
      <c r="DW185" s="1511"/>
      <c r="DX185" s="1512"/>
      <c r="DY185" s="1510"/>
      <c r="DZ185" s="1511"/>
      <c r="EA185" s="1511"/>
      <c r="EB185" s="1511"/>
      <c r="EC185" s="1512"/>
      <c r="ED185" s="1511"/>
      <c r="EE185" s="1511"/>
      <c r="EF185" s="1511"/>
      <c r="EG185" s="1511"/>
      <c r="EH185" s="1512"/>
      <c r="EI185" s="1510"/>
      <c r="EJ185" s="1511"/>
      <c r="EK185" s="1511"/>
      <c r="EL185" s="1511"/>
      <c r="EM185" s="1512"/>
      <c r="EN185" s="1510"/>
      <c r="EO185" s="1511"/>
      <c r="EP185" s="1511"/>
      <c r="EQ185" s="1511"/>
      <c r="ER185" s="1512"/>
      <c r="ES185" s="1510"/>
      <c r="ET185" s="1511"/>
      <c r="EU185" s="1511"/>
      <c r="EV185" s="1511"/>
      <c r="EW185" s="1512"/>
      <c r="EX185" s="1510"/>
      <c r="EY185" s="1511"/>
      <c r="EZ185" s="1511"/>
      <c r="FA185" s="1511"/>
      <c r="FB185" s="1512"/>
      <c r="FC185" s="1510"/>
      <c r="FD185" s="1511"/>
      <c r="FE185" s="1511"/>
      <c r="FF185" s="1511"/>
      <c r="FG185" s="1512"/>
      <c r="FH185" s="1510"/>
      <c r="FI185" s="1511"/>
      <c r="FJ185" s="1511"/>
      <c r="FK185" s="1511"/>
      <c r="FL185" s="1512"/>
      <c r="FM185" s="1510"/>
      <c r="FN185" s="1511"/>
      <c r="FO185" s="1511"/>
      <c r="FP185" s="1511"/>
      <c r="FQ185" s="1511"/>
      <c r="FR185" s="1511"/>
      <c r="FS185" s="1511"/>
      <c r="FT185" s="1511"/>
      <c r="FU185" s="1511"/>
      <c r="FV185" s="1512"/>
      <c r="FW185" s="1510"/>
      <c r="FX185" s="1511"/>
      <c r="FY185" s="1511"/>
      <c r="FZ185" s="1511"/>
      <c r="GA185" s="1512"/>
      <c r="GB185" s="1510"/>
      <c r="GC185" s="1511"/>
      <c r="GD185" s="1511"/>
      <c r="GE185" s="1511"/>
      <c r="GF185" s="1512"/>
      <c r="GG185" s="1510"/>
      <c r="GH185" s="1511"/>
      <c r="GI185" s="1511"/>
      <c r="GJ185" s="1511"/>
      <c r="GK185" s="1513"/>
      <c r="GL185" s="1609"/>
      <c r="GM185" s="2154"/>
      <c r="GN185" s="1525"/>
      <c r="GO185" s="200"/>
    </row>
    <row r="186" spans="1:197" ht="10.5" customHeight="1">
      <c r="A186" s="1387"/>
      <c r="B186" s="1381"/>
      <c r="C186" s="1381"/>
      <c r="D186" s="1381"/>
      <c r="E186" s="1381"/>
      <c r="F186" s="1381"/>
      <c r="G186" s="1518" t="s">
        <v>767</v>
      </c>
      <c r="H186" s="1337"/>
      <c r="I186" s="214"/>
      <c r="J186" s="215"/>
      <c r="K186" s="215"/>
      <c r="L186" s="215"/>
      <c r="M186" s="217"/>
      <c r="N186" s="218"/>
      <c r="O186" s="215"/>
      <c r="P186" s="215"/>
      <c r="Q186" s="215"/>
      <c r="R186" s="215"/>
      <c r="S186" s="218"/>
      <c r="T186" s="215"/>
      <c r="U186" s="215"/>
      <c r="V186" s="215"/>
      <c r="W186" s="215"/>
      <c r="X186" s="218"/>
      <c r="Y186" s="215"/>
      <c r="Z186" s="215"/>
      <c r="AA186" s="215"/>
      <c r="AB186" s="215"/>
      <c r="AC186" s="218"/>
      <c r="AD186" s="215"/>
      <c r="AE186" s="215"/>
      <c r="AF186" s="215"/>
      <c r="AG186" s="217"/>
      <c r="AH186" s="218"/>
      <c r="AI186" s="215"/>
      <c r="AJ186" s="215"/>
      <c r="AK186" s="215"/>
      <c r="AL186" s="217"/>
      <c r="AM186" s="215"/>
      <c r="AN186" s="215"/>
      <c r="AO186" s="215"/>
      <c r="AP186" s="215"/>
      <c r="AQ186" s="215"/>
      <c r="AR186" s="218"/>
      <c r="AS186" s="215"/>
      <c r="AT186" s="215"/>
      <c r="AU186" s="215"/>
      <c r="AV186" s="217"/>
      <c r="AW186" s="215"/>
      <c r="AX186" s="215"/>
      <c r="AY186" s="215"/>
      <c r="AZ186" s="215"/>
      <c r="BA186" s="215"/>
      <c r="BB186" s="219"/>
      <c r="BC186" s="215"/>
      <c r="BD186" s="215"/>
      <c r="BE186" s="215"/>
      <c r="BF186" s="217"/>
      <c r="BG186" s="218"/>
      <c r="BH186" s="215"/>
      <c r="BI186" s="215"/>
      <c r="BJ186" s="215"/>
      <c r="BK186" s="217"/>
      <c r="BL186" s="218"/>
      <c r="BM186" s="215"/>
      <c r="BN186" s="215"/>
      <c r="BO186" s="215"/>
      <c r="BP186" s="217"/>
      <c r="BQ186" s="218"/>
      <c r="BR186" s="215"/>
      <c r="BS186" s="215"/>
      <c r="BT186" s="215"/>
      <c r="BU186" s="217"/>
      <c r="BV186" s="218"/>
      <c r="BW186" s="215"/>
      <c r="BX186" s="215"/>
      <c r="BY186" s="215"/>
      <c r="BZ186" s="215"/>
      <c r="CA186" s="218"/>
      <c r="CB186" s="215"/>
      <c r="CC186" s="215"/>
      <c r="CD186" s="215"/>
      <c r="CE186" s="217"/>
      <c r="CF186" s="218"/>
      <c r="CG186" s="215"/>
      <c r="CH186" s="215"/>
      <c r="CI186" s="215"/>
      <c r="CJ186" s="217"/>
      <c r="CK186" s="215"/>
      <c r="CL186" s="215"/>
      <c r="CM186" s="215"/>
      <c r="CN186" s="215"/>
      <c r="CO186" s="215"/>
      <c r="CP186" s="215"/>
      <c r="CQ186" s="215"/>
      <c r="CR186" s="215"/>
      <c r="CS186" s="215"/>
      <c r="CT186" s="215"/>
      <c r="CU186" s="215"/>
      <c r="CV186" s="215"/>
      <c r="CW186" s="215"/>
      <c r="CX186" s="215"/>
      <c r="CY186" s="215"/>
      <c r="CZ186" s="215"/>
      <c r="DA186" s="215"/>
      <c r="DB186" s="215"/>
      <c r="DC186" s="215"/>
      <c r="DD186" s="215"/>
      <c r="DE186" s="215"/>
      <c r="DF186" s="215"/>
      <c r="DG186" s="215"/>
      <c r="DH186" s="215"/>
      <c r="DI186" s="220"/>
      <c r="DJ186" s="219"/>
      <c r="DK186" s="215"/>
      <c r="DL186" s="215"/>
      <c r="DM186" s="215"/>
      <c r="DN186" s="215"/>
      <c r="DO186" s="215"/>
      <c r="DP186" s="215"/>
      <c r="DQ186" s="215"/>
      <c r="DR186" s="215"/>
      <c r="DS186" s="215"/>
      <c r="DT186" s="215"/>
      <c r="DU186" s="215"/>
      <c r="DV186" s="215"/>
      <c r="DW186" s="215"/>
      <c r="DX186" s="215"/>
      <c r="DY186" s="215"/>
      <c r="DZ186" s="215"/>
      <c r="EA186" s="215"/>
      <c r="EB186" s="215"/>
      <c r="EC186" s="215"/>
      <c r="ED186" s="215"/>
      <c r="EE186" s="215"/>
      <c r="EF186" s="215"/>
      <c r="EG186" s="215"/>
      <c r="EH186" s="215"/>
      <c r="EI186" s="215"/>
      <c r="EJ186" s="215"/>
      <c r="EK186" s="215"/>
      <c r="EL186" s="215"/>
      <c r="EM186" s="215"/>
      <c r="EN186" s="215"/>
      <c r="EO186" s="215"/>
      <c r="EP186" s="215"/>
      <c r="EQ186" s="215"/>
      <c r="ER186" s="215"/>
      <c r="ES186" s="215"/>
      <c r="ET186" s="215"/>
      <c r="EU186" s="215"/>
      <c r="EV186" s="215"/>
      <c r="EW186" s="215"/>
      <c r="EX186" s="215"/>
      <c r="EY186" s="215"/>
      <c r="EZ186" s="215"/>
      <c r="FA186" s="215"/>
      <c r="FB186" s="215"/>
      <c r="FC186" s="215"/>
      <c r="FD186" s="215"/>
      <c r="FE186" s="215"/>
      <c r="FF186" s="215"/>
      <c r="FG186" s="215"/>
      <c r="FH186" s="215"/>
      <c r="FI186" s="215"/>
      <c r="FJ186" s="215"/>
      <c r="FK186" s="215"/>
      <c r="FL186" s="215"/>
      <c r="FM186" s="215"/>
      <c r="FN186" s="215"/>
      <c r="FO186" s="215"/>
      <c r="FP186" s="215"/>
      <c r="FQ186" s="215"/>
      <c r="FR186" s="215"/>
      <c r="FS186" s="215"/>
      <c r="FT186" s="215"/>
      <c r="FU186" s="215"/>
      <c r="FV186" s="215"/>
      <c r="FW186" s="215"/>
      <c r="FX186" s="215"/>
      <c r="FY186" s="215"/>
      <c r="FZ186" s="215"/>
      <c r="GA186" s="215"/>
      <c r="GB186" s="215"/>
      <c r="GC186" s="215"/>
      <c r="GD186" s="215"/>
      <c r="GE186" s="215"/>
      <c r="GF186" s="215"/>
      <c r="GG186" s="218"/>
      <c r="GH186" s="215"/>
      <c r="GI186" s="215"/>
      <c r="GJ186" s="215"/>
      <c r="GK186" s="221"/>
      <c r="GL186" s="1604">
        <f>SUM(I188:GK188)</f>
        <v>0</v>
      </c>
      <c r="GM186" s="2157">
        <f>ROUND(GL186/30,2)</f>
        <v>0</v>
      </c>
      <c r="GN186" s="1525"/>
      <c r="GO186" s="200"/>
    </row>
    <row r="187" spans="1:197" ht="6" customHeight="1">
      <c r="A187" s="1387"/>
      <c r="B187" s="1381"/>
      <c r="C187" s="1381"/>
      <c r="D187" s="1381"/>
      <c r="E187" s="1381"/>
      <c r="F187" s="1381"/>
      <c r="G187" s="1518"/>
      <c r="H187" s="1337"/>
      <c r="I187" s="214"/>
      <c r="J187" s="215"/>
      <c r="K187" s="215"/>
      <c r="L187" s="215"/>
      <c r="M187" s="215"/>
      <c r="N187" s="215"/>
      <c r="O187" s="215"/>
      <c r="P187" s="215"/>
      <c r="Q187" s="215"/>
      <c r="R187" s="215"/>
      <c r="S187" s="215"/>
      <c r="T187" s="215"/>
      <c r="U187" s="215"/>
      <c r="V187" s="215"/>
      <c r="W187" s="215"/>
      <c r="X187" s="218"/>
      <c r="Y187" s="215"/>
      <c r="Z187" s="215"/>
      <c r="AA187" s="215"/>
      <c r="AB187" s="215"/>
      <c r="AC187" s="218"/>
      <c r="AD187" s="215"/>
      <c r="AE187" s="215"/>
      <c r="AF187" s="215"/>
      <c r="AG187" s="215"/>
      <c r="AH187" s="215"/>
      <c r="AI187" s="215"/>
      <c r="AJ187" s="215"/>
      <c r="AK187" s="215"/>
      <c r="AL187" s="217"/>
      <c r="AM187" s="215"/>
      <c r="AN187" s="215"/>
      <c r="AO187" s="215"/>
      <c r="AP187" s="215"/>
      <c r="AQ187" s="215"/>
      <c r="AR187" s="218"/>
      <c r="AS187" s="215"/>
      <c r="AT187" s="215"/>
      <c r="AU187" s="215"/>
      <c r="AV187" s="217"/>
      <c r="AW187" s="215"/>
      <c r="AX187" s="215"/>
      <c r="AY187" s="215"/>
      <c r="AZ187" s="215"/>
      <c r="BA187" s="215"/>
      <c r="BB187" s="219"/>
      <c r="BC187" s="215"/>
      <c r="BD187" s="215"/>
      <c r="BE187" s="215"/>
      <c r="BF187" s="215"/>
      <c r="BG187" s="218"/>
      <c r="BH187" s="215"/>
      <c r="BI187" s="215"/>
      <c r="BJ187" s="215"/>
      <c r="BK187" s="217"/>
      <c r="BL187" s="218"/>
      <c r="BM187" s="215"/>
      <c r="BN187" s="215"/>
      <c r="BO187" s="215"/>
      <c r="BP187" s="217"/>
      <c r="BQ187" s="218"/>
      <c r="BR187" s="215"/>
      <c r="BS187" s="215"/>
      <c r="BT187" s="215"/>
      <c r="BU187" s="217"/>
      <c r="BV187" s="215"/>
      <c r="BW187" s="215"/>
      <c r="BX187" s="215"/>
      <c r="BY187" s="215"/>
      <c r="BZ187" s="215"/>
      <c r="CA187" s="218"/>
      <c r="CB187" s="215"/>
      <c r="CC187" s="215"/>
      <c r="CD187" s="215"/>
      <c r="CE187" s="217"/>
      <c r="CF187" s="218"/>
      <c r="CG187" s="215"/>
      <c r="CH187" s="215"/>
      <c r="CI187" s="215"/>
      <c r="CJ187" s="217"/>
      <c r="CK187" s="215"/>
      <c r="CL187" s="215"/>
      <c r="CM187" s="215"/>
      <c r="CN187" s="215"/>
      <c r="CO187" s="215"/>
      <c r="CP187" s="215"/>
      <c r="CQ187" s="215"/>
      <c r="CR187" s="215"/>
      <c r="CS187" s="215"/>
      <c r="CT187" s="215"/>
      <c r="CU187" s="215"/>
      <c r="CV187" s="215"/>
      <c r="CW187" s="215"/>
      <c r="CX187" s="215"/>
      <c r="CY187" s="215"/>
      <c r="CZ187" s="215"/>
      <c r="DA187" s="215"/>
      <c r="DB187" s="215"/>
      <c r="DC187" s="215"/>
      <c r="DD187" s="215"/>
      <c r="DE187" s="215"/>
      <c r="DF187" s="215"/>
      <c r="DG187" s="215"/>
      <c r="DH187" s="215"/>
      <c r="DI187" s="220"/>
      <c r="DJ187" s="219"/>
      <c r="DK187" s="215"/>
      <c r="DL187" s="215"/>
      <c r="DM187" s="215"/>
      <c r="DN187" s="215"/>
      <c r="DO187" s="215"/>
      <c r="DP187" s="215"/>
      <c r="DQ187" s="215"/>
      <c r="DR187" s="215"/>
      <c r="DS187" s="215"/>
      <c r="DT187" s="215"/>
      <c r="DU187" s="215"/>
      <c r="DV187" s="215"/>
      <c r="DW187" s="215"/>
      <c r="DX187" s="215"/>
      <c r="DY187" s="215"/>
      <c r="DZ187" s="215"/>
      <c r="EA187" s="215"/>
      <c r="EB187" s="215"/>
      <c r="EC187" s="215"/>
      <c r="ED187" s="215"/>
      <c r="EE187" s="215"/>
      <c r="EF187" s="215"/>
      <c r="EG187" s="215"/>
      <c r="EH187" s="215"/>
      <c r="EI187" s="215"/>
      <c r="EJ187" s="215"/>
      <c r="EK187" s="215"/>
      <c r="EL187" s="215"/>
      <c r="EM187" s="215"/>
      <c r="EN187" s="215"/>
      <c r="EO187" s="215"/>
      <c r="EP187" s="215"/>
      <c r="EQ187" s="215"/>
      <c r="ER187" s="215"/>
      <c r="ES187" s="215"/>
      <c r="ET187" s="215"/>
      <c r="EU187" s="215"/>
      <c r="EV187" s="215"/>
      <c r="EW187" s="215"/>
      <c r="EX187" s="215"/>
      <c r="EY187" s="215"/>
      <c r="EZ187" s="215"/>
      <c r="FA187" s="215"/>
      <c r="FB187" s="215"/>
      <c r="FC187" s="215"/>
      <c r="FD187" s="215"/>
      <c r="FE187" s="215"/>
      <c r="FF187" s="215"/>
      <c r="FG187" s="215"/>
      <c r="FH187" s="215"/>
      <c r="FI187" s="215"/>
      <c r="FJ187" s="215"/>
      <c r="FK187" s="215"/>
      <c r="FL187" s="215"/>
      <c r="FM187" s="215"/>
      <c r="FN187" s="215"/>
      <c r="FO187" s="215"/>
      <c r="FP187" s="215"/>
      <c r="FQ187" s="215"/>
      <c r="FR187" s="215"/>
      <c r="FS187" s="215"/>
      <c r="FT187" s="215"/>
      <c r="FU187" s="215"/>
      <c r="FV187" s="215"/>
      <c r="FW187" s="215"/>
      <c r="FX187" s="215"/>
      <c r="FY187" s="215"/>
      <c r="FZ187" s="215"/>
      <c r="GA187" s="215"/>
      <c r="GB187" s="215"/>
      <c r="GC187" s="215"/>
      <c r="GD187" s="215"/>
      <c r="GE187" s="215"/>
      <c r="GF187" s="215"/>
      <c r="GG187" s="218"/>
      <c r="GH187" s="215"/>
      <c r="GI187" s="215"/>
      <c r="GJ187" s="215"/>
      <c r="GK187" s="221"/>
      <c r="GL187" s="1605"/>
      <c r="GM187" s="2154"/>
      <c r="GN187" s="1525"/>
      <c r="GO187" s="200"/>
    </row>
    <row r="188" spans="1:197" ht="10.5" customHeight="1">
      <c r="A188" s="1387"/>
      <c r="B188" s="1381"/>
      <c r="C188" s="1381"/>
      <c r="D188" s="1381"/>
      <c r="E188" s="1381"/>
      <c r="F188" s="1381"/>
      <c r="G188" s="1519"/>
      <c r="H188" s="1338"/>
      <c r="I188" s="1591"/>
      <c r="J188" s="1592"/>
      <c r="K188" s="1592"/>
      <c r="L188" s="1592"/>
      <c r="M188" s="1593"/>
      <c r="N188" s="1510"/>
      <c r="O188" s="1511"/>
      <c r="P188" s="1511"/>
      <c r="Q188" s="1511"/>
      <c r="R188" s="1512"/>
      <c r="S188" s="1510"/>
      <c r="T188" s="1511"/>
      <c r="U188" s="1511"/>
      <c r="V188" s="1511"/>
      <c r="W188" s="1512"/>
      <c r="X188" s="1510"/>
      <c r="Y188" s="1511"/>
      <c r="Z188" s="1511"/>
      <c r="AA188" s="1511"/>
      <c r="AB188" s="1512"/>
      <c r="AC188" s="1510"/>
      <c r="AD188" s="1511"/>
      <c r="AE188" s="1511"/>
      <c r="AF188" s="1511"/>
      <c r="AG188" s="1512"/>
      <c r="AH188" s="1510"/>
      <c r="AI188" s="1511"/>
      <c r="AJ188" s="1511"/>
      <c r="AK188" s="1511"/>
      <c r="AL188" s="1512"/>
      <c r="AM188" s="1510"/>
      <c r="AN188" s="1511"/>
      <c r="AO188" s="1511"/>
      <c r="AP188" s="1511"/>
      <c r="AQ188" s="1512"/>
      <c r="AR188" s="1510"/>
      <c r="AS188" s="1511"/>
      <c r="AT188" s="1511"/>
      <c r="AU188" s="1511"/>
      <c r="AV188" s="1512"/>
      <c r="AW188" s="1510"/>
      <c r="AX188" s="1511"/>
      <c r="AY188" s="1511"/>
      <c r="AZ188" s="1511"/>
      <c r="BA188" s="1521"/>
      <c r="BB188" s="1522"/>
      <c r="BC188" s="1511"/>
      <c r="BD188" s="1511"/>
      <c r="BE188" s="1511"/>
      <c r="BF188" s="1512"/>
      <c r="BG188" s="1510"/>
      <c r="BH188" s="1511"/>
      <c r="BI188" s="1511"/>
      <c r="BJ188" s="1511"/>
      <c r="BK188" s="1512"/>
      <c r="BL188" s="1510"/>
      <c r="BM188" s="1511"/>
      <c r="BN188" s="1511"/>
      <c r="BO188" s="1511"/>
      <c r="BP188" s="1512"/>
      <c r="BQ188" s="1510"/>
      <c r="BR188" s="1511"/>
      <c r="BS188" s="1511"/>
      <c r="BT188" s="1511"/>
      <c r="BU188" s="1512"/>
      <c r="BV188" s="1510"/>
      <c r="BW188" s="1511"/>
      <c r="BX188" s="1511"/>
      <c r="BY188" s="1511"/>
      <c r="BZ188" s="1512"/>
      <c r="CA188" s="1510"/>
      <c r="CB188" s="1511"/>
      <c r="CC188" s="1511"/>
      <c r="CD188" s="1511"/>
      <c r="CE188" s="1512"/>
      <c r="CF188" s="1510"/>
      <c r="CG188" s="1511"/>
      <c r="CH188" s="1511"/>
      <c r="CI188" s="1511"/>
      <c r="CJ188" s="1512"/>
      <c r="CK188" s="1511"/>
      <c r="CL188" s="1511"/>
      <c r="CM188" s="1511"/>
      <c r="CN188" s="1511"/>
      <c r="CO188" s="1512"/>
      <c r="CP188" s="1510"/>
      <c r="CQ188" s="1511"/>
      <c r="CR188" s="1511"/>
      <c r="CS188" s="1511"/>
      <c r="CT188" s="1512"/>
      <c r="CU188" s="1510"/>
      <c r="CV188" s="1511"/>
      <c r="CW188" s="1511"/>
      <c r="CX188" s="1511"/>
      <c r="CY188" s="1512"/>
      <c r="CZ188" s="1510"/>
      <c r="DA188" s="1511"/>
      <c r="DB188" s="1511"/>
      <c r="DC188" s="1511"/>
      <c r="DD188" s="1512"/>
      <c r="DE188" s="1510"/>
      <c r="DF188" s="1511"/>
      <c r="DG188" s="1511"/>
      <c r="DH188" s="1511"/>
      <c r="DI188" s="1521"/>
      <c r="DJ188" s="1522"/>
      <c r="DK188" s="1511"/>
      <c r="DL188" s="1511"/>
      <c r="DM188" s="1511"/>
      <c r="DN188" s="1512"/>
      <c r="DO188" s="1510"/>
      <c r="DP188" s="1511"/>
      <c r="DQ188" s="1511"/>
      <c r="DR188" s="1511"/>
      <c r="DS188" s="1512"/>
      <c r="DT188" s="1510"/>
      <c r="DU188" s="1511"/>
      <c r="DV188" s="1511"/>
      <c r="DW188" s="1511"/>
      <c r="DX188" s="1512"/>
      <c r="DY188" s="1510"/>
      <c r="DZ188" s="1511"/>
      <c r="EA188" s="1511"/>
      <c r="EB188" s="1511"/>
      <c r="EC188" s="1512"/>
      <c r="ED188" s="1511"/>
      <c r="EE188" s="1511"/>
      <c r="EF188" s="1511"/>
      <c r="EG188" s="1511"/>
      <c r="EH188" s="1512"/>
      <c r="EI188" s="1510"/>
      <c r="EJ188" s="1511"/>
      <c r="EK188" s="1511"/>
      <c r="EL188" s="1511"/>
      <c r="EM188" s="1512"/>
      <c r="EN188" s="1510"/>
      <c r="EO188" s="1511"/>
      <c r="EP188" s="1511"/>
      <c r="EQ188" s="1511"/>
      <c r="ER188" s="1512"/>
      <c r="ES188" s="1510"/>
      <c r="ET188" s="1511"/>
      <c r="EU188" s="1511"/>
      <c r="EV188" s="1511"/>
      <c r="EW188" s="1512"/>
      <c r="EX188" s="1510"/>
      <c r="EY188" s="1511"/>
      <c r="EZ188" s="1511"/>
      <c r="FA188" s="1511"/>
      <c r="FB188" s="1512"/>
      <c r="FC188" s="1510"/>
      <c r="FD188" s="1511"/>
      <c r="FE188" s="1511"/>
      <c r="FF188" s="1511"/>
      <c r="FG188" s="1512"/>
      <c r="FH188" s="1510"/>
      <c r="FI188" s="1511"/>
      <c r="FJ188" s="1511"/>
      <c r="FK188" s="1511"/>
      <c r="FL188" s="1512"/>
      <c r="FM188" s="1510"/>
      <c r="FN188" s="1511"/>
      <c r="FO188" s="1511"/>
      <c r="FP188" s="1511"/>
      <c r="FQ188" s="1511"/>
      <c r="FR188" s="1511"/>
      <c r="FS188" s="1511"/>
      <c r="FT188" s="1511"/>
      <c r="FU188" s="1511"/>
      <c r="FV188" s="1512"/>
      <c r="FW188" s="1510"/>
      <c r="FX188" s="1511"/>
      <c r="FY188" s="1511"/>
      <c r="FZ188" s="1511"/>
      <c r="GA188" s="1512"/>
      <c r="GB188" s="1510"/>
      <c r="GC188" s="1511"/>
      <c r="GD188" s="1511"/>
      <c r="GE188" s="1511"/>
      <c r="GF188" s="1512"/>
      <c r="GG188" s="1510"/>
      <c r="GH188" s="1511"/>
      <c r="GI188" s="1511"/>
      <c r="GJ188" s="1511"/>
      <c r="GK188" s="1513"/>
      <c r="GL188" s="1607"/>
      <c r="GM188" s="2154"/>
      <c r="GN188" s="1525"/>
      <c r="GO188" s="200"/>
    </row>
    <row r="189" spans="1:197" ht="10.5" customHeight="1">
      <c r="A189" s="1387"/>
      <c r="B189" s="1381"/>
      <c r="C189" s="1381"/>
      <c r="D189" s="1381"/>
      <c r="E189" s="1381"/>
      <c r="F189" s="1381"/>
      <c r="G189" s="1431" t="s">
        <v>716</v>
      </c>
      <c r="H189" s="1337"/>
      <c r="I189" s="214"/>
      <c r="J189" s="215"/>
      <c r="K189" s="215"/>
      <c r="L189" s="215"/>
      <c r="M189" s="217"/>
      <c r="N189" s="218"/>
      <c r="O189" s="215"/>
      <c r="P189" s="215"/>
      <c r="Q189" s="215"/>
      <c r="R189" s="217"/>
      <c r="S189" s="215"/>
      <c r="T189" s="215"/>
      <c r="U189" s="215"/>
      <c r="V189" s="215"/>
      <c r="W189" s="215"/>
      <c r="X189" s="218"/>
      <c r="Y189" s="215"/>
      <c r="Z189" s="215"/>
      <c r="AA189" s="215"/>
      <c r="AB189" s="215"/>
      <c r="AC189" s="218"/>
      <c r="AD189" s="215"/>
      <c r="AE189" s="215"/>
      <c r="AF189" s="215"/>
      <c r="AG189" s="217"/>
      <c r="AH189" s="218"/>
      <c r="AI189" s="215"/>
      <c r="AJ189" s="215"/>
      <c r="AK189" s="215"/>
      <c r="AL189" s="217"/>
      <c r="AM189" s="218"/>
      <c r="AN189" s="215"/>
      <c r="AO189" s="215"/>
      <c r="AP189" s="215"/>
      <c r="AQ189" s="217"/>
      <c r="AR189" s="218"/>
      <c r="AS189" s="215"/>
      <c r="AT189" s="215"/>
      <c r="AU189" s="215"/>
      <c r="AV189" s="217"/>
      <c r="AW189" s="215"/>
      <c r="AX189" s="215"/>
      <c r="AY189" s="215"/>
      <c r="AZ189" s="215"/>
      <c r="BA189" s="215"/>
      <c r="BB189" s="219"/>
      <c r="BC189" s="215"/>
      <c r="BD189" s="215"/>
      <c r="BE189" s="215"/>
      <c r="BF189" s="217"/>
      <c r="BG189" s="215"/>
      <c r="BH189" s="215"/>
      <c r="BI189" s="215"/>
      <c r="BJ189" s="215"/>
      <c r="BK189" s="215"/>
      <c r="BL189" s="218"/>
      <c r="BM189" s="215"/>
      <c r="BN189" s="215"/>
      <c r="BO189" s="215"/>
      <c r="BP189" s="215"/>
      <c r="BQ189" s="218"/>
      <c r="BR189" s="215"/>
      <c r="BS189" s="215"/>
      <c r="BT189" s="215"/>
      <c r="BU189" s="217"/>
      <c r="BV189" s="218"/>
      <c r="BW189" s="215"/>
      <c r="BX189" s="215"/>
      <c r="BY189" s="215"/>
      <c r="BZ189" s="217"/>
      <c r="CA189" s="218"/>
      <c r="CB189" s="215"/>
      <c r="CC189" s="215"/>
      <c r="CD189" s="215"/>
      <c r="CE189" s="217"/>
      <c r="CF189" s="218"/>
      <c r="CG189" s="215"/>
      <c r="CH189" s="215"/>
      <c r="CI189" s="215"/>
      <c r="CJ189" s="217"/>
      <c r="CK189" s="215"/>
      <c r="CL189" s="215"/>
      <c r="CM189" s="215"/>
      <c r="CN189" s="215"/>
      <c r="CO189" s="215"/>
      <c r="CP189" s="215"/>
      <c r="CQ189" s="215"/>
      <c r="CR189" s="215"/>
      <c r="CS189" s="215"/>
      <c r="CT189" s="215"/>
      <c r="CU189" s="215"/>
      <c r="CV189" s="215"/>
      <c r="CW189" s="215"/>
      <c r="CX189" s="215"/>
      <c r="CY189" s="215"/>
      <c r="CZ189" s="215"/>
      <c r="DA189" s="215"/>
      <c r="DB189" s="215"/>
      <c r="DC189" s="215"/>
      <c r="DD189" s="215"/>
      <c r="DE189" s="215"/>
      <c r="DF189" s="215"/>
      <c r="DG189" s="215"/>
      <c r="DH189" s="215"/>
      <c r="DI189" s="220"/>
      <c r="DJ189" s="219"/>
      <c r="DK189" s="215"/>
      <c r="DL189" s="215"/>
      <c r="DM189" s="215"/>
      <c r="DN189" s="215"/>
      <c r="DO189" s="215"/>
      <c r="DP189" s="215"/>
      <c r="DQ189" s="215"/>
      <c r="DR189" s="215"/>
      <c r="DS189" s="215"/>
      <c r="DT189" s="215"/>
      <c r="DU189" s="215"/>
      <c r="DV189" s="215"/>
      <c r="DW189" s="215"/>
      <c r="DX189" s="215"/>
      <c r="DY189" s="215"/>
      <c r="DZ189" s="215"/>
      <c r="EA189" s="215"/>
      <c r="EB189" s="215"/>
      <c r="EC189" s="215"/>
      <c r="ED189" s="215"/>
      <c r="EE189" s="215"/>
      <c r="EF189" s="215"/>
      <c r="EG189" s="215"/>
      <c r="EH189" s="215"/>
      <c r="EI189" s="215"/>
      <c r="EJ189" s="215"/>
      <c r="EK189" s="215"/>
      <c r="EL189" s="215"/>
      <c r="EM189" s="215"/>
      <c r="EN189" s="215"/>
      <c r="EO189" s="215"/>
      <c r="EP189" s="215"/>
      <c r="EQ189" s="215"/>
      <c r="ER189" s="215"/>
      <c r="ES189" s="215"/>
      <c r="ET189" s="215"/>
      <c r="EU189" s="215"/>
      <c r="EV189" s="215"/>
      <c r="EW189" s="215"/>
      <c r="EX189" s="215"/>
      <c r="EY189" s="215"/>
      <c r="EZ189" s="215"/>
      <c r="FA189" s="215"/>
      <c r="FB189" s="215"/>
      <c r="FC189" s="215"/>
      <c r="FD189" s="215"/>
      <c r="FE189" s="215"/>
      <c r="FF189" s="215"/>
      <c r="FG189" s="215"/>
      <c r="FH189" s="215"/>
      <c r="FI189" s="215"/>
      <c r="FJ189" s="215"/>
      <c r="FK189" s="215"/>
      <c r="FL189" s="215"/>
      <c r="FM189" s="215"/>
      <c r="FN189" s="215"/>
      <c r="FO189" s="215"/>
      <c r="FP189" s="215"/>
      <c r="FQ189" s="215"/>
      <c r="FR189" s="215"/>
      <c r="FS189" s="215"/>
      <c r="FT189" s="215"/>
      <c r="FU189" s="215"/>
      <c r="FV189" s="215"/>
      <c r="FW189" s="215"/>
      <c r="FX189" s="215"/>
      <c r="FY189" s="215"/>
      <c r="FZ189" s="215"/>
      <c r="GA189" s="215"/>
      <c r="GB189" s="215"/>
      <c r="GC189" s="215"/>
      <c r="GD189" s="215"/>
      <c r="GE189" s="215"/>
      <c r="GF189" s="215"/>
      <c r="GG189" s="218"/>
      <c r="GH189" s="215"/>
      <c r="GI189" s="215"/>
      <c r="GJ189" s="215"/>
      <c r="GK189" s="221"/>
      <c r="GL189" s="1604">
        <f>SUM(I191:GK191)</f>
        <v>0</v>
      </c>
      <c r="GM189" s="2157">
        <f>ROUND(GL189/30,2)</f>
        <v>0</v>
      </c>
      <c r="GN189" s="1525"/>
      <c r="GO189" s="200"/>
    </row>
    <row r="190" spans="1:197" ht="4.5" customHeight="1">
      <c r="A190" s="1387"/>
      <c r="B190" s="1381"/>
      <c r="C190" s="1381"/>
      <c r="D190" s="1381"/>
      <c r="E190" s="1381"/>
      <c r="F190" s="1381"/>
      <c r="G190" s="1392"/>
      <c r="H190" s="1337"/>
      <c r="I190" s="214"/>
      <c r="J190" s="215"/>
      <c r="K190" s="215"/>
      <c r="L190" s="215"/>
      <c r="M190" s="217"/>
      <c r="N190" s="218"/>
      <c r="O190" s="215"/>
      <c r="P190" s="215"/>
      <c r="Q190" s="215"/>
      <c r="R190" s="217"/>
      <c r="S190" s="215"/>
      <c r="T190" s="215"/>
      <c r="U190" s="215"/>
      <c r="V190" s="215"/>
      <c r="W190" s="215"/>
      <c r="X190" s="218"/>
      <c r="Y190" s="215"/>
      <c r="Z190" s="215"/>
      <c r="AA190" s="215"/>
      <c r="AB190" s="215"/>
      <c r="AC190" s="218"/>
      <c r="AD190" s="215"/>
      <c r="AE190" s="215"/>
      <c r="AF190" s="215"/>
      <c r="AG190" s="217"/>
      <c r="AH190" s="218"/>
      <c r="AI190" s="215"/>
      <c r="AJ190" s="215"/>
      <c r="AK190" s="215"/>
      <c r="AL190" s="217"/>
      <c r="AM190" s="218"/>
      <c r="AN190" s="215"/>
      <c r="AO190" s="215"/>
      <c r="AP190" s="215"/>
      <c r="AQ190" s="217"/>
      <c r="AR190" s="218"/>
      <c r="AS190" s="215"/>
      <c r="AT190" s="215"/>
      <c r="AU190" s="215"/>
      <c r="AV190" s="217"/>
      <c r="AW190" s="215"/>
      <c r="AX190" s="215"/>
      <c r="AY190" s="215"/>
      <c r="AZ190" s="215"/>
      <c r="BA190" s="215"/>
      <c r="BB190" s="219"/>
      <c r="BC190" s="215"/>
      <c r="BD190" s="215"/>
      <c r="BE190" s="215"/>
      <c r="BF190" s="215"/>
      <c r="BG190" s="215"/>
      <c r="BH190" s="215"/>
      <c r="BI190" s="215"/>
      <c r="BJ190" s="215"/>
      <c r="BK190" s="215"/>
      <c r="BL190" s="218"/>
      <c r="BM190" s="215"/>
      <c r="BN190" s="215"/>
      <c r="BO190" s="215"/>
      <c r="BP190" s="215"/>
      <c r="BQ190" s="218"/>
      <c r="BR190" s="215"/>
      <c r="BS190" s="215"/>
      <c r="BT190" s="215"/>
      <c r="BU190" s="217"/>
      <c r="BV190" s="218"/>
      <c r="BW190" s="215"/>
      <c r="BX190" s="215"/>
      <c r="BY190" s="215"/>
      <c r="BZ190" s="217"/>
      <c r="CA190" s="218"/>
      <c r="CB190" s="215"/>
      <c r="CC190" s="215"/>
      <c r="CD190" s="215"/>
      <c r="CE190" s="217"/>
      <c r="CF190" s="218"/>
      <c r="CG190" s="215"/>
      <c r="CH190" s="215"/>
      <c r="CI190" s="215"/>
      <c r="CJ190" s="217"/>
      <c r="CK190" s="215"/>
      <c r="CL190" s="215"/>
      <c r="CM190" s="215"/>
      <c r="CN190" s="215"/>
      <c r="CO190" s="215"/>
      <c r="CP190" s="215"/>
      <c r="CQ190" s="215"/>
      <c r="CR190" s="215"/>
      <c r="CS190" s="215"/>
      <c r="CT190" s="215"/>
      <c r="CU190" s="215"/>
      <c r="CV190" s="215"/>
      <c r="CW190" s="215"/>
      <c r="CX190" s="215"/>
      <c r="CY190" s="215"/>
      <c r="CZ190" s="215"/>
      <c r="DA190" s="215"/>
      <c r="DB190" s="215"/>
      <c r="DC190" s="215"/>
      <c r="DD190" s="215"/>
      <c r="DE190" s="215"/>
      <c r="DF190" s="215"/>
      <c r="DG190" s="215"/>
      <c r="DH190" s="215"/>
      <c r="DI190" s="220"/>
      <c r="DJ190" s="219"/>
      <c r="DK190" s="215"/>
      <c r="DL190" s="215"/>
      <c r="DM190" s="215"/>
      <c r="DN190" s="215"/>
      <c r="DO190" s="215"/>
      <c r="DP190" s="215"/>
      <c r="DQ190" s="215"/>
      <c r="DR190" s="215"/>
      <c r="DS190" s="215"/>
      <c r="DT190" s="215"/>
      <c r="DU190" s="215"/>
      <c r="DV190" s="215"/>
      <c r="DW190" s="215"/>
      <c r="DX190" s="215"/>
      <c r="DY190" s="215"/>
      <c r="DZ190" s="215"/>
      <c r="EA190" s="215"/>
      <c r="EB190" s="215"/>
      <c r="EC190" s="215"/>
      <c r="ED190" s="215"/>
      <c r="EE190" s="215"/>
      <c r="EF190" s="215"/>
      <c r="EG190" s="215"/>
      <c r="EH190" s="215"/>
      <c r="EI190" s="215"/>
      <c r="EJ190" s="215"/>
      <c r="EK190" s="215"/>
      <c r="EL190" s="215"/>
      <c r="EM190" s="215"/>
      <c r="EN190" s="215"/>
      <c r="EO190" s="215"/>
      <c r="EP190" s="215"/>
      <c r="EQ190" s="215"/>
      <c r="ER190" s="215"/>
      <c r="ES190" s="215"/>
      <c r="ET190" s="215"/>
      <c r="EU190" s="215"/>
      <c r="EV190" s="215"/>
      <c r="EW190" s="215"/>
      <c r="EX190" s="215"/>
      <c r="EY190" s="215"/>
      <c r="EZ190" s="215"/>
      <c r="FA190" s="215"/>
      <c r="FB190" s="215"/>
      <c r="FC190" s="215"/>
      <c r="FD190" s="215"/>
      <c r="FE190" s="215"/>
      <c r="FF190" s="215"/>
      <c r="FG190" s="215"/>
      <c r="FH190" s="215"/>
      <c r="FI190" s="215"/>
      <c r="FJ190" s="215"/>
      <c r="FK190" s="215"/>
      <c r="FL190" s="215"/>
      <c r="FM190" s="215"/>
      <c r="FN190" s="215"/>
      <c r="FO190" s="215"/>
      <c r="FP190" s="215"/>
      <c r="FQ190" s="215"/>
      <c r="FR190" s="215"/>
      <c r="FS190" s="215"/>
      <c r="FT190" s="215"/>
      <c r="FU190" s="215"/>
      <c r="FV190" s="215"/>
      <c r="FW190" s="215"/>
      <c r="FX190" s="215"/>
      <c r="FY190" s="215"/>
      <c r="FZ190" s="215"/>
      <c r="GA190" s="215"/>
      <c r="GB190" s="215"/>
      <c r="GC190" s="215"/>
      <c r="GD190" s="215"/>
      <c r="GE190" s="215"/>
      <c r="GF190" s="215"/>
      <c r="GG190" s="218"/>
      <c r="GH190" s="215"/>
      <c r="GI190" s="215"/>
      <c r="GJ190" s="215"/>
      <c r="GK190" s="221"/>
      <c r="GL190" s="1605"/>
      <c r="GM190" s="2154"/>
      <c r="GN190" s="1525"/>
      <c r="GO190" s="200"/>
    </row>
    <row r="191" spans="1:197" ht="10.5" customHeight="1" thickBot="1">
      <c r="A191" s="1388"/>
      <c r="B191" s="1382"/>
      <c r="C191" s="1382"/>
      <c r="D191" s="1382"/>
      <c r="E191" s="1384"/>
      <c r="F191" s="1384"/>
      <c r="G191" s="1403"/>
      <c r="H191" s="1339"/>
      <c r="I191" s="1506"/>
      <c r="J191" s="1472"/>
      <c r="K191" s="1472"/>
      <c r="L191" s="1472"/>
      <c r="M191" s="1473"/>
      <c r="N191" s="1471"/>
      <c r="O191" s="1472"/>
      <c r="P191" s="1472"/>
      <c r="Q191" s="1472"/>
      <c r="R191" s="1473"/>
      <c r="S191" s="1471"/>
      <c r="T191" s="1472"/>
      <c r="U191" s="1472"/>
      <c r="V191" s="1472"/>
      <c r="W191" s="1473"/>
      <c r="X191" s="1471"/>
      <c r="Y191" s="1472"/>
      <c r="Z191" s="1472"/>
      <c r="AA191" s="1472"/>
      <c r="AB191" s="1473"/>
      <c r="AC191" s="1471"/>
      <c r="AD191" s="1472"/>
      <c r="AE191" s="1472"/>
      <c r="AF191" s="1472"/>
      <c r="AG191" s="1473"/>
      <c r="AH191" s="1471"/>
      <c r="AI191" s="1472"/>
      <c r="AJ191" s="1472"/>
      <c r="AK191" s="1472"/>
      <c r="AL191" s="1473"/>
      <c r="AM191" s="1471"/>
      <c r="AN191" s="1472"/>
      <c r="AO191" s="1472"/>
      <c r="AP191" s="1472"/>
      <c r="AQ191" s="1473"/>
      <c r="AR191" s="1471"/>
      <c r="AS191" s="1472"/>
      <c r="AT191" s="1472"/>
      <c r="AU191" s="1472"/>
      <c r="AV191" s="1473"/>
      <c r="AW191" s="1471"/>
      <c r="AX191" s="1472"/>
      <c r="AY191" s="1472"/>
      <c r="AZ191" s="1472"/>
      <c r="BA191" s="1568"/>
      <c r="BB191" s="1587"/>
      <c r="BC191" s="1472"/>
      <c r="BD191" s="1472"/>
      <c r="BE191" s="1472"/>
      <c r="BF191" s="1473"/>
      <c r="BG191" s="1471"/>
      <c r="BH191" s="1472"/>
      <c r="BI191" s="1472"/>
      <c r="BJ191" s="1472"/>
      <c r="BK191" s="1473"/>
      <c r="BL191" s="1471"/>
      <c r="BM191" s="1472"/>
      <c r="BN191" s="1472"/>
      <c r="BO191" s="1472"/>
      <c r="BP191" s="1473"/>
      <c r="BQ191" s="1471"/>
      <c r="BR191" s="1472"/>
      <c r="BS191" s="1472"/>
      <c r="BT191" s="1472"/>
      <c r="BU191" s="1473"/>
      <c r="BV191" s="1471"/>
      <c r="BW191" s="1472"/>
      <c r="BX191" s="1472"/>
      <c r="BY191" s="1472"/>
      <c r="BZ191" s="1473"/>
      <c r="CA191" s="1471"/>
      <c r="CB191" s="1472"/>
      <c r="CC191" s="1472"/>
      <c r="CD191" s="1472"/>
      <c r="CE191" s="1473"/>
      <c r="CF191" s="1471"/>
      <c r="CG191" s="1472"/>
      <c r="CH191" s="1472"/>
      <c r="CI191" s="1472"/>
      <c r="CJ191" s="1473"/>
      <c r="CK191" s="1472"/>
      <c r="CL191" s="1472"/>
      <c r="CM191" s="1472"/>
      <c r="CN191" s="1472"/>
      <c r="CO191" s="1473"/>
      <c r="CP191" s="1471"/>
      <c r="CQ191" s="1472"/>
      <c r="CR191" s="1472"/>
      <c r="CS191" s="1472"/>
      <c r="CT191" s="1473"/>
      <c r="CU191" s="1471"/>
      <c r="CV191" s="1472"/>
      <c r="CW191" s="1472"/>
      <c r="CX191" s="1472"/>
      <c r="CY191" s="1473"/>
      <c r="CZ191" s="1471"/>
      <c r="DA191" s="1472"/>
      <c r="DB191" s="1472"/>
      <c r="DC191" s="1472"/>
      <c r="DD191" s="1473"/>
      <c r="DE191" s="1471"/>
      <c r="DF191" s="1472"/>
      <c r="DG191" s="1472"/>
      <c r="DH191" s="1472"/>
      <c r="DI191" s="1568"/>
      <c r="DJ191" s="1587"/>
      <c r="DK191" s="1472"/>
      <c r="DL191" s="1472"/>
      <c r="DM191" s="1472"/>
      <c r="DN191" s="1473"/>
      <c r="DO191" s="1471"/>
      <c r="DP191" s="1472"/>
      <c r="DQ191" s="1472"/>
      <c r="DR191" s="1472"/>
      <c r="DS191" s="1473"/>
      <c r="DT191" s="1471"/>
      <c r="DU191" s="1472"/>
      <c r="DV191" s="1472"/>
      <c r="DW191" s="1472"/>
      <c r="DX191" s="1473"/>
      <c r="DY191" s="1471"/>
      <c r="DZ191" s="1472"/>
      <c r="EA191" s="1472"/>
      <c r="EB191" s="1472"/>
      <c r="EC191" s="1473"/>
      <c r="ED191" s="1472"/>
      <c r="EE191" s="1472"/>
      <c r="EF191" s="1472"/>
      <c r="EG191" s="1472"/>
      <c r="EH191" s="1473"/>
      <c r="EI191" s="1471"/>
      <c r="EJ191" s="1472"/>
      <c r="EK191" s="1472"/>
      <c r="EL191" s="1472"/>
      <c r="EM191" s="1473"/>
      <c r="EN191" s="1471"/>
      <c r="EO191" s="1472"/>
      <c r="EP191" s="1472"/>
      <c r="EQ191" s="1472"/>
      <c r="ER191" s="1473"/>
      <c r="ES191" s="1471"/>
      <c r="ET191" s="1472"/>
      <c r="EU191" s="1472"/>
      <c r="EV191" s="1472"/>
      <c r="EW191" s="1473"/>
      <c r="EX191" s="1471"/>
      <c r="EY191" s="1472"/>
      <c r="EZ191" s="1472"/>
      <c r="FA191" s="1472"/>
      <c r="FB191" s="1473"/>
      <c r="FC191" s="1471"/>
      <c r="FD191" s="1472"/>
      <c r="FE191" s="1472"/>
      <c r="FF191" s="1472"/>
      <c r="FG191" s="1473"/>
      <c r="FH191" s="1471"/>
      <c r="FI191" s="1472"/>
      <c r="FJ191" s="1472"/>
      <c r="FK191" s="1472"/>
      <c r="FL191" s="1473"/>
      <c r="FM191" s="1471"/>
      <c r="FN191" s="1472"/>
      <c r="FO191" s="1472"/>
      <c r="FP191" s="1472"/>
      <c r="FQ191" s="1472"/>
      <c r="FR191" s="1472"/>
      <c r="FS191" s="1472"/>
      <c r="FT191" s="1472"/>
      <c r="FU191" s="1472"/>
      <c r="FV191" s="1473"/>
      <c r="FW191" s="1471"/>
      <c r="FX191" s="1472"/>
      <c r="FY191" s="1472"/>
      <c r="FZ191" s="1472"/>
      <c r="GA191" s="1473"/>
      <c r="GB191" s="1471"/>
      <c r="GC191" s="1472"/>
      <c r="GD191" s="1472"/>
      <c r="GE191" s="1472"/>
      <c r="GF191" s="1473"/>
      <c r="GG191" s="1471"/>
      <c r="GH191" s="1472"/>
      <c r="GI191" s="1472"/>
      <c r="GJ191" s="1472"/>
      <c r="GK191" s="1582"/>
      <c r="GL191" s="1606"/>
      <c r="GM191" s="2158"/>
      <c r="GN191" s="1526"/>
      <c r="GO191" s="200"/>
    </row>
    <row r="192" spans="1:197" ht="10.5" hidden="1" customHeight="1">
      <c r="A192" s="1387"/>
      <c r="B192" s="1381" t="str">
        <f>IF($A192="","",VLOOKUP($A192,②従事者明細!$A$3:$I$40,2))</f>
        <v/>
      </c>
      <c r="C192" s="1381" t="str">
        <f>IF($A192="","",VLOOKUP($A192,②従事者明細!$A$3:$I$40,3))</f>
        <v/>
      </c>
      <c r="D192" s="1381" t="str">
        <f>IF($A192="","",VLOOKUP($A192,②従事者明細!$A$3:$I$40,6))</f>
        <v/>
      </c>
      <c r="E192" s="1383" t="str">
        <f>IF($A192="","",VLOOKUP($A192,②従事者明細!$A$3:$I$40,5))</f>
        <v/>
      </c>
      <c r="F192" s="1383" t="str">
        <f>IF($A192="","",VLOOKUP($A192,②従事者明細!$A$3:$I$40,4))</f>
        <v/>
      </c>
      <c r="G192" s="1392" t="s">
        <v>764</v>
      </c>
      <c r="H192" s="1337"/>
      <c r="I192" s="214"/>
      <c r="J192" s="215"/>
      <c r="K192" s="215"/>
      <c r="L192" s="215"/>
      <c r="M192" s="217"/>
      <c r="N192" s="218"/>
      <c r="O192" s="215"/>
      <c r="P192" s="215"/>
      <c r="Q192" s="215"/>
      <c r="R192" s="215"/>
      <c r="S192" s="218"/>
      <c r="T192" s="215"/>
      <c r="U192" s="215"/>
      <c r="V192" s="215"/>
      <c r="W192" s="215"/>
      <c r="X192" s="218"/>
      <c r="Y192" s="215"/>
      <c r="Z192" s="215"/>
      <c r="AA192" s="215"/>
      <c r="AB192" s="215"/>
      <c r="AC192" s="218"/>
      <c r="AD192" s="215"/>
      <c r="AE192" s="215"/>
      <c r="AF192" s="215"/>
      <c r="AG192" s="217"/>
      <c r="AH192" s="218"/>
      <c r="AI192" s="215"/>
      <c r="AJ192" s="215"/>
      <c r="AK192" s="215"/>
      <c r="AL192" s="217"/>
      <c r="AM192" s="215"/>
      <c r="AN192" s="215"/>
      <c r="AO192" s="215"/>
      <c r="AP192" s="215"/>
      <c r="AQ192" s="215"/>
      <c r="AR192" s="218"/>
      <c r="AS192" s="215"/>
      <c r="AT192" s="215"/>
      <c r="AU192" s="215"/>
      <c r="AV192" s="217"/>
      <c r="AW192" s="215"/>
      <c r="AX192" s="215"/>
      <c r="AY192" s="215"/>
      <c r="AZ192" s="215"/>
      <c r="BA192" s="215"/>
      <c r="BB192" s="219"/>
      <c r="BC192" s="215"/>
      <c r="BD192" s="215"/>
      <c r="BE192" s="215"/>
      <c r="BF192" s="217"/>
      <c r="BG192" s="215"/>
      <c r="BH192" s="215"/>
      <c r="BI192" s="215"/>
      <c r="BJ192" s="215"/>
      <c r="BK192" s="215"/>
      <c r="BL192" s="218"/>
      <c r="BM192" s="215"/>
      <c r="BN192" s="215"/>
      <c r="BO192" s="215"/>
      <c r="BP192" s="215"/>
      <c r="BQ192" s="218"/>
      <c r="BR192" s="215"/>
      <c r="BS192" s="215"/>
      <c r="BT192" s="215"/>
      <c r="BU192" s="217"/>
      <c r="BV192" s="218"/>
      <c r="BW192" s="215"/>
      <c r="BX192" s="215"/>
      <c r="BY192" s="215"/>
      <c r="BZ192" s="217"/>
      <c r="CA192" s="218"/>
      <c r="CB192" s="215"/>
      <c r="CC192" s="215"/>
      <c r="CD192" s="215"/>
      <c r="CE192" s="217"/>
      <c r="CF192" s="218"/>
      <c r="CG192" s="215"/>
      <c r="CH192" s="215"/>
      <c r="CI192" s="215"/>
      <c r="CJ192" s="217"/>
      <c r="CK192" s="215"/>
      <c r="CL192" s="215"/>
      <c r="CM192" s="215"/>
      <c r="CN192" s="215"/>
      <c r="CO192" s="215"/>
      <c r="CP192" s="215"/>
      <c r="CQ192" s="215"/>
      <c r="CR192" s="215"/>
      <c r="CS192" s="215"/>
      <c r="CT192" s="215"/>
      <c r="CU192" s="215"/>
      <c r="CV192" s="215"/>
      <c r="CW192" s="215"/>
      <c r="CX192" s="215"/>
      <c r="CY192" s="215"/>
      <c r="CZ192" s="215"/>
      <c r="DA192" s="215"/>
      <c r="DB192" s="215"/>
      <c r="DC192" s="215"/>
      <c r="DD192" s="215"/>
      <c r="DE192" s="215"/>
      <c r="DF192" s="215"/>
      <c r="DG192" s="215"/>
      <c r="DH192" s="215"/>
      <c r="DI192" s="220"/>
      <c r="DJ192" s="219"/>
      <c r="DK192" s="215"/>
      <c r="DL192" s="215"/>
      <c r="DM192" s="215"/>
      <c r="DN192" s="215"/>
      <c r="DO192" s="215"/>
      <c r="DP192" s="215"/>
      <c r="DQ192" s="215"/>
      <c r="DR192" s="215"/>
      <c r="DS192" s="215"/>
      <c r="DT192" s="215"/>
      <c r="DU192" s="215"/>
      <c r="DV192" s="215"/>
      <c r="DW192" s="215"/>
      <c r="DX192" s="215"/>
      <c r="DY192" s="215"/>
      <c r="DZ192" s="215"/>
      <c r="EA192" s="215"/>
      <c r="EB192" s="215"/>
      <c r="EC192" s="215"/>
      <c r="ED192" s="215"/>
      <c r="EE192" s="215"/>
      <c r="EF192" s="215"/>
      <c r="EG192" s="215"/>
      <c r="EH192" s="215"/>
      <c r="EI192" s="215"/>
      <c r="EJ192" s="215"/>
      <c r="EK192" s="215"/>
      <c r="EL192" s="215"/>
      <c r="EM192" s="215"/>
      <c r="EN192" s="215"/>
      <c r="EO192" s="215"/>
      <c r="EP192" s="215"/>
      <c r="EQ192" s="215"/>
      <c r="ER192" s="215"/>
      <c r="ES192" s="215"/>
      <c r="ET192" s="215"/>
      <c r="EU192" s="215"/>
      <c r="EV192" s="215"/>
      <c r="EW192" s="215"/>
      <c r="EX192" s="215"/>
      <c r="EY192" s="215"/>
      <c r="EZ192" s="215"/>
      <c r="FA192" s="215"/>
      <c r="FB192" s="215"/>
      <c r="FC192" s="215"/>
      <c r="FD192" s="215"/>
      <c r="FE192" s="215"/>
      <c r="FF192" s="215"/>
      <c r="FG192" s="215"/>
      <c r="FH192" s="215"/>
      <c r="FI192" s="215"/>
      <c r="FJ192" s="215"/>
      <c r="FK192" s="215"/>
      <c r="FL192" s="215"/>
      <c r="FM192" s="215"/>
      <c r="FN192" s="215"/>
      <c r="FO192" s="215"/>
      <c r="FP192" s="215"/>
      <c r="FQ192" s="215"/>
      <c r="FR192" s="215"/>
      <c r="FS192" s="215"/>
      <c r="FT192" s="215"/>
      <c r="FU192" s="215"/>
      <c r="FV192" s="215"/>
      <c r="FW192" s="215"/>
      <c r="FX192" s="215"/>
      <c r="FY192" s="215"/>
      <c r="FZ192" s="215"/>
      <c r="GA192" s="215"/>
      <c r="GB192" s="215"/>
      <c r="GC192" s="215"/>
      <c r="GD192" s="215"/>
      <c r="GE192" s="215"/>
      <c r="GF192" s="215"/>
      <c r="GG192" s="218"/>
      <c r="GH192" s="215"/>
      <c r="GI192" s="215"/>
      <c r="GJ192" s="215"/>
      <c r="GK192" s="221"/>
      <c r="GL192" s="1514">
        <f>SUM(I194:GK194)</f>
        <v>0</v>
      </c>
      <c r="GM192" s="2154">
        <f>ROUND(GL192/30,2)</f>
        <v>0</v>
      </c>
      <c r="GN192" s="1602"/>
      <c r="GO192" s="200"/>
    </row>
    <row r="193" spans="1:197" ht="4.5" hidden="1" customHeight="1">
      <c r="A193" s="1387"/>
      <c r="B193" s="1381"/>
      <c r="C193" s="1381"/>
      <c r="D193" s="1381"/>
      <c r="E193" s="1381"/>
      <c r="F193" s="1381"/>
      <c r="G193" s="1392"/>
      <c r="H193" s="1337"/>
      <c r="I193" s="214"/>
      <c r="J193" s="215"/>
      <c r="K193" s="215"/>
      <c r="L193" s="215"/>
      <c r="M193" s="215"/>
      <c r="N193" s="215"/>
      <c r="O193" s="215"/>
      <c r="P193" s="215"/>
      <c r="Q193" s="215"/>
      <c r="R193" s="217"/>
      <c r="S193" s="215"/>
      <c r="T193" s="215"/>
      <c r="U193" s="215"/>
      <c r="V193" s="215"/>
      <c r="W193" s="215"/>
      <c r="X193" s="218"/>
      <c r="Y193" s="215"/>
      <c r="Z193" s="215"/>
      <c r="AA193" s="215"/>
      <c r="AB193" s="215"/>
      <c r="AC193" s="218"/>
      <c r="AD193" s="215"/>
      <c r="AE193" s="215"/>
      <c r="AF193" s="215"/>
      <c r="AG193" s="217"/>
      <c r="AH193" s="218"/>
      <c r="AI193" s="215"/>
      <c r="AJ193" s="215"/>
      <c r="AK193" s="215"/>
      <c r="AL193" s="217"/>
      <c r="AM193" s="218"/>
      <c r="AN193" s="215"/>
      <c r="AO193" s="215"/>
      <c r="AP193" s="215"/>
      <c r="AQ193" s="215"/>
      <c r="AR193" s="215"/>
      <c r="AS193" s="215"/>
      <c r="AT193" s="215"/>
      <c r="AU193" s="215"/>
      <c r="AV193" s="217"/>
      <c r="AW193" s="215"/>
      <c r="AX193" s="215"/>
      <c r="AY193" s="215"/>
      <c r="AZ193" s="215"/>
      <c r="BA193" s="215"/>
      <c r="BB193" s="219"/>
      <c r="BC193" s="215"/>
      <c r="BD193" s="215"/>
      <c r="BE193" s="215"/>
      <c r="BF193" s="215"/>
      <c r="BG193" s="215"/>
      <c r="BH193" s="215"/>
      <c r="BI193" s="215"/>
      <c r="BJ193" s="215"/>
      <c r="BK193" s="215"/>
      <c r="BL193" s="218"/>
      <c r="BM193" s="215"/>
      <c r="BN193" s="215"/>
      <c r="BO193" s="215"/>
      <c r="BP193" s="215"/>
      <c r="BQ193" s="218"/>
      <c r="BR193" s="215"/>
      <c r="BS193" s="215"/>
      <c r="BT193" s="215"/>
      <c r="BU193" s="215"/>
      <c r="BV193" s="215"/>
      <c r="BW193" s="215"/>
      <c r="BX193" s="215"/>
      <c r="BY193" s="215"/>
      <c r="BZ193" s="217"/>
      <c r="CA193" s="218"/>
      <c r="CB193" s="215"/>
      <c r="CC193" s="215"/>
      <c r="CD193" s="215"/>
      <c r="CE193" s="217"/>
      <c r="CF193" s="218"/>
      <c r="CG193" s="215"/>
      <c r="CH193" s="215"/>
      <c r="CI193" s="215"/>
      <c r="CJ193" s="217"/>
      <c r="CK193" s="215"/>
      <c r="CL193" s="215"/>
      <c r="CM193" s="215"/>
      <c r="CN193" s="215"/>
      <c r="CO193" s="215"/>
      <c r="CP193" s="215"/>
      <c r="CQ193" s="215"/>
      <c r="CR193" s="215"/>
      <c r="CS193" s="215"/>
      <c r="CT193" s="215"/>
      <c r="CU193" s="215"/>
      <c r="CV193" s="215"/>
      <c r="CW193" s="215"/>
      <c r="CX193" s="215"/>
      <c r="CY193" s="215"/>
      <c r="CZ193" s="215"/>
      <c r="DA193" s="215"/>
      <c r="DB193" s="215"/>
      <c r="DC193" s="215"/>
      <c r="DD193" s="215"/>
      <c r="DE193" s="215"/>
      <c r="DF193" s="215"/>
      <c r="DG193" s="215"/>
      <c r="DH193" s="215"/>
      <c r="DI193" s="220"/>
      <c r="DJ193" s="219"/>
      <c r="DK193" s="215"/>
      <c r="DL193" s="215"/>
      <c r="DM193" s="215"/>
      <c r="DN193" s="215"/>
      <c r="DO193" s="215"/>
      <c r="DP193" s="215"/>
      <c r="DQ193" s="215"/>
      <c r="DR193" s="215"/>
      <c r="DS193" s="215"/>
      <c r="DT193" s="215"/>
      <c r="DU193" s="215"/>
      <c r="DV193" s="215"/>
      <c r="DW193" s="215"/>
      <c r="DX193" s="215"/>
      <c r="DY193" s="215"/>
      <c r="DZ193" s="215"/>
      <c r="EA193" s="215"/>
      <c r="EB193" s="215"/>
      <c r="EC193" s="215"/>
      <c r="ED193" s="215"/>
      <c r="EE193" s="215"/>
      <c r="EF193" s="215"/>
      <c r="EG193" s="215"/>
      <c r="EH193" s="215"/>
      <c r="EI193" s="215"/>
      <c r="EJ193" s="215"/>
      <c r="EK193" s="215"/>
      <c r="EL193" s="215"/>
      <c r="EM193" s="215"/>
      <c r="EN193" s="215"/>
      <c r="EO193" s="215"/>
      <c r="EP193" s="215"/>
      <c r="EQ193" s="215"/>
      <c r="ER193" s="215"/>
      <c r="ES193" s="215"/>
      <c r="ET193" s="215"/>
      <c r="EU193" s="215"/>
      <c r="EV193" s="215"/>
      <c r="EW193" s="215"/>
      <c r="EX193" s="215"/>
      <c r="EY193" s="215"/>
      <c r="EZ193" s="215"/>
      <c r="FA193" s="215"/>
      <c r="FB193" s="215"/>
      <c r="FC193" s="215"/>
      <c r="FD193" s="215"/>
      <c r="FE193" s="215"/>
      <c r="FF193" s="215"/>
      <c r="FG193" s="215"/>
      <c r="FH193" s="215"/>
      <c r="FI193" s="215"/>
      <c r="FJ193" s="215"/>
      <c r="FK193" s="215"/>
      <c r="FL193" s="215"/>
      <c r="FM193" s="215"/>
      <c r="FN193" s="215"/>
      <c r="FO193" s="215"/>
      <c r="FP193" s="215"/>
      <c r="FQ193" s="215"/>
      <c r="FR193" s="215"/>
      <c r="FS193" s="215"/>
      <c r="FT193" s="215"/>
      <c r="FU193" s="215"/>
      <c r="FV193" s="215"/>
      <c r="FW193" s="215"/>
      <c r="FX193" s="215"/>
      <c r="FY193" s="215"/>
      <c r="FZ193" s="215"/>
      <c r="GA193" s="215"/>
      <c r="GB193" s="215"/>
      <c r="GC193" s="215"/>
      <c r="GD193" s="215"/>
      <c r="GE193" s="215"/>
      <c r="GF193" s="215"/>
      <c r="GG193" s="218"/>
      <c r="GH193" s="215"/>
      <c r="GI193" s="215"/>
      <c r="GJ193" s="215"/>
      <c r="GK193" s="221"/>
      <c r="GL193" s="1549"/>
      <c r="GM193" s="2154"/>
      <c r="GN193" s="1525"/>
      <c r="GO193" s="200"/>
    </row>
    <row r="194" spans="1:197" ht="10.5" hidden="1" customHeight="1">
      <c r="A194" s="1387"/>
      <c r="B194" s="1381"/>
      <c r="C194" s="1381"/>
      <c r="D194" s="1381"/>
      <c r="E194" s="1381"/>
      <c r="F194" s="1381"/>
      <c r="G194" s="1393"/>
      <c r="H194" s="1338"/>
      <c r="I194" s="1517"/>
      <c r="J194" s="1511"/>
      <c r="K194" s="1511"/>
      <c r="L194" s="1511"/>
      <c r="M194" s="1512"/>
      <c r="N194" s="1603"/>
      <c r="O194" s="1592"/>
      <c r="P194" s="1592"/>
      <c r="Q194" s="1592"/>
      <c r="R194" s="1593"/>
      <c r="S194" s="1510"/>
      <c r="T194" s="1511"/>
      <c r="U194" s="1511"/>
      <c r="V194" s="1511"/>
      <c r="W194" s="1512"/>
      <c r="X194" s="1510"/>
      <c r="Y194" s="1511"/>
      <c r="Z194" s="1511"/>
      <c r="AA194" s="1511"/>
      <c r="AB194" s="1512"/>
      <c r="AC194" s="1510"/>
      <c r="AD194" s="1511"/>
      <c r="AE194" s="1511"/>
      <c r="AF194" s="1511"/>
      <c r="AG194" s="1512"/>
      <c r="AH194" s="1510"/>
      <c r="AI194" s="1511"/>
      <c r="AJ194" s="1511"/>
      <c r="AK194" s="1511"/>
      <c r="AL194" s="1512"/>
      <c r="AM194" s="1510"/>
      <c r="AN194" s="1511"/>
      <c r="AO194" s="1511"/>
      <c r="AP194" s="1511"/>
      <c r="AQ194" s="1512"/>
      <c r="AR194" s="1510"/>
      <c r="AS194" s="1511"/>
      <c r="AT194" s="1511"/>
      <c r="AU194" s="1511"/>
      <c r="AV194" s="1512"/>
      <c r="AW194" s="1510"/>
      <c r="AX194" s="1511"/>
      <c r="AY194" s="1511"/>
      <c r="AZ194" s="1511"/>
      <c r="BA194" s="1521"/>
      <c r="BB194" s="1522"/>
      <c r="BC194" s="1511"/>
      <c r="BD194" s="1511"/>
      <c r="BE194" s="1511"/>
      <c r="BF194" s="1512"/>
      <c r="BG194" s="1510"/>
      <c r="BH194" s="1511"/>
      <c r="BI194" s="1511"/>
      <c r="BJ194" s="1511"/>
      <c r="BK194" s="1512"/>
      <c r="BL194" s="1510"/>
      <c r="BM194" s="1511"/>
      <c r="BN194" s="1511"/>
      <c r="BO194" s="1511"/>
      <c r="BP194" s="1512"/>
      <c r="BQ194" s="1510"/>
      <c r="BR194" s="1511"/>
      <c r="BS194" s="1511"/>
      <c r="BT194" s="1511"/>
      <c r="BU194" s="1512"/>
      <c r="BV194" s="1510"/>
      <c r="BW194" s="1511"/>
      <c r="BX194" s="1511"/>
      <c r="BY194" s="1511"/>
      <c r="BZ194" s="1512"/>
      <c r="CA194" s="1510"/>
      <c r="CB194" s="1511"/>
      <c r="CC194" s="1511"/>
      <c r="CD194" s="1511"/>
      <c r="CE194" s="1512"/>
      <c r="CF194" s="1510"/>
      <c r="CG194" s="1511"/>
      <c r="CH194" s="1511"/>
      <c r="CI194" s="1511"/>
      <c r="CJ194" s="1512"/>
      <c r="CK194" s="1511"/>
      <c r="CL194" s="1511"/>
      <c r="CM194" s="1511"/>
      <c r="CN194" s="1511"/>
      <c r="CO194" s="1512"/>
      <c r="CP194" s="1510"/>
      <c r="CQ194" s="1511"/>
      <c r="CR194" s="1511"/>
      <c r="CS194" s="1511"/>
      <c r="CT194" s="1512"/>
      <c r="CU194" s="1510"/>
      <c r="CV194" s="1511"/>
      <c r="CW194" s="1511"/>
      <c r="CX194" s="1511"/>
      <c r="CY194" s="1512"/>
      <c r="CZ194" s="1510"/>
      <c r="DA194" s="1511"/>
      <c r="DB194" s="1511"/>
      <c r="DC194" s="1511"/>
      <c r="DD194" s="1512"/>
      <c r="DE194" s="1510"/>
      <c r="DF194" s="1511"/>
      <c r="DG194" s="1511"/>
      <c r="DH194" s="1511"/>
      <c r="DI194" s="1521"/>
      <c r="DJ194" s="1522"/>
      <c r="DK194" s="1511"/>
      <c r="DL194" s="1511"/>
      <c r="DM194" s="1511"/>
      <c r="DN194" s="1512"/>
      <c r="DO194" s="1510"/>
      <c r="DP194" s="1511"/>
      <c r="DQ194" s="1511"/>
      <c r="DR194" s="1511"/>
      <c r="DS194" s="1512"/>
      <c r="DT194" s="1510"/>
      <c r="DU194" s="1511"/>
      <c r="DV194" s="1511"/>
      <c r="DW194" s="1511"/>
      <c r="DX194" s="1512"/>
      <c r="DY194" s="1510"/>
      <c r="DZ194" s="1511"/>
      <c r="EA194" s="1511"/>
      <c r="EB194" s="1511"/>
      <c r="EC194" s="1512"/>
      <c r="ED194" s="1511"/>
      <c r="EE194" s="1511"/>
      <c r="EF194" s="1511"/>
      <c r="EG194" s="1511"/>
      <c r="EH194" s="1512"/>
      <c r="EI194" s="1510"/>
      <c r="EJ194" s="1511"/>
      <c r="EK194" s="1511"/>
      <c r="EL194" s="1511"/>
      <c r="EM194" s="1512"/>
      <c r="EN194" s="1510"/>
      <c r="EO194" s="1511"/>
      <c r="EP194" s="1511"/>
      <c r="EQ194" s="1511"/>
      <c r="ER194" s="1512"/>
      <c r="ES194" s="1510"/>
      <c r="ET194" s="1511"/>
      <c r="EU194" s="1511"/>
      <c r="EV194" s="1511"/>
      <c r="EW194" s="1512"/>
      <c r="EX194" s="1510"/>
      <c r="EY194" s="1511"/>
      <c r="EZ194" s="1511"/>
      <c r="FA194" s="1511"/>
      <c r="FB194" s="1512"/>
      <c r="FC194" s="1510"/>
      <c r="FD194" s="1511"/>
      <c r="FE194" s="1511"/>
      <c r="FF194" s="1511"/>
      <c r="FG194" s="1512"/>
      <c r="FH194" s="1510"/>
      <c r="FI194" s="1511"/>
      <c r="FJ194" s="1511"/>
      <c r="FK194" s="1511"/>
      <c r="FL194" s="1512"/>
      <c r="FM194" s="1510"/>
      <c r="FN194" s="1511"/>
      <c r="FO194" s="1511"/>
      <c r="FP194" s="1511"/>
      <c r="FQ194" s="1511"/>
      <c r="FR194" s="1511"/>
      <c r="FS194" s="1511"/>
      <c r="FT194" s="1511"/>
      <c r="FU194" s="1511"/>
      <c r="FV194" s="1512"/>
      <c r="FW194" s="1510"/>
      <c r="FX194" s="1511"/>
      <c r="FY194" s="1511"/>
      <c r="FZ194" s="1511"/>
      <c r="GA194" s="1512"/>
      <c r="GB194" s="1510"/>
      <c r="GC194" s="1511"/>
      <c r="GD194" s="1511"/>
      <c r="GE194" s="1511"/>
      <c r="GF194" s="1512"/>
      <c r="GG194" s="1510"/>
      <c r="GH194" s="1511"/>
      <c r="GI194" s="1511"/>
      <c r="GJ194" s="1511"/>
      <c r="GK194" s="1513"/>
      <c r="GL194" s="1549"/>
      <c r="GM194" s="2155"/>
      <c r="GN194" s="1525"/>
      <c r="GO194" s="200"/>
    </row>
    <row r="195" spans="1:197" ht="10.5" hidden="1" customHeight="1">
      <c r="A195" s="1387"/>
      <c r="B195" s="1381"/>
      <c r="C195" s="1381"/>
      <c r="D195" s="1381"/>
      <c r="E195" s="1381"/>
      <c r="F195" s="1381"/>
      <c r="G195" s="1518" t="s">
        <v>767</v>
      </c>
      <c r="H195" s="1337"/>
      <c r="I195" s="214"/>
      <c r="J195" s="215"/>
      <c r="K195" s="215"/>
      <c r="L195" s="215"/>
      <c r="M195" s="217"/>
      <c r="N195" s="218"/>
      <c r="O195" s="215"/>
      <c r="P195" s="215"/>
      <c r="Q195" s="215"/>
      <c r="R195" s="215"/>
      <c r="S195" s="218"/>
      <c r="T195" s="215"/>
      <c r="U195" s="215"/>
      <c r="V195" s="215"/>
      <c r="W195" s="215"/>
      <c r="X195" s="218"/>
      <c r="Y195" s="215"/>
      <c r="Z195" s="215"/>
      <c r="AA195" s="215"/>
      <c r="AB195" s="215"/>
      <c r="AC195" s="218"/>
      <c r="AD195" s="215"/>
      <c r="AE195" s="215"/>
      <c r="AF195" s="215"/>
      <c r="AG195" s="217"/>
      <c r="AH195" s="218"/>
      <c r="AI195" s="215"/>
      <c r="AJ195" s="215"/>
      <c r="AK195" s="215"/>
      <c r="AL195" s="217"/>
      <c r="AM195" s="215"/>
      <c r="AN195" s="215"/>
      <c r="AO195" s="215"/>
      <c r="AP195" s="215"/>
      <c r="AQ195" s="215"/>
      <c r="AR195" s="218"/>
      <c r="AS195" s="215"/>
      <c r="AT195" s="215"/>
      <c r="AU195" s="215"/>
      <c r="AV195" s="217"/>
      <c r="AW195" s="215"/>
      <c r="AX195" s="215"/>
      <c r="AY195" s="215"/>
      <c r="AZ195" s="215"/>
      <c r="BA195" s="215"/>
      <c r="BB195" s="219"/>
      <c r="BC195" s="215"/>
      <c r="BD195" s="215"/>
      <c r="BE195" s="215"/>
      <c r="BF195" s="217"/>
      <c r="BG195" s="218"/>
      <c r="BH195" s="215"/>
      <c r="BI195" s="215"/>
      <c r="BJ195" s="215"/>
      <c r="BK195" s="217"/>
      <c r="BL195" s="218"/>
      <c r="BM195" s="215"/>
      <c r="BN195" s="215"/>
      <c r="BO195" s="215"/>
      <c r="BP195" s="217"/>
      <c r="BQ195" s="218"/>
      <c r="BR195" s="215"/>
      <c r="BS195" s="215"/>
      <c r="BT195" s="215"/>
      <c r="BU195" s="217"/>
      <c r="BV195" s="218"/>
      <c r="BW195" s="215"/>
      <c r="BX195" s="215"/>
      <c r="BY195" s="215"/>
      <c r="BZ195" s="217"/>
      <c r="CA195" s="218"/>
      <c r="CB195" s="215"/>
      <c r="CC195" s="215"/>
      <c r="CD195" s="215"/>
      <c r="CE195" s="217"/>
      <c r="CF195" s="218"/>
      <c r="CG195" s="215"/>
      <c r="CH195" s="215"/>
      <c r="CI195" s="215"/>
      <c r="CJ195" s="217"/>
      <c r="CK195" s="215"/>
      <c r="CL195" s="215"/>
      <c r="CM195" s="215"/>
      <c r="CN195" s="215"/>
      <c r="CO195" s="215"/>
      <c r="CP195" s="215"/>
      <c r="CQ195" s="215"/>
      <c r="CR195" s="215"/>
      <c r="CS195" s="215"/>
      <c r="CT195" s="215"/>
      <c r="CU195" s="215"/>
      <c r="CV195" s="215"/>
      <c r="CW195" s="215"/>
      <c r="CX195" s="215"/>
      <c r="CY195" s="215"/>
      <c r="CZ195" s="215"/>
      <c r="DA195" s="215"/>
      <c r="DB195" s="215"/>
      <c r="DC195" s="215"/>
      <c r="DD195" s="215"/>
      <c r="DE195" s="215"/>
      <c r="DF195" s="215"/>
      <c r="DG195" s="215"/>
      <c r="DH195" s="215"/>
      <c r="DI195" s="220"/>
      <c r="DJ195" s="219"/>
      <c r="DK195" s="215"/>
      <c r="DL195" s="215"/>
      <c r="DM195" s="215"/>
      <c r="DN195" s="215"/>
      <c r="DO195" s="215"/>
      <c r="DP195" s="215"/>
      <c r="DQ195" s="215"/>
      <c r="DR195" s="215"/>
      <c r="DS195" s="215"/>
      <c r="DT195" s="215"/>
      <c r="DU195" s="215"/>
      <c r="DV195" s="215"/>
      <c r="DW195" s="215"/>
      <c r="DX195" s="215"/>
      <c r="DY195" s="215"/>
      <c r="DZ195" s="215"/>
      <c r="EA195" s="215"/>
      <c r="EB195" s="215"/>
      <c r="EC195" s="215"/>
      <c r="ED195" s="215"/>
      <c r="EE195" s="215"/>
      <c r="EF195" s="215"/>
      <c r="EG195" s="215"/>
      <c r="EH195" s="215"/>
      <c r="EI195" s="215"/>
      <c r="EJ195" s="215"/>
      <c r="EK195" s="215"/>
      <c r="EL195" s="215"/>
      <c r="EM195" s="215"/>
      <c r="EN195" s="215"/>
      <c r="EO195" s="215"/>
      <c r="EP195" s="215"/>
      <c r="EQ195" s="215"/>
      <c r="ER195" s="215"/>
      <c r="ES195" s="215"/>
      <c r="ET195" s="215"/>
      <c r="EU195" s="215"/>
      <c r="EV195" s="215"/>
      <c r="EW195" s="215"/>
      <c r="EX195" s="215"/>
      <c r="EY195" s="215"/>
      <c r="EZ195" s="215"/>
      <c r="FA195" s="215"/>
      <c r="FB195" s="215"/>
      <c r="FC195" s="215"/>
      <c r="FD195" s="215"/>
      <c r="FE195" s="215"/>
      <c r="FF195" s="215"/>
      <c r="FG195" s="215"/>
      <c r="FH195" s="218"/>
      <c r="FI195" s="215"/>
      <c r="FJ195" s="215"/>
      <c r="FK195" s="215"/>
      <c r="FL195" s="217"/>
      <c r="FM195" s="218"/>
      <c r="FN195" s="215"/>
      <c r="FO195" s="215"/>
      <c r="FP195" s="215"/>
      <c r="FQ195" s="217"/>
      <c r="FR195" s="218"/>
      <c r="FS195" s="215"/>
      <c r="FT195" s="215"/>
      <c r="FU195" s="215"/>
      <c r="FV195" s="217"/>
      <c r="FW195" s="218"/>
      <c r="FX195" s="215"/>
      <c r="FY195" s="215"/>
      <c r="FZ195" s="215"/>
      <c r="GA195" s="217"/>
      <c r="GB195" s="215"/>
      <c r="GC195" s="215"/>
      <c r="GD195" s="215"/>
      <c r="GE195" s="215"/>
      <c r="GF195" s="215"/>
      <c r="GG195" s="218"/>
      <c r="GH195" s="215"/>
      <c r="GI195" s="215"/>
      <c r="GJ195" s="215"/>
      <c r="GK195" s="221"/>
      <c r="GL195" s="1504">
        <f>SUM(I197:GK197)</f>
        <v>0</v>
      </c>
      <c r="GM195" s="2154">
        <f>ROUND(GL195/30,2)</f>
        <v>0</v>
      </c>
      <c r="GN195" s="1525"/>
      <c r="GO195" s="200"/>
    </row>
    <row r="196" spans="1:197" ht="6" hidden="1" customHeight="1">
      <c r="A196" s="1387"/>
      <c r="B196" s="1381"/>
      <c r="C196" s="1381"/>
      <c r="D196" s="1381"/>
      <c r="E196" s="1381"/>
      <c r="F196" s="1381"/>
      <c r="G196" s="1518"/>
      <c r="H196" s="1337"/>
      <c r="I196" s="214"/>
      <c r="J196" s="215"/>
      <c r="K196" s="215"/>
      <c r="L196" s="215"/>
      <c r="M196" s="215"/>
      <c r="N196" s="215"/>
      <c r="O196" s="215"/>
      <c r="P196" s="215"/>
      <c r="Q196" s="215"/>
      <c r="R196" s="215"/>
      <c r="S196" s="215"/>
      <c r="T196" s="215"/>
      <c r="U196" s="215"/>
      <c r="V196" s="215"/>
      <c r="W196" s="215"/>
      <c r="X196" s="218"/>
      <c r="Y196" s="215"/>
      <c r="Z196" s="215"/>
      <c r="AA196" s="215"/>
      <c r="AB196" s="215"/>
      <c r="AC196" s="218"/>
      <c r="AD196" s="215"/>
      <c r="AE196" s="215"/>
      <c r="AF196" s="215"/>
      <c r="AG196" s="215"/>
      <c r="AH196" s="215"/>
      <c r="AI196" s="215"/>
      <c r="AJ196" s="215"/>
      <c r="AK196" s="215"/>
      <c r="AL196" s="217"/>
      <c r="AM196" s="215"/>
      <c r="AN196" s="215"/>
      <c r="AO196" s="215"/>
      <c r="AP196" s="215"/>
      <c r="AQ196" s="215"/>
      <c r="AR196" s="218"/>
      <c r="AS196" s="215"/>
      <c r="AT196" s="215"/>
      <c r="AU196" s="215"/>
      <c r="AV196" s="217"/>
      <c r="AW196" s="215"/>
      <c r="AX196" s="215"/>
      <c r="AY196" s="215"/>
      <c r="AZ196" s="215"/>
      <c r="BA196" s="215"/>
      <c r="BB196" s="219"/>
      <c r="BC196" s="215"/>
      <c r="BD196" s="215"/>
      <c r="BE196" s="215"/>
      <c r="BF196" s="215"/>
      <c r="BG196" s="218"/>
      <c r="BH196" s="215"/>
      <c r="BI196" s="215"/>
      <c r="BJ196" s="215"/>
      <c r="BK196" s="217"/>
      <c r="BL196" s="218"/>
      <c r="BM196" s="215"/>
      <c r="BN196" s="215"/>
      <c r="BO196" s="215"/>
      <c r="BP196" s="217"/>
      <c r="BQ196" s="218"/>
      <c r="BR196" s="215"/>
      <c r="BS196" s="215"/>
      <c r="BT196" s="215"/>
      <c r="BU196" s="217"/>
      <c r="BV196" s="218"/>
      <c r="BW196" s="215"/>
      <c r="BX196" s="215"/>
      <c r="BY196" s="215"/>
      <c r="BZ196" s="217"/>
      <c r="CA196" s="218"/>
      <c r="CB196" s="215"/>
      <c r="CC196" s="215"/>
      <c r="CD196" s="215"/>
      <c r="CE196" s="217"/>
      <c r="CF196" s="218"/>
      <c r="CG196" s="215"/>
      <c r="CH196" s="215"/>
      <c r="CI196" s="215"/>
      <c r="CJ196" s="217"/>
      <c r="CK196" s="215"/>
      <c r="CL196" s="215"/>
      <c r="CM196" s="215"/>
      <c r="CN196" s="215"/>
      <c r="CO196" s="215"/>
      <c r="CP196" s="215"/>
      <c r="CQ196" s="215"/>
      <c r="CR196" s="215"/>
      <c r="CS196" s="215"/>
      <c r="CT196" s="215"/>
      <c r="CU196" s="215"/>
      <c r="CV196" s="215"/>
      <c r="CW196" s="215"/>
      <c r="CX196" s="215"/>
      <c r="CY196" s="215"/>
      <c r="CZ196" s="215"/>
      <c r="DA196" s="215"/>
      <c r="DB196" s="215"/>
      <c r="DC196" s="215"/>
      <c r="DD196" s="215"/>
      <c r="DE196" s="215"/>
      <c r="DF196" s="215"/>
      <c r="DG196" s="215"/>
      <c r="DH196" s="215"/>
      <c r="DI196" s="220"/>
      <c r="DJ196" s="219"/>
      <c r="DK196" s="215"/>
      <c r="DL196" s="215"/>
      <c r="DM196" s="215"/>
      <c r="DN196" s="215"/>
      <c r="DO196" s="215"/>
      <c r="DP196" s="215"/>
      <c r="DQ196" s="215"/>
      <c r="DR196" s="215"/>
      <c r="DS196" s="215"/>
      <c r="DT196" s="215"/>
      <c r="DU196" s="215"/>
      <c r="DV196" s="215"/>
      <c r="DW196" s="215"/>
      <c r="DX196" s="215"/>
      <c r="DY196" s="215"/>
      <c r="DZ196" s="215"/>
      <c r="EA196" s="215"/>
      <c r="EB196" s="215"/>
      <c r="EC196" s="215"/>
      <c r="ED196" s="215"/>
      <c r="EE196" s="215"/>
      <c r="EF196" s="215"/>
      <c r="EG196" s="215"/>
      <c r="EH196" s="215"/>
      <c r="EI196" s="215"/>
      <c r="EJ196" s="215"/>
      <c r="EK196" s="215"/>
      <c r="EL196" s="215"/>
      <c r="EM196" s="215"/>
      <c r="EN196" s="215"/>
      <c r="EO196" s="215"/>
      <c r="EP196" s="215"/>
      <c r="EQ196" s="215"/>
      <c r="ER196" s="215"/>
      <c r="ES196" s="215"/>
      <c r="ET196" s="215"/>
      <c r="EU196" s="215"/>
      <c r="EV196" s="215"/>
      <c r="EW196" s="215"/>
      <c r="EX196" s="215"/>
      <c r="EY196" s="215"/>
      <c r="EZ196" s="215"/>
      <c r="FA196" s="215"/>
      <c r="FB196" s="215"/>
      <c r="FC196" s="215"/>
      <c r="FD196" s="215"/>
      <c r="FE196" s="215"/>
      <c r="FF196" s="215"/>
      <c r="FG196" s="215"/>
      <c r="FH196" s="218"/>
      <c r="FI196" s="215"/>
      <c r="FJ196" s="215"/>
      <c r="FK196" s="215"/>
      <c r="FL196" s="217"/>
      <c r="FM196" s="218"/>
      <c r="FN196" s="215"/>
      <c r="FO196" s="215"/>
      <c r="FP196" s="215"/>
      <c r="FQ196" s="217"/>
      <c r="FR196" s="218"/>
      <c r="FS196" s="215"/>
      <c r="FT196" s="215"/>
      <c r="FU196" s="215"/>
      <c r="FV196" s="217"/>
      <c r="FW196" s="218"/>
      <c r="FX196" s="215"/>
      <c r="FY196" s="215"/>
      <c r="FZ196" s="215"/>
      <c r="GA196" s="217"/>
      <c r="GB196" s="215"/>
      <c r="GC196" s="215"/>
      <c r="GD196" s="215"/>
      <c r="GE196" s="215"/>
      <c r="GF196" s="215"/>
      <c r="GG196" s="218"/>
      <c r="GH196" s="215"/>
      <c r="GI196" s="215"/>
      <c r="GJ196" s="215"/>
      <c r="GK196" s="221"/>
      <c r="GL196" s="1505"/>
      <c r="GM196" s="2154"/>
      <c r="GN196" s="1525"/>
      <c r="GO196" s="200"/>
    </row>
    <row r="197" spans="1:197" ht="10.5" hidden="1" customHeight="1">
      <c r="A197" s="1387"/>
      <c r="B197" s="1381"/>
      <c r="C197" s="1381"/>
      <c r="D197" s="1381"/>
      <c r="E197" s="1381"/>
      <c r="F197" s="1381"/>
      <c r="G197" s="1519"/>
      <c r="H197" s="1338"/>
      <c r="I197" s="1591"/>
      <c r="J197" s="1592"/>
      <c r="K197" s="1592"/>
      <c r="L197" s="1592"/>
      <c r="M197" s="1593"/>
      <c r="N197" s="1510"/>
      <c r="O197" s="1511"/>
      <c r="P197" s="1511"/>
      <c r="Q197" s="1511"/>
      <c r="R197" s="1512"/>
      <c r="S197" s="1510"/>
      <c r="T197" s="1511"/>
      <c r="U197" s="1511"/>
      <c r="V197" s="1511"/>
      <c r="W197" s="1512"/>
      <c r="X197" s="1510"/>
      <c r="Y197" s="1511"/>
      <c r="Z197" s="1511"/>
      <c r="AA197" s="1511"/>
      <c r="AB197" s="1512"/>
      <c r="AC197" s="1510"/>
      <c r="AD197" s="1511"/>
      <c r="AE197" s="1511"/>
      <c r="AF197" s="1511"/>
      <c r="AG197" s="1512"/>
      <c r="AH197" s="1510"/>
      <c r="AI197" s="1511"/>
      <c r="AJ197" s="1511"/>
      <c r="AK197" s="1511"/>
      <c r="AL197" s="1512"/>
      <c r="AM197" s="1510"/>
      <c r="AN197" s="1511"/>
      <c r="AO197" s="1511"/>
      <c r="AP197" s="1511"/>
      <c r="AQ197" s="1512"/>
      <c r="AR197" s="1510"/>
      <c r="AS197" s="1511"/>
      <c r="AT197" s="1511"/>
      <c r="AU197" s="1511"/>
      <c r="AV197" s="1512"/>
      <c r="AW197" s="1510"/>
      <c r="AX197" s="1511"/>
      <c r="AY197" s="1511"/>
      <c r="AZ197" s="1511"/>
      <c r="BA197" s="1521"/>
      <c r="BB197" s="1522"/>
      <c r="BC197" s="1511"/>
      <c r="BD197" s="1511"/>
      <c r="BE197" s="1511"/>
      <c r="BF197" s="1512"/>
      <c r="BG197" s="1510"/>
      <c r="BH197" s="1511"/>
      <c r="BI197" s="1511"/>
      <c r="BJ197" s="1511"/>
      <c r="BK197" s="1512"/>
      <c r="BL197" s="1510"/>
      <c r="BM197" s="1511"/>
      <c r="BN197" s="1511"/>
      <c r="BO197" s="1511"/>
      <c r="BP197" s="1512"/>
      <c r="BQ197" s="1510"/>
      <c r="BR197" s="1511"/>
      <c r="BS197" s="1511"/>
      <c r="BT197" s="1511"/>
      <c r="BU197" s="1512"/>
      <c r="BV197" s="1510"/>
      <c r="BW197" s="1511"/>
      <c r="BX197" s="1511"/>
      <c r="BY197" s="1511"/>
      <c r="BZ197" s="1512"/>
      <c r="CA197" s="1510"/>
      <c r="CB197" s="1511"/>
      <c r="CC197" s="1511"/>
      <c r="CD197" s="1511"/>
      <c r="CE197" s="1512"/>
      <c r="CF197" s="1510"/>
      <c r="CG197" s="1511"/>
      <c r="CH197" s="1511"/>
      <c r="CI197" s="1511"/>
      <c r="CJ197" s="1512"/>
      <c r="CK197" s="1511"/>
      <c r="CL197" s="1511"/>
      <c r="CM197" s="1511"/>
      <c r="CN197" s="1511"/>
      <c r="CO197" s="1512"/>
      <c r="CP197" s="1510"/>
      <c r="CQ197" s="1511"/>
      <c r="CR197" s="1511"/>
      <c r="CS197" s="1511"/>
      <c r="CT197" s="1512"/>
      <c r="CU197" s="1510"/>
      <c r="CV197" s="1511"/>
      <c r="CW197" s="1511"/>
      <c r="CX197" s="1511"/>
      <c r="CY197" s="1512"/>
      <c r="CZ197" s="1510"/>
      <c r="DA197" s="1511"/>
      <c r="DB197" s="1511"/>
      <c r="DC197" s="1511"/>
      <c r="DD197" s="1512"/>
      <c r="DE197" s="1510"/>
      <c r="DF197" s="1511"/>
      <c r="DG197" s="1511"/>
      <c r="DH197" s="1511"/>
      <c r="DI197" s="1521"/>
      <c r="DJ197" s="1522"/>
      <c r="DK197" s="1511"/>
      <c r="DL197" s="1511"/>
      <c r="DM197" s="1511"/>
      <c r="DN197" s="1512"/>
      <c r="DO197" s="1510"/>
      <c r="DP197" s="1511"/>
      <c r="DQ197" s="1511"/>
      <c r="DR197" s="1511"/>
      <c r="DS197" s="1512"/>
      <c r="DT197" s="1510"/>
      <c r="DU197" s="1511"/>
      <c r="DV197" s="1511"/>
      <c r="DW197" s="1511"/>
      <c r="DX197" s="1512"/>
      <c r="DY197" s="1510"/>
      <c r="DZ197" s="1511"/>
      <c r="EA197" s="1511"/>
      <c r="EB197" s="1511"/>
      <c r="EC197" s="1512"/>
      <c r="ED197" s="1511"/>
      <c r="EE197" s="1511"/>
      <c r="EF197" s="1511"/>
      <c r="EG197" s="1511"/>
      <c r="EH197" s="1512"/>
      <c r="EI197" s="1510"/>
      <c r="EJ197" s="1511"/>
      <c r="EK197" s="1511"/>
      <c r="EL197" s="1511"/>
      <c r="EM197" s="1512"/>
      <c r="EN197" s="1510"/>
      <c r="EO197" s="1511"/>
      <c r="EP197" s="1511"/>
      <c r="EQ197" s="1511"/>
      <c r="ER197" s="1512"/>
      <c r="ES197" s="1510"/>
      <c r="ET197" s="1511"/>
      <c r="EU197" s="1511"/>
      <c r="EV197" s="1511"/>
      <c r="EW197" s="1512"/>
      <c r="EX197" s="1510"/>
      <c r="EY197" s="1511"/>
      <c r="EZ197" s="1511"/>
      <c r="FA197" s="1511"/>
      <c r="FB197" s="1512"/>
      <c r="FC197" s="1510"/>
      <c r="FD197" s="1511"/>
      <c r="FE197" s="1511"/>
      <c r="FF197" s="1511"/>
      <c r="FG197" s="1512"/>
      <c r="FH197" s="1510"/>
      <c r="FI197" s="1511"/>
      <c r="FJ197" s="1511"/>
      <c r="FK197" s="1511"/>
      <c r="FL197" s="1512"/>
      <c r="FM197" s="1510"/>
      <c r="FN197" s="1511"/>
      <c r="FO197" s="1511"/>
      <c r="FP197" s="1511"/>
      <c r="FQ197" s="1512"/>
      <c r="FR197" s="1510"/>
      <c r="FS197" s="1511"/>
      <c r="FT197" s="1511"/>
      <c r="FU197" s="1511"/>
      <c r="FV197" s="1512"/>
      <c r="FW197" s="1510"/>
      <c r="FX197" s="1511"/>
      <c r="FY197" s="1511"/>
      <c r="FZ197" s="1511"/>
      <c r="GA197" s="1512"/>
      <c r="GB197" s="1510"/>
      <c r="GC197" s="1511"/>
      <c r="GD197" s="1511"/>
      <c r="GE197" s="1511"/>
      <c r="GF197" s="1512"/>
      <c r="GG197" s="1510"/>
      <c r="GH197" s="1511"/>
      <c r="GI197" s="1511"/>
      <c r="GJ197" s="1511"/>
      <c r="GK197" s="1513"/>
      <c r="GL197" s="1514"/>
      <c r="GM197" s="2155"/>
      <c r="GN197" s="1525"/>
      <c r="GO197" s="200"/>
    </row>
    <row r="198" spans="1:197" ht="10.5" hidden="1" customHeight="1">
      <c r="A198" s="1387"/>
      <c r="B198" s="1381"/>
      <c r="C198" s="1381"/>
      <c r="D198" s="1381"/>
      <c r="E198" s="1381"/>
      <c r="F198" s="1381"/>
      <c r="G198" s="1431" t="s">
        <v>716</v>
      </c>
      <c r="H198" s="1337"/>
      <c r="I198" s="214"/>
      <c r="J198" s="215"/>
      <c r="K198" s="215"/>
      <c r="L198" s="215"/>
      <c r="M198" s="217"/>
      <c r="N198" s="218"/>
      <c r="O198" s="215"/>
      <c r="P198" s="215"/>
      <c r="Q198" s="215"/>
      <c r="R198" s="217"/>
      <c r="S198" s="215"/>
      <c r="T198" s="215"/>
      <c r="U198" s="215"/>
      <c r="V198" s="215"/>
      <c r="W198" s="215"/>
      <c r="X198" s="218"/>
      <c r="Y198" s="215"/>
      <c r="Z198" s="215"/>
      <c r="AA198" s="215"/>
      <c r="AB198" s="215"/>
      <c r="AC198" s="218"/>
      <c r="AD198" s="215"/>
      <c r="AE198" s="215"/>
      <c r="AF198" s="215"/>
      <c r="AG198" s="217"/>
      <c r="AH198" s="218"/>
      <c r="AI198" s="215"/>
      <c r="AJ198" s="215"/>
      <c r="AK198" s="215"/>
      <c r="AL198" s="217"/>
      <c r="AM198" s="218"/>
      <c r="AN198" s="215"/>
      <c r="AO198" s="215"/>
      <c r="AP198" s="215"/>
      <c r="AQ198" s="217"/>
      <c r="AR198" s="218"/>
      <c r="AS198" s="215"/>
      <c r="AT198" s="215"/>
      <c r="AU198" s="215"/>
      <c r="AV198" s="217"/>
      <c r="AW198" s="215"/>
      <c r="AX198" s="215"/>
      <c r="AY198" s="215"/>
      <c r="AZ198" s="215"/>
      <c r="BA198" s="215"/>
      <c r="BB198" s="219"/>
      <c r="BC198" s="215"/>
      <c r="BD198" s="215"/>
      <c r="BE198" s="215"/>
      <c r="BF198" s="217"/>
      <c r="BG198" s="215"/>
      <c r="BH198" s="215"/>
      <c r="BI198" s="215"/>
      <c r="BJ198" s="215"/>
      <c r="BK198" s="215"/>
      <c r="BL198" s="218"/>
      <c r="BM198" s="215"/>
      <c r="BN198" s="215"/>
      <c r="BO198" s="215"/>
      <c r="BP198" s="215"/>
      <c r="BQ198" s="218"/>
      <c r="BR198" s="215"/>
      <c r="BS198" s="215"/>
      <c r="BT198" s="215"/>
      <c r="BU198" s="217"/>
      <c r="BV198" s="218"/>
      <c r="BW198" s="215"/>
      <c r="BX198" s="215"/>
      <c r="BY198" s="215"/>
      <c r="BZ198" s="217"/>
      <c r="CA198" s="218"/>
      <c r="CB198" s="215"/>
      <c r="CC198" s="215"/>
      <c r="CD198" s="215"/>
      <c r="CE198" s="217"/>
      <c r="CF198" s="218"/>
      <c r="CG198" s="215"/>
      <c r="CH198" s="215"/>
      <c r="CI198" s="215"/>
      <c r="CJ198" s="217"/>
      <c r="CK198" s="215"/>
      <c r="CL198" s="215"/>
      <c r="CM198" s="215"/>
      <c r="CN198" s="215"/>
      <c r="CO198" s="215"/>
      <c r="CP198" s="215"/>
      <c r="CQ198" s="215"/>
      <c r="CR198" s="215"/>
      <c r="CS198" s="215"/>
      <c r="CT198" s="215"/>
      <c r="CU198" s="215"/>
      <c r="CV198" s="215"/>
      <c r="CW198" s="215"/>
      <c r="CX198" s="215"/>
      <c r="CY198" s="215"/>
      <c r="CZ198" s="215"/>
      <c r="DA198" s="215"/>
      <c r="DB198" s="215"/>
      <c r="DC198" s="215"/>
      <c r="DD198" s="215"/>
      <c r="DE198" s="215"/>
      <c r="DF198" s="215"/>
      <c r="DG198" s="215"/>
      <c r="DH198" s="215"/>
      <c r="DI198" s="220"/>
      <c r="DJ198" s="219"/>
      <c r="DK198" s="215"/>
      <c r="DL198" s="215"/>
      <c r="DM198" s="215"/>
      <c r="DN198" s="215"/>
      <c r="DO198" s="215"/>
      <c r="DP198" s="215"/>
      <c r="DQ198" s="215"/>
      <c r="DR198" s="215"/>
      <c r="DS198" s="215"/>
      <c r="DT198" s="215"/>
      <c r="DU198" s="215"/>
      <c r="DV198" s="215"/>
      <c r="DW198" s="215"/>
      <c r="DX198" s="215"/>
      <c r="DY198" s="215"/>
      <c r="DZ198" s="215"/>
      <c r="EA198" s="215"/>
      <c r="EB198" s="215"/>
      <c r="EC198" s="215"/>
      <c r="ED198" s="215"/>
      <c r="EE198" s="215"/>
      <c r="EF198" s="215"/>
      <c r="EG198" s="215"/>
      <c r="EH198" s="215"/>
      <c r="EI198" s="215"/>
      <c r="EJ198" s="215"/>
      <c r="EK198" s="215"/>
      <c r="EL198" s="215"/>
      <c r="EM198" s="215"/>
      <c r="EN198" s="215"/>
      <c r="EO198" s="215"/>
      <c r="EP198" s="215"/>
      <c r="EQ198" s="215"/>
      <c r="ER198" s="215"/>
      <c r="ES198" s="215"/>
      <c r="ET198" s="215"/>
      <c r="EU198" s="215"/>
      <c r="EV198" s="215"/>
      <c r="EW198" s="215"/>
      <c r="EX198" s="215"/>
      <c r="EY198" s="215"/>
      <c r="EZ198" s="215"/>
      <c r="FA198" s="215"/>
      <c r="FB198" s="215"/>
      <c r="FC198" s="218"/>
      <c r="FD198" s="215"/>
      <c r="FE198" s="215"/>
      <c r="FF198" s="215"/>
      <c r="FG198" s="217"/>
      <c r="FH198" s="218"/>
      <c r="FI198" s="215"/>
      <c r="FJ198" s="215"/>
      <c r="FK198" s="215"/>
      <c r="FL198" s="217"/>
      <c r="FM198" s="218"/>
      <c r="FN198" s="215"/>
      <c r="FO198" s="215"/>
      <c r="FP198" s="215"/>
      <c r="FQ198" s="217"/>
      <c r="FR198" s="218"/>
      <c r="FS198" s="215"/>
      <c r="FT198" s="215"/>
      <c r="FU198" s="215"/>
      <c r="FV198" s="217"/>
      <c r="FW198" s="218"/>
      <c r="FX198" s="215"/>
      <c r="FY198" s="215"/>
      <c r="FZ198" s="215"/>
      <c r="GA198" s="217"/>
      <c r="GB198" s="235"/>
      <c r="GC198" s="235"/>
      <c r="GD198" s="235"/>
      <c r="GE198" s="235"/>
      <c r="GF198" s="235"/>
      <c r="GG198" s="218"/>
      <c r="GH198" s="215"/>
      <c r="GI198" s="215"/>
      <c r="GJ198" s="215"/>
      <c r="GK198" s="221"/>
      <c r="GL198" s="1504">
        <f>SUM(I200:GK200)</f>
        <v>0</v>
      </c>
      <c r="GM198" s="2157">
        <f>ROUND(GL198/30,2)</f>
        <v>0</v>
      </c>
      <c r="GN198" s="1525"/>
      <c r="GO198" s="200"/>
    </row>
    <row r="199" spans="1:197" ht="4.5" hidden="1" customHeight="1">
      <c r="A199" s="1387"/>
      <c r="B199" s="1381"/>
      <c r="C199" s="1381"/>
      <c r="D199" s="1381"/>
      <c r="E199" s="1381"/>
      <c r="F199" s="1381"/>
      <c r="G199" s="1392"/>
      <c r="H199" s="1337"/>
      <c r="I199" s="214"/>
      <c r="J199" s="215"/>
      <c r="K199" s="215"/>
      <c r="L199" s="215"/>
      <c r="M199" s="217"/>
      <c r="N199" s="218"/>
      <c r="O199" s="215"/>
      <c r="P199" s="215"/>
      <c r="Q199" s="215"/>
      <c r="R199" s="217"/>
      <c r="S199" s="215"/>
      <c r="T199" s="215"/>
      <c r="U199" s="215"/>
      <c r="V199" s="215"/>
      <c r="W199" s="215"/>
      <c r="X199" s="218"/>
      <c r="Y199" s="215"/>
      <c r="Z199" s="215"/>
      <c r="AA199" s="215"/>
      <c r="AB199" s="215"/>
      <c r="AC199" s="218"/>
      <c r="AD199" s="215"/>
      <c r="AE199" s="215"/>
      <c r="AF199" s="215"/>
      <c r="AG199" s="217"/>
      <c r="AH199" s="218"/>
      <c r="AI199" s="215"/>
      <c r="AJ199" s="215"/>
      <c r="AK199" s="215"/>
      <c r="AL199" s="217"/>
      <c r="AM199" s="218"/>
      <c r="AN199" s="215"/>
      <c r="AO199" s="215"/>
      <c r="AP199" s="215"/>
      <c r="AQ199" s="217"/>
      <c r="AR199" s="218"/>
      <c r="AS199" s="215"/>
      <c r="AT199" s="215"/>
      <c r="AU199" s="215"/>
      <c r="AV199" s="217"/>
      <c r="AW199" s="215"/>
      <c r="AX199" s="215"/>
      <c r="AY199" s="215"/>
      <c r="AZ199" s="215"/>
      <c r="BA199" s="215"/>
      <c r="BB199" s="219"/>
      <c r="BC199" s="215"/>
      <c r="BD199" s="215"/>
      <c r="BE199" s="215"/>
      <c r="BF199" s="215"/>
      <c r="BG199" s="215"/>
      <c r="BH199" s="215"/>
      <c r="BI199" s="215"/>
      <c r="BJ199" s="215"/>
      <c r="BK199" s="215"/>
      <c r="BL199" s="218"/>
      <c r="BM199" s="215"/>
      <c r="BN199" s="215"/>
      <c r="BO199" s="215"/>
      <c r="BP199" s="215"/>
      <c r="BQ199" s="218"/>
      <c r="BR199" s="215"/>
      <c r="BS199" s="215"/>
      <c r="BT199" s="215"/>
      <c r="BU199" s="217"/>
      <c r="BV199" s="218"/>
      <c r="BW199" s="215"/>
      <c r="BX199" s="215"/>
      <c r="BY199" s="215"/>
      <c r="BZ199" s="217"/>
      <c r="CA199" s="218"/>
      <c r="CB199" s="215"/>
      <c r="CC199" s="215"/>
      <c r="CD199" s="215"/>
      <c r="CE199" s="217"/>
      <c r="CF199" s="218"/>
      <c r="CG199" s="215"/>
      <c r="CH199" s="215"/>
      <c r="CI199" s="215"/>
      <c r="CJ199" s="217"/>
      <c r="CK199" s="215"/>
      <c r="CL199" s="215"/>
      <c r="CM199" s="215"/>
      <c r="CN199" s="215"/>
      <c r="CO199" s="215"/>
      <c r="CP199" s="215"/>
      <c r="CQ199" s="215"/>
      <c r="CR199" s="215"/>
      <c r="CS199" s="215"/>
      <c r="CT199" s="215"/>
      <c r="CU199" s="215"/>
      <c r="CV199" s="215"/>
      <c r="CW199" s="215"/>
      <c r="CX199" s="215"/>
      <c r="CY199" s="215"/>
      <c r="CZ199" s="215"/>
      <c r="DA199" s="215"/>
      <c r="DB199" s="215"/>
      <c r="DC199" s="215"/>
      <c r="DD199" s="215"/>
      <c r="DE199" s="215"/>
      <c r="DF199" s="215"/>
      <c r="DG199" s="215"/>
      <c r="DH199" s="215"/>
      <c r="DI199" s="220"/>
      <c r="DJ199" s="219"/>
      <c r="DK199" s="215"/>
      <c r="DL199" s="215"/>
      <c r="DM199" s="215"/>
      <c r="DN199" s="215"/>
      <c r="DO199" s="215"/>
      <c r="DP199" s="215"/>
      <c r="DQ199" s="215"/>
      <c r="DR199" s="215"/>
      <c r="DS199" s="215"/>
      <c r="DT199" s="215"/>
      <c r="DU199" s="215"/>
      <c r="DV199" s="215"/>
      <c r="DW199" s="215"/>
      <c r="DX199" s="215"/>
      <c r="DY199" s="215"/>
      <c r="DZ199" s="215"/>
      <c r="EA199" s="215"/>
      <c r="EB199" s="215"/>
      <c r="EC199" s="215"/>
      <c r="ED199" s="215"/>
      <c r="EE199" s="215"/>
      <c r="EF199" s="215"/>
      <c r="EG199" s="215"/>
      <c r="EH199" s="215"/>
      <c r="EI199" s="215"/>
      <c r="EJ199" s="215"/>
      <c r="EK199" s="215"/>
      <c r="EL199" s="215"/>
      <c r="EM199" s="215"/>
      <c r="EN199" s="215"/>
      <c r="EO199" s="215"/>
      <c r="EP199" s="215"/>
      <c r="EQ199" s="215"/>
      <c r="ER199" s="215"/>
      <c r="ES199" s="215"/>
      <c r="ET199" s="215"/>
      <c r="EU199" s="215"/>
      <c r="EV199" s="215"/>
      <c r="EW199" s="215"/>
      <c r="EX199" s="215"/>
      <c r="EY199" s="215"/>
      <c r="EZ199" s="215"/>
      <c r="FA199" s="215"/>
      <c r="FB199" s="215"/>
      <c r="FC199" s="218"/>
      <c r="FD199" s="215"/>
      <c r="FE199" s="215"/>
      <c r="FF199" s="215"/>
      <c r="FG199" s="217"/>
      <c r="FH199" s="218"/>
      <c r="FI199" s="215"/>
      <c r="FJ199" s="215"/>
      <c r="FK199" s="215"/>
      <c r="FL199" s="217"/>
      <c r="FM199" s="218"/>
      <c r="FN199" s="215"/>
      <c r="FO199" s="215"/>
      <c r="FP199" s="215"/>
      <c r="FQ199" s="217"/>
      <c r="FR199" s="218"/>
      <c r="FS199" s="215"/>
      <c r="FT199" s="215"/>
      <c r="FU199" s="215"/>
      <c r="FV199" s="217"/>
      <c r="FW199" s="218"/>
      <c r="FX199" s="215"/>
      <c r="FY199" s="215"/>
      <c r="FZ199" s="215"/>
      <c r="GA199" s="217"/>
      <c r="GB199" s="235"/>
      <c r="GC199" s="235"/>
      <c r="GD199" s="235"/>
      <c r="GE199" s="235"/>
      <c r="GF199" s="235"/>
      <c r="GG199" s="218"/>
      <c r="GH199" s="215"/>
      <c r="GI199" s="215"/>
      <c r="GJ199" s="215"/>
      <c r="GK199" s="221"/>
      <c r="GL199" s="1505"/>
      <c r="GM199" s="2154"/>
      <c r="GN199" s="1525"/>
      <c r="GO199" s="200"/>
    </row>
    <row r="200" spans="1:197" ht="10.5" hidden="1" customHeight="1">
      <c r="A200" s="1404"/>
      <c r="B200" s="1384"/>
      <c r="C200" s="1384"/>
      <c r="D200" s="1384"/>
      <c r="E200" s="1384"/>
      <c r="F200" s="1384"/>
      <c r="G200" s="1397"/>
      <c r="H200" s="1437"/>
      <c r="I200" s="1536"/>
      <c r="J200" s="1502"/>
      <c r="K200" s="1502"/>
      <c r="L200" s="1502"/>
      <c r="M200" s="1503"/>
      <c r="N200" s="1501"/>
      <c r="O200" s="1502"/>
      <c r="P200" s="1502"/>
      <c r="Q200" s="1502"/>
      <c r="R200" s="1503"/>
      <c r="S200" s="1501"/>
      <c r="T200" s="1502"/>
      <c r="U200" s="1502"/>
      <c r="V200" s="1502"/>
      <c r="W200" s="1503"/>
      <c r="X200" s="1501"/>
      <c r="Y200" s="1502"/>
      <c r="Z200" s="1502"/>
      <c r="AA200" s="1502"/>
      <c r="AB200" s="1503"/>
      <c r="AC200" s="1501"/>
      <c r="AD200" s="1502"/>
      <c r="AE200" s="1502"/>
      <c r="AF200" s="1502"/>
      <c r="AG200" s="1503"/>
      <c r="AH200" s="1501"/>
      <c r="AI200" s="1502"/>
      <c r="AJ200" s="1502"/>
      <c r="AK200" s="1502"/>
      <c r="AL200" s="1503"/>
      <c r="AM200" s="1501"/>
      <c r="AN200" s="1502"/>
      <c r="AO200" s="1502"/>
      <c r="AP200" s="1502"/>
      <c r="AQ200" s="1503"/>
      <c r="AR200" s="1501"/>
      <c r="AS200" s="1502"/>
      <c r="AT200" s="1502"/>
      <c r="AU200" s="1502"/>
      <c r="AV200" s="1503"/>
      <c r="AW200" s="1501"/>
      <c r="AX200" s="1502"/>
      <c r="AY200" s="1502"/>
      <c r="AZ200" s="1502"/>
      <c r="BA200" s="1544"/>
      <c r="BB200" s="1545"/>
      <c r="BC200" s="1502"/>
      <c r="BD200" s="1502"/>
      <c r="BE200" s="1502"/>
      <c r="BF200" s="1503"/>
      <c r="BG200" s="1501"/>
      <c r="BH200" s="1502"/>
      <c r="BI200" s="1502"/>
      <c r="BJ200" s="1502"/>
      <c r="BK200" s="1503"/>
      <c r="BL200" s="1501"/>
      <c r="BM200" s="1502"/>
      <c r="BN200" s="1502"/>
      <c r="BO200" s="1502"/>
      <c r="BP200" s="1503"/>
      <c r="BQ200" s="1501"/>
      <c r="BR200" s="1502"/>
      <c r="BS200" s="1502"/>
      <c r="BT200" s="1502"/>
      <c r="BU200" s="1503"/>
      <c r="BV200" s="1501"/>
      <c r="BW200" s="1502"/>
      <c r="BX200" s="1502"/>
      <c r="BY200" s="1502"/>
      <c r="BZ200" s="1503"/>
      <c r="CA200" s="1501"/>
      <c r="CB200" s="1502"/>
      <c r="CC200" s="1502"/>
      <c r="CD200" s="1502"/>
      <c r="CE200" s="1503"/>
      <c r="CF200" s="1501"/>
      <c r="CG200" s="1502"/>
      <c r="CH200" s="1502"/>
      <c r="CI200" s="1502"/>
      <c r="CJ200" s="1503"/>
      <c r="CK200" s="1502"/>
      <c r="CL200" s="1502"/>
      <c r="CM200" s="1502"/>
      <c r="CN200" s="1502"/>
      <c r="CO200" s="1503"/>
      <c r="CP200" s="1501"/>
      <c r="CQ200" s="1502"/>
      <c r="CR200" s="1502"/>
      <c r="CS200" s="1502"/>
      <c r="CT200" s="1503"/>
      <c r="CU200" s="1501"/>
      <c r="CV200" s="1502"/>
      <c r="CW200" s="1502"/>
      <c r="CX200" s="1502"/>
      <c r="CY200" s="1503"/>
      <c r="CZ200" s="1501"/>
      <c r="DA200" s="1502"/>
      <c r="DB200" s="1502"/>
      <c r="DC200" s="1502"/>
      <c r="DD200" s="1503"/>
      <c r="DE200" s="1501"/>
      <c r="DF200" s="1502"/>
      <c r="DG200" s="1502"/>
      <c r="DH200" s="1502"/>
      <c r="DI200" s="1544"/>
      <c r="DJ200" s="1545"/>
      <c r="DK200" s="1502"/>
      <c r="DL200" s="1502"/>
      <c r="DM200" s="1502"/>
      <c r="DN200" s="1503"/>
      <c r="DO200" s="1501"/>
      <c r="DP200" s="1502"/>
      <c r="DQ200" s="1502"/>
      <c r="DR200" s="1502"/>
      <c r="DS200" s="1503"/>
      <c r="DT200" s="1501"/>
      <c r="DU200" s="1502"/>
      <c r="DV200" s="1502"/>
      <c r="DW200" s="1502"/>
      <c r="DX200" s="1503"/>
      <c r="DY200" s="1501"/>
      <c r="DZ200" s="1502"/>
      <c r="EA200" s="1502"/>
      <c r="EB200" s="1502"/>
      <c r="EC200" s="1503"/>
      <c r="ED200" s="1502"/>
      <c r="EE200" s="1502"/>
      <c r="EF200" s="1502"/>
      <c r="EG200" s="1502"/>
      <c r="EH200" s="1503"/>
      <c r="EI200" s="1501"/>
      <c r="EJ200" s="1502"/>
      <c r="EK200" s="1502"/>
      <c r="EL200" s="1502"/>
      <c r="EM200" s="1503"/>
      <c r="EN200" s="1501"/>
      <c r="EO200" s="1502"/>
      <c r="EP200" s="1502"/>
      <c r="EQ200" s="1502"/>
      <c r="ER200" s="1503"/>
      <c r="ES200" s="1501"/>
      <c r="ET200" s="1502"/>
      <c r="EU200" s="1502"/>
      <c r="EV200" s="1502"/>
      <c r="EW200" s="1503"/>
      <c r="EX200" s="1501"/>
      <c r="EY200" s="1502"/>
      <c r="EZ200" s="1502"/>
      <c r="FA200" s="1502"/>
      <c r="FB200" s="1503"/>
      <c r="FC200" s="1501"/>
      <c r="FD200" s="1502"/>
      <c r="FE200" s="1502"/>
      <c r="FF200" s="1502"/>
      <c r="FG200" s="1503"/>
      <c r="FH200" s="1501"/>
      <c r="FI200" s="1502"/>
      <c r="FJ200" s="1502"/>
      <c r="FK200" s="1502"/>
      <c r="FL200" s="1503"/>
      <c r="FM200" s="1501"/>
      <c r="FN200" s="1502"/>
      <c r="FO200" s="1502"/>
      <c r="FP200" s="1502"/>
      <c r="FQ200" s="1503"/>
      <c r="FR200" s="1501"/>
      <c r="FS200" s="1502"/>
      <c r="FT200" s="1502"/>
      <c r="FU200" s="1502"/>
      <c r="FV200" s="1503"/>
      <c r="FW200" s="1501"/>
      <c r="FX200" s="1502"/>
      <c r="FY200" s="1502"/>
      <c r="FZ200" s="1502"/>
      <c r="GA200" s="1503"/>
      <c r="GB200" s="1597"/>
      <c r="GC200" s="1598"/>
      <c r="GD200" s="1598"/>
      <c r="GE200" s="1598"/>
      <c r="GF200" s="1599"/>
      <c r="GG200" s="1501"/>
      <c r="GH200" s="1502"/>
      <c r="GI200" s="1502"/>
      <c r="GJ200" s="1502"/>
      <c r="GK200" s="1541"/>
      <c r="GL200" s="1601"/>
      <c r="GM200" s="2156"/>
      <c r="GN200" s="1537"/>
      <c r="GO200" s="200"/>
    </row>
    <row r="201" spans="1:197" ht="10.5" hidden="1" customHeight="1">
      <c r="A201" s="1387"/>
      <c r="B201" s="1381" t="str">
        <f>IF($A201="","",VLOOKUP($A201,②従事者明細!$A$3:$I$40,2))</f>
        <v/>
      </c>
      <c r="C201" s="1381" t="str">
        <f>IF($A201="","",VLOOKUP($A201,②従事者明細!$A$3:$I$40,3))</f>
        <v/>
      </c>
      <c r="D201" s="1381" t="str">
        <f>IF($A201="","",VLOOKUP($A201,②従事者明細!$A$3:$I$40,6))</f>
        <v/>
      </c>
      <c r="E201" s="1383" t="str">
        <f>IF($A201="","",VLOOKUP($A201,②従事者明細!$A$3:$I$40,5))</f>
        <v/>
      </c>
      <c r="F201" s="1383" t="str">
        <f>IF($A201="","",VLOOKUP($A201,②従事者明細!$A$3:$I$40,4))</f>
        <v/>
      </c>
      <c r="G201" s="1392" t="s">
        <v>764</v>
      </c>
      <c r="H201" s="1337"/>
      <c r="I201" s="214"/>
      <c r="J201" s="215"/>
      <c r="K201" s="215"/>
      <c r="L201" s="215"/>
      <c r="M201" s="217"/>
      <c r="N201" s="218"/>
      <c r="O201" s="215"/>
      <c r="P201" s="215"/>
      <c r="Q201" s="215"/>
      <c r="R201" s="215"/>
      <c r="S201" s="218"/>
      <c r="T201" s="215"/>
      <c r="U201" s="215"/>
      <c r="V201" s="215"/>
      <c r="W201" s="215"/>
      <c r="X201" s="218"/>
      <c r="Y201" s="215"/>
      <c r="Z201" s="215"/>
      <c r="AA201" s="215"/>
      <c r="AB201" s="215"/>
      <c r="AC201" s="218"/>
      <c r="AD201" s="215"/>
      <c r="AE201" s="215"/>
      <c r="AF201" s="215"/>
      <c r="AG201" s="217"/>
      <c r="AH201" s="218"/>
      <c r="AI201" s="215"/>
      <c r="AJ201" s="215"/>
      <c r="AK201" s="215"/>
      <c r="AL201" s="217"/>
      <c r="AM201" s="215"/>
      <c r="AN201" s="215"/>
      <c r="AO201" s="215"/>
      <c r="AP201" s="215"/>
      <c r="AQ201" s="215"/>
      <c r="AR201" s="218"/>
      <c r="AS201" s="215"/>
      <c r="AT201" s="215"/>
      <c r="AU201" s="215"/>
      <c r="AV201" s="217"/>
      <c r="AW201" s="215"/>
      <c r="AX201" s="215"/>
      <c r="AY201" s="215"/>
      <c r="AZ201" s="215"/>
      <c r="BA201" s="215"/>
      <c r="BB201" s="219"/>
      <c r="BC201" s="215"/>
      <c r="BD201" s="215"/>
      <c r="BE201" s="215"/>
      <c r="BF201" s="217"/>
      <c r="BG201" s="215"/>
      <c r="BH201" s="215"/>
      <c r="BI201" s="215"/>
      <c r="BJ201" s="215"/>
      <c r="BK201" s="215"/>
      <c r="BL201" s="218"/>
      <c r="BM201" s="215"/>
      <c r="BN201" s="215"/>
      <c r="BO201" s="215"/>
      <c r="BP201" s="215"/>
      <c r="BQ201" s="218"/>
      <c r="BR201" s="215"/>
      <c r="BS201" s="215"/>
      <c r="BT201" s="215"/>
      <c r="BU201" s="217"/>
      <c r="BV201" s="218"/>
      <c r="BW201" s="215"/>
      <c r="BX201" s="215"/>
      <c r="BY201" s="215"/>
      <c r="BZ201" s="217"/>
      <c r="CA201" s="218"/>
      <c r="CB201" s="215"/>
      <c r="CC201" s="215"/>
      <c r="CD201" s="215"/>
      <c r="CE201" s="217"/>
      <c r="CF201" s="218"/>
      <c r="CG201" s="215"/>
      <c r="CH201" s="215"/>
      <c r="CI201" s="215"/>
      <c r="CJ201" s="217"/>
      <c r="CK201" s="215"/>
      <c r="CL201" s="215"/>
      <c r="CM201" s="215"/>
      <c r="CN201" s="215"/>
      <c r="CO201" s="215"/>
      <c r="CP201" s="215"/>
      <c r="CQ201" s="215"/>
      <c r="CR201" s="215"/>
      <c r="CS201" s="215"/>
      <c r="CT201" s="215"/>
      <c r="CU201" s="215"/>
      <c r="CV201" s="215"/>
      <c r="CW201" s="215"/>
      <c r="CX201" s="215"/>
      <c r="CY201" s="215"/>
      <c r="CZ201" s="215"/>
      <c r="DA201" s="215"/>
      <c r="DB201" s="215"/>
      <c r="DC201" s="215"/>
      <c r="DD201" s="215"/>
      <c r="DE201" s="215"/>
      <c r="DF201" s="215"/>
      <c r="DG201" s="215"/>
      <c r="DH201" s="215"/>
      <c r="DI201" s="220"/>
      <c r="DJ201" s="219"/>
      <c r="DK201" s="215"/>
      <c r="DL201" s="215"/>
      <c r="DM201" s="215"/>
      <c r="DN201" s="215"/>
      <c r="DO201" s="215"/>
      <c r="DP201" s="215"/>
      <c r="DQ201" s="215"/>
      <c r="DR201" s="215"/>
      <c r="DS201" s="215"/>
      <c r="DT201" s="215"/>
      <c r="DU201" s="215"/>
      <c r="DV201" s="215"/>
      <c r="DW201" s="215"/>
      <c r="DX201" s="215"/>
      <c r="DY201" s="215"/>
      <c r="DZ201" s="215"/>
      <c r="EA201" s="215"/>
      <c r="EB201" s="215"/>
      <c r="EC201" s="215"/>
      <c r="ED201" s="215"/>
      <c r="EE201" s="215"/>
      <c r="EF201" s="215"/>
      <c r="EG201" s="215"/>
      <c r="EH201" s="215"/>
      <c r="EI201" s="215"/>
      <c r="EJ201" s="215"/>
      <c r="EK201" s="215"/>
      <c r="EL201" s="215"/>
      <c r="EM201" s="215"/>
      <c r="EN201" s="215"/>
      <c r="EO201" s="215"/>
      <c r="EP201" s="215"/>
      <c r="EQ201" s="215"/>
      <c r="ER201" s="215"/>
      <c r="ES201" s="215"/>
      <c r="ET201" s="215"/>
      <c r="EU201" s="215"/>
      <c r="EV201" s="215"/>
      <c r="EW201" s="215"/>
      <c r="EX201" s="215"/>
      <c r="EY201" s="215"/>
      <c r="EZ201" s="215"/>
      <c r="FA201" s="215"/>
      <c r="FB201" s="215"/>
      <c r="FC201" s="215"/>
      <c r="FD201" s="215"/>
      <c r="FE201" s="215"/>
      <c r="FF201" s="215"/>
      <c r="FG201" s="215"/>
      <c r="FH201" s="215"/>
      <c r="FI201" s="215"/>
      <c r="FJ201" s="215"/>
      <c r="FK201" s="215"/>
      <c r="FL201" s="215"/>
      <c r="FM201" s="215"/>
      <c r="FN201" s="215"/>
      <c r="FO201" s="215"/>
      <c r="FP201" s="215"/>
      <c r="FQ201" s="215"/>
      <c r="FR201" s="215"/>
      <c r="FS201" s="215"/>
      <c r="FT201" s="215"/>
      <c r="FU201" s="215"/>
      <c r="FV201" s="215"/>
      <c r="FW201" s="215"/>
      <c r="FX201" s="215"/>
      <c r="FY201" s="215"/>
      <c r="FZ201" s="215"/>
      <c r="GA201" s="215"/>
      <c r="GB201" s="215"/>
      <c r="GC201" s="215"/>
      <c r="GD201" s="215"/>
      <c r="GE201" s="215"/>
      <c r="GF201" s="215"/>
      <c r="GG201" s="218"/>
      <c r="GH201" s="215"/>
      <c r="GI201" s="215"/>
      <c r="GJ201" s="215"/>
      <c r="GK201" s="221"/>
      <c r="GL201" s="1514">
        <f>SUM(I203:GK203)</f>
        <v>0</v>
      </c>
      <c r="GM201" s="2154">
        <f>ROUND(GL201/30,2)</f>
        <v>0</v>
      </c>
      <c r="GN201" s="1602"/>
      <c r="GO201" s="200"/>
    </row>
    <row r="202" spans="1:197" ht="4.5" hidden="1" customHeight="1">
      <c r="A202" s="1387"/>
      <c r="B202" s="1381"/>
      <c r="C202" s="1381"/>
      <c r="D202" s="1381"/>
      <c r="E202" s="1381"/>
      <c r="F202" s="1381"/>
      <c r="G202" s="1392"/>
      <c r="H202" s="1337"/>
      <c r="I202" s="214"/>
      <c r="J202" s="215"/>
      <c r="K202" s="215"/>
      <c r="L202" s="215"/>
      <c r="M202" s="215"/>
      <c r="N202" s="215"/>
      <c r="O202" s="215"/>
      <c r="P202" s="215"/>
      <c r="Q202" s="215"/>
      <c r="R202" s="217"/>
      <c r="S202" s="215"/>
      <c r="T202" s="215"/>
      <c r="U202" s="215"/>
      <c r="V202" s="215"/>
      <c r="W202" s="215"/>
      <c r="X202" s="218"/>
      <c r="Y202" s="215"/>
      <c r="Z202" s="215"/>
      <c r="AA202" s="215"/>
      <c r="AB202" s="215"/>
      <c r="AC202" s="218"/>
      <c r="AD202" s="215"/>
      <c r="AE202" s="215"/>
      <c r="AF202" s="215"/>
      <c r="AG202" s="217"/>
      <c r="AH202" s="218"/>
      <c r="AI202" s="215"/>
      <c r="AJ202" s="215"/>
      <c r="AK202" s="215"/>
      <c r="AL202" s="217"/>
      <c r="AM202" s="218"/>
      <c r="AN202" s="215"/>
      <c r="AO202" s="215"/>
      <c r="AP202" s="215"/>
      <c r="AQ202" s="215"/>
      <c r="AR202" s="215"/>
      <c r="AS202" s="215"/>
      <c r="AT202" s="215"/>
      <c r="AU202" s="215"/>
      <c r="AV202" s="217"/>
      <c r="AW202" s="215"/>
      <c r="AX202" s="215"/>
      <c r="AY202" s="215"/>
      <c r="AZ202" s="215"/>
      <c r="BA202" s="215"/>
      <c r="BB202" s="219"/>
      <c r="BC202" s="215"/>
      <c r="BD202" s="215"/>
      <c r="BE202" s="215"/>
      <c r="BF202" s="215"/>
      <c r="BG202" s="215"/>
      <c r="BH202" s="215"/>
      <c r="BI202" s="215"/>
      <c r="BJ202" s="215"/>
      <c r="BK202" s="215"/>
      <c r="BL202" s="218"/>
      <c r="BM202" s="215"/>
      <c r="BN202" s="215"/>
      <c r="BO202" s="215"/>
      <c r="BP202" s="215"/>
      <c r="BQ202" s="218"/>
      <c r="BR202" s="215"/>
      <c r="BS202" s="215"/>
      <c r="BT202" s="215"/>
      <c r="BU202" s="215"/>
      <c r="BV202" s="215"/>
      <c r="BW202" s="215"/>
      <c r="BX202" s="215"/>
      <c r="BY202" s="215"/>
      <c r="BZ202" s="217"/>
      <c r="CA202" s="218"/>
      <c r="CB202" s="215"/>
      <c r="CC202" s="215"/>
      <c r="CD202" s="215"/>
      <c r="CE202" s="217"/>
      <c r="CF202" s="218"/>
      <c r="CG202" s="215"/>
      <c r="CH202" s="215"/>
      <c r="CI202" s="215"/>
      <c r="CJ202" s="217"/>
      <c r="CK202" s="215"/>
      <c r="CL202" s="215"/>
      <c r="CM202" s="215"/>
      <c r="CN202" s="215"/>
      <c r="CO202" s="215"/>
      <c r="CP202" s="215"/>
      <c r="CQ202" s="215"/>
      <c r="CR202" s="215"/>
      <c r="CS202" s="215"/>
      <c r="CT202" s="215"/>
      <c r="CU202" s="215"/>
      <c r="CV202" s="215"/>
      <c r="CW202" s="215"/>
      <c r="CX202" s="215"/>
      <c r="CY202" s="215"/>
      <c r="CZ202" s="215"/>
      <c r="DA202" s="215"/>
      <c r="DB202" s="215"/>
      <c r="DC202" s="215"/>
      <c r="DD202" s="215"/>
      <c r="DE202" s="215"/>
      <c r="DF202" s="215"/>
      <c r="DG202" s="215"/>
      <c r="DH202" s="215"/>
      <c r="DI202" s="220"/>
      <c r="DJ202" s="219"/>
      <c r="DK202" s="215"/>
      <c r="DL202" s="215"/>
      <c r="DM202" s="215"/>
      <c r="DN202" s="215"/>
      <c r="DO202" s="215"/>
      <c r="DP202" s="215"/>
      <c r="DQ202" s="215"/>
      <c r="DR202" s="215"/>
      <c r="DS202" s="215"/>
      <c r="DT202" s="215"/>
      <c r="DU202" s="215"/>
      <c r="DV202" s="215"/>
      <c r="DW202" s="215"/>
      <c r="DX202" s="215"/>
      <c r="DY202" s="215"/>
      <c r="DZ202" s="215"/>
      <c r="EA202" s="215"/>
      <c r="EB202" s="215"/>
      <c r="EC202" s="215"/>
      <c r="ED202" s="215"/>
      <c r="EE202" s="215"/>
      <c r="EF202" s="215"/>
      <c r="EG202" s="215"/>
      <c r="EH202" s="215"/>
      <c r="EI202" s="215"/>
      <c r="EJ202" s="215"/>
      <c r="EK202" s="215"/>
      <c r="EL202" s="215"/>
      <c r="EM202" s="215"/>
      <c r="EN202" s="215"/>
      <c r="EO202" s="215"/>
      <c r="EP202" s="215"/>
      <c r="EQ202" s="215"/>
      <c r="ER202" s="215"/>
      <c r="ES202" s="215"/>
      <c r="ET202" s="215"/>
      <c r="EU202" s="215"/>
      <c r="EV202" s="215"/>
      <c r="EW202" s="215"/>
      <c r="EX202" s="215"/>
      <c r="EY202" s="215"/>
      <c r="EZ202" s="215"/>
      <c r="FA202" s="215"/>
      <c r="FB202" s="215"/>
      <c r="FC202" s="215"/>
      <c r="FD202" s="215"/>
      <c r="FE202" s="215"/>
      <c r="FF202" s="215"/>
      <c r="FG202" s="215"/>
      <c r="FH202" s="215"/>
      <c r="FI202" s="215"/>
      <c r="FJ202" s="215"/>
      <c r="FK202" s="215"/>
      <c r="FL202" s="215"/>
      <c r="FM202" s="215"/>
      <c r="FN202" s="215"/>
      <c r="FO202" s="215"/>
      <c r="FP202" s="215"/>
      <c r="FQ202" s="215"/>
      <c r="FR202" s="215"/>
      <c r="FS202" s="215"/>
      <c r="FT202" s="215"/>
      <c r="FU202" s="215"/>
      <c r="FV202" s="215"/>
      <c r="FW202" s="215"/>
      <c r="FX202" s="215"/>
      <c r="FY202" s="215"/>
      <c r="FZ202" s="215"/>
      <c r="GA202" s="215"/>
      <c r="GB202" s="215"/>
      <c r="GC202" s="215"/>
      <c r="GD202" s="215"/>
      <c r="GE202" s="215"/>
      <c r="GF202" s="215"/>
      <c r="GG202" s="218"/>
      <c r="GH202" s="215"/>
      <c r="GI202" s="215"/>
      <c r="GJ202" s="215"/>
      <c r="GK202" s="221"/>
      <c r="GL202" s="1549"/>
      <c r="GM202" s="2154"/>
      <c r="GN202" s="1525"/>
      <c r="GO202" s="200"/>
    </row>
    <row r="203" spans="1:197" ht="10.5" hidden="1" customHeight="1">
      <c r="A203" s="1387"/>
      <c r="B203" s="1381"/>
      <c r="C203" s="1381"/>
      <c r="D203" s="1381"/>
      <c r="E203" s="1381"/>
      <c r="F203" s="1381"/>
      <c r="G203" s="1393"/>
      <c r="H203" s="1338"/>
      <c r="I203" s="1517"/>
      <c r="J203" s="1511"/>
      <c r="K203" s="1511"/>
      <c r="L203" s="1511"/>
      <c r="M203" s="1512"/>
      <c r="N203" s="1603"/>
      <c r="O203" s="1592"/>
      <c r="P203" s="1592"/>
      <c r="Q203" s="1592"/>
      <c r="R203" s="1593"/>
      <c r="S203" s="1510"/>
      <c r="T203" s="1511"/>
      <c r="U203" s="1511"/>
      <c r="V203" s="1511"/>
      <c r="W203" s="1512"/>
      <c r="X203" s="1510"/>
      <c r="Y203" s="1511"/>
      <c r="Z203" s="1511"/>
      <c r="AA203" s="1511"/>
      <c r="AB203" s="1512"/>
      <c r="AC203" s="1510"/>
      <c r="AD203" s="1511"/>
      <c r="AE203" s="1511"/>
      <c r="AF203" s="1511"/>
      <c r="AG203" s="1512"/>
      <c r="AH203" s="1510"/>
      <c r="AI203" s="1511"/>
      <c r="AJ203" s="1511"/>
      <c r="AK203" s="1511"/>
      <c r="AL203" s="1512"/>
      <c r="AM203" s="1510"/>
      <c r="AN203" s="1511"/>
      <c r="AO203" s="1511"/>
      <c r="AP203" s="1511"/>
      <c r="AQ203" s="1512"/>
      <c r="AR203" s="1510"/>
      <c r="AS203" s="1511"/>
      <c r="AT203" s="1511"/>
      <c r="AU203" s="1511"/>
      <c r="AV203" s="1512"/>
      <c r="AW203" s="1510"/>
      <c r="AX203" s="1511"/>
      <c r="AY203" s="1511"/>
      <c r="AZ203" s="1511"/>
      <c r="BA203" s="1521"/>
      <c r="BB203" s="1522"/>
      <c r="BC203" s="1511"/>
      <c r="BD203" s="1511"/>
      <c r="BE203" s="1511"/>
      <c r="BF203" s="1512"/>
      <c r="BG203" s="1510"/>
      <c r="BH203" s="1511"/>
      <c r="BI203" s="1511"/>
      <c r="BJ203" s="1511"/>
      <c r="BK203" s="1512"/>
      <c r="BL203" s="1510"/>
      <c r="BM203" s="1511"/>
      <c r="BN203" s="1511"/>
      <c r="BO203" s="1511"/>
      <c r="BP203" s="1512"/>
      <c r="BQ203" s="1510"/>
      <c r="BR203" s="1511"/>
      <c r="BS203" s="1511"/>
      <c r="BT203" s="1511"/>
      <c r="BU203" s="1512"/>
      <c r="BV203" s="1510"/>
      <c r="BW203" s="1511"/>
      <c r="BX203" s="1511"/>
      <c r="BY203" s="1511"/>
      <c r="BZ203" s="1512"/>
      <c r="CA203" s="1510"/>
      <c r="CB203" s="1511"/>
      <c r="CC203" s="1511"/>
      <c r="CD203" s="1511"/>
      <c r="CE203" s="1512"/>
      <c r="CF203" s="1510"/>
      <c r="CG203" s="1511"/>
      <c r="CH203" s="1511"/>
      <c r="CI203" s="1511"/>
      <c r="CJ203" s="1512"/>
      <c r="CK203" s="1511"/>
      <c r="CL203" s="1511"/>
      <c r="CM203" s="1511"/>
      <c r="CN203" s="1511"/>
      <c r="CO203" s="1512"/>
      <c r="CP203" s="1510"/>
      <c r="CQ203" s="1511"/>
      <c r="CR203" s="1511"/>
      <c r="CS203" s="1511"/>
      <c r="CT203" s="1512"/>
      <c r="CU203" s="1510"/>
      <c r="CV203" s="1511"/>
      <c r="CW203" s="1511"/>
      <c r="CX203" s="1511"/>
      <c r="CY203" s="1512"/>
      <c r="CZ203" s="1510"/>
      <c r="DA203" s="1511"/>
      <c r="DB203" s="1511"/>
      <c r="DC203" s="1511"/>
      <c r="DD203" s="1512"/>
      <c r="DE203" s="1510"/>
      <c r="DF203" s="1511"/>
      <c r="DG203" s="1511"/>
      <c r="DH203" s="1511"/>
      <c r="DI203" s="1521"/>
      <c r="DJ203" s="1522"/>
      <c r="DK203" s="1511"/>
      <c r="DL203" s="1511"/>
      <c r="DM203" s="1511"/>
      <c r="DN203" s="1512"/>
      <c r="DO203" s="1510"/>
      <c r="DP203" s="1511"/>
      <c r="DQ203" s="1511"/>
      <c r="DR203" s="1511"/>
      <c r="DS203" s="1512"/>
      <c r="DT203" s="1510"/>
      <c r="DU203" s="1511"/>
      <c r="DV203" s="1511"/>
      <c r="DW203" s="1511"/>
      <c r="DX203" s="1512"/>
      <c r="DY203" s="1510"/>
      <c r="DZ203" s="1511"/>
      <c r="EA203" s="1511"/>
      <c r="EB203" s="1511"/>
      <c r="EC203" s="1512"/>
      <c r="ED203" s="1511"/>
      <c r="EE203" s="1511"/>
      <c r="EF203" s="1511"/>
      <c r="EG203" s="1511"/>
      <c r="EH203" s="1512"/>
      <c r="EI203" s="1510"/>
      <c r="EJ203" s="1511"/>
      <c r="EK203" s="1511"/>
      <c r="EL203" s="1511"/>
      <c r="EM203" s="1512"/>
      <c r="EN203" s="1510"/>
      <c r="EO203" s="1511"/>
      <c r="EP203" s="1511"/>
      <c r="EQ203" s="1511"/>
      <c r="ER203" s="1512"/>
      <c r="ES203" s="1510"/>
      <c r="ET203" s="1511"/>
      <c r="EU203" s="1511"/>
      <c r="EV203" s="1511"/>
      <c r="EW203" s="1512"/>
      <c r="EX203" s="1510"/>
      <c r="EY203" s="1511"/>
      <c r="EZ203" s="1511"/>
      <c r="FA203" s="1511"/>
      <c r="FB203" s="1512"/>
      <c r="FC203" s="1510"/>
      <c r="FD203" s="1511"/>
      <c r="FE203" s="1511"/>
      <c r="FF203" s="1511"/>
      <c r="FG203" s="1512"/>
      <c r="FH203" s="1510"/>
      <c r="FI203" s="1511"/>
      <c r="FJ203" s="1511"/>
      <c r="FK203" s="1511"/>
      <c r="FL203" s="1512"/>
      <c r="FM203" s="1510"/>
      <c r="FN203" s="1511"/>
      <c r="FO203" s="1511"/>
      <c r="FP203" s="1511"/>
      <c r="FQ203" s="1511"/>
      <c r="FR203" s="1511"/>
      <c r="FS203" s="1511"/>
      <c r="FT203" s="1511"/>
      <c r="FU203" s="1511"/>
      <c r="FV203" s="1512"/>
      <c r="FW203" s="1510"/>
      <c r="FX203" s="1511"/>
      <c r="FY203" s="1511"/>
      <c r="FZ203" s="1511"/>
      <c r="GA203" s="1512"/>
      <c r="GB203" s="1510"/>
      <c r="GC203" s="1511"/>
      <c r="GD203" s="1511"/>
      <c r="GE203" s="1511"/>
      <c r="GF203" s="1512"/>
      <c r="GG203" s="1510"/>
      <c r="GH203" s="1511"/>
      <c r="GI203" s="1511"/>
      <c r="GJ203" s="1511"/>
      <c r="GK203" s="1513"/>
      <c r="GL203" s="1549"/>
      <c r="GM203" s="2155"/>
      <c r="GN203" s="1525"/>
      <c r="GO203" s="200"/>
    </row>
    <row r="204" spans="1:197" ht="9.75" hidden="1" customHeight="1">
      <c r="A204" s="1387"/>
      <c r="B204" s="1381"/>
      <c r="C204" s="1381"/>
      <c r="D204" s="1381"/>
      <c r="E204" s="1381"/>
      <c r="F204" s="1381"/>
      <c r="G204" s="1518" t="s">
        <v>767</v>
      </c>
      <c r="H204" s="1337"/>
      <c r="I204" s="214"/>
      <c r="J204" s="215"/>
      <c r="K204" s="215"/>
      <c r="L204" s="215"/>
      <c r="M204" s="217"/>
      <c r="N204" s="218"/>
      <c r="O204" s="215"/>
      <c r="P204" s="215"/>
      <c r="Q204" s="215"/>
      <c r="R204" s="215"/>
      <c r="S204" s="218"/>
      <c r="T204" s="215"/>
      <c r="U204" s="215"/>
      <c r="V204" s="215"/>
      <c r="W204" s="215"/>
      <c r="X204" s="218"/>
      <c r="Y204" s="215"/>
      <c r="Z204" s="215"/>
      <c r="AA204" s="215"/>
      <c r="AB204" s="215"/>
      <c r="AC204" s="218"/>
      <c r="AD204" s="215"/>
      <c r="AE204" s="215"/>
      <c r="AF204" s="215"/>
      <c r="AG204" s="217"/>
      <c r="AH204" s="218"/>
      <c r="AI204" s="215"/>
      <c r="AJ204" s="215"/>
      <c r="AK204" s="215"/>
      <c r="AL204" s="217"/>
      <c r="AM204" s="215"/>
      <c r="AN204" s="215"/>
      <c r="AO204" s="215"/>
      <c r="AP204" s="215"/>
      <c r="AQ204" s="215"/>
      <c r="AR204" s="218"/>
      <c r="AS204" s="215"/>
      <c r="AT204" s="215"/>
      <c r="AU204" s="215"/>
      <c r="AV204" s="217"/>
      <c r="AW204" s="215"/>
      <c r="AX204" s="215"/>
      <c r="AY204" s="215"/>
      <c r="AZ204" s="215"/>
      <c r="BA204" s="215"/>
      <c r="BB204" s="219"/>
      <c r="BC204" s="215"/>
      <c r="BD204" s="215"/>
      <c r="BE204" s="215"/>
      <c r="BF204" s="217"/>
      <c r="BG204" s="218"/>
      <c r="BH204" s="215"/>
      <c r="BI204" s="215"/>
      <c r="BJ204" s="215"/>
      <c r="BK204" s="217"/>
      <c r="BL204" s="218"/>
      <c r="BM204" s="215"/>
      <c r="BN204" s="215"/>
      <c r="BO204" s="215"/>
      <c r="BP204" s="217"/>
      <c r="BQ204" s="218"/>
      <c r="BR204" s="215"/>
      <c r="BS204" s="215"/>
      <c r="BT204" s="215"/>
      <c r="BU204" s="217"/>
      <c r="BV204" s="218"/>
      <c r="BW204" s="215"/>
      <c r="BX204" s="215"/>
      <c r="BY204" s="215"/>
      <c r="BZ204" s="217"/>
      <c r="CA204" s="218"/>
      <c r="CB204" s="215"/>
      <c r="CC204" s="215"/>
      <c r="CD204" s="215"/>
      <c r="CE204" s="217"/>
      <c r="CF204" s="218"/>
      <c r="CG204" s="215"/>
      <c r="CH204" s="215"/>
      <c r="CI204" s="215"/>
      <c r="CJ204" s="217"/>
      <c r="CK204" s="215"/>
      <c r="CL204" s="215"/>
      <c r="CM204" s="215"/>
      <c r="CN204" s="215"/>
      <c r="CO204" s="215"/>
      <c r="CP204" s="215"/>
      <c r="CQ204" s="215"/>
      <c r="CR204" s="215"/>
      <c r="CS204" s="215"/>
      <c r="CT204" s="215"/>
      <c r="CU204" s="215"/>
      <c r="CV204" s="215"/>
      <c r="CW204" s="215"/>
      <c r="CX204" s="215"/>
      <c r="CY204" s="215"/>
      <c r="CZ204" s="215"/>
      <c r="DA204" s="215"/>
      <c r="DB204" s="215"/>
      <c r="DC204" s="215"/>
      <c r="DD204" s="215"/>
      <c r="DE204" s="215"/>
      <c r="DF204" s="215"/>
      <c r="DG204" s="215"/>
      <c r="DH204" s="215"/>
      <c r="DI204" s="220"/>
      <c r="DJ204" s="219"/>
      <c r="DK204" s="215"/>
      <c r="DL204" s="215"/>
      <c r="DM204" s="215"/>
      <c r="DN204" s="215"/>
      <c r="DO204" s="215"/>
      <c r="DP204" s="215"/>
      <c r="DQ204" s="215"/>
      <c r="DR204" s="215"/>
      <c r="DS204" s="215"/>
      <c r="DT204" s="215"/>
      <c r="DU204" s="215"/>
      <c r="DV204" s="215"/>
      <c r="DW204" s="215"/>
      <c r="DX204" s="215"/>
      <c r="DY204" s="215"/>
      <c r="DZ204" s="215"/>
      <c r="EA204" s="215"/>
      <c r="EB204" s="215"/>
      <c r="EC204" s="215"/>
      <c r="ED204" s="215"/>
      <c r="EE204" s="215"/>
      <c r="EF204" s="215"/>
      <c r="EG204" s="215"/>
      <c r="EH204" s="215"/>
      <c r="EI204" s="215"/>
      <c r="EJ204" s="215"/>
      <c r="EK204" s="215"/>
      <c r="EL204" s="215"/>
      <c r="EM204" s="215"/>
      <c r="EN204" s="215"/>
      <c r="EO204" s="215"/>
      <c r="EP204" s="215"/>
      <c r="EQ204" s="215"/>
      <c r="ER204" s="215"/>
      <c r="ES204" s="215"/>
      <c r="ET204" s="215"/>
      <c r="EU204" s="215"/>
      <c r="EV204" s="215"/>
      <c r="EW204" s="215"/>
      <c r="EX204" s="215"/>
      <c r="EY204" s="215"/>
      <c r="EZ204" s="215"/>
      <c r="FA204" s="215"/>
      <c r="FB204" s="215"/>
      <c r="FC204" s="215"/>
      <c r="FD204" s="215"/>
      <c r="FE204" s="215"/>
      <c r="FF204" s="215"/>
      <c r="FG204" s="215"/>
      <c r="FH204" s="218"/>
      <c r="FI204" s="215"/>
      <c r="FJ204" s="215"/>
      <c r="FK204" s="215"/>
      <c r="FL204" s="217"/>
      <c r="FM204" s="218"/>
      <c r="FN204" s="215"/>
      <c r="FO204" s="215"/>
      <c r="FP204" s="215"/>
      <c r="FQ204" s="217"/>
      <c r="FR204" s="218"/>
      <c r="FS204" s="215"/>
      <c r="FT204" s="215"/>
      <c r="FU204" s="215"/>
      <c r="FV204" s="217"/>
      <c r="FW204" s="218"/>
      <c r="FX204" s="215"/>
      <c r="FY204" s="215"/>
      <c r="FZ204" s="215"/>
      <c r="GA204" s="217"/>
      <c r="GB204" s="215"/>
      <c r="GC204" s="215"/>
      <c r="GD204" s="215"/>
      <c r="GE204" s="215"/>
      <c r="GF204" s="215"/>
      <c r="GG204" s="218"/>
      <c r="GH204" s="215"/>
      <c r="GI204" s="215"/>
      <c r="GJ204" s="215"/>
      <c r="GK204" s="221"/>
      <c r="GL204" s="1504">
        <f>SUM(I206:GK206)</f>
        <v>0</v>
      </c>
      <c r="GM204" s="2154">
        <f>ROUND(GL204/30,2)</f>
        <v>0</v>
      </c>
      <c r="GN204" s="1525"/>
      <c r="GO204" s="200"/>
    </row>
    <row r="205" spans="1:197" ht="5.25" hidden="1" customHeight="1">
      <c r="A205" s="1387"/>
      <c r="B205" s="1381"/>
      <c r="C205" s="1381"/>
      <c r="D205" s="1381"/>
      <c r="E205" s="1381"/>
      <c r="F205" s="1381"/>
      <c r="G205" s="1518"/>
      <c r="H205" s="1337"/>
      <c r="I205" s="214"/>
      <c r="J205" s="215"/>
      <c r="K205" s="215"/>
      <c r="L205" s="215"/>
      <c r="M205" s="215"/>
      <c r="N205" s="215"/>
      <c r="O205" s="215"/>
      <c r="P205" s="215"/>
      <c r="Q205" s="215"/>
      <c r="R205" s="215"/>
      <c r="S205" s="215"/>
      <c r="T205" s="215"/>
      <c r="U205" s="215"/>
      <c r="V205" s="215"/>
      <c r="W205" s="215"/>
      <c r="X205" s="218"/>
      <c r="Y205" s="215"/>
      <c r="Z205" s="215"/>
      <c r="AA205" s="215"/>
      <c r="AB205" s="215"/>
      <c r="AC205" s="218"/>
      <c r="AD205" s="215"/>
      <c r="AE205" s="215"/>
      <c r="AF205" s="215"/>
      <c r="AG205" s="215"/>
      <c r="AH205" s="215"/>
      <c r="AI205" s="215"/>
      <c r="AJ205" s="215"/>
      <c r="AK205" s="215"/>
      <c r="AL205" s="217"/>
      <c r="AM205" s="215"/>
      <c r="AN205" s="215"/>
      <c r="AO205" s="215"/>
      <c r="AP205" s="215"/>
      <c r="AQ205" s="215"/>
      <c r="AR205" s="218"/>
      <c r="AS205" s="215"/>
      <c r="AT205" s="215"/>
      <c r="AU205" s="215"/>
      <c r="AV205" s="217"/>
      <c r="AW205" s="215"/>
      <c r="AX205" s="215"/>
      <c r="AY205" s="215"/>
      <c r="AZ205" s="215"/>
      <c r="BA205" s="215"/>
      <c r="BB205" s="219"/>
      <c r="BC205" s="215"/>
      <c r="BD205" s="215"/>
      <c r="BE205" s="215"/>
      <c r="BF205" s="215"/>
      <c r="BG205" s="218"/>
      <c r="BH205" s="215"/>
      <c r="BI205" s="215"/>
      <c r="BJ205" s="215"/>
      <c r="BK205" s="217"/>
      <c r="BL205" s="218"/>
      <c r="BM205" s="215"/>
      <c r="BN205" s="215"/>
      <c r="BO205" s="215"/>
      <c r="BP205" s="217"/>
      <c r="BQ205" s="218"/>
      <c r="BR205" s="215"/>
      <c r="BS205" s="215"/>
      <c r="BT205" s="215"/>
      <c r="BU205" s="217"/>
      <c r="BV205" s="218"/>
      <c r="BW205" s="215"/>
      <c r="BX205" s="215"/>
      <c r="BY205" s="215"/>
      <c r="BZ205" s="217"/>
      <c r="CA205" s="218"/>
      <c r="CB205" s="215"/>
      <c r="CC205" s="215"/>
      <c r="CD205" s="215"/>
      <c r="CE205" s="217"/>
      <c r="CF205" s="218"/>
      <c r="CG205" s="215"/>
      <c r="CH205" s="215"/>
      <c r="CI205" s="215"/>
      <c r="CJ205" s="217"/>
      <c r="CK205" s="215"/>
      <c r="CL205" s="215"/>
      <c r="CM205" s="215"/>
      <c r="CN205" s="215"/>
      <c r="CO205" s="215"/>
      <c r="CP205" s="215"/>
      <c r="CQ205" s="215"/>
      <c r="CR205" s="215"/>
      <c r="CS205" s="215"/>
      <c r="CT205" s="215"/>
      <c r="CU205" s="215"/>
      <c r="CV205" s="215"/>
      <c r="CW205" s="215"/>
      <c r="CX205" s="215"/>
      <c r="CY205" s="215"/>
      <c r="CZ205" s="215"/>
      <c r="DA205" s="215"/>
      <c r="DB205" s="215"/>
      <c r="DC205" s="215"/>
      <c r="DD205" s="215"/>
      <c r="DE205" s="215"/>
      <c r="DF205" s="215"/>
      <c r="DG205" s="215"/>
      <c r="DH205" s="215"/>
      <c r="DI205" s="220"/>
      <c r="DJ205" s="219"/>
      <c r="DK205" s="215"/>
      <c r="DL205" s="215"/>
      <c r="DM205" s="215"/>
      <c r="DN205" s="215"/>
      <c r="DO205" s="215"/>
      <c r="DP205" s="215"/>
      <c r="DQ205" s="215"/>
      <c r="DR205" s="215"/>
      <c r="DS205" s="215"/>
      <c r="DT205" s="215"/>
      <c r="DU205" s="215"/>
      <c r="DV205" s="215"/>
      <c r="DW205" s="215"/>
      <c r="DX205" s="215"/>
      <c r="DY205" s="215"/>
      <c r="DZ205" s="215"/>
      <c r="EA205" s="215"/>
      <c r="EB205" s="215"/>
      <c r="EC205" s="215"/>
      <c r="ED205" s="215"/>
      <c r="EE205" s="215"/>
      <c r="EF205" s="215"/>
      <c r="EG205" s="215"/>
      <c r="EH205" s="215"/>
      <c r="EI205" s="215"/>
      <c r="EJ205" s="215"/>
      <c r="EK205" s="215"/>
      <c r="EL205" s="215"/>
      <c r="EM205" s="215"/>
      <c r="EN205" s="215"/>
      <c r="EO205" s="215"/>
      <c r="EP205" s="215"/>
      <c r="EQ205" s="215"/>
      <c r="ER205" s="215"/>
      <c r="ES205" s="215"/>
      <c r="ET205" s="215"/>
      <c r="EU205" s="215"/>
      <c r="EV205" s="215"/>
      <c r="EW205" s="215"/>
      <c r="EX205" s="215"/>
      <c r="EY205" s="215"/>
      <c r="EZ205" s="215"/>
      <c r="FA205" s="215"/>
      <c r="FB205" s="215"/>
      <c r="FC205" s="215"/>
      <c r="FD205" s="215"/>
      <c r="FE205" s="215"/>
      <c r="FF205" s="215"/>
      <c r="FG205" s="215"/>
      <c r="FH205" s="218"/>
      <c r="FI205" s="215"/>
      <c r="FJ205" s="215"/>
      <c r="FK205" s="215"/>
      <c r="FL205" s="217"/>
      <c r="FM205" s="218"/>
      <c r="FN205" s="215"/>
      <c r="FO205" s="215"/>
      <c r="FP205" s="215"/>
      <c r="FQ205" s="217"/>
      <c r="FR205" s="218"/>
      <c r="FS205" s="215"/>
      <c r="FT205" s="215"/>
      <c r="FU205" s="215"/>
      <c r="FV205" s="217"/>
      <c r="FW205" s="218"/>
      <c r="FX205" s="215"/>
      <c r="FY205" s="215"/>
      <c r="FZ205" s="215"/>
      <c r="GA205" s="217"/>
      <c r="GB205" s="215"/>
      <c r="GC205" s="215"/>
      <c r="GD205" s="215"/>
      <c r="GE205" s="215"/>
      <c r="GF205" s="215"/>
      <c r="GG205" s="218"/>
      <c r="GH205" s="215"/>
      <c r="GI205" s="215"/>
      <c r="GJ205" s="215"/>
      <c r="GK205" s="221"/>
      <c r="GL205" s="1505"/>
      <c r="GM205" s="2154"/>
      <c r="GN205" s="1525"/>
      <c r="GO205" s="200"/>
    </row>
    <row r="206" spans="1:197" ht="10.5" hidden="1" customHeight="1">
      <c r="A206" s="1387"/>
      <c r="B206" s="1381"/>
      <c r="C206" s="1381"/>
      <c r="D206" s="1381"/>
      <c r="E206" s="1381"/>
      <c r="F206" s="1381"/>
      <c r="G206" s="1519"/>
      <c r="H206" s="1338"/>
      <c r="I206" s="1591"/>
      <c r="J206" s="1592"/>
      <c r="K206" s="1592"/>
      <c r="L206" s="1592"/>
      <c r="M206" s="1593"/>
      <c r="N206" s="1510"/>
      <c r="O206" s="1511"/>
      <c r="P206" s="1511"/>
      <c r="Q206" s="1511"/>
      <c r="R206" s="1512"/>
      <c r="S206" s="1510"/>
      <c r="T206" s="1511"/>
      <c r="U206" s="1511"/>
      <c r="V206" s="1511"/>
      <c r="W206" s="1512"/>
      <c r="X206" s="1510"/>
      <c r="Y206" s="1511"/>
      <c r="Z206" s="1511"/>
      <c r="AA206" s="1511"/>
      <c r="AB206" s="1512"/>
      <c r="AC206" s="1510"/>
      <c r="AD206" s="1511"/>
      <c r="AE206" s="1511"/>
      <c r="AF206" s="1511"/>
      <c r="AG206" s="1512"/>
      <c r="AH206" s="1510"/>
      <c r="AI206" s="1511"/>
      <c r="AJ206" s="1511"/>
      <c r="AK206" s="1511"/>
      <c r="AL206" s="1512"/>
      <c r="AM206" s="1510"/>
      <c r="AN206" s="1511"/>
      <c r="AO206" s="1511"/>
      <c r="AP206" s="1511"/>
      <c r="AQ206" s="1512"/>
      <c r="AR206" s="1510"/>
      <c r="AS206" s="1511"/>
      <c r="AT206" s="1511"/>
      <c r="AU206" s="1511"/>
      <c r="AV206" s="1512"/>
      <c r="AW206" s="1510"/>
      <c r="AX206" s="1511"/>
      <c r="AY206" s="1511"/>
      <c r="AZ206" s="1511"/>
      <c r="BA206" s="1521"/>
      <c r="BB206" s="1522"/>
      <c r="BC206" s="1511"/>
      <c r="BD206" s="1511"/>
      <c r="BE206" s="1511"/>
      <c r="BF206" s="1512"/>
      <c r="BG206" s="1510"/>
      <c r="BH206" s="1511"/>
      <c r="BI206" s="1511"/>
      <c r="BJ206" s="1511"/>
      <c r="BK206" s="1512"/>
      <c r="BL206" s="1510"/>
      <c r="BM206" s="1511"/>
      <c r="BN206" s="1511"/>
      <c r="BO206" s="1511"/>
      <c r="BP206" s="1512"/>
      <c r="BQ206" s="1510"/>
      <c r="BR206" s="1511"/>
      <c r="BS206" s="1511"/>
      <c r="BT206" s="1511"/>
      <c r="BU206" s="1512"/>
      <c r="BV206" s="1510"/>
      <c r="BW206" s="1511"/>
      <c r="BX206" s="1511"/>
      <c r="BY206" s="1511"/>
      <c r="BZ206" s="1512"/>
      <c r="CA206" s="1510"/>
      <c r="CB206" s="1511"/>
      <c r="CC206" s="1511"/>
      <c r="CD206" s="1511"/>
      <c r="CE206" s="1512"/>
      <c r="CF206" s="1510"/>
      <c r="CG206" s="1511"/>
      <c r="CH206" s="1511"/>
      <c r="CI206" s="1511"/>
      <c r="CJ206" s="1512"/>
      <c r="CK206" s="1511"/>
      <c r="CL206" s="1511"/>
      <c r="CM206" s="1511"/>
      <c r="CN206" s="1511"/>
      <c r="CO206" s="1512"/>
      <c r="CP206" s="1510"/>
      <c r="CQ206" s="1511"/>
      <c r="CR206" s="1511"/>
      <c r="CS206" s="1511"/>
      <c r="CT206" s="1512"/>
      <c r="CU206" s="1510"/>
      <c r="CV206" s="1511"/>
      <c r="CW206" s="1511"/>
      <c r="CX206" s="1511"/>
      <c r="CY206" s="1512"/>
      <c r="CZ206" s="1510"/>
      <c r="DA206" s="1511"/>
      <c r="DB206" s="1511"/>
      <c r="DC206" s="1511"/>
      <c r="DD206" s="1512"/>
      <c r="DE206" s="1510"/>
      <c r="DF206" s="1511"/>
      <c r="DG206" s="1511"/>
      <c r="DH206" s="1511"/>
      <c r="DI206" s="1521"/>
      <c r="DJ206" s="1522"/>
      <c r="DK206" s="1511"/>
      <c r="DL206" s="1511"/>
      <c r="DM206" s="1511"/>
      <c r="DN206" s="1512"/>
      <c r="DO206" s="1510"/>
      <c r="DP206" s="1511"/>
      <c r="DQ206" s="1511"/>
      <c r="DR206" s="1511"/>
      <c r="DS206" s="1512"/>
      <c r="DT206" s="1510"/>
      <c r="DU206" s="1511"/>
      <c r="DV206" s="1511"/>
      <c r="DW206" s="1511"/>
      <c r="DX206" s="1512"/>
      <c r="DY206" s="1510"/>
      <c r="DZ206" s="1511"/>
      <c r="EA206" s="1511"/>
      <c r="EB206" s="1511"/>
      <c r="EC206" s="1512"/>
      <c r="ED206" s="1511"/>
      <c r="EE206" s="1511"/>
      <c r="EF206" s="1511"/>
      <c r="EG206" s="1511"/>
      <c r="EH206" s="1512"/>
      <c r="EI206" s="1510"/>
      <c r="EJ206" s="1511"/>
      <c r="EK206" s="1511"/>
      <c r="EL206" s="1511"/>
      <c r="EM206" s="1512"/>
      <c r="EN206" s="1510"/>
      <c r="EO206" s="1511"/>
      <c r="EP206" s="1511"/>
      <c r="EQ206" s="1511"/>
      <c r="ER206" s="1512"/>
      <c r="ES206" s="1510"/>
      <c r="ET206" s="1511"/>
      <c r="EU206" s="1511"/>
      <c r="EV206" s="1511"/>
      <c r="EW206" s="1512"/>
      <c r="EX206" s="1510"/>
      <c r="EY206" s="1511"/>
      <c r="EZ206" s="1511"/>
      <c r="FA206" s="1511"/>
      <c r="FB206" s="1512"/>
      <c r="FC206" s="1510"/>
      <c r="FD206" s="1511"/>
      <c r="FE206" s="1511"/>
      <c r="FF206" s="1511"/>
      <c r="FG206" s="1512"/>
      <c r="FH206" s="1510"/>
      <c r="FI206" s="1511"/>
      <c r="FJ206" s="1511"/>
      <c r="FK206" s="1511"/>
      <c r="FL206" s="1512"/>
      <c r="FM206" s="1510"/>
      <c r="FN206" s="1511"/>
      <c r="FO206" s="1511"/>
      <c r="FP206" s="1511"/>
      <c r="FQ206" s="1512"/>
      <c r="FR206" s="1510"/>
      <c r="FS206" s="1511"/>
      <c r="FT206" s="1511"/>
      <c r="FU206" s="1511"/>
      <c r="FV206" s="1512"/>
      <c r="FW206" s="1510"/>
      <c r="FX206" s="1511"/>
      <c r="FY206" s="1511"/>
      <c r="FZ206" s="1511"/>
      <c r="GA206" s="1512"/>
      <c r="GB206" s="1510"/>
      <c r="GC206" s="1511"/>
      <c r="GD206" s="1511"/>
      <c r="GE206" s="1511"/>
      <c r="GF206" s="1512"/>
      <c r="GG206" s="1510"/>
      <c r="GH206" s="1511"/>
      <c r="GI206" s="1511"/>
      <c r="GJ206" s="1511"/>
      <c r="GK206" s="1513"/>
      <c r="GL206" s="1514"/>
      <c r="GM206" s="2155"/>
      <c r="GN206" s="1525"/>
      <c r="GO206" s="200"/>
    </row>
    <row r="207" spans="1:197" ht="10.5" hidden="1" customHeight="1">
      <c r="A207" s="1387"/>
      <c r="B207" s="1381"/>
      <c r="C207" s="1381"/>
      <c r="D207" s="1381"/>
      <c r="E207" s="1381"/>
      <c r="F207" s="1381"/>
      <c r="G207" s="1431" t="s">
        <v>716</v>
      </c>
      <c r="H207" s="1337"/>
      <c r="I207" s="214"/>
      <c r="J207" s="215"/>
      <c r="K207" s="215"/>
      <c r="L207" s="215"/>
      <c r="M207" s="217"/>
      <c r="N207" s="218"/>
      <c r="O207" s="215"/>
      <c r="P207" s="215"/>
      <c r="Q207" s="215"/>
      <c r="R207" s="217"/>
      <c r="S207" s="215"/>
      <c r="T207" s="215"/>
      <c r="U207" s="215"/>
      <c r="V207" s="215"/>
      <c r="W207" s="215"/>
      <c r="X207" s="218"/>
      <c r="Y207" s="215"/>
      <c r="Z207" s="215"/>
      <c r="AA207" s="215"/>
      <c r="AB207" s="215"/>
      <c r="AC207" s="218"/>
      <c r="AD207" s="215"/>
      <c r="AE207" s="215"/>
      <c r="AF207" s="215"/>
      <c r="AG207" s="217"/>
      <c r="AH207" s="218"/>
      <c r="AI207" s="215"/>
      <c r="AJ207" s="215"/>
      <c r="AK207" s="215"/>
      <c r="AL207" s="217"/>
      <c r="AM207" s="218"/>
      <c r="AN207" s="215"/>
      <c r="AO207" s="215"/>
      <c r="AP207" s="215"/>
      <c r="AQ207" s="217"/>
      <c r="AR207" s="218"/>
      <c r="AS207" s="215"/>
      <c r="AT207" s="215"/>
      <c r="AU207" s="215"/>
      <c r="AV207" s="217"/>
      <c r="AW207" s="215"/>
      <c r="AX207" s="215"/>
      <c r="AY207" s="215"/>
      <c r="AZ207" s="215"/>
      <c r="BA207" s="215"/>
      <c r="BB207" s="219"/>
      <c r="BC207" s="215"/>
      <c r="BD207" s="215"/>
      <c r="BE207" s="215"/>
      <c r="BF207" s="217"/>
      <c r="BG207" s="215"/>
      <c r="BH207" s="215"/>
      <c r="BI207" s="215"/>
      <c r="BJ207" s="215"/>
      <c r="BK207" s="215"/>
      <c r="BL207" s="218"/>
      <c r="BM207" s="215"/>
      <c r="BN207" s="215"/>
      <c r="BO207" s="215"/>
      <c r="BP207" s="215"/>
      <c r="BQ207" s="218"/>
      <c r="BR207" s="215"/>
      <c r="BS207" s="215"/>
      <c r="BT207" s="215"/>
      <c r="BU207" s="217"/>
      <c r="BV207" s="218"/>
      <c r="BW207" s="215"/>
      <c r="BX207" s="215"/>
      <c r="BY207" s="215"/>
      <c r="BZ207" s="217"/>
      <c r="CA207" s="218"/>
      <c r="CB207" s="215"/>
      <c r="CC207" s="215"/>
      <c r="CD207" s="215"/>
      <c r="CE207" s="217"/>
      <c r="CF207" s="218"/>
      <c r="CG207" s="215"/>
      <c r="CH207" s="215"/>
      <c r="CI207" s="215"/>
      <c r="CJ207" s="217"/>
      <c r="CK207" s="215"/>
      <c r="CL207" s="215"/>
      <c r="CM207" s="215"/>
      <c r="CN207" s="215"/>
      <c r="CO207" s="215"/>
      <c r="CP207" s="215"/>
      <c r="CQ207" s="215"/>
      <c r="CR207" s="215"/>
      <c r="CS207" s="215"/>
      <c r="CT207" s="215"/>
      <c r="CU207" s="215"/>
      <c r="CV207" s="215"/>
      <c r="CW207" s="215"/>
      <c r="CX207" s="215"/>
      <c r="CY207" s="215"/>
      <c r="CZ207" s="215"/>
      <c r="DA207" s="215"/>
      <c r="DB207" s="215"/>
      <c r="DC207" s="215"/>
      <c r="DD207" s="215"/>
      <c r="DE207" s="215"/>
      <c r="DF207" s="215"/>
      <c r="DG207" s="215"/>
      <c r="DH207" s="215"/>
      <c r="DI207" s="220"/>
      <c r="DJ207" s="219"/>
      <c r="DK207" s="215"/>
      <c r="DL207" s="215"/>
      <c r="DM207" s="215"/>
      <c r="DN207" s="215"/>
      <c r="DO207" s="215"/>
      <c r="DP207" s="215"/>
      <c r="DQ207" s="215"/>
      <c r="DR207" s="215"/>
      <c r="DS207" s="215"/>
      <c r="DT207" s="215"/>
      <c r="DU207" s="215"/>
      <c r="DV207" s="215"/>
      <c r="DW207" s="215"/>
      <c r="DX207" s="215"/>
      <c r="DY207" s="215"/>
      <c r="DZ207" s="215"/>
      <c r="EA207" s="215"/>
      <c r="EB207" s="215"/>
      <c r="EC207" s="215"/>
      <c r="ED207" s="215"/>
      <c r="EE207" s="215"/>
      <c r="EF207" s="215"/>
      <c r="EG207" s="215"/>
      <c r="EH207" s="215"/>
      <c r="EI207" s="215"/>
      <c r="EJ207" s="215"/>
      <c r="EK207" s="215"/>
      <c r="EL207" s="215"/>
      <c r="EM207" s="215"/>
      <c r="EN207" s="215"/>
      <c r="EO207" s="215"/>
      <c r="EP207" s="215"/>
      <c r="EQ207" s="215"/>
      <c r="ER207" s="215"/>
      <c r="ES207" s="215"/>
      <c r="ET207" s="215"/>
      <c r="EU207" s="215"/>
      <c r="EV207" s="215"/>
      <c r="EW207" s="215"/>
      <c r="EX207" s="215"/>
      <c r="EY207" s="215"/>
      <c r="EZ207" s="215"/>
      <c r="FA207" s="215"/>
      <c r="FB207" s="215"/>
      <c r="FC207" s="218"/>
      <c r="FD207" s="215"/>
      <c r="FE207" s="215"/>
      <c r="FF207" s="215"/>
      <c r="FG207" s="217"/>
      <c r="FH207" s="218"/>
      <c r="FI207" s="215"/>
      <c r="FJ207" s="215"/>
      <c r="FK207" s="215"/>
      <c r="FL207" s="217"/>
      <c r="FM207" s="218"/>
      <c r="FN207" s="215"/>
      <c r="FO207" s="215"/>
      <c r="FP207" s="215"/>
      <c r="FQ207" s="217"/>
      <c r="FR207" s="218"/>
      <c r="FS207" s="215"/>
      <c r="FT207" s="215"/>
      <c r="FU207" s="215"/>
      <c r="FV207" s="217"/>
      <c r="FW207" s="218"/>
      <c r="FX207" s="215"/>
      <c r="FY207" s="215"/>
      <c r="FZ207" s="215"/>
      <c r="GA207" s="217"/>
      <c r="GB207" s="235"/>
      <c r="GC207" s="235"/>
      <c r="GD207" s="235"/>
      <c r="GE207" s="235"/>
      <c r="GF207" s="235"/>
      <c r="GG207" s="218"/>
      <c r="GH207" s="215"/>
      <c r="GI207" s="215"/>
      <c r="GJ207" s="215"/>
      <c r="GK207" s="221"/>
      <c r="GL207" s="1504">
        <f>SUM(I209:GK209)</f>
        <v>0</v>
      </c>
      <c r="GM207" s="2157">
        <f>ROUND(GL207/30,2)</f>
        <v>0</v>
      </c>
      <c r="GN207" s="1525"/>
      <c r="GO207" s="200"/>
    </row>
    <row r="208" spans="1:197" ht="4.5" hidden="1" customHeight="1">
      <c r="A208" s="1387"/>
      <c r="B208" s="1381"/>
      <c r="C208" s="1381"/>
      <c r="D208" s="1381"/>
      <c r="E208" s="1381"/>
      <c r="F208" s="1381"/>
      <c r="G208" s="1392"/>
      <c r="H208" s="1337"/>
      <c r="I208" s="214"/>
      <c r="J208" s="215"/>
      <c r="K208" s="215"/>
      <c r="L208" s="215"/>
      <c r="M208" s="217"/>
      <c r="N208" s="218"/>
      <c r="O208" s="215"/>
      <c r="P208" s="215"/>
      <c r="Q208" s="215"/>
      <c r="R208" s="217"/>
      <c r="S208" s="215"/>
      <c r="T208" s="215"/>
      <c r="U208" s="215"/>
      <c r="V208" s="215"/>
      <c r="W208" s="215"/>
      <c r="X208" s="218"/>
      <c r="Y208" s="215"/>
      <c r="Z208" s="215"/>
      <c r="AA208" s="215"/>
      <c r="AB208" s="215"/>
      <c r="AC208" s="218"/>
      <c r="AD208" s="215"/>
      <c r="AE208" s="215"/>
      <c r="AF208" s="215"/>
      <c r="AG208" s="217"/>
      <c r="AH208" s="218"/>
      <c r="AI208" s="215"/>
      <c r="AJ208" s="215"/>
      <c r="AK208" s="215"/>
      <c r="AL208" s="217"/>
      <c r="AM208" s="218"/>
      <c r="AN208" s="215"/>
      <c r="AO208" s="215"/>
      <c r="AP208" s="215"/>
      <c r="AQ208" s="217"/>
      <c r="AR208" s="218"/>
      <c r="AS208" s="215"/>
      <c r="AT208" s="215"/>
      <c r="AU208" s="215"/>
      <c r="AV208" s="217"/>
      <c r="AW208" s="215"/>
      <c r="AX208" s="215"/>
      <c r="AY208" s="215"/>
      <c r="AZ208" s="215"/>
      <c r="BA208" s="215"/>
      <c r="BB208" s="219"/>
      <c r="BC208" s="215"/>
      <c r="BD208" s="215"/>
      <c r="BE208" s="215"/>
      <c r="BF208" s="215"/>
      <c r="BG208" s="215"/>
      <c r="BH208" s="215"/>
      <c r="BI208" s="215"/>
      <c r="BJ208" s="215"/>
      <c r="BK208" s="215"/>
      <c r="BL208" s="218"/>
      <c r="BM208" s="215"/>
      <c r="BN208" s="215"/>
      <c r="BO208" s="215"/>
      <c r="BP208" s="215"/>
      <c r="BQ208" s="218"/>
      <c r="BR208" s="215"/>
      <c r="BS208" s="215"/>
      <c r="BT208" s="215"/>
      <c r="BU208" s="217"/>
      <c r="BV208" s="218"/>
      <c r="BW208" s="215"/>
      <c r="BX208" s="215"/>
      <c r="BY208" s="215"/>
      <c r="BZ208" s="217"/>
      <c r="CA208" s="218"/>
      <c r="CB208" s="215"/>
      <c r="CC208" s="215"/>
      <c r="CD208" s="215"/>
      <c r="CE208" s="217"/>
      <c r="CF208" s="218"/>
      <c r="CG208" s="215"/>
      <c r="CH208" s="215"/>
      <c r="CI208" s="215"/>
      <c r="CJ208" s="217"/>
      <c r="CK208" s="215"/>
      <c r="CL208" s="215"/>
      <c r="CM208" s="215"/>
      <c r="CN208" s="215"/>
      <c r="CO208" s="215"/>
      <c r="CP208" s="215"/>
      <c r="CQ208" s="215"/>
      <c r="CR208" s="215"/>
      <c r="CS208" s="215"/>
      <c r="CT208" s="215"/>
      <c r="CU208" s="215"/>
      <c r="CV208" s="215"/>
      <c r="CW208" s="215"/>
      <c r="CX208" s="215"/>
      <c r="CY208" s="215"/>
      <c r="CZ208" s="215"/>
      <c r="DA208" s="215"/>
      <c r="DB208" s="215"/>
      <c r="DC208" s="215"/>
      <c r="DD208" s="215"/>
      <c r="DE208" s="215"/>
      <c r="DF208" s="215"/>
      <c r="DG208" s="215"/>
      <c r="DH208" s="215"/>
      <c r="DI208" s="220"/>
      <c r="DJ208" s="219"/>
      <c r="DK208" s="215"/>
      <c r="DL208" s="215"/>
      <c r="DM208" s="215"/>
      <c r="DN208" s="215"/>
      <c r="DO208" s="215"/>
      <c r="DP208" s="215"/>
      <c r="DQ208" s="215"/>
      <c r="DR208" s="215"/>
      <c r="DS208" s="215"/>
      <c r="DT208" s="215"/>
      <c r="DU208" s="215"/>
      <c r="DV208" s="215"/>
      <c r="DW208" s="215"/>
      <c r="DX208" s="215"/>
      <c r="DY208" s="215"/>
      <c r="DZ208" s="215"/>
      <c r="EA208" s="215"/>
      <c r="EB208" s="215"/>
      <c r="EC208" s="215"/>
      <c r="ED208" s="215"/>
      <c r="EE208" s="215"/>
      <c r="EF208" s="215"/>
      <c r="EG208" s="215"/>
      <c r="EH208" s="215"/>
      <c r="EI208" s="215"/>
      <c r="EJ208" s="215"/>
      <c r="EK208" s="215"/>
      <c r="EL208" s="215"/>
      <c r="EM208" s="215"/>
      <c r="EN208" s="215"/>
      <c r="EO208" s="215"/>
      <c r="EP208" s="215"/>
      <c r="EQ208" s="215"/>
      <c r="ER208" s="215"/>
      <c r="ES208" s="215"/>
      <c r="ET208" s="215"/>
      <c r="EU208" s="215"/>
      <c r="EV208" s="215"/>
      <c r="EW208" s="215"/>
      <c r="EX208" s="215"/>
      <c r="EY208" s="215"/>
      <c r="EZ208" s="215"/>
      <c r="FA208" s="215"/>
      <c r="FB208" s="215"/>
      <c r="FC208" s="218"/>
      <c r="FD208" s="215"/>
      <c r="FE208" s="215"/>
      <c r="FF208" s="215"/>
      <c r="FG208" s="217"/>
      <c r="FH208" s="218"/>
      <c r="FI208" s="215"/>
      <c r="FJ208" s="215"/>
      <c r="FK208" s="215"/>
      <c r="FL208" s="217"/>
      <c r="FM208" s="218"/>
      <c r="FN208" s="215"/>
      <c r="FO208" s="215"/>
      <c r="FP208" s="215"/>
      <c r="FQ208" s="217"/>
      <c r="FR208" s="218"/>
      <c r="FS208" s="215"/>
      <c r="FT208" s="215"/>
      <c r="FU208" s="215"/>
      <c r="FV208" s="217"/>
      <c r="FW208" s="218"/>
      <c r="FX208" s="215"/>
      <c r="FY208" s="215"/>
      <c r="FZ208" s="215"/>
      <c r="GA208" s="217"/>
      <c r="GB208" s="235"/>
      <c r="GC208" s="235"/>
      <c r="GD208" s="235"/>
      <c r="GE208" s="235"/>
      <c r="GF208" s="235"/>
      <c r="GG208" s="218"/>
      <c r="GH208" s="215"/>
      <c r="GI208" s="215"/>
      <c r="GJ208" s="215"/>
      <c r="GK208" s="221"/>
      <c r="GL208" s="1505"/>
      <c r="GM208" s="2154"/>
      <c r="GN208" s="1525"/>
      <c r="GO208" s="200"/>
    </row>
    <row r="209" spans="1:197" ht="10.5" hidden="1" customHeight="1">
      <c r="A209" s="1404"/>
      <c r="B209" s="1384"/>
      <c r="C209" s="1384"/>
      <c r="D209" s="1384"/>
      <c r="E209" s="1384"/>
      <c r="F209" s="1384"/>
      <c r="G209" s="1397"/>
      <c r="H209" s="1437"/>
      <c r="I209" s="1536"/>
      <c r="J209" s="1502"/>
      <c r="K209" s="1502"/>
      <c r="L209" s="1502"/>
      <c r="M209" s="1503"/>
      <c r="N209" s="1501"/>
      <c r="O209" s="1502"/>
      <c r="P209" s="1502"/>
      <c r="Q209" s="1502"/>
      <c r="R209" s="1503"/>
      <c r="S209" s="1501"/>
      <c r="T209" s="1502"/>
      <c r="U209" s="1502"/>
      <c r="V209" s="1502"/>
      <c r="W209" s="1503"/>
      <c r="X209" s="1501"/>
      <c r="Y209" s="1502"/>
      <c r="Z209" s="1502"/>
      <c r="AA209" s="1502"/>
      <c r="AB209" s="1503"/>
      <c r="AC209" s="1501"/>
      <c r="AD209" s="1502"/>
      <c r="AE209" s="1502"/>
      <c r="AF209" s="1502"/>
      <c r="AG209" s="1503"/>
      <c r="AH209" s="1501"/>
      <c r="AI209" s="1502"/>
      <c r="AJ209" s="1502"/>
      <c r="AK209" s="1502"/>
      <c r="AL209" s="1503"/>
      <c r="AM209" s="1501"/>
      <c r="AN209" s="1502"/>
      <c r="AO209" s="1502"/>
      <c r="AP209" s="1502"/>
      <c r="AQ209" s="1503"/>
      <c r="AR209" s="1501"/>
      <c r="AS209" s="1502"/>
      <c r="AT209" s="1502"/>
      <c r="AU209" s="1502"/>
      <c r="AV209" s="1503"/>
      <c r="AW209" s="1501"/>
      <c r="AX209" s="1502"/>
      <c r="AY209" s="1502"/>
      <c r="AZ209" s="1502"/>
      <c r="BA209" s="1544"/>
      <c r="BB209" s="1545"/>
      <c r="BC209" s="1502"/>
      <c r="BD209" s="1502"/>
      <c r="BE209" s="1502"/>
      <c r="BF209" s="1503"/>
      <c r="BG209" s="1501"/>
      <c r="BH209" s="1502"/>
      <c r="BI209" s="1502"/>
      <c r="BJ209" s="1502"/>
      <c r="BK209" s="1503"/>
      <c r="BL209" s="1501"/>
      <c r="BM209" s="1502"/>
      <c r="BN209" s="1502"/>
      <c r="BO209" s="1502"/>
      <c r="BP209" s="1503"/>
      <c r="BQ209" s="1501"/>
      <c r="BR209" s="1502"/>
      <c r="BS209" s="1502"/>
      <c r="BT209" s="1502"/>
      <c r="BU209" s="1503"/>
      <c r="BV209" s="1501"/>
      <c r="BW209" s="1502"/>
      <c r="BX209" s="1502"/>
      <c r="BY209" s="1502"/>
      <c r="BZ209" s="1503"/>
      <c r="CA209" s="1501"/>
      <c r="CB209" s="1502"/>
      <c r="CC209" s="1502"/>
      <c r="CD209" s="1502"/>
      <c r="CE209" s="1503"/>
      <c r="CF209" s="1501"/>
      <c r="CG209" s="1502"/>
      <c r="CH209" s="1502"/>
      <c r="CI209" s="1502"/>
      <c r="CJ209" s="1503"/>
      <c r="CK209" s="1502"/>
      <c r="CL209" s="1502"/>
      <c r="CM209" s="1502"/>
      <c r="CN209" s="1502"/>
      <c r="CO209" s="1503"/>
      <c r="CP209" s="1501"/>
      <c r="CQ209" s="1502"/>
      <c r="CR209" s="1502"/>
      <c r="CS209" s="1502"/>
      <c r="CT209" s="1503"/>
      <c r="CU209" s="1501"/>
      <c r="CV209" s="1502"/>
      <c r="CW209" s="1502"/>
      <c r="CX209" s="1502"/>
      <c r="CY209" s="1503"/>
      <c r="CZ209" s="1501"/>
      <c r="DA209" s="1502"/>
      <c r="DB209" s="1502"/>
      <c r="DC209" s="1502"/>
      <c r="DD209" s="1503"/>
      <c r="DE209" s="1501"/>
      <c r="DF209" s="1502"/>
      <c r="DG209" s="1502"/>
      <c r="DH209" s="1502"/>
      <c r="DI209" s="1544"/>
      <c r="DJ209" s="1545"/>
      <c r="DK209" s="1502"/>
      <c r="DL209" s="1502"/>
      <c r="DM209" s="1502"/>
      <c r="DN209" s="1503"/>
      <c r="DO209" s="1501"/>
      <c r="DP209" s="1502"/>
      <c r="DQ209" s="1502"/>
      <c r="DR209" s="1502"/>
      <c r="DS209" s="1503"/>
      <c r="DT209" s="1501"/>
      <c r="DU209" s="1502"/>
      <c r="DV209" s="1502"/>
      <c r="DW209" s="1502"/>
      <c r="DX209" s="1503"/>
      <c r="DY209" s="1501"/>
      <c r="DZ209" s="1502"/>
      <c r="EA209" s="1502"/>
      <c r="EB209" s="1502"/>
      <c r="EC209" s="1503"/>
      <c r="ED209" s="1502"/>
      <c r="EE209" s="1502"/>
      <c r="EF209" s="1502"/>
      <c r="EG209" s="1502"/>
      <c r="EH209" s="1503"/>
      <c r="EI209" s="1501"/>
      <c r="EJ209" s="1502"/>
      <c r="EK209" s="1502"/>
      <c r="EL209" s="1502"/>
      <c r="EM209" s="1503"/>
      <c r="EN209" s="1501"/>
      <c r="EO209" s="1502"/>
      <c r="EP209" s="1502"/>
      <c r="EQ209" s="1502"/>
      <c r="ER209" s="1503"/>
      <c r="ES209" s="1501"/>
      <c r="ET209" s="1502"/>
      <c r="EU209" s="1502"/>
      <c r="EV209" s="1502"/>
      <c r="EW209" s="1503"/>
      <c r="EX209" s="1501"/>
      <c r="EY209" s="1502"/>
      <c r="EZ209" s="1502"/>
      <c r="FA209" s="1502"/>
      <c r="FB209" s="1503"/>
      <c r="FC209" s="1501"/>
      <c r="FD209" s="1502"/>
      <c r="FE209" s="1502"/>
      <c r="FF209" s="1502"/>
      <c r="FG209" s="1503"/>
      <c r="FH209" s="1501"/>
      <c r="FI209" s="1502"/>
      <c r="FJ209" s="1502"/>
      <c r="FK209" s="1502"/>
      <c r="FL209" s="1503"/>
      <c r="FM209" s="1501"/>
      <c r="FN209" s="1502"/>
      <c r="FO209" s="1502"/>
      <c r="FP209" s="1502"/>
      <c r="FQ209" s="1503"/>
      <c r="FR209" s="1501"/>
      <c r="FS209" s="1502"/>
      <c r="FT209" s="1502"/>
      <c r="FU209" s="1502"/>
      <c r="FV209" s="1503"/>
      <c r="FW209" s="1501"/>
      <c r="FX209" s="1502"/>
      <c r="FY209" s="1502"/>
      <c r="FZ209" s="1502"/>
      <c r="GA209" s="1503"/>
      <c r="GB209" s="1597"/>
      <c r="GC209" s="1598"/>
      <c r="GD209" s="1598"/>
      <c r="GE209" s="1598"/>
      <c r="GF209" s="1599"/>
      <c r="GG209" s="1501"/>
      <c r="GH209" s="1502"/>
      <c r="GI209" s="1502"/>
      <c r="GJ209" s="1502"/>
      <c r="GK209" s="1541"/>
      <c r="GL209" s="1601"/>
      <c r="GM209" s="2156"/>
      <c r="GN209" s="1537"/>
      <c r="GO209" s="200"/>
    </row>
    <row r="210" spans="1:197" ht="10.5" hidden="1" customHeight="1">
      <c r="A210" s="1387"/>
      <c r="B210" s="1381" t="str">
        <f>IF($A210="","",VLOOKUP($A210,②従事者明細!$A$3:$I$40,2))</f>
        <v/>
      </c>
      <c r="C210" s="1381" t="str">
        <f>IF($A210="","",VLOOKUP($A210,②従事者明細!$A$3:$I$40,3))</f>
        <v/>
      </c>
      <c r="D210" s="1381" t="str">
        <f>IF($A210="","",VLOOKUP($A210,②従事者明細!$A$3:$I$40,6))</f>
        <v/>
      </c>
      <c r="E210" s="1383" t="str">
        <f>IF($A210="","",VLOOKUP($A210,②従事者明細!$A$3:$I$40,5))</f>
        <v/>
      </c>
      <c r="F210" s="1383" t="str">
        <f>IF($A210="","",VLOOKUP($A210,②従事者明細!$A$3:$I$40,4))</f>
        <v/>
      </c>
      <c r="G210" s="1392" t="s">
        <v>764</v>
      </c>
      <c r="H210" s="1337"/>
      <c r="I210" s="214"/>
      <c r="J210" s="215"/>
      <c r="K210" s="215"/>
      <c r="L210" s="215"/>
      <c r="M210" s="217"/>
      <c r="N210" s="218"/>
      <c r="O210" s="215"/>
      <c r="P210" s="215"/>
      <c r="Q210" s="215"/>
      <c r="R210" s="215"/>
      <c r="S210" s="218"/>
      <c r="T210" s="215"/>
      <c r="U210" s="215"/>
      <c r="V210" s="215"/>
      <c r="W210" s="215"/>
      <c r="X210" s="218"/>
      <c r="Y210" s="215"/>
      <c r="Z210" s="215"/>
      <c r="AA210" s="215"/>
      <c r="AB210" s="215"/>
      <c r="AC210" s="218"/>
      <c r="AD210" s="215"/>
      <c r="AE210" s="215"/>
      <c r="AF210" s="215"/>
      <c r="AG210" s="217"/>
      <c r="AH210" s="218"/>
      <c r="AI210" s="215"/>
      <c r="AJ210" s="215"/>
      <c r="AK210" s="215"/>
      <c r="AL210" s="217"/>
      <c r="AM210" s="215"/>
      <c r="AN210" s="215"/>
      <c r="AO210" s="215"/>
      <c r="AP210" s="215"/>
      <c r="AQ210" s="215"/>
      <c r="AR210" s="218"/>
      <c r="AS210" s="215"/>
      <c r="AT210" s="215"/>
      <c r="AU210" s="215"/>
      <c r="AV210" s="217"/>
      <c r="AW210" s="215"/>
      <c r="AX210" s="215"/>
      <c r="AY210" s="215"/>
      <c r="AZ210" s="215"/>
      <c r="BA210" s="215"/>
      <c r="BB210" s="219"/>
      <c r="BC210" s="215"/>
      <c r="BD210" s="215"/>
      <c r="BE210" s="215"/>
      <c r="BF210" s="217"/>
      <c r="BG210" s="215"/>
      <c r="BH210" s="215"/>
      <c r="BI210" s="215"/>
      <c r="BJ210" s="215"/>
      <c r="BK210" s="215"/>
      <c r="BL210" s="218"/>
      <c r="BM210" s="215"/>
      <c r="BN210" s="215"/>
      <c r="BO210" s="215"/>
      <c r="BP210" s="215"/>
      <c r="BQ210" s="218"/>
      <c r="BR210" s="215"/>
      <c r="BS210" s="215"/>
      <c r="BT210" s="215"/>
      <c r="BU210" s="217"/>
      <c r="BV210" s="218"/>
      <c r="BW210" s="215"/>
      <c r="BX210" s="215"/>
      <c r="BY210" s="215"/>
      <c r="BZ210" s="217"/>
      <c r="CA210" s="218"/>
      <c r="CB210" s="215"/>
      <c r="CC210" s="215"/>
      <c r="CD210" s="215"/>
      <c r="CE210" s="217"/>
      <c r="CF210" s="218"/>
      <c r="CG210" s="215"/>
      <c r="CH210" s="215"/>
      <c r="CI210" s="215"/>
      <c r="CJ210" s="217"/>
      <c r="CK210" s="215"/>
      <c r="CL210" s="215"/>
      <c r="CM210" s="215"/>
      <c r="CN210" s="215"/>
      <c r="CO210" s="215"/>
      <c r="CP210" s="215"/>
      <c r="CQ210" s="215"/>
      <c r="CR210" s="215"/>
      <c r="CS210" s="215"/>
      <c r="CT210" s="215"/>
      <c r="CU210" s="215"/>
      <c r="CV210" s="215"/>
      <c r="CW210" s="215"/>
      <c r="CX210" s="215"/>
      <c r="CY210" s="215"/>
      <c r="CZ210" s="215"/>
      <c r="DA210" s="215"/>
      <c r="DB210" s="215"/>
      <c r="DC210" s="215"/>
      <c r="DD210" s="215"/>
      <c r="DE210" s="215"/>
      <c r="DF210" s="215"/>
      <c r="DG210" s="215"/>
      <c r="DH210" s="215"/>
      <c r="DI210" s="220"/>
      <c r="DJ210" s="219"/>
      <c r="DK210" s="215"/>
      <c r="DL210" s="215"/>
      <c r="DM210" s="215"/>
      <c r="DN210" s="215"/>
      <c r="DO210" s="215"/>
      <c r="DP210" s="215"/>
      <c r="DQ210" s="215"/>
      <c r="DR210" s="215"/>
      <c r="DS210" s="215"/>
      <c r="DT210" s="215"/>
      <c r="DU210" s="215"/>
      <c r="DV210" s="215"/>
      <c r="DW210" s="215"/>
      <c r="DX210" s="215"/>
      <c r="DY210" s="215"/>
      <c r="DZ210" s="215"/>
      <c r="EA210" s="215"/>
      <c r="EB210" s="215"/>
      <c r="EC210" s="215"/>
      <c r="ED210" s="215"/>
      <c r="EE210" s="215"/>
      <c r="EF210" s="215"/>
      <c r="EG210" s="215"/>
      <c r="EH210" s="215"/>
      <c r="EI210" s="215"/>
      <c r="EJ210" s="215"/>
      <c r="EK210" s="215"/>
      <c r="EL210" s="215"/>
      <c r="EM210" s="215"/>
      <c r="EN210" s="215"/>
      <c r="EO210" s="215"/>
      <c r="EP210" s="215"/>
      <c r="EQ210" s="215"/>
      <c r="ER210" s="215"/>
      <c r="ES210" s="215"/>
      <c r="ET210" s="215"/>
      <c r="EU210" s="215"/>
      <c r="EV210" s="215"/>
      <c r="EW210" s="215"/>
      <c r="EX210" s="215"/>
      <c r="EY210" s="215"/>
      <c r="EZ210" s="215"/>
      <c r="FA210" s="215"/>
      <c r="FB210" s="215"/>
      <c r="FC210" s="215"/>
      <c r="FD210" s="215"/>
      <c r="FE210" s="215"/>
      <c r="FF210" s="215"/>
      <c r="FG210" s="215"/>
      <c r="FH210" s="215"/>
      <c r="FI210" s="215"/>
      <c r="FJ210" s="215"/>
      <c r="FK210" s="215"/>
      <c r="FL210" s="215"/>
      <c r="FM210" s="215"/>
      <c r="FN210" s="215"/>
      <c r="FO210" s="215"/>
      <c r="FP210" s="215"/>
      <c r="FQ210" s="215"/>
      <c r="FR210" s="215"/>
      <c r="FS210" s="215"/>
      <c r="FT210" s="215"/>
      <c r="FU210" s="215"/>
      <c r="FV210" s="215"/>
      <c r="FW210" s="215"/>
      <c r="FX210" s="215"/>
      <c r="FY210" s="215"/>
      <c r="FZ210" s="215"/>
      <c r="GA210" s="215"/>
      <c r="GB210" s="215"/>
      <c r="GC210" s="215"/>
      <c r="GD210" s="215"/>
      <c r="GE210" s="215"/>
      <c r="GF210" s="215"/>
      <c r="GG210" s="218"/>
      <c r="GH210" s="215"/>
      <c r="GI210" s="215"/>
      <c r="GJ210" s="215"/>
      <c r="GK210" s="221"/>
      <c r="GL210" s="1505">
        <f>SUM(I212:GK212)</f>
        <v>0</v>
      </c>
      <c r="GM210" s="2154">
        <f>ROUND(GL210/30,2)</f>
        <v>0</v>
      </c>
      <c r="GN210" s="1602"/>
      <c r="GO210" s="200"/>
    </row>
    <row r="211" spans="1:197" ht="4.5" hidden="1" customHeight="1">
      <c r="A211" s="1387"/>
      <c r="B211" s="1381"/>
      <c r="C211" s="1381"/>
      <c r="D211" s="1381"/>
      <c r="E211" s="1381"/>
      <c r="F211" s="1381"/>
      <c r="G211" s="1392"/>
      <c r="H211" s="1337"/>
      <c r="I211" s="214"/>
      <c r="J211" s="215"/>
      <c r="K211" s="215"/>
      <c r="L211" s="215"/>
      <c r="M211" s="215"/>
      <c r="N211" s="215"/>
      <c r="O211" s="215"/>
      <c r="P211" s="215"/>
      <c r="Q211" s="215"/>
      <c r="R211" s="217"/>
      <c r="S211" s="215"/>
      <c r="T211" s="215"/>
      <c r="U211" s="215"/>
      <c r="V211" s="215"/>
      <c r="W211" s="215"/>
      <c r="X211" s="218"/>
      <c r="Y211" s="215"/>
      <c r="Z211" s="215"/>
      <c r="AA211" s="215"/>
      <c r="AB211" s="215"/>
      <c r="AC211" s="218"/>
      <c r="AD211" s="215"/>
      <c r="AE211" s="215"/>
      <c r="AF211" s="215"/>
      <c r="AG211" s="217"/>
      <c r="AH211" s="218"/>
      <c r="AI211" s="215"/>
      <c r="AJ211" s="215"/>
      <c r="AK211" s="215"/>
      <c r="AL211" s="217"/>
      <c r="AM211" s="218"/>
      <c r="AN211" s="215"/>
      <c r="AO211" s="215"/>
      <c r="AP211" s="215"/>
      <c r="AQ211" s="215"/>
      <c r="AR211" s="215"/>
      <c r="AS211" s="215"/>
      <c r="AT211" s="215"/>
      <c r="AU211" s="215"/>
      <c r="AV211" s="217"/>
      <c r="AW211" s="215"/>
      <c r="AX211" s="215"/>
      <c r="AY211" s="215"/>
      <c r="AZ211" s="215"/>
      <c r="BA211" s="215"/>
      <c r="BB211" s="219"/>
      <c r="BC211" s="215"/>
      <c r="BD211" s="215"/>
      <c r="BE211" s="215"/>
      <c r="BF211" s="215"/>
      <c r="BG211" s="215"/>
      <c r="BH211" s="215"/>
      <c r="BI211" s="215"/>
      <c r="BJ211" s="215"/>
      <c r="BK211" s="215"/>
      <c r="BL211" s="218"/>
      <c r="BM211" s="215"/>
      <c r="BN211" s="215"/>
      <c r="BO211" s="215"/>
      <c r="BP211" s="215"/>
      <c r="BQ211" s="218"/>
      <c r="BR211" s="215"/>
      <c r="BS211" s="215"/>
      <c r="BT211" s="215"/>
      <c r="BU211" s="215"/>
      <c r="BV211" s="215"/>
      <c r="BW211" s="215"/>
      <c r="BX211" s="215"/>
      <c r="BY211" s="215"/>
      <c r="BZ211" s="217"/>
      <c r="CA211" s="218"/>
      <c r="CB211" s="215"/>
      <c r="CC211" s="215"/>
      <c r="CD211" s="215"/>
      <c r="CE211" s="217"/>
      <c r="CF211" s="218"/>
      <c r="CG211" s="215"/>
      <c r="CH211" s="215"/>
      <c r="CI211" s="215"/>
      <c r="CJ211" s="217"/>
      <c r="CK211" s="215"/>
      <c r="CL211" s="215"/>
      <c r="CM211" s="215"/>
      <c r="CN211" s="215"/>
      <c r="CO211" s="215"/>
      <c r="CP211" s="215"/>
      <c r="CQ211" s="215"/>
      <c r="CR211" s="215"/>
      <c r="CS211" s="215"/>
      <c r="CT211" s="215"/>
      <c r="CU211" s="215"/>
      <c r="CV211" s="215"/>
      <c r="CW211" s="215"/>
      <c r="CX211" s="215"/>
      <c r="CY211" s="215"/>
      <c r="CZ211" s="215"/>
      <c r="DA211" s="215"/>
      <c r="DB211" s="215"/>
      <c r="DC211" s="215"/>
      <c r="DD211" s="215"/>
      <c r="DE211" s="215"/>
      <c r="DF211" s="215"/>
      <c r="DG211" s="215"/>
      <c r="DH211" s="215"/>
      <c r="DI211" s="220"/>
      <c r="DJ211" s="219"/>
      <c r="DK211" s="215"/>
      <c r="DL211" s="215"/>
      <c r="DM211" s="215"/>
      <c r="DN211" s="215"/>
      <c r="DO211" s="215"/>
      <c r="DP211" s="215"/>
      <c r="DQ211" s="215"/>
      <c r="DR211" s="215"/>
      <c r="DS211" s="215"/>
      <c r="DT211" s="215"/>
      <c r="DU211" s="215"/>
      <c r="DV211" s="215"/>
      <c r="DW211" s="215"/>
      <c r="DX211" s="215"/>
      <c r="DY211" s="215"/>
      <c r="DZ211" s="215"/>
      <c r="EA211" s="215"/>
      <c r="EB211" s="215"/>
      <c r="EC211" s="215"/>
      <c r="ED211" s="215"/>
      <c r="EE211" s="215"/>
      <c r="EF211" s="215"/>
      <c r="EG211" s="215"/>
      <c r="EH211" s="215"/>
      <c r="EI211" s="215"/>
      <c r="EJ211" s="215"/>
      <c r="EK211" s="215"/>
      <c r="EL211" s="215"/>
      <c r="EM211" s="215"/>
      <c r="EN211" s="215"/>
      <c r="EO211" s="215"/>
      <c r="EP211" s="215"/>
      <c r="EQ211" s="215"/>
      <c r="ER211" s="215"/>
      <c r="ES211" s="215"/>
      <c r="ET211" s="215"/>
      <c r="EU211" s="215"/>
      <c r="EV211" s="215"/>
      <c r="EW211" s="215"/>
      <c r="EX211" s="215"/>
      <c r="EY211" s="215"/>
      <c r="EZ211" s="215"/>
      <c r="FA211" s="215"/>
      <c r="FB211" s="215"/>
      <c r="FC211" s="215"/>
      <c r="FD211" s="215"/>
      <c r="FE211" s="215"/>
      <c r="FF211" s="215"/>
      <c r="FG211" s="215"/>
      <c r="FH211" s="215"/>
      <c r="FI211" s="215"/>
      <c r="FJ211" s="215"/>
      <c r="FK211" s="215"/>
      <c r="FL211" s="215"/>
      <c r="FM211" s="215"/>
      <c r="FN211" s="215"/>
      <c r="FO211" s="215"/>
      <c r="FP211" s="215"/>
      <c r="FQ211" s="215"/>
      <c r="FR211" s="215"/>
      <c r="FS211" s="215"/>
      <c r="FT211" s="215"/>
      <c r="FU211" s="215"/>
      <c r="FV211" s="215"/>
      <c r="FW211" s="215"/>
      <c r="FX211" s="215"/>
      <c r="FY211" s="215"/>
      <c r="FZ211" s="215"/>
      <c r="GA211" s="215"/>
      <c r="GB211" s="215"/>
      <c r="GC211" s="215"/>
      <c r="GD211" s="215"/>
      <c r="GE211" s="215"/>
      <c r="GF211" s="215"/>
      <c r="GG211" s="218"/>
      <c r="GH211" s="215"/>
      <c r="GI211" s="215"/>
      <c r="GJ211" s="215"/>
      <c r="GK211" s="221"/>
      <c r="GL211" s="1505"/>
      <c r="GM211" s="2154"/>
      <c r="GN211" s="1525"/>
      <c r="GO211" s="200"/>
    </row>
    <row r="212" spans="1:197" ht="10.5" hidden="1" customHeight="1">
      <c r="A212" s="1387"/>
      <c r="B212" s="1381"/>
      <c r="C212" s="1381"/>
      <c r="D212" s="1381"/>
      <c r="E212" s="1381"/>
      <c r="F212" s="1381"/>
      <c r="G212" s="1393"/>
      <c r="H212" s="1338"/>
      <c r="I212" s="1517"/>
      <c r="J212" s="1511"/>
      <c r="K212" s="1511"/>
      <c r="L212" s="1511"/>
      <c r="M212" s="1512"/>
      <c r="N212" s="1603"/>
      <c r="O212" s="1592"/>
      <c r="P212" s="1592"/>
      <c r="Q212" s="1592"/>
      <c r="R212" s="1593"/>
      <c r="S212" s="1510"/>
      <c r="T212" s="1511"/>
      <c r="U212" s="1511"/>
      <c r="V212" s="1511"/>
      <c r="W212" s="1512"/>
      <c r="X212" s="1510"/>
      <c r="Y212" s="1511"/>
      <c r="Z212" s="1511"/>
      <c r="AA212" s="1511"/>
      <c r="AB212" s="1512"/>
      <c r="AC212" s="1510"/>
      <c r="AD212" s="1511"/>
      <c r="AE212" s="1511"/>
      <c r="AF212" s="1511"/>
      <c r="AG212" s="1512"/>
      <c r="AH212" s="1510"/>
      <c r="AI212" s="1511"/>
      <c r="AJ212" s="1511"/>
      <c r="AK212" s="1511"/>
      <c r="AL212" s="1512"/>
      <c r="AM212" s="1510"/>
      <c r="AN212" s="1511"/>
      <c r="AO212" s="1511"/>
      <c r="AP212" s="1511"/>
      <c r="AQ212" s="1512"/>
      <c r="AR212" s="1510"/>
      <c r="AS212" s="1511"/>
      <c r="AT212" s="1511"/>
      <c r="AU212" s="1511"/>
      <c r="AV212" s="1512"/>
      <c r="AW212" s="1510"/>
      <c r="AX212" s="1511"/>
      <c r="AY212" s="1511"/>
      <c r="AZ212" s="1511"/>
      <c r="BA212" s="1521"/>
      <c r="BB212" s="1522"/>
      <c r="BC212" s="1511"/>
      <c r="BD212" s="1511"/>
      <c r="BE212" s="1511"/>
      <c r="BF212" s="1512"/>
      <c r="BG212" s="1510"/>
      <c r="BH212" s="1511"/>
      <c r="BI212" s="1511"/>
      <c r="BJ212" s="1511"/>
      <c r="BK212" s="1512"/>
      <c r="BL212" s="1510"/>
      <c r="BM212" s="1511"/>
      <c r="BN212" s="1511"/>
      <c r="BO212" s="1511"/>
      <c r="BP212" s="1512"/>
      <c r="BQ212" s="1510"/>
      <c r="BR212" s="1511"/>
      <c r="BS212" s="1511"/>
      <c r="BT212" s="1511"/>
      <c r="BU212" s="1512"/>
      <c r="BV212" s="1510"/>
      <c r="BW212" s="1511"/>
      <c r="BX212" s="1511"/>
      <c r="BY212" s="1511"/>
      <c r="BZ212" s="1512"/>
      <c r="CA212" s="1510"/>
      <c r="CB212" s="1511"/>
      <c r="CC212" s="1511"/>
      <c r="CD212" s="1511"/>
      <c r="CE212" s="1512"/>
      <c r="CF212" s="1510"/>
      <c r="CG212" s="1511"/>
      <c r="CH212" s="1511"/>
      <c r="CI212" s="1511"/>
      <c r="CJ212" s="1512"/>
      <c r="CK212" s="1511"/>
      <c r="CL212" s="1511"/>
      <c r="CM212" s="1511"/>
      <c r="CN212" s="1511"/>
      <c r="CO212" s="1512"/>
      <c r="CP212" s="1510"/>
      <c r="CQ212" s="1511"/>
      <c r="CR212" s="1511"/>
      <c r="CS212" s="1511"/>
      <c r="CT212" s="1512"/>
      <c r="CU212" s="1510"/>
      <c r="CV212" s="1511"/>
      <c r="CW212" s="1511"/>
      <c r="CX212" s="1511"/>
      <c r="CY212" s="1512"/>
      <c r="CZ212" s="1510"/>
      <c r="DA212" s="1511"/>
      <c r="DB212" s="1511"/>
      <c r="DC212" s="1511"/>
      <c r="DD212" s="1512"/>
      <c r="DE212" s="1510"/>
      <c r="DF212" s="1511"/>
      <c r="DG212" s="1511"/>
      <c r="DH212" s="1511"/>
      <c r="DI212" s="1521"/>
      <c r="DJ212" s="1522"/>
      <c r="DK212" s="1511"/>
      <c r="DL212" s="1511"/>
      <c r="DM212" s="1511"/>
      <c r="DN212" s="1512"/>
      <c r="DO212" s="1510"/>
      <c r="DP212" s="1511"/>
      <c r="DQ212" s="1511"/>
      <c r="DR212" s="1511"/>
      <c r="DS212" s="1512"/>
      <c r="DT212" s="1510"/>
      <c r="DU212" s="1511"/>
      <c r="DV212" s="1511"/>
      <c r="DW212" s="1511"/>
      <c r="DX212" s="1512"/>
      <c r="DY212" s="1510"/>
      <c r="DZ212" s="1511"/>
      <c r="EA212" s="1511"/>
      <c r="EB212" s="1511"/>
      <c r="EC212" s="1512"/>
      <c r="ED212" s="1511"/>
      <c r="EE212" s="1511"/>
      <c r="EF212" s="1511"/>
      <c r="EG212" s="1511"/>
      <c r="EH212" s="1512"/>
      <c r="EI212" s="1510"/>
      <c r="EJ212" s="1511"/>
      <c r="EK212" s="1511"/>
      <c r="EL212" s="1511"/>
      <c r="EM212" s="1512"/>
      <c r="EN212" s="1510"/>
      <c r="EO212" s="1511"/>
      <c r="EP212" s="1511"/>
      <c r="EQ212" s="1511"/>
      <c r="ER212" s="1512"/>
      <c r="ES212" s="1510"/>
      <c r="ET212" s="1511"/>
      <c r="EU212" s="1511"/>
      <c r="EV212" s="1511"/>
      <c r="EW212" s="1512"/>
      <c r="EX212" s="1510"/>
      <c r="EY212" s="1511"/>
      <c r="EZ212" s="1511"/>
      <c r="FA212" s="1511"/>
      <c r="FB212" s="1512"/>
      <c r="FC212" s="1510"/>
      <c r="FD212" s="1511"/>
      <c r="FE212" s="1511"/>
      <c r="FF212" s="1511"/>
      <c r="FG212" s="1512"/>
      <c r="FH212" s="1510"/>
      <c r="FI212" s="1511"/>
      <c r="FJ212" s="1511"/>
      <c r="FK212" s="1511"/>
      <c r="FL212" s="1512"/>
      <c r="FM212" s="1510"/>
      <c r="FN212" s="1511"/>
      <c r="FO212" s="1511"/>
      <c r="FP212" s="1511"/>
      <c r="FQ212" s="1511"/>
      <c r="FR212" s="1511"/>
      <c r="FS212" s="1511"/>
      <c r="FT212" s="1511"/>
      <c r="FU212" s="1511"/>
      <c r="FV212" s="1512"/>
      <c r="FW212" s="1510"/>
      <c r="FX212" s="1511"/>
      <c r="FY212" s="1511"/>
      <c r="FZ212" s="1511"/>
      <c r="GA212" s="1512"/>
      <c r="GB212" s="1510"/>
      <c r="GC212" s="1511"/>
      <c r="GD212" s="1511"/>
      <c r="GE212" s="1511"/>
      <c r="GF212" s="1512"/>
      <c r="GG212" s="1510"/>
      <c r="GH212" s="1511"/>
      <c r="GI212" s="1511"/>
      <c r="GJ212" s="1511"/>
      <c r="GK212" s="1513"/>
      <c r="GL212" s="1514"/>
      <c r="GM212" s="2155"/>
      <c r="GN212" s="1525"/>
      <c r="GO212" s="200"/>
    </row>
    <row r="213" spans="1:197" ht="10.5" hidden="1" customHeight="1">
      <c r="A213" s="1387"/>
      <c r="B213" s="1381"/>
      <c r="C213" s="1381"/>
      <c r="D213" s="1381"/>
      <c r="E213" s="1381"/>
      <c r="F213" s="1381"/>
      <c r="G213" s="1518" t="s">
        <v>767</v>
      </c>
      <c r="H213" s="1337"/>
      <c r="I213" s="214"/>
      <c r="J213" s="215"/>
      <c r="K213" s="215"/>
      <c r="L213" s="215"/>
      <c r="M213" s="217"/>
      <c r="N213" s="218"/>
      <c r="O213" s="215"/>
      <c r="P213" s="215"/>
      <c r="Q213" s="215"/>
      <c r="R213" s="215"/>
      <c r="S213" s="218"/>
      <c r="T213" s="215"/>
      <c r="U213" s="215"/>
      <c r="V213" s="215"/>
      <c r="W213" s="215"/>
      <c r="X213" s="218"/>
      <c r="Y213" s="215"/>
      <c r="Z213" s="215"/>
      <c r="AA213" s="215"/>
      <c r="AB213" s="215"/>
      <c r="AC213" s="218"/>
      <c r="AD213" s="215"/>
      <c r="AE213" s="215"/>
      <c r="AF213" s="215"/>
      <c r="AG213" s="217"/>
      <c r="AH213" s="218"/>
      <c r="AI213" s="215"/>
      <c r="AJ213" s="215"/>
      <c r="AK213" s="215"/>
      <c r="AL213" s="217"/>
      <c r="AM213" s="215"/>
      <c r="AN213" s="215"/>
      <c r="AO213" s="215"/>
      <c r="AP213" s="215"/>
      <c r="AQ213" s="215"/>
      <c r="AR213" s="218"/>
      <c r="AS213" s="215"/>
      <c r="AT213" s="215"/>
      <c r="AU213" s="215"/>
      <c r="AV213" s="217"/>
      <c r="AW213" s="215"/>
      <c r="AX213" s="215"/>
      <c r="AY213" s="215"/>
      <c r="AZ213" s="215"/>
      <c r="BA213" s="215"/>
      <c r="BB213" s="219"/>
      <c r="BC213" s="215"/>
      <c r="BD213" s="215"/>
      <c r="BE213" s="215"/>
      <c r="BF213" s="217"/>
      <c r="BG213" s="218"/>
      <c r="BH213" s="215"/>
      <c r="BI213" s="215"/>
      <c r="BJ213" s="215"/>
      <c r="BK213" s="217"/>
      <c r="BL213" s="218"/>
      <c r="BM213" s="215"/>
      <c r="BN213" s="215"/>
      <c r="BO213" s="215"/>
      <c r="BP213" s="217"/>
      <c r="BQ213" s="218"/>
      <c r="BR213" s="215"/>
      <c r="BS213" s="215"/>
      <c r="BT213" s="215"/>
      <c r="BU213" s="217"/>
      <c r="BV213" s="218"/>
      <c r="BW213" s="215"/>
      <c r="BX213" s="215"/>
      <c r="BY213" s="215"/>
      <c r="BZ213" s="217"/>
      <c r="CA213" s="218"/>
      <c r="CB213" s="215"/>
      <c r="CC213" s="215"/>
      <c r="CD213" s="215"/>
      <c r="CE213" s="217"/>
      <c r="CF213" s="218"/>
      <c r="CG213" s="215"/>
      <c r="CH213" s="215"/>
      <c r="CI213" s="215"/>
      <c r="CJ213" s="217"/>
      <c r="CK213" s="215"/>
      <c r="CL213" s="215"/>
      <c r="CM213" s="215"/>
      <c r="CN213" s="215"/>
      <c r="CO213" s="215"/>
      <c r="CP213" s="215"/>
      <c r="CQ213" s="215"/>
      <c r="CR213" s="215"/>
      <c r="CS213" s="215"/>
      <c r="CT213" s="215"/>
      <c r="CU213" s="215"/>
      <c r="CV213" s="215"/>
      <c r="CW213" s="215"/>
      <c r="CX213" s="215"/>
      <c r="CY213" s="215"/>
      <c r="CZ213" s="215"/>
      <c r="DA213" s="215"/>
      <c r="DB213" s="215"/>
      <c r="DC213" s="215"/>
      <c r="DD213" s="215"/>
      <c r="DE213" s="215"/>
      <c r="DF213" s="215"/>
      <c r="DG213" s="215"/>
      <c r="DH213" s="215"/>
      <c r="DI213" s="220"/>
      <c r="DJ213" s="219"/>
      <c r="DK213" s="215"/>
      <c r="DL213" s="215"/>
      <c r="DM213" s="215"/>
      <c r="DN213" s="215"/>
      <c r="DO213" s="215"/>
      <c r="DP213" s="215"/>
      <c r="DQ213" s="215"/>
      <c r="DR213" s="215"/>
      <c r="DS213" s="215"/>
      <c r="DT213" s="215"/>
      <c r="DU213" s="215"/>
      <c r="DV213" s="215"/>
      <c r="DW213" s="215"/>
      <c r="DX213" s="215"/>
      <c r="DY213" s="215"/>
      <c r="DZ213" s="215"/>
      <c r="EA213" s="215"/>
      <c r="EB213" s="215"/>
      <c r="EC213" s="215"/>
      <c r="ED213" s="215"/>
      <c r="EE213" s="215"/>
      <c r="EF213" s="215"/>
      <c r="EG213" s="215"/>
      <c r="EH213" s="215"/>
      <c r="EI213" s="215"/>
      <c r="EJ213" s="215"/>
      <c r="EK213" s="215"/>
      <c r="EL213" s="215"/>
      <c r="EM213" s="215"/>
      <c r="EN213" s="215"/>
      <c r="EO213" s="215"/>
      <c r="EP213" s="215"/>
      <c r="EQ213" s="215"/>
      <c r="ER213" s="215"/>
      <c r="ES213" s="215"/>
      <c r="ET213" s="215"/>
      <c r="EU213" s="215"/>
      <c r="EV213" s="215"/>
      <c r="EW213" s="215"/>
      <c r="EX213" s="215"/>
      <c r="EY213" s="215"/>
      <c r="EZ213" s="215"/>
      <c r="FA213" s="215"/>
      <c r="FB213" s="215"/>
      <c r="FC213" s="215"/>
      <c r="FD213" s="215"/>
      <c r="FE213" s="215"/>
      <c r="FF213" s="215"/>
      <c r="FG213" s="215"/>
      <c r="FH213" s="218"/>
      <c r="FI213" s="215"/>
      <c r="FJ213" s="215"/>
      <c r="FK213" s="215"/>
      <c r="FL213" s="217"/>
      <c r="FM213" s="218"/>
      <c r="FN213" s="215"/>
      <c r="FO213" s="215"/>
      <c r="FP213" s="215"/>
      <c r="FQ213" s="217"/>
      <c r="FR213" s="218"/>
      <c r="FS213" s="215"/>
      <c r="FT213" s="215"/>
      <c r="FU213" s="215"/>
      <c r="FV213" s="217"/>
      <c r="FW213" s="218"/>
      <c r="FX213" s="215"/>
      <c r="FY213" s="215"/>
      <c r="FZ213" s="215"/>
      <c r="GA213" s="217"/>
      <c r="GB213" s="215"/>
      <c r="GC213" s="215"/>
      <c r="GD213" s="215"/>
      <c r="GE213" s="215"/>
      <c r="GF213" s="215"/>
      <c r="GG213" s="218"/>
      <c r="GH213" s="215"/>
      <c r="GI213" s="215"/>
      <c r="GJ213" s="215"/>
      <c r="GK213" s="221"/>
      <c r="GL213" s="1504">
        <f>SUM(I215:GK215)</f>
        <v>0</v>
      </c>
      <c r="GM213" s="2154">
        <f>ROUND(GL213/30,2)</f>
        <v>0</v>
      </c>
      <c r="GN213" s="1525"/>
      <c r="GO213" s="200"/>
    </row>
    <row r="214" spans="1:197" ht="6" hidden="1" customHeight="1">
      <c r="A214" s="1387"/>
      <c r="B214" s="1381"/>
      <c r="C214" s="1381"/>
      <c r="D214" s="1381"/>
      <c r="E214" s="1381"/>
      <c r="F214" s="1381"/>
      <c r="G214" s="1518"/>
      <c r="H214" s="1337"/>
      <c r="I214" s="214"/>
      <c r="J214" s="215"/>
      <c r="K214" s="215"/>
      <c r="L214" s="215"/>
      <c r="M214" s="215"/>
      <c r="N214" s="215"/>
      <c r="O214" s="215"/>
      <c r="P214" s="215"/>
      <c r="Q214" s="215"/>
      <c r="R214" s="215"/>
      <c r="S214" s="215"/>
      <c r="T214" s="215"/>
      <c r="U214" s="215"/>
      <c r="V214" s="215"/>
      <c r="W214" s="215"/>
      <c r="X214" s="218"/>
      <c r="Y214" s="215"/>
      <c r="Z214" s="215"/>
      <c r="AA214" s="215"/>
      <c r="AB214" s="215"/>
      <c r="AC214" s="218"/>
      <c r="AD214" s="215"/>
      <c r="AE214" s="215"/>
      <c r="AF214" s="215"/>
      <c r="AG214" s="215"/>
      <c r="AH214" s="215"/>
      <c r="AI214" s="215"/>
      <c r="AJ214" s="215"/>
      <c r="AK214" s="215"/>
      <c r="AL214" s="217"/>
      <c r="AM214" s="215"/>
      <c r="AN214" s="215"/>
      <c r="AO214" s="215"/>
      <c r="AP214" s="215"/>
      <c r="AQ214" s="215"/>
      <c r="AR214" s="218"/>
      <c r="AS214" s="215"/>
      <c r="AT214" s="215"/>
      <c r="AU214" s="215"/>
      <c r="AV214" s="217"/>
      <c r="AW214" s="215"/>
      <c r="AX214" s="215"/>
      <c r="AY214" s="215"/>
      <c r="AZ214" s="215"/>
      <c r="BA214" s="215"/>
      <c r="BB214" s="219"/>
      <c r="BC214" s="215"/>
      <c r="BD214" s="215"/>
      <c r="BE214" s="215"/>
      <c r="BF214" s="215"/>
      <c r="BG214" s="218"/>
      <c r="BH214" s="215"/>
      <c r="BI214" s="215"/>
      <c r="BJ214" s="215"/>
      <c r="BK214" s="217"/>
      <c r="BL214" s="218"/>
      <c r="BM214" s="215"/>
      <c r="BN214" s="215"/>
      <c r="BO214" s="215"/>
      <c r="BP214" s="217"/>
      <c r="BQ214" s="218"/>
      <c r="BR214" s="215"/>
      <c r="BS214" s="215"/>
      <c r="BT214" s="215"/>
      <c r="BU214" s="217"/>
      <c r="BV214" s="218"/>
      <c r="BW214" s="215"/>
      <c r="BX214" s="215"/>
      <c r="BY214" s="215"/>
      <c r="BZ214" s="217"/>
      <c r="CA214" s="218"/>
      <c r="CB214" s="215"/>
      <c r="CC214" s="215"/>
      <c r="CD214" s="215"/>
      <c r="CE214" s="217"/>
      <c r="CF214" s="218"/>
      <c r="CG214" s="215"/>
      <c r="CH214" s="215"/>
      <c r="CI214" s="215"/>
      <c r="CJ214" s="217"/>
      <c r="CK214" s="215"/>
      <c r="CL214" s="215"/>
      <c r="CM214" s="215"/>
      <c r="CN214" s="215"/>
      <c r="CO214" s="215"/>
      <c r="CP214" s="215"/>
      <c r="CQ214" s="215"/>
      <c r="CR214" s="215"/>
      <c r="CS214" s="215"/>
      <c r="CT214" s="215"/>
      <c r="CU214" s="215"/>
      <c r="CV214" s="215"/>
      <c r="CW214" s="215"/>
      <c r="CX214" s="215"/>
      <c r="CY214" s="215"/>
      <c r="CZ214" s="215"/>
      <c r="DA214" s="215"/>
      <c r="DB214" s="215"/>
      <c r="DC214" s="215"/>
      <c r="DD214" s="215"/>
      <c r="DE214" s="215"/>
      <c r="DF214" s="215"/>
      <c r="DG214" s="215"/>
      <c r="DH214" s="215"/>
      <c r="DI214" s="220"/>
      <c r="DJ214" s="219"/>
      <c r="DK214" s="215"/>
      <c r="DL214" s="215"/>
      <c r="DM214" s="215"/>
      <c r="DN214" s="215"/>
      <c r="DO214" s="215"/>
      <c r="DP214" s="215"/>
      <c r="DQ214" s="215"/>
      <c r="DR214" s="215"/>
      <c r="DS214" s="215"/>
      <c r="DT214" s="215"/>
      <c r="DU214" s="215"/>
      <c r="DV214" s="215"/>
      <c r="DW214" s="215"/>
      <c r="DX214" s="215"/>
      <c r="DY214" s="215"/>
      <c r="DZ214" s="215"/>
      <c r="EA214" s="215"/>
      <c r="EB214" s="215"/>
      <c r="EC214" s="215"/>
      <c r="ED214" s="215"/>
      <c r="EE214" s="215"/>
      <c r="EF214" s="215"/>
      <c r="EG214" s="215"/>
      <c r="EH214" s="215"/>
      <c r="EI214" s="215"/>
      <c r="EJ214" s="215"/>
      <c r="EK214" s="215"/>
      <c r="EL214" s="215"/>
      <c r="EM214" s="215"/>
      <c r="EN214" s="215"/>
      <c r="EO214" s="215"/>
      <c r="EP214" s="215"/>
      <c r="EQ214" s="215"/>
      <c r="ER214" s="215"/>
      <c r="ES214" s="215"/>
      <c r="ET214" s="215"/>
      <c r="EU214" s="215"/>
      <c r="EV214" s="215"/>
      <c r="EW214" s="215"/>
      <c r="EX214" s="215"/>
      <c r="EY214" s="215"/>
      <c r="EZ214" s="215"/>
      <c r="FA214" s="215"/>
      <c r="FB214" s="215"/>
      <c r="FC214" s="215"/>
      <c r="FD214" s="215"/>
      <c r="FE214" s="215"/>
      <c r="FF214" s="215"/>
      <c r="FG214" s="215"/>
      <c r="FH214" s="218"/>
      <c r="FI214" s="215"/>
      <c r="FJ214" s="215"/>
      <c r="FK214" s="215"/>
      <c r="FL214" s="217"/>
      <c r="FM214" s="218"/>
      <c r="FN214" s="215"/>
      <c r="FO214" s="215"/>
      <c r="FP214" s="215"/>
      <c r="FQ214" s="217"/>
      <c r="FR214" s="218"/>
      <c r="FS214" s="215"/>
      <c r="FT214" s="215"/>
      <c r="FU214" s="215"/>
      <c r="FV214" s="217"/>
      <c r="FW214" s="218"/>
      <c r="FX214" s="215"/>
      <c r="FY214" s="215"/>
      <c r="FZ214" s="215"/>
      <c r="GA214" s="217"/>
      <c r="GB214" s="215"/>
      <c r="GC214" s="215"/>
      <c r="GD214" s="215"/>
      <c r="GE214" s="215"/>
      <c r="GF214" s="215"/>
      <c r="GG214" s="218"/>
      <c r="GH214" s="215"/>
      <c r="GI214" s="215"/>
      <c r="GJ214" s="215"/>
      <c r="GK214" s="221"/>
      <c r="GL214" s="1505"/>
      <c r="GM214" s="2154"/>
      <c r="GN214" s="1525"/>
      <c r="GO214" s="200"/>
    </row>
    <row r="215" spans="1:197" ht="10.5" hidden="1" customHeight="1">
      <c r="A215" s="1387"/>
      <c r="B215" s="1381"/>
      <c r="C215" s="1381"/>
      <c r="D215" s="1381"/>
      <c r="E215" s="1381"/>
      <c r="F215" s="1381"/>
      <c r="G215" s="1519"/>
      <c r="H215" s="1338"/>
      <c r="I215" s="1591"/>
      <c r="J215" s="1592"/>
      <c r="K215" s="1592"/>
      <c r="L215" s="1592"/>
      <c r="M215" s="1593"/>
      <c r="N215" s="1510"/>
      <c r="O215" s="1511"/>
      <c r="P215" s="1511"/>
      <c r="Q215" s="1511"/>
      <c r="R215" s="1512"/>
      <c r="S215" s="1510"/>
      <c r="T215" s="1511"/>
      <c r="U215" s="1511"/>
      <c r="V215" s="1511"/>
      <c r="W215" s="1512"/>
      <c r="X215" s="1510"/>
      <c r="Y215" s="1511"/>
      <c r="Z215" s="1511"/>
      <c r="AA215" s="1511"/>
      <c r="AB215" s="1512"/>
      <c r="AC215" s="1510"/>
      <c r="AD215" s="1511"/>
      <c r="AE215" s="1511"/>
      <c r="AF215" s="1511"/>
      <c r="AG215" s="1512"/>
      <c r="AH215" s="1510"/>
      <c r="AI215" s="1511"/>
      <c r="AJ215" s="1511"/>
      <c r="AK215" s="1511"/>
      <c r="AL215" s="1512"/>
      <c r="AM215" s="1510"/>
      <c r="AN215" s="1511"/>
      <c r="AO215" s="1511"/>
      <c r="AP215" s="1511"/>
      <c r="AQ215" s="1512"/>
      <c r="AR215" s="1510"/>
      <c r="AS215" s="1511"/>
      <c r="AT215" s="1511"/>
      <c r="AU215" s="1511"/>
      <c r="AV215" s="1512"/>
      <c r="AW215" s="1510"/>
      <c r="AX215" s="1511"/>
      <c r="AY215" s="1511"/>
      <c r="AZ215" s="1511"/>
      <c r="BA215" s="1521"/>
      <c r="BB215" s="1522"/>
      <c r="BC215" s="1511"/>
      <c r="BD215" s="1511"/>
      <c r="BE215" s="1511"/>
      <c r="BF215" s="1512"/>
      <c r="BG215" s="1510"/>
      <c r="BH215" s="1511"/>
      <c r="BI215" s="1511"/>
      <c r="BJ215" s="1511"/>
      <c r="BK215" s="1512"/>
      <c r="BL215" s="1510"/>
      <c r="BM215" s="1511"/>
      <c r="BN215" s="1511"/>
      <c r="BO215" s="1511"/>
      <c r="BP215" s="1512"/>
      <c r="BQ215" s="1510"/>
      <c r="BR215" s="1511"/>
      <c r="BS215" s="1511"/>
      <c r="BT215" s="1511"/>
      <c r="BU215" s="1512"/>
      <c r="BV215" s="1510"/>
      <c r="BW215" s="1511"/>
      <c r="BX215" s="1511"/>
      <c r="BY215" s="1511"/>
      <c r="BZ215" s="1512"/>
      <c r="CA215" s="1510"/>
      <c r="CB215" s="1511"/>
      <c r="CC215" s="1511"/>
      <c r="CD215" s="1511"/>
      <c r="CE215" s="1512"/>
      <c r="CF215" s="1510"/>
      <c r="CG215" s="1511"/>
      <c r="CH215" s="1511"/>
      <c r="CI215" s="1511"/>
      <c r="CJ215" s="1512"/>
      <c r="CK215" s="1511"/>
      <c r="CL215" s="1511"/>
      <c r="CM215" s="1511"/>
      <c r="CN215" s="1511"/>
      <c r="CO215" s="1512"/>
      <c r="CP215" s="1510"/>
      <c r="CQ215" s="1511"/>
      <c r="CR215" s="1511"/>
      <c r="CS215" s="1511"/>
      <c r="CT215" s="1512"/>
      <c r="CU215" s="1510"/>
      <c r="CV215" s="1511"/>
      <c r="CW215" s="1511"/>
      <c r="CX215" s="1511"/>
      <c r="CY215" s="1512"/>
      <c r="CZ215" s="1510"/>
      <c r="DA215" s="1511"/>
      <c r="DB215" s="1511"/>
      <c r="DC215" s="1511"/>
      <c r="DD215" s="1512"/>
      <c r="DE215" s="1510"/>
      <c r="DF215" s="1511"/>
      <c r="DG215" s="1511"/>
      <c r="DH215" s="1511"/>
      <c r="DI215" s="1521"/>
      <c r="DJ215" s="1522"/>
      <c r="DK215" s="1511"/>
      <c r="DL215" s="1511"/>
      <c r="DM215" s="1511"/>
      <c r="DN215" s="1512"/>
      <c r="DO215" s="1510"/>
      <c r="DP215" s="1511"/>
      <c r="DQ215" s="1511"/>
      <c r="DR215" s="1511"/>
      <c r="DS215" s="1512"/>
      <c r="DT215" s="1510"/>
      <c r="DU215" s="1511"/>
      <c r="DV215" s="1511"/>
      <c r="DW215" s="1511"/>
      <c r="DX215" s="1512"/>
      <c r="DY215" s="1510"/>
      <c r="DZ215" s="1511"/>
      <c r="EA215" s="1511"/>
      <c r="EB215" s="1511"/>
      <c r="EC215" s="1512"/>
      <c r="ED215" s="1511"/>
      <c r="EE215" s="1511"/>
      <c r="EF215" s="1511"/>
      <c r="EG215" s="1511"/>
      <c r="EH215" s="1512"/>
      <c r="EI215" s="1510"/>
      <c r="EJ215" s="1511"/>
      <c r="EK215" s="1511"/>
      <c r="EL215" s="1511"/>
      <c r="EM215" s="1512"/>
      <c r="EN215" s="1510"/>
      <c r="EO215" s="1511"/>
      <c r="EP215" s="1511"/>
      <c r="EQ215" s="1511"/>
      <c r="ER215" s="1512"/>
      <c r="ES215" s="1510"/>
      <c r="ET215" s="1511"/>
      <c r="EU215" s="1511"/>
      <c r="EV215" s="1511"/>
      <c r="EW215" s="1512"/>
      <c r="EX215" s="1510"/>
      <c r="EY215" s="1511"/>
      <c r="EZ215" s="1511"/>
      <c r="FA215" s="1511"/>
      <c r="FB215" s="1512"/>
      <c r="FC215" s="1510"/>
      <c r="FD215" s="1511"/>
      <c r="FE215" s="1511"/>
      <c r="FF215" s="1511"/>
      <c r="FG215" s="1512"/>
      <c r="FH215" s="1510"/>
      <c r="FI215" s="1511"/>
      <c r="FJ215" s="1511"/>
      <c r="FK215" s="1511"/>
      <c r="FL215" s="1512"/>
      <c r="FM215" s="1510"/>
      <c r="FN215" s="1511"/>
      <c r="FO215" s="1511"/>
      <c r="FP215" s="1511"/>
      <c r="FQ215" s="1512"/>
      <c r="FR215" s="1510"/>
      <c r="FS215" s="1511"/>
      <c r="FT215" s="1511"/>
      <c r="FU215" s="1511"/>
      <c r="FV215" s="1512"/>
      <c r="FW215" s="1510"/>
      <c r="FX215" s="1511"/>
      <c r="FY215" s="1511"/>
      <c r="FZ215" s="1511"/>
      <c r="GA215" s="1512"/>
      <c r="GB215" s="1510"/>
      <c r="GC215" s="1511"/>
      <c r="GD215" s="1511"/>
      <c r="GE215" s="1511"/>
      <c r="GF215" s="1512"/>
      <c r="GG215" s="1510"/>
      <c r="GH215" s="1511"/>
      <c r="GI215" s="1511"/>
      <c r="GJ215" s="1511"/>
      <c r="GK215" s="1513"/>
      <c r="GL215" s="1514"/>
      <c r="GM215" s="2155"/>
      <c r="GN215" s="1525"/>
      <c r="GO215" s="200"/>
    </row>
    <row r="216" spans="1:197" ht="10.5" hidden="1" customHeight="1">
      <c r="A216" s="1387"/>
      <c r="B216" s="1381"/>
      <c r="C216" s="1381"/>
      <c r="D216" s="1381"/>
      <c r="E216" s="1381"/>
      <c r="F216" s="1381"/>
      <c r="G216" s="1431" t="s">
        <v>716</v>
      </c>
      <c r="H216" s="1337"/>
      <c r="I216" s="214"/>
      <c r="J216" s="215"/>
      <c r="K216" s="215"/>
      <c r="L216" s="215"/>
      <c r="M216" s="217"/>
      <c r="N216" s="218"/>
      <c r="O216" s="215"/>
      <c r="P216" s="215"/>
      <c r="Q216" s="215"/>
      <c r="R216" s="217"/>
      <c r="S216" s="215"/>
      <c r="T216" s="215"/>
      <c r="U216" s="215"/>
      <c r="V216" s="215"/>
      <c r="W216" s="215"/>
      <c r="X216" s="218"/>
      <c r="Y216" s="215"/>
      <c r="Z216" s="215"/>
      <c r="AA216" s="215"/>
      <c r="AB216" s="215"/>
      <c r="AC216" s="218"/>
      <c r="AD216" s="215"/>
      <c r="AE216" s="215"/>
      <c r="AF216" s="215"/>
      <c r="AG216" s="217"/>
      <c r="AH216" s="218"/>
      <c r="AI216" s="215"/>
      <c r="AJ216" s="215"/>
      <c r="AK216" s="215"/>
      <c r="AL216" s="217"/>
      <c r="AM216" s="218"/>
      <c r="AN216" s="215"/>
      <c r="AO216" s="215"/>
      <c r="AP216" s="215"/>
      <c r="AQ216" s="217"/>
      <c r="AR216" s="218"/>
      <c r="AS216" s="215"/>
      <c r="AT216" s="215"/>
      <c r="AU216" s="215"/>
      <c r="AV216" s="217"/>
      <c r="AW216" s="215"/>
      <c r="AX216" s="215"/>
      <c r="AY216" s="215"/>
      <c r="AZ216" s="215"/>
      <c r="BA216" s="215"/>
      <c r="BB216" s="219"/>
      <c r="BC216" s="215"/>
      <c r="BD216" s="215"/>
      <c r="BE216" s="215"/>
      <c r="BF216" s="217"/>
      <c r="BG216" s="215"/>
      <c r="BH216" s="215"/>
      <c r="BI216" s="215"/>
      <c r="BJ216" s="215"/>
      <c r="BK216" s="215"/>
      <c r="BL216" s="218"/>
      <c r="BM216" s="215"/>
      <c r="BN216" s="215"/>
      <c r="BO216" s="215"/>
      <c r="BP216" s="215"/>
      <c r="BQ216" s="218"/>
      <c r="BR216" s="215"/>
      <c r="BS216" s="215"/>
      <c r="BT216" s="215"/>
      <c r="BU216" s="217"/>
      <c r="BV216" s="218"/>
      <c r="BW216" s="215"/>
      <c r="BX216" s="215"/>
      <c r="BY216" s="215"/>
      <c r="BZ216" s="217"/>
      <c r="CA216" s="218"/>
      <c r="CB216" s="215"/>
      <c r="CC216" s="215"/>
      <c r="CD216" s="215"/>
      <c r="CE216" s="217"/>
      <c r="CF216" s="218"/>
      <c r="CG216" s="215"/>
      <c r="CH216" s="215"/>
      <c r="CI216" s="215"/>
      <c r="CJ216" s="217"/>
      <c r="CK216" s="215"/>
      <c r="CL216" s="215"/>
      <c r="CM216" s="215"/>
      <c r="CN216" s="215"/>
      <c r="CO216" s="215"/>
      <c r="CP216" s="215"/>
      <c r="CQ216" s="215"/>
      <c r="CR216" s="215"/>
      <c r="CS216" s="215"/>
      <c r="CT216" s="215"/>
      <c r="CU216" s="215"/>
      <c r="CV216" s="215"/>
      <c r="CW216" s="215"/>
      <c r="CX216" s="215"/>
      <c r="CY216" s="215"/>
      <c r="CZ216" s="215"/>
      <c r="DA216" s="215"/>
      <c r="DB216" s="215"/>
      <c r="DC216" s="215"/>
      <c r="DD216" s="215"/>
      <c r="DE216" s="215"/>
      <c r="DF216" s="215"/>
      <c r="DG216" s="215"/>
      <c r="DH216" s="215"/>
      <c r="DI216" s="220"/>
      <c r="DJ216" s="219"/>
      <c r="DK216" s="215"/>
      <c r="DL216" s="215"/>
      <c r="DM216" s="215"/>
      <c r="DN216" s="215"/>
      <c r="DO216" s="215"/>
      <c r="DP216" s="215"/>
      <c r="DQ216" s="215"/>
      <c r="DR216" s="215"/>
      <c r="DS216" s="215"/>
      <c r="DT216" s="215"/>
      <c r="DU216" s="215"/>
      <c r="DV216" s="215"/>
      <c r="DW216" s="215"/>
      <c r="DX216" s="215"/>
      <c r="DY216" s="215"/>
      <c r="DZ216" s="215"/>
      <c r="EA216" s="215"/>
      <c r="EB216" s="215"/>
      <c r="EC216" s="215"/>
      <c r="ED216" s="215"/>
      <c r="EE216" s="215"/>
      <c r="EF216" s="215"/>
      <c r="EG216" s="215"/>
      <c r="EH216" s="215"/>
      <c r="EI216" s="215"/>
      <c r="EJ216" s="215"/>
      <c r="EK216" s="215"/>
      <c r="EL216" s="215"/>
      <c r="EM216" s="215"/>
      <c r="EN216" s="215"/>
      <c r="EO216" s="215"/>
      <c r="EP216" s="215"/>
      <c r="EQ216" s="215"/>
      <c r="ER216" s="215"/>
      <c r="ES216" s="215"/>
      <c r="ET216" s="215"/>
      <c r="EU216" s="215"/>
      <c r="EV216" s="215"/>
      <c r="EW216" s="215"/>
      <c r="EX216" s="215"/>
      <c r="EY216" s="215"/>
      <c r="EZ216" s="215"/>
      <c r="FA216" s="215"/>
      <c r="FB216" s="215"/>
      <c r="FC216" s="218"/>
      <c r="FD216" s="215"/>
      <c r="FE216" s="215"/>
      <c r="FF216" s="215"/>
      <c r="FG216" s="217"/>
      <c r="FH216" s="218"/>
      <c r="FI216" s="215"/>
      <c r="FJ216" s="215"/>
      <c r="FK216" s="215"/>
      <c r="FL216" s="217"/>
      <c r="FM216" s="218"/>
      <c r="FN216" s="215"/>
      <c r="FO216" s="215"/>
      <c r="FP216" s="215"/>
      <c r="FQ216" s="217"/>
      <c r="FR216" s="218"/>
      <c r="FS216" s="215"/>
      <c r="FT216" s="215"/>
      <c r="FU216" s="215"/>
      <c r="FV216" s="217"/>
      <c r="FW216" s="218"/>
      <c r="FX216" s="215"/>
      <c r="FY216" s="215"/>
      <c r="FZ216" s="215"/>
      <c r="GA216" s="217"/>
      <c r="GB216" s="235"/>
      <c r="GC216" s="235"/>
      <c r="GD216" s="235"/>
      <c r="GE216" s="235"/>
      <c r="GF216" s="235"/>
      <c r="GG216" s="218"/>
      <c r="GH216" s="215"/>
      <c r="GI216" s="215"/>
      <c r="GJ216" s="215"/>
      <c r="GK216" s="221"/>
      <c r="GL216" s="1504">
        <f>SUM(I218:GK218)</f>
        <v>0</v>
      </c>
      <c r="GM216" s="2157">
        <f>ROUND(GL216/30,2)</f>
        <v>0</v>
      </c>
      <c r="GN216" s="1525"/>
      <c r="GO216" s="200"/>
    </row>
    <row r="217" spans="1:197" ht="4.5" hidden="1" customHeight="1">
      <c r="A217" s="1387"/>
      <c r="B217" s="1381"/>
      <c r="C217" s="1381"/>
      <c r="D217" s="1381"/>
      <c r="E217" s="1381"/>
      <c r="F217" s="1381"/>
      <c r="G217" s="1392"/>
      <c r="H217" s="1337"/>
      <c r="I217" s="214"/>
      <c r="J217" s="215"/>
      <c r="K217" s="215"/>
      <c r="L217" s="215"/>
      <c r="M217" s="217"/>
      <c r="N217" s="218"/>
      <c r="O217" s="215"/>
      <c r="P217" s="215"/>
      <c r="Q217" s="215"/>
      <c r="R217" s="217"/>
      <c r="S217" s="215"/>
      <c r="T217" s="215"/>
      <c r="U217" s="215"/>
      <c r="V217" s="215"/>
      <c r="W217" s="215"/>
      <c r="X217" s="218"/>
      <c r="Y217" s="215"/>
      <c r="Z217" s="215"/>
      <c r="AA217" s="215"/>
      <c r="AB217" s="215"/>
      <c r="AC217" s="218"/>
      <c r="AD217" s="215"/>
      <c r="AE217" s="215"/>
      <c r="AF217" s="215"/>
      <c r="AG217" s="217"/>
      <c r="AH217" s="218"/>
      <c r="AI217" s="215"/>
      <c r="AJ217" s="215"/>
      <c r="AK217" s="215"/>
      <c r="AL217" s="217"/>
      <c r="AM217" s="218"/>
      <c r="AN217" s="215"/>
      <c r="AO217" s="215"/>
      <c r="AP217" s="215"/>
      <c r="AQ217" s="217"/>
      <c r="AR217" s="218"/>
      <c r="AS217" s="215"/>
      <c r="AT217" s="215"/>
      <c r="AU217" s="215"/>
      <c r="AV217" s="217"/>
      <c r="AW217" s="215"/>
      <c r="AX217" s="215"/>
      <c r="AY217" s="215"/>
      <c r="AZ217" s="215"/>
      <c r="BA217" s="215"/>
      <c r="BB217" s="219"/>
      <c r="BC217" s="215"/>
      <c r="BD217" s="215"/>
      <c r="BE217" s="215"/>
      <c r="BF217" s="215"/>
      <c r="BG217" s="215"/>
      <c r="BH217" s="215"/>
      <c r="BI217" s="215"/>
      <c r="BJ217" s="215"/>
      <c r="BK217" s="215"/>
      <c r="BL217" s="218"/>
      <c r="BM217" s="215"/>
      <c r="BN217" s="215"/>
      <c r="BO217" s="215"/>
      <c r="BP217" s="215"/>
      <c r="BQ217" s="218"/>
      <c r="BR217" s="215"/>
      <c r="BS217" s="215"/>
      <c r="BT217" s="215"/>
      <c r="BU217" s="217"/>
      <c r="BV217" s="218"/>
      <c r="BW217" s="215"/>
      <c r="BX217" s="215"/>
      <c r="BY217" s="215"/>
      <c r="BZ217" s="217"/>
      <c r="CA217" s="218"/>
      <c r="CB217" s="215"/>
      <c r="CC217" s="215"/>
      <c r="CD217" s="215"/>
      <c r="CE217" s="217"/>
      <c r="CF217" s="218"/>
      <c r="CG217" s="215"/>
      <c r="CH217" s="215"/>
      <c r="CI217" s="215"/>
      <c r="CJ217" s="217"/>
      <c r="CK217" s="215"/>
      <c r="CL217" s="215"/>
      <c r="CM217" s="215"/>
      <c r="CN217" s="215"/>
      <c r="CO217" s="215"/>
      <c r="CP217" s="215"/>
      <c r="CQ217" s="215"/>
      <c r="CR217" s="215"/>
      <c r="CS217" s="215"/>
      <c r="CT217" s="215"/>
      <c r="CU217" s="215"/>
      <c r="CV217" s="215"/>
      <c r="CW217" s="215"/>
      <c r="CX217" s="215"/>
      <c r="CY217" s="215"/>
      <c r="CZ217" s="215"/>
      <c r="DA217" s="215"/>
      <c r="DB217" s="215"/>
      <c r="DC217" s="215"/>
      <c r="DD217" s="215"/>
      <c r="DE217" s="215"/>
      <c r="DF217" s="215"/>
      <c r="DG217" s="215"/>
      <c r="DH217" s="215"/>
      <c r="DI217" s="220"/>
      <c r="DJ217" s="219"/>
      <c r="DK217" s="215"/>
      <c r="DL217" s="215"/>
      <c r="DM217" s="215"/>
      <c r="DN217" s="215"/>
      <c r="DO217" s="215"/>
      <c r="DP217" s="215"/>
      <c r="DQ217" s="215"/>
      <c r="DR217" s="215"/>
      <c r="DS217" s="215"/>
      <c r="DT217" s="215"/>
      <c r="DU217" s="215"/>
      <c r="DV217" s="215"/>
      <c r="DW217" s="215"/>
      <c r="DX217" s="215"/>
      <c r="DY217" s="215"/>
      <c r="DZ217" s="215"/>
      <c r="EA217" s="215"/>
      <c r="EB217" s="215"/>
      <c r="EC217" s="215"/>
      <c r="ED217" s="215"/>
      <c r="EE217" s="215"/>
      <c r="EF217" s="215"/>
      <c r="EG217" s="215"/>
      <c r="EH217" s="215"/>
      <c r="EI217" s="215"/>
      <c r="EJ217" s="215"/>
      <c r="EK217" s="215"/>
      <c r="EL217" s="215"/>
      <c r="EM217" s="215"/>
      <c r="EN217" s="215"/>
      <c r="EO217" s="215"/>
      <c r="EP217" s="215"/>
      <c r="EQ217" s="215"/>
      <c r="ER217" s="215"/>
      <c r="ES217" s="215"/>
      <c r="ET217" s="215"/>
      <c r="EU217" s="215"/>
      <c r="EV217" s="215"/>
      <c r="EW217" s="215"/>
      <c r="EX217" s="215"/>
      <c r="EY217" s="215"/>
      <c r="EZ217" s="215"/>
      <c r="FA217" s="215"/>
      <c r="FB217" s="215"/>
      <c r="FC217" s="218"/>
      <c r="FD217" s="215"/>
      <c r="FE217" s="215"/>
      <c r="FF217" s="215"/>
      <c r="FG217" s="217"/>
      <c r="FH217" s="218"/>
      <c r="FI217" s="215"/>
      <c r="FJ217" s="215"/>
      <c r="FK217" s="215"/>
      <c r="FL217" s="217"/>
      <c r="FM217" s="218"/>
      <c r="FN217" s="215"/>
      <c r="FO217" s="215"/>
      <c r="FP217" s="215"/>
      <c r="FQ217" s="217"/>
      <c r="FR217" s="218"/>
      <c r="FS217" s="215"/>
      <c r="FT217" s="215"/>
      <c r="FU217" s="215"/>
      <c r="FV217" s="217"/>
      <c r="FW217" s="218"/>
      <c r="FX217" s="215"/>
      <c r="FY217" s="215"/>
      <c r="FZ217" s="215"/>
      <c r="GA217" s="217"/>
      <c r="GB217" s="235"/>
      <c r="GC217" s="235"/>
      <c r="GD217" s="235"/>
      <c r="GE217" s="235"/>
      <c r="GF217" s="235"/>
      <c r="GG217" s="218"/>
      <c r="GH217" s="215"/>
      <c r="GI217" s="215"/>
      <c r="GJ217" s="215"/>
      <c r="GK217" s="221"/>
      <c r="GL217" s="1505"/>
      <c r="GM217" s="2154"/>
      <c r="GN217" s="1525"/>
      <c r="GO217" s="200"/>
    </row>
    <row r="218" spans="1:197" ht="10.5" hidden="1" customHeight="1">
      <c r="A218" s="1404"/>
      <c r="B218" s="1384"/>
      <c r="C218" s="1384"/>
      <c r="D218" s="1384"/>
      <c r="E218" s="1384"/>
      <c r="F218" s="1384"/>
      <c r="G218" s="1397"/>
      <c r="H218" s="1437"/>
      <c r="I218" s="1536"/>
      <c r="J218" s="1502"/>
      <c r="K218" s="1502"/>
      <c r="L218" s="1502"/>
      <c r="M218" s="1503"/>
      <c r="N218" s="1501"/>
      <c r="O218" s="1502"/>
      <c r="P218" s="1502"/>
      <c r="Q218" s="1502"/>
      <c r="R218" s="1503"/>
      <c r="S218" s="1501"/>
      <c r="T218" s="1502"/>
      <c r="U218" s="1502"/>
      <c r="V218" s="1502"/>
      <c r="W218" s="1503"/>
      <c r="X218" s="1501"/>
      <c r="Y218" s="1502"/>
      <c r="Z218" s="1502"/>
      <c r="AA218" s="1502"/>
      <c r="AB218" s="1503"/>
      <c r="AC218" s="1501"/>
      <c r="AD218" s="1502"/>
      <c r="AE218" s="1502"/>
      <c r="AF218" s="1502"/>
      <c r="AG218" s="1503"/>
      <c r="AH218" s="1501"/>
      <c r="AI218" s="1502"/>
      <c r="AJ218" s="1502"/>
      <c r="AK218" s="1502"/>
      <c r="AL218" s="1503"/>
      <c r="AM218" s="1501"/>
      <c r="AN218" s="1502"/>
      <c r="AO218" s="1502"/>
      <c r="AP218" s="1502"/>
      <c r="AQ218" s="1503"/>
      <c r="AR218" s="1501"/>
      <c r="AS218" s="1502"/>
      <c r="AT218" s="1502"/>
      <c r="AU218" s="1502"/>
      <c r="AV218" s="1503"/>
      <c r="AW218" s="1501"/>
      <c r="AX218" s="1502"/>
      <c r="AY218" s="1502"/>
      <c r="AZ218" s="1502"/>
      <c r="BA218" s="1544"/>
      <c r="BB218" s="1545"/>
      <c r="BC218" s="1502"/>
      <c r="BD218" s="1502"/>
      <c r="BE218" s="1502"/>
      <c r="BF218" s="1503"/>
      <c r="BG218" s="1501"/>
      <c r="BH218" s="1502"/>
      <c r="BI218" s="1502"/>
      <c r="BJ218" s="1502"/>
      <c r="BK218" s="1503"/>
      <c r="BL218" s="1501"/>
      <c r="BM218" s="1502"/>
      <c r="BN218" s="1502"/>
      <c r="BO218" s="1502"/>
      <c r="BP218" s="1503"/>
      <c r="BQ218" s="1501"/>
      <c r="BR218" s="1502"/>
      <c r="BS218" s="1502"/>
      <c r="BT218" s="1502"/>
      <c r="BU218" s="1503"/>
      <c r="BV218" s="1501"/>
      <c r="BW218" s="1502"/>
      <c r="BX218" s="1502"/>
      <c r="BY218" s="1502"/>
      <c r="BZ218" s="1503"/>
      <c r="CA218" s="1501"/>
      <c r="CB218" s="1502"/>
      <c r="CC218" s="1502"/>
      <c r="CD218" s="1502"/>
      <c r="CE218" s="1503"/>
      <c r="CF218" s="1501"/>
      <c r="CG218" s="1502"/>
      <c r="CH218" s="1502"/>
      <c r="CI218" s="1502"/>
      <c r="CJ218" s="1503"/>
      <c r="CK218" s="1502"/>
      <c r="CL218" s="1502"/>
      <c r="CM218" s="1502"/>
      <c r="CN218" s="1502"/>
      <c r="CO218" s="1503"/>
      <c r="CP218" s="1501"/>
      <c r="CQ218" s="1502"/>
      <c r="CR218" s="1502"/>
      <c r="CS218" s="1502"/>
      <c r="CT218" s="1503"/>
      <c r="CU218" s="1501"/>
      <c r="CV218" s="1502"/>
      <c r="CW218" s="1502"/>
      <c r="CX218" s="1502"/>
      <c r="CY218" s="1503"/>
      <c r="CZ218" s="1501"/>
      <c r="DA218" s="1502"/>
      <c r="DB218" s="1502"/>
      <c r="DC218" s="1502"/>
      <c r="DD218" s="1503"/>
      <c r="DE218" s="1501"/>
      <c r="DF218" s="1502"/>
      <c r="DG218" s="1502"/>
      <c r="DH218" s="1502"/>
      <c r="DI218" s="1544"/>
      <c r="DJ218" s="1545"/>
      <c r="DK218" s="1502"/>
      <c r="DL218" s="1502"/>
      <c r="DM218" s="1502"/>
      <c r="DN218" s="1503"/>
      <c r="DO218" s="1501"/>
      <c r="DP218" s="1502"/>
      <c r="DQ218" s="1502"/>
      <c r="DR218" s="1502"/>
      <c r="DS218" s="1503"/>
      <c r="DT218" s="1501"/>
      <c r="DU218" s="1502"/>
      <c r="DV218" s="1502"/>
      <c r="DW218" s="1502"/>
      <c r="DX218" s="1503"/>
      <c r="DY218" s="1501"/>
      <c r="DZ218" s="1502"/>
      <c r="EA218" s="1502"/>
      <c r="EB218" s="1502"/>
      <c r="EC218" s="1503"/>
      <c r="ED218" s="1502"/>
      <c r="EE218" s="1502"/>
      <c r="EF218" s="1502"/>
      <c r="EG218" s="1502"/>
      <c r="EH218" s="1503"/>
      <c r="EI218" s="1501"/>
      <c r="EJ218" s="1502"/>
      <c r="EK218" s="1502"/>
      <c r="EL218" s="1502"/>
      <c r="EM218" s="1503"/>
      <c r="EN218" s="1501"/>
      <c r="EO218" s="1502"/>
      <c r="EP218" s="1502"/>
      <c r="EQ218" s="1502"/>
      <c r="ER218" s="1503"/>
      <c r="ES218" s="1501"/>
      <c r="ET218" s="1502"/>
      <c r="EU218" s="1502"/>
      <c r="EV218" s="1502"/>
      <c r="EW218" s="1503"/>
      <c r="EX218" s="1501"/>
      <c r="EY218" s="1502"/>
      <c r="EZ218" s="1502"/>
      <c r="FA218" s="1502"/>
      <c r="FB218" s="1503"/>
      <c r="FC218" s="1501"/>
      <c r="FD218" s="1502"/>
      <c r="FE218" s="1502"/>
      <c r="FF218" s="1502"/>
      <c r="FG218" s="1503"/>
      <c r="FH218" s="1501"/>
      <c r="FI218" s="1502"/>
      <c r="FJ218" s="1502"/>
      <c r="FK218" s="1502"/>
      <c r="FL218" s="1503"/>
      <c r="FM218" s="1501"/>
      <c r="FN218" s="1502"/>
      <c r="FO218" s="1502"/>
      <c r="FP218" s="1502"/>
      <c r="FQ218" s="1503"/>
      <c r="FR218" s="1501"/>
      <c r="FS218" s="1502"/>
      <c r="FT218" s="1502"/>
      <c r="FU218" s="1502"/>
      <c r="FV218" s="1503"/>
      <c r="FW218" s="1501"/>
      <c r="FX218" s="1502"/>
      <c r="FY218" s="1502"/>
      <c r="FZ218" s="1502"/>
      <c r="GA218" s="1503"/>
      <c r="GB218" s="1597"/>
      <c r="GC218" s="1598"/>
      <c r="GD218" s="1598"/>
      <c r="GE218" s="1598"/>
      <c r="GF218" s="1599"/>
      <c r="GG218" s="1501"/>
      <c r="GH218" s="1502"/>
      <c r="GI218" s="1502"/>
      <c r="GJ218" s="1502"/>
      <c r="GK218" s="1541"/>
      <c r="GL218" s="1601"/>
      <c r="GM218" s="2156"/>
      <c r="GN218" s="1537"/>
      <c r="GO218" s="200"/>
    </row>
    <row r="219" spans="1:197" ht="10.5" hidden="1" customHeight="1">
      <c r="A219" s="1387"/>
      <c r="B219" s="1381" t="str">
        <f>IF($A219="","",VLOOKUP($A219,②従事者明細!$A$3:$I$40,2))</f>
        <v/>
      </c>
      <c r="C219" s="1381" t="str">
        <f>IF($A219="","",VLOOKUP($A219,②従事者明細!$A$3:$I$40,3))</f>
        <v/>
      </c>
      <c r="D219" s="1381" t="str">
        <f>IF($A219="","",VLOOKUP($A219,②従事者明細!$A$3:$I$40,6))</f>
        <v/>
      </c>
      <c r="E219" s="1383" t="str">
        <f>IF($A219="","",VLOOKUP($A219,②従事者明細!$A$3:$I$40,5))</f>
        <v/>
      </c>
      <c r="F219" s="1383" t="str">
        <f>IF($A219="","",VLOOKUP($A219,②従事者明細!$A$3:$I$40,4))</f>
        <v/>
      </c>
      <c r="G219" s="1392" t="s">
        <v>764</v>
      </c>
      <c r="H219" s="1337"/>
      <c r="I219" s="214"/>
      <c r="J219" s="215"/>
      <c r="K219" s="215"/>
      <c r="L219" s="215"/>
      <c r="M219" s="217"/>
      <c r="N219" s="218"/>
      <c r="O219" s="215"/>
      <c r="P219" s="215"/>
      <c r="Q219" s="215"/>
      <c r="R219" s="215"/>
      <c r="S219" s="218"/>
      <c r="T219" s="215"/>
      <c r="U219" s="215"/>
      <c r="V219" s="215"/>
      <c r="W219" s="215"/>
      <c r="X219" s="218"/>
      <c r="Y219" s="215"/>
      <c r="Z219" s="215"/>
      <c r="AA219" s="215"/>
      <c r="AB219" s="215"/>
      <c r="AC219" s="218"/>
      <c r="AD219" s="215"/>
      <c r="AE219" s="215"/>
      <c r="AF219" s="215"/>
      <c r="AG219" s="217"/>
      <c r="AH219" s="218"/>
      <c r="AI219" s="215"/>
      <c r="AJ219" s="215"/>
      <c r="AK219" s="215"/>
      <c r="AL219" s="217"/>
      <c r="AM219" s="215"/>
      <c r="AN219" s="215"/>
      <c r="AO219" s="215"/>
      <c r="AP219" s="215"/>
      <c r="AQ219" s="215"/>
      <c r="AR219" s="218"/>
      <c r="AS219" s="215"/>
      <c r="AT219" s="215"/>
      <c r="AU219" s="215"/>
      <c r="AV219" s="217"/>
      <c r="AW219" s="215"/>
      <c r="AX219" s="215"/>
      <c r="AY219" s="215"/>
      <c r="AZ219" s="215"/>
      <c r="BA219" s="215"/>
      <c r="BB219" s="219"/>
      <c r="BC219" s="215"/>
      <c r="BD219" s="215"/>
      <c r="BE219" s="215"/>
      <c r="BF219" s="217"/>
      <c r="BG219" s="215"/>
      <c r="BH219" s="215"/>
      <c r="BI219" s="215"/>
      <c r="BJ219" s="215"/>
      <c r="BK219" s="215"/>
      <c r="BL219" s="218"/>
      <c r="BM219" s="215"/>
      <c r="BN219" s="215"/>
      <c r="BO219" s="215"/>
      <c r="BP219" s="215"/>
      <c r="BQ219" s="218"/>
      <c r="BR219" s="215"/>
      <c r="BS219" s="215"/>
      <c r="BT219" s="215"/>
      <c r="BU219" s="217"/>
      <c r="BV219" s="218"/>
      <c r="BW219" s="215"/>
      <c r="BX219" s="215"/>
      <c r="BY219" s="215"/>
      <c r="BZ219" s="217"/>
      <c r="CA219" s="218"/>
      <c r="CB219" s="215"/>
      <c r="CC219" s="215"/>
      <c r="CD219" s="215"/>
      <c r="CE219" s="217"/>
      <c r="CF219" s="218"/>
      <c r="CG219" s="215"/>
      <c r="CH219" s="215"/>
      <c r="CI219" s="215"/>
      <c r="CJ219" s="217"/>
      <c r="CK219" s="215"/>
      <c r="CL219" s="215"/>
      <c r="CM219" s="215"/>
      <c r="CN219" s="215"/>
      <c r="CO219" s="215"/>
      <c r="CP219" s="215"/>
      <c r="CQ219" s="215"/>
      <c r="CR219" s="215"/>
      <c r="CS219" s="215"/>
      <c r="CT219" s="215"/>
      <c r="CU219" s="215"/>
      <c r="CV219" s="215"/>
      <c r="CW219" s="215"/>
      <c r="CX219" s="215"/>
      <c r="CY219" s="215"/>
      <c r="CZ219" s="215"/>
      <c r="DA219" s="215"/>
      <c r="DB219" s="215"/>
      <c r="DC219" s="215"/>
      <c r="DD219" s="215"/>
      <c r="DE219" s="215"/>
      <c r="DF219" s="215"/>
      <c r="DG219" s="215"/>
      <c r="DH219" s="215"/>
      <c r="DI219" s="220"/>
      <c r="DJ219" s="219"/>
      <c r="DK219" s="215"/>
      <c r="DL219" s="215"/>
      <c r="DM219" s="215"/>
      <c r="DN219" s="215"/>
      <c r="DO219" s="215"/>
      <c r="DP219" s="215"/>
      <c r="DQ219" s="215"/>
      <c r="DR219" s="215"/>
      <c r="DS219" s="215"/>
      <c r="DT219" s="215"/>
      <c r="DU219" s="215"/>
      <c r="DV219" s="215"/>
      <c r="DW219" s="215"/>
      <c r="DX219" s="215"/>
      <c r="DY219" s="215"/>
      <c r="DZ219" s="215"/>
      <c r="EA219" s="215"/>
      <c r="EB219" s="215"/>
      <c r="EC219" s="215"/>
      <c r="ED219" s="215"/>
      <c r="EE219" s="215"/>
      <c r="EF219" s="215"/>
      <c r="EG219" s="215"/>
      <c r="EH219" s="215"/>
      <c r="EI219" s="215"/>
      <c r="EJ219" s="215"/>
      <c r="EK219" s="215"/>
      <c r="EL219" s="215"/>
      <c r="EM219" s="215"/>
      <c r="EN219" s="215"/>
      <c r="EO219" s="215"/>
      <c r="EP219" s="215"/>
      <c r="EQ219" s="215"/>
      <c r="ER219" s="215"/>
      <c r="ES219" s="215"/>
      <c r="ET219" s="215"/>
      <c r="EU219" s="215"/>
      <c r="EV219" s="215"/>
      <c r="EW219" s="215"/>
      <c r="EX219" s="215"/>
      <c r="EY219" s="215"/>
      <c r="EZ219" s="215"/>
      <c r="FA219" s="215"/>
      <c r="FB219" s="215"/>
      <c r="FC219" s="215"/>
      <c r="FD219" s="215"/>
      <c r="FE219" s="215"/>
      <c r="FF219" s="215"/>
      <c r="FG219" s="215"/>
      <c r="FH219" s="215"/>
      <c r="FI219" s="215"/>
      <c r="FJ219" s="215"/>
      <c r="FK219" s="215"/>
      <c r="FL219" s="215"/>
      <c r="FM219" s="215"/>
      <c r="FN219" s="215"/>
      <c r="FO219" s="215"/>
      <c r="FP219" s="215"/>
      <c r="FQ219" s="215"/>
      <c r="FR219" s="215"/>
      <c r="FS219" s="215"/>
      <c r="FT219" s="215"/>
      <c r="FU219" s="215"/>
      <c r="FV219" s="215"/>
      <c r="FW219" s="215"/>
      <c r="FX219" s="215"/>
      <c r="FY219" s="215"/>
      <c r="FZ219" s="215"/>
      <c r="GA219" s="215"/>
      <c r="GB219" s="215"/>
      <c r="GC219" s="215"/>
      <c r="GD219" s="215"/>
      <c r="GE219" s="215"/>
      <c r="GF219" s="215"/>
      <c r="GG219" s="218"/>
      <c r="GH219" s="215"/>
      <c r="GI219" s="215"/>
      <c r="GJ219" s="215"/>
      <c r="GK219" s="221"/>
      <c r="GL219" s="1514">
        <f>SUM(I221:GK221)</f>
        <v>0</v>
      </c>
      <c r="GM219" s="2154">
        <f>ROUND(GL219/30,2)</f>
        <v>0</v>
      </c>
      <c r="GN219" s="1602"/>
      <c r="GO219" s="200"/>
    </row>
    <row r="220" spans="1:197" ht="4.5" hidden="1" customHeight="1">
      <c r="A220" s="1387"/>
      <c r="B220" s="1381"/>
      <c r="C220" s="1381"/>
      <c r="D220" s="1381"/>
      <c r="E220" s="1381"/>
      <c r="F220" s="1381"/>
      <c r="G220" s="1392"/>
      <c r="H220" s="1337"/>
      <c r="I220" s="214"/>
      <c r="J220" s="215"/>
      <c r="K220" s="215"/>
      <c r="L220" s="215"/>
      <c r="M220" s="215"/>
      <c r="N220" s="215"/>
      <c r="O220" s="215"/>
      <c r="P220" s="215"/>
      <c r="Q220" s="215"/>
      <c r="R220" s="217"/>
      <c r="S220" s="215"/>
      <c r="T220" s="215"/>
      <c r="U220" s="215"/>
      <c r="V220" s="215"/>
      <c r="W220" s="215"/>
      <c r="X220" s="218"/>
      <c r="Y220" s="215"/>
      <c r="Z220" s="215"/>
      <c r="AA220" s="215"/>
      <c r="AB220" s="215"/>
      <c r="AC220" s="218"/>
      <c r="AD220" s="215"/>
      <c r="AE220" s="215"/>
      <c r="AF220" s="215"/>
      <c r="AG220" s="217"/>
      <c r="AH220" s="218"/>
      <c r="AI220" s="215"/>
      <c r="AJ220" s="215"/>
      <c r="AK220" s="215"/>
      <c r="AL220" s="217"/>
      <c r="AM220" s="218"/>
      <c r="AN220" s="215"/>
      <c r="AO220" s="215"/>
      <c r="AP220" s="215"/>
      <c r="AQ220" s="215"/>
      <c r="AR220" s="215"/>
      <c r="AS220" s="215"/>
      <c r="AT220" s="215"/>
      <c r="AU220" s="215"/>
      <c r="AV220" s="217"/>
      <c r="AW220" s="215"/>
      <c r="AX220" s="215"/>
      <c r="AY220" s="215"/>
      <c r="AZ220" s="215"/>
      <c r="BA220" s="215"/>
      <c r="BB220" s="219"/>
      <c r="BC220" s="215"/>
      <c r="BD220" s="215"/>
      <c r="BE220" s="215"/>
      <c r="BF220" s="215"/>
      <c r="BG220" s="215"/>
      <c r="BH220" s="215"/>
      <c r="BI220" s="215"/>
      <c r="BJ220" s="215"/>
      <c r="BK220" s="215"/>
      <c r="BL220" s="218"/>
      <c r="BM220" s="215"/>
      <c r="BN220" s="215"/>
      <c r="BO220" s="215"/>
      <c r="BP220" s="215"/>
      <c r="BQ220" s="218"/>
      <c r="BR220" s="215"/>
      <c r="BS220" s="215"/>
      <c r="BT220" s="215"/>
      <c r="BU220" s="215"/>
      <c r="BV220" s="215"/>
      <c r="BW220" s="215"/>
      <c r="BX220" s="215"/>
      <c r="BY220" s="215"/>
      <c r="BZ220" s="217"/>
      <c r="CA220" s="218"/>
      <c r="CB220" s="215"/>
      <c r="CC220" s="215"/>
      <c r="CD220" s="215"/>
      <c r="CE220" s="217"/>
      <c r="CF220" s="218"/>
      <c r="CG220" s="215"/>
      <c r="CH220" s="215"/>
      <c r="CI220" s="215"/>
      <c r="CJ220" s="217"/>
      <c r="CK220" s="215"/>
      <c r="CL220" s="215"/>
      <c r="CM220" s="215"/>
      <c r="CN220" s="215"/>
      <c r="CO220" s="215"/>
      <c r="CP220" s="215"/>
      <c r="CQ220" s="215"/>
      <c r="CR220" s="215"/>
      <c r="CS220" s="215"/>
      <c r="CT220" s="215"/>
      <c r="CU220" s="215"/>
      <c r="CV220" s="215"/>
      <c r="CW220" s="215"/>
      <c r="CX220" s="215"/>
      <c r="CY220" s="215"/>
      <c r="CZ220" s="215"/>
      <c r="DA220" s="215"/>
      <c r="DB220" s="215"/>
      <c r="DC220" s="215"/>
      <c r="DD220" s="215"/>
      <c r="DE220" s="215"/>
      <c r="DF220" s="215"/>
      <c r="DG220" s="215"/>
      <c r="DH220" s="215"/>
      <c r="DI220" s="220"/>
      <c r="DJ220" s="219"/>
      <c r="DK220" s="215"/>
      <c r="DL220" s="215"/>
      <c r="DM220" s="215"/>
      <c r="DN220" s="215"/>
      <c r="DO220" s="215"/>
      <c r="DP220" s="215"/>
      <c r="DQ220" s="215"/>
      <c r="DR220" s="215"/>
      <c r="DS220" s="215"/>
      <c r="DT220" s="215"/>
      <c r="DU220" s="215"/>
      <c r="DV220" s="215"/>
      <c r="DW220" s="215"/>
      <c r="DX220" s="215"/>
      <c r="DY220" s="215"/>
      <c r="DZ220" s="215"/>
      <c r="EA220" s="215"/>
      <c r="EB220" s="215"/>
      <c r="EC220" s="215"/>
      <c r="ED220" s="215"/>
      <c r="EE220" s="215"/>
      <c r="EF220" s="215"/>
      <c r="EG220" s="215"/>
      <c r="EH220" s="215"/>
      <c r="EI220" s="215"/>
      <c r="EJ220" s="215"/>
      <c r="EK220" s="215"/>
      <c r="EL220" s="215"/>
      <c r="EM220" s="215"/>
      <c r="EN220" s="215"/>
      <c r="EO220" s="215"/>
      <c r="EP220" s="215"/>
      <c r="EQ220" s="215"/>
      <c r="ER220" s="215"/>
      <c r="ES220" s="215"/>
      <c r="ET220" s="215"/>
      <c r="EU220" s="215"/>
      <c r="EV220" s="215"/>
      <c r="EW220" s="215"/>
      <c r="EX220" s="215"/>
      <c r="EY220" s="215"/>
      <c r="EZ220" s="215"/>
      <c r="FA220" s="215"/>
      <c r="FB220" s="215"/>
      <c r="FC220" s="215"/>
      <c r="FD220" s="215"/>
      <c r="FE220" s="215"/>
      <c r="FF220" s="215"/>
      <c r="FG220" s="215"/>
      <c r="FH220" s="215"/>
      <c r="FI220" s="215"/>
      <c r="FJ220" s="215"/>
      <c r="FK220" s="215"/>
      <c r="FL220" s="215"/>
      <c r="FM220" s="215"/>
      <c r="FN220" s="215"/>
      <c r="FO220" s="215"/>
      <c r="FP220" s="215"/>
      <c r="FQ220" s="215"/>
      <c r="FR220" s="215"/>
      <c r="FS220" s="215"/>
      <c r="FT220" s="215"/>
      <c r="FU220" s="215"/>
      <c r="FV220" s="215"/>
      <c r="FW220" s="215"/>
      <c r="FX220" s="215"/>
      <c r="FY220" s="215"/>
      <c r="FZ220" s="215"/>
      <c r="GA220" s="215"/>
      <c r="GB220" s="215"/>
      <c r="GC220" s="215"/>
      <c r="GD220" s="215"/>
      <c r="GE220" s="215"/>
      <c r="GF220" s="215"/>
      <c r="GG220" s="218"/>
      <c r="GH220" s="215"/>
      <c r="GI220" s="215"/>
      <c r="GJ220" s="215"/>
      <c r="GK220" s="221"/>
      <c r="GL220" s="1549"/>
      <c r="GM220" s="2154"/>
      <c r="GN220" s="1525"/>
      <c r="GO220" s="200"/>
    </row>
    <row r="221" spans="1:197" ht="10.5" hidden="1" customHeight="1">
      <c r="A221" s="1387"/>
      <c r="B221" s="1381"/>
      <c r="C221" s="1381"/>
      <c r="D221" s="1381"/>
      <c r="E221" s="1381"/>
      <c r="F221" s="1381"/>
      <c r="G221" s="1393"/>
      <c r="H221" s="1338"/>
      <c r="I221" s="1517"/>
      <c r="J221" s="1511"/>
      <c r="K221" s="1511"/>
      <c r="L221" s="1511"/>
      <c r="M221" s="1512"/>
      <c r="N221" s="1603"/>
      <c r="O221" s="1592"/>
      <c r="P221" s="1592"/>
      <c r="Q221" s="1592"/>
      <c r="R221" s="1593"/>
      <c r="S221" s="1510"/>
      <c r="T221" s="1511"/>
      <c r="U221" s="1511"/>
      <c r="V221" s="1511"/>
      <c r="W221" s="1512"/>
      <c r="X221" s="1510"/>
      <c r="Y221" s="1511"/>
      <c r="Z221" s="1511"/>
      <c r="AA221" s="1511"/>
      <c r="AB221" s="1512"/>
      <c r="AC221" s="1510"/>
      <c r="AD221" s="1511"/>
      <c r="AE221" s="1511"/>
      <c r="AF221" s="1511"/>
      <c r="AG221" s="1512"/>
      <c r="AH221" s="1510"/>
      <c r="AI221" s="1511"/>
      <c r="AJ221" s="1511"/>
      <c r="AK221" s="1511"/>
      <c r="AL221" s="1512"/>
      <c r="AM221" s="1510"/>
      <c r="AN221" s="1511"/>
      <c r="AO221" s="1511"/>
      <c r="AP221" s="1511"/>
      <c r="AQ221" s="1512"/>
      <c r="AR221" s="1510"/>
      <c r="AS221" s="1511"/>
      <c r="AT221" s="1511"/>
      <c r="AU221" s="1511"/>
      <c r="AV221" s="1512"/>
      <c r="AW221" s="1510"/>
      <c r="AX221" s="1511"/>
      <c r="AY221" s="1511"/>
      <c r="AZ221" s="1511"/>
      <c r="BA221" s="1521"/>
      <c r="BB221" s="1522"/>
      <c r="BC221" s="1511"/>
      <c r="BD221" s="1511"/>
      <c r="BE221" s="1511"/>
      <c r="BF221" s="1512"/>
      <c r="BG221" s="1510"/>
      <c r="BH221" s="1511"/>
      <c r="BI221" s="1511"/>
      <c r="BJ221" s="1511"/>
      <c r="BK221" s="1512"/>
      <c r="BL221" s="1510"/>
      <c r="BM221" s="1511"/>
      <c r="BN221" s="1511"/>
      <c r="BO221" s="1511"/>
      <c r="BP221" s="1512"/>
      <c r="BQ221" s="1510"/>
      <c r="BR221" s="1511"/>
      <c r="BS221" s="1511"/>
      <c r="BT221" s="1511"/>
      <c r="BU221" s="1512"/>
      <c r="BV221" s="1510"/>
      <c r="BW221" s="1511"/>
      <c r="BX221" s="1511"/>
      <c r="BY221" s="1511"/>
      <c r="BZ221" s="1512"/>
      <c r="CA221" s="1510"/>
      <c r="CB221" s="1511"/>
      <c r="CC221" s="1511"/>
      <c r="CD221" s="1511"/>
      <c r="CE221" s="1512"/>
      <c r="CF221" s="1510"/>
      <c r="CG221" s="1511"/>
      <c r="CH221" s="1511"/>
      <c r="CI221" s="1511"/>
      <c r="CJ221" s="1512"/>
      <c r="CK221" s="1511"/>
      <c r="CL221" s="1511"/>
      <c r="CM221" s="1511"/>
      <c r="CN221" s="1511"/>
      <c r="CO221" s="1512"/>
      <c r="CP221" s="1510"/>
      <c r="CQ221" s="1511"/>
      <c r="CR221" s="1511"/>
      <c r="CS221" s="1511"/>
      <c r="CT221" s="1512"/>
      <c r="CU221" s="1510"/>
      <c r="CV221" s="1511"/>
      <c r="CW221" s="1511"/>
      <c r="CX221" s="1511"/>
      <c r="CY221" s="1512"/>
      <c r="CZ221" s="1510"/>
      <c r="DA221" s="1511"/>
      <c r="DB221" s="1511"/>
      <c r="DC221" s="1511"/>
      <c r="DD221" s="1512"/>
      <c r="DE221" s="1510"/>
      <c r="DF221" s="1511"/>
      <c r="DG221" s="1511"/>
      <c r="DH221" s="1511"/>
      <c r="DI221" s="1521"/>
      <c r="DJ221" s="1522"/>
      <c r="DK221" s="1511"/>
      <c r="DL221" s="1511"/>
      <c r="DM221" s="1511"/>
      <c r="DN221" s="1512"/>
      <c r="DO221" s="1510"/>
      <c r="DP221" s="1511"/>
      <c r="DQ221" s="1511"/>
      <c r="DR221" s="1511"/>
      <c r="DS221" s="1512"/>
      <c r="DT221" s="1510"/>
      <c r="DU221" s="1511"/>
      <c r="DV221" s="1511"/>
      <c r="DW221" s="1511"/>
      <c r="DX221" s="1512"/>
      <c r="DY221" s="1510"/>
      <c r="DZ221" s="1511"/>
      <c r="EA221" s="1511"/>
      <c r="EB221" s="1511"/>
      <c r="EC221" s="1512"/>
      <c r="ED221" s="1511"/>
      <c r="EE221" s="1511"/>
      <c r="EF221" s="1511"/>
      <c r="EG221" s="1511"/>
      <c r="EH221" s="1512"/>
      <c r="EI221" s="1510"/>
      <c r="EJ221" s="1511"/>
      <c r="EK221" s="1511"/>
      <c r="EL221" s="1511"/>
      <c r="EM221" s="1512"/>
      <c r="EN221" s="1510"/>
      <c r="EO221" s="1511"/>
      <c r="EP221" s="1511"/>
      <c r="EQ221" s="1511"/>
      <c r="ER221" s="1512"/>
      <c r="ES221" s="1510"/>
      <c r="ET221" s="1511"/>
      <c r="EU221" s="1511"/>
      <c r="EV221" s="1511"/>
      <c r="EW221" s="1512"/>
      <c r="EX221" s="1510"/>
      <c r="EY221" s="1511"/>
      <c r="EZ221" s="1511"/>
      <c r="FA221" s="1511"/>
      <c r="FB221" s="1512"/>
      <c r="FC221" s="1510"/>
      <c r="FD221" s="1511"/>
      <c r="FE221" s="1511"/>
      <c r="FF221" s="1511"/>
      <c r="FG221" s="1512"/>
      <c r="FH221" s="1510"/>
      <c r="FI221" s="1511"/>
      <c r="FJ221" s="1511"/>
      <c r="FK221" s="1511"/>
      <c r="FL221" s="1512"/>
      <c r="FM221" s="1510"/>
      <c r="FN221" s="1511"/>
      <c r="FO221" s="1511"/>
      <c r="FP221" s="1511"/>
      <c r="FQ221" s="1511"/>
      <c r="FR221" s="1511"/>
      <c r="FS221" s="1511"/>
      <c r="FT221" s="1511"/>
      <c r="FU221" s="1511"/>
      <c r="FV221" s="1512"/>
      <c r="FW221" s="1510"/>
      <c r="FX221" s="1511"/>
      <c r="FY221" s="1511"/>
      <c r="FZ221" s="1511"/>
      <c r="GA221" s="1512"/>
      <c r="GB221" s="1510"/>
      <c r="GC221" s="1511"/>
      <c r="GD221" s="1511"/>
      <c r="GE221" s="1511"/>
      <c r="GF221" s="1512"/>
      <c r="GG221" s="1510"/>
      <c r="GH221" s="1511"/>
      <c r="GI221" s="1511"/>
      <c r="GJ221" s="1511"/>
      <c r="GK221" s="1513"/>
      <c r="GL221" s="1549"/>
      <c r="GM221" s="2155"/>
      <c r="GN221" s="1525"/>
      <c r="GO221" s="200"/>
    </row>
    <row r="222" spans="1:197" ht="10.5" hidden="1" customHeight="1">
      <c r="A222" s="1387"/>
      <c r="B222" s="1381"/>
      <c r="C222" s="1381"/>
      <c r="D222" s="1381"/>
      <c r="E222" s="1381"/>
      <c r="F222" s="1381"/>
      <c r="G222" s="1518" t="s">
        <v>767</v>
      </c>
      <c r="H222" s="1337"/>
      <c r="I222" s="214"/>
      <c r="J222" s="215"/>
      <c r="K222" s="215"/>
      <c r="L222" s="215"/>
      <c r="M222" s="217"/>
      <c r="N222" s="218"/>
      <c r="O222" s="215"/>
      <c r="P222" s="215"/>
      <c r="Q222" s="215"/>
      <c r="R222" s="215"/>
      <c r="S222" s="218"/>
      <c r="T222" s="215"/>
      <c r="U222" s="215"/>
      <c r="V222" s="215"/>
      <c r="W222" s="215"/>
      <c r="X222" s="218"/>
      <c r="Y222" s="215"/>
      <c r="Z222" s="215"/>
      <c r="AA222" s="215"/>
      <c r="AB222" s="215"/>
      <c r="AC222" s="218"/>
      <c r="AD222" s="215"/>
      <c r="AE222" s="215"/>
      <c r="AF222" s="215"/>
      <c r="AG222" s="217"/>
      <c r="AH222" s="218"/>
      <c r="AI222" s="215"/>
      <c r="AJ222" s="215"/>
      <c r="AK222" s="215"/>
      <c r="AL222" s="217"/>
      <c r="AM222" s="215"/>
      <c r="AN222" s="215"/>
      <c r="AO222" s="215"/>
      <c r="AP222" s="215"/>
      <c r="AQ222" s="215"/>
      <c r="AR222" s="218"/>
      <c r="AS222" s="215"/>
      <c r="AT222" s="215"/>
      <c r="AU222" s="215"/>
      <c r="AV222" s="217"/>
      <c r="AW222" s="215"/>
      <c r="AX222" s="215"/>
      <c r="AY222" s="215"/>
      <c r="AZ222" s="215"/>
      <c r="BA222" s="215"/>
      <c r="BB222" s="219"/>
      <c r="BC222" s="215"/>
      <c r="BD222" s="215"/>
      <c r="BE222" s="215"/>
      <c r="BF222" s="217"/>
      <c r="BG222" s="218"/>
      <c r="BH222" s="215"/>
      <c r="BI222" s="215"/>
      <c r="BJ222" s="215"/>
      <c r="BK222" s="217"/>
      <c r="BL222" s="218"/>
      <c r="BM222" s="215"/>
      <c r="BN222" s="215"/>
      <c r="BO222" s="215"/>
      <c r="BP222" s="217"/>
      <c r="BQ222" s="218"/>
      <c r="BR222" s="215"/>
      <c r="BS222" s="215"/>
      <c r="BT222" s="215"/>
      <c r="BU222" s="217"/>
      <c r="BV222" s="218"/>
      <c r="BW222" s="215"/>
      <c r="BX222" s="215"/>
      <c r="BY222" s="215"/>
      <c r="BZ222" s="217"/>
      <c r="CA222" s="218"/>
      <c r="CB222" s="215"/>
      <c r="CC222" s="215"/>
      <c r="CD222" s="215"/>
      <c r="CE222" s="217"/>
      <c r="CF222" s="218"/>
      <c r="CG222" s="215"/>
      <c r="CH222" s="215"/>
      <c r="CI222" s="215"/>
      <c r="CJ222" s="217"/>
      <c r="CK222" s="215"/>
      <c r="CL222" s="215"/>
      <c r="CM222" s="215"/>
      <c r="CN222" s="215"/>
      <c r="CO222" s="215"/>
      <c r="CP222" s="215"/>
      <c r="CQ222" s="215"/>
      <c r="CR222" s="215"/>
      <c r="CS222" s="215"/>
      <c r="CT222" s="215"/>
      <c r="CU222" s="215"/>
      <c r="CV222" s="215"/>
      <c r="CW222" s="215"/>
      <c r="CX222" s="215"/>
      <c r="CY222" s="215"/>
      <c r="CZ222" s="215"/>
      <c r="DA222" s="215"/>
      <c r="DB222" s="215"/>
      <c r="DC222" s="215"/>
      <c r="DD222" s="215"/>
      <c r="DE222" s="215"/>
      <c r="DF222" s="215"/>
      <c r="DG222" s="215"/>
      <c r="DH222" s="215"/>
      <c r="DI222" s="220"/>
      <c r="DJ222" s="219"/>
      <c r="DK222" s="215"/>
      <c r="DL222" s="215"/>
      <c r="DM222" s="215"/>
      <c r="DN222" s="215"/>
      <c r="DO222" s="215"/>
      <c r="DP222" s="215"/>
      <c r="DQ222" s="215"/>
      <c r="DR222" s="215"/>
      <c r="DS222" s="215"/>
      <c r="DT222" s="215"/>
      <c r="DU222" s="215"/>
      <c r="DV222" s="215"/>
      <c r="DW222" s="215"/>
      <c r="DX222" s="215"/>
      <c r="DY222" s="215"/>
      <c r="DZ222" s="215"/>
      <c r="EA222" s="215"/>
      <c r="EB222" s="215"/>
      <c r="EC222" s="215"/>
      <c r="ED222" s="215"/>
      <c r="EE222" s="215"/>
      <c r="EF222" s="215"/>
      <c r="EG222" s="215"/>
      <c r="EH222" s="215"/>
      <c r="EI222" s="215"/>
      <c r="EJ222" s="215"/>
      <c r="EK222" s="215"/>
      <c r="EL222" s="215"/>
      <c r="EM222" s="215"/>
      <c r="EN222" s="215"/>
      <c r="EO222" s="215"/>
      <c r="EP222" s="215"/>
      <c r="EQ222" s="215"/>
      <c r="ER222" s="215"/>
      <c r="ES222" s="215"/>
      <c r="ET222" s="215"/>
      <c r="EU222" s="215"/>
      <c r="EV222" s="215"/>
      <c r="EW222" s="215"/>
      <c r="EX222" s="215"/>
      <c r="EY222" s="215"/>
      <c r="EZ222" s="215"/>
      <c r="FA222" s="215"/>
      <c r="FB222" s="215"/>
      <c r="FC222" s="215"/>
      <c r="FD222" s="215"/>
      <c r="FE222" s="215"/>
      <c r="FF222" s="215"/>
      <c r="FG222" s="215"/>
      <c r="FH222" s="218"/>
      <c r="FI222" s="215"/>
      <c r="FJ222" s="215"/>
      <c r="FK222" s="215"/>
      <c r="FL222" s="217"/>
      <c r="FM222" s="218"/>
      <c r="FN222" s="215"/>
      <c r="FO222" s="215"/>
      <c r="FP222" s="215"/>
      <c r="FQ222" s="217"/>
      <c r="FR222" s="218"/>
      <c r="FS222" s="215"/>
      <c r="FT222" s="215"/>
      <c r="FU222" s="215"/>
      <c r="FV222" s="217"/>
      <c r="FW222" s="218"/>
      <c r="FX222" s="215"/>
      <c r="FY222" s="215"/>
      <c r="FZ222" s="215"/>
      <c r="GA222" s="217"/>
      <c r="GB222" s="215"/>
      <c r="GC222" s="215"/>
      <c r="GD222" s="215"/>
      <c r="GE222" s="215"/>
      <c r="GF222" s="215"/>
      <c r="GG222" s="218"/>
      <c r="GH222" s="215"/>
      <c r="GI222" s="215"/>
      <c r="GJ222" s="215"/>
      <c r="GK222" s="221"/>
      <c r="GL222" s="1504">
        <f>SUM(I224:GK224)</f>
        <v>0</v>
      </c>
      <c r="GM222" s="2154">
        <f>ROUND(GL222/30,2)</f>
        <v>0</v>
      </c>
      <c r="GN222" s="1525"/>
      <c r="GO222" s="200"/>
    </row>
    <row r="223" spans="1:197" ht="6" hidden="1" customHeight="1">
      <c r="A223" s="1387"/>
      <c r="B223" s="1381"/>
      <c r="C223" s="1381"/>
      <c r="D223" s="1381"/>
      <c r="E223" s="1381"/>
      <c r="F223" s="1381"/>
      <c r="G223" s="1518"/>
      <c r="H223" s="1337"/>
      <c r="I223" s="214"/>
      <c r="J223" s="215"/>
      <c r="K223" s="215"/>
      <c r="L223" s="215"/>
      <c r="M223" s="215"/>
      <c r="N223" s="215"/>
      <c r="O223" s="215"/>
      <c r="P223" s="215"/>
      <c r="Q223" s="215"/>
      <c r="R223" s="215"/>
      <c r="S223" s="215"/>
      <c r="T223" s="215"/>
      <c r="U223" s="215"/>
      <c r="V223" s="215"/>
      <c r="W223" s="215"/>
      <c r="X223" s="218"/>
      <c r="Y223" s="215"/>
      <c r="Z223" s="215"/>
      <c r="AA223" s="215"/>
      <c r="AB223" s="215"/>
      <c r="AC223" s="218"/>
      <c r="AD223" s="215"/>
      <c r="AE223" s="215"/>
      <c r="AF223" s="215"/>
      <c r="AG223" s="215"/>
      <c r="AH223" s="215"/>
      <c r="AI223" s="215"/>
      <c r="AJ223" s="215"/>
      <c r="AK223" s="215"/>
      <c r="AL223" s="217"/>
      <c r="AM223" s="215"/>
      <c r="AN223" s="215"/>
      <c r="AO223" s="215"/>
      <c r="AP223" s="215"/>
      <c r="AQ223" s="215"/>
      <c r="AR223" s="218"/>
      <c r="AS223" s="215"/>
      <c r="AT223" s="215"/>
      <c r="AU223" s="215"/>
      <c r="AV223" s="217"/>
      <c r="AW223" s="215"/>
      <c r="AX223" s="215"/>
      <c r="AY223" s="215"/>
      <c r="AZ223" s="215"/>
      <c r="BA223" s="215"/>
      <c r="BB223" s="219"/>
      <c r="BC223" s="215"/>
      <c r="BD223" s="215"/>
      <c r="BE223" s="215"/>
      <c r="BF223" s="215"/>
      <c r="BG223" s="218"/>
      <c r="BH223" s="215"/>
      <c r="BI223" s="215"/>
      <c r="BJ223" s="215"/>
      <c r="BK223" s="217"/>
      <c r="BL223" s="218"/>
      <c r="BM223" s="215"/>
      <c r="BN223" s="215"/>
      <c r="BO223" s="215"/>
      <c r="BP223" s="217"/>
      <c r="BQ223" s="218"/>
      <c r="BR223" s="215"/>
      <c r="BS223" s="215"/>
      <c r="BT223" s="215"/>
      <c r="BU223" s="217"/>
      <c r="BV223" s="218"/>
      <c r="BW223" s="215"/>
      <c r="BX223" s="215"/>
      <c r="BY223" s="215"/>
      <c r="BZ223" s="217"/>
      <c r="CA223" s="218"/>
      <c r="CB223" s="215"/>
      <c r="CC223" s="215"/>
      <c r="CD223" s="215"/>
      <c r="CE223" s="217"/>
      <c r="CF223" s="218"/>
      <c r="CG223" s="215"/>
      <c r="CH223" s="215"/>
      <c r="CI223" s="215"/>
      <c r="CJ223" s="217"/>
      <c r="CK223" s="215"/>
      <c r="CL223" s="215"/>
      <c r="CM223" s="215"/>
      <c r="CN223" s="215"/>
      <c r="CO223" s="215"/>
      <c r="CP223" s="215"/>
      <c r="CQ223" s="215"/>
      <c r="CR223" s="215"/>
      <c r="CS223" s="215"/>
      <c r="CT223" s="215"/>
      <c r="CU223" s="215"/>
      <c r="CV223" s="215"/>
      <c r="CW223" s="215"/>
      <c r="CX223" s="215"/>
      <c r="CY223" s="215"/>
      <c r="CZ223" s="215"/>
      <c r="DA223" s="215"/>
      <c r="DB223" s="215"/>
      <c r="DC223" s="215"/>
      <c r="DD223" s="215"/>
      <c r="DE223" s="215"/>
      <c r="DF223" s="215"/>
      <c r="DG223" s="215"/>
      <c r="DH223" s="215"/>
      <c r="DI223" s="220"/>
      <c r="DJ223" s="219"/>
      <c r="DK223" s="215"/>
      <c r="DL223" s="215"/>
      <c r="DM223" s="215"/>
      <c r="DN223" s="215"/>
      <c r="DO223" s="215"/>
      <c r="DP223" s="215"/>
      <c r="DQ223" s="215"/>
      <c r="DR223" s="215"/>
      <c r="DS223" s="215"/>
      <c r="DT223" s="215"/>
      <c r="DU223" s="215"/>
      <c r="DV223" s="215"/>
      <c r="DW223" s="215"/>
      <c r="DX223" s="215"/>
      <c r="DY223" s="215"/>
      <c r="DZ223" s="215"/>
      <c r="EA223" s="215"/>
      <c r="EB223" s="215"/>
      <c r="EC223" s="215"/>
      <c r="ED223" s="215"/>
      <c r="EE223" s="215"/>
      <c r="EF223" s="215"/>
      <c r="EG223" s="215"/>
      <c r="EH223" s="215"/>
      <c r="EI223" s="215"/>
      <c r="EJ223" s="215"/>
      <c r="EK223" s="215"/>
      <c r="EL223" s="215"/>
      <c r="EM223" s="215"/>
      <c r="EN223" s="215"/>
      <c r="EO223" s="215"/>
      <c r="EP223" s="215"/>
      <c r="EQ223" s="215"/>
      <c r="ER223" s="215"/>
      <c r="ES223" s="215"/>
      <c r="ET223" s="215"/>
      <c r="EU223" s="215"/>
      <c r="EV223" s="215"/>
      <c r="EW223" s="215"/>
      <c r="EX223" s="215"/>
      <c r="EY223" s="215"/>
      <c r="EZ223" s="215"/>
      <c r="FA223" s="215"/>
      <c r="FB223" s="215"/>
      <c r="FC223" s="215"/>
      <c r="FD223" s="215"/>
      <c r="FE223" s="215"/>
      <c r="FF223" s="215"/>
      <c r="FG223" s="215"/>
      <c r="FH223" s="218"/>
      <c r="FI223" s="215"/>
      <c r="FJ223" s="215"/>
      <c r="FK223" s="215"/>
      <c r="FL223" s="217"/>
      <c r="FM223" s="218"/>
      <c r="FN223" s="215"/>
      <c r="FO223" s="215"/>
      <c r="FP223" s="215"/>
      <c r="FQ223" s="217"/>
      <c r="FR223" s="218"/>
      <c r="FS223" s="215"/>
      <c r="FT223" s="215"/>
      <c r="FU223" s="215"/>
      <c r="FV223" s="217"/>
      <c r="FW223" s="218"/>
      <c r="FX223" s="215"/>
      <c r="FY223" s="215"/>
      <c r="FZ223" s="215"/>
      <c r="GA223" s="217"/>
      <c r="GB223" s="215"/>
      <c r="GC223" s="215"/>
      <c r="GD223" s="215"/>
      <c r="GE223" s="215"/>
      <c r="GF223" s="215"/>
      <c r="GG223" s="218"/>
      <c r="GH223" s="215"/>
      <c r="GI223" s="215"/>
      <c r="GJ223" s="215"/>
      <c r="GK223" s="221"/>
      <c r="GL223" s="1505"/>
      <c r="GM223" s="2154"/>
      <c r="GN223" s="1525"/>
      <c r="GO223" s="200"/>
    </row>
    <row r="224" spans="1:197" ht="10.5" hidden="1" customHeight="1">
      <c r="A224" s="1387"/>
      <c r="B224" s="1381"/>
      <c r="C224" s="1381"/>
      <c r="D224" s="1381"/>
      <c r="E224" s="1381"/>
      <c r="F224" s="1381"/>
      <c r="G224" s="1519"/>
      <c r="H224" s="1338"/>
      <c r="I224" s="1591"/>
      <c r="J224" s="1592"/>
      <c r="K224" s="1592"/>
      <c r="L224" s="1592"/>
      <c r="M224" s="1593"/>
      <c r="N224" s="1510"/>
      <c r="O224" s="1511"/>
      <c r="P224" s="1511"/>
      <c r="Q224" s="1511"/>
      <c r="R224" s="1512"/>
      <c r="S224" s="1510"/>
      <c r="T224" s="1511"/>
      <c r="U224" s="1511"/>
      <c r="V224" s="1511"/>
      <c r="W224" s="1512"/>
      <c r="X224" s="1510"/>
      <c r="Y224" s="1511"/>
      <c r="Z224" s="1511"/>
      <c r="AA224" s="1511"/>
      <c r="AB224" s="1512"/>
      <c r="AC224" s="1510"/>
      <c r="AD224" s="1511"/>
      <c r="AE224" s="1511"/>
      <c r="AF224" s="1511"/>
      <c r="AG224" s="1512"/>
      <c r="AH224" s="1510"/>
      <c r="AI224" s="1511"/>
      <c r="AJ224" s="1511"/>
      <c r="AK224" s="1511"/>
      <c r="AL224" s="1512"/>
      <c r="AM224" s="1510"/>
      <c r="AN224" s="1511"/>
      <c r="AO224" s="1511"/>
      <c r="AP224" s="1511"/>
      <c r="AQ224" s="1512"/>
      <c r="AR224" s="1510"/>
      <c r="AS224" s="1511"/>
      <c r="AT224" s="1511"/>
      <c r="AU224" s="1511"/>
      <c r="AV224" s="1512"/>
      <c r="AW224" s="1510"/>
      <c r="AX224" s="1511"/>
      <c r="AY224" s="1511"/>
      <c r="AZ224" s="1511"/>
      <c r="BA224" s="1521"/>
      <c r="BB224" s="1522"/>
      <c r="BC224" s="1511"/>
      <c r="BD224" s="1511"/>
      <c r="BE224" s="1511"/>
      <c r="BF224" s="1512"/>
      <c r="BG224" s="1510"/>
      <c r="BH224" s="1511"/>
      <c r="BI224" s="1511"/>
      <c r="BJ224" s="1511"/>
      <c r="BK224" s="1512"/>
      <c r="BL224" s="1510"/>
      <c r="BM224" s="1511"/>
      <c r="BN224" s="1511"/>
      <c r="BO224" s="1511"/>
      <c r="BP224" s="1512"/>
      <c r="BQ224" s="1510"/>
      <c r="BR224" s="1511"/>
      <c r="BS224" s="1511"/>
      <c r="BT224" s="1511"/>
      <c r="BU224" s="1512"/>
      <c r="BV224" s="1510"/>
      <c r="BW224" s="1511"/>
      <c r="BX224" s="1511"/>
      <c r="BY224" s="1511"/>
      <c r="BZ224" s="1512"/>
      <c r="CA224" s="1510"/>
      <c r="CB224" s="1511"/>
      <c r="CC224" s="1511"/>
      <c r="CD224" s="1511"/>
      <c r="CE224" s="1512"/>
      <c r="CF224" s="1510"/>
      <c r="CG224" s="1511"/>
      <c r="CH224" s="1511"/>
      <c r="CI224" s="1511"/>
      <c r="CJ224" s="1512"/>
      <c r="CK224" s="1511"/>
      <c r="CL224" s="1511"/>
      <c r="CM224" s="1511"/>
      <c r="CN224" s="1511"/>
      <c r="CO224" s="1512"/>
      <c r="CP224" s="1510"/>
      <c r="CQ224" s="1511"/>
      <c r="CR224" s="1511"/>
      <c r="CS224" s="1511"/>
      <c r="CT224" s="1512"/>
      <c r="CU224" s="1510"/>
      <c r="CV224" s="1511"/>
      <c r="CW224" s="1511"/>
      <c r="CX224" s="1511"/>
      <c r="CY224" s="1512"/>
      <c r="CZ224" s="1510"/>
      <c r="DA224" s="1511"/>
      <c r="DB224" s="1511"/>
      <c r="DC224" s="1511"/>
      <c r="DD224" s="1512"/>
      <c r="DE224" s="1510"/>
      <c r="DF224" s="1511"/>
      <c r="DG224" s="1511"/>
      <c r="DH224" s="1511"/>
      <c r="DI224" s="1521"/>
      <c r="DJ224" s="1522"/>
      <c r="DK224" s="1511"/>
      <c r="DL224" s="1511"/>
      <c r="DM224" s="1511"/>
      <c r="DN224" s="1512"/>
      <c r="DO224" s="1510"/>
      <c r="DP224" s="1511"/>
      <c r="DQ224" s="1511"/>
      <c r="DR224" s="1511"/>
      <c r="DS224" s="1512"/>
      <c r="DT224" s="1510"/>
      <c r="DU224" s="1511"/>
      <c r="DV224" s="1511"/>
      <c r="DW224" s="1511"/>
      <c r="DX224" s="1512"/>
      <c r="DY224" s="1510"/>
      <c r="DZ224" s="1511"/>
      <c r="EA224" s="1511"/>
      <c r="EB224" s="1511"/>
      <c r="EC224" s="1512"/>
      <c r="ED224" s="1511"/>
      <c r="EE224" s="1511"/>
      <c r="EF224" s="1511"/>
      <c r="EG224" s="1511"/>
      <c r="EH224" s="1512"/>
      <c r="EI224" s="1510"/>
      <c r="EJ224" s="1511"/>
      <c r="EK224" s="1511"/>
      <c r="EL224" s="1511"/>
      <c r="EM224" s="1512"/>
      <c r="EN224" s="1510"/>
      <c r="EO224" s="1511"/>
      <c r="EP224" s="1511"/>
      <c r="EQ224" s="1511"/>
      <c r="ER224" s="1512"/>
      <c r="ES224" s="1510"/>
      <c r="ET224" s="1511"/>
      <c r="EU224" s="1511"/>
      <c r="EV224" s="1511"/>
      <c r="EW224" s="1512"/>
      <c r="EX224" s="1510"/>
      <c r="EY224" s="1511"/>
      <c r="EZ224" s="1511"/>
      <c r="FA224" s="1511"/>
      <c r="FB224" s="1512"/>
      <c r="FC224" s="1510"/>
      <c r="FD224" s="1511"/>
      <c r="FE224" s="1511"/>
      <c r="FF224" s="1511"/>
      <c r="FG224" s="1512"/>
      <c r="FH224" s="1510"/>
      <c r="FI224" s="1511"/>
      <c r="FJ224" s="1511"/>
      <c r="FK224" s="1511"/>
      <c r="FL224" s="1512"/>
      <c r="FM224" s="1510"/>
      <c r="FN224" s="1511"/>
      <c r="FO224" s="1511"/>
      <c r="FP224" s="1511"/>
      <c r="FQ224" s="1512"/>
      <c r="FR224" s="1510"/>
      <c r="FS224" s="1511"/>
      <c r="FT224" s="1511"/>
      <c r="FU224" s="1511"/>
      <c r="FV224" s="1512"/>
      <c r="FW224" s="1510"/>
      <c r="FX224" s="1511"/>
      <c r="FY224" s="1511"/>
      <c r="FZ224" s="1511"/>
      <c r="GA224" s="1512"/>
      <c r="GB224" s="1510"/>
      <c r="GC224" s="1511"/>
      <c r="GD224" s="1511"/>
      <c r="GE224" s="1511"/>
      <c r="GF224" s="1512"/>
      <c r="GG224" s="1510"/>
      <c r="GH224" s="1511"/>
      <c r="GI224" s="1511"/>
      <c r="GJ224" s="1511"/>
      <c r="GK224" s="1513"/>
      <c r="GL224" s="1514"/>
      <c r="GM224" s="2155"/>
      <c r="GN224" s="1525"/>
      <c r="GO224" s="200"/>
    </row>
    <row r="225" spans="1:197" ht="10.5" hidden="1" customHeight="1">
      <c r="A225" s="1387"/>
      <c r="B225" s="1381"/>
      <c r="C225" s="1381"/>
      <c r="D225" s="1381"/>
      <c r="E225" s="1381"/>
      <c r="F225" s="1381"/>
      <c r="G225" s="1431" t="s">
        <v>716</v>
      </c>
      <c r="H225" s="1337"/>
      <c r="I225" s="214"/>
      <c r="J225" s="215"/>
      <c r="K225" s="215"/>
      <c r="L225" s="215"/>
      <c r="M225" s="217"/>
      <c r="N225" s="218"/>
      <c r="O225" s="215"/>
      <c r="P225" s="215"/>
      <c r="Q225" s="215"/>
      <c r="R225" s="217"/>
      <c r="S225" s="215"/>
      <c r="T225" s="215"/>
      <c r="U225" s="215"/>
      <c r="V225" s="215"/>
      <c r="W225" s="215"/>
      <c r="X225" s="218"/>
      <c r="Y225" s="215"/>
      <c r="Z225" s="215"/>
      <c r="AA225" s="215"/>
      <c r="AB225" s="215"/>
      <c r="AC225" s="218"/>
      <c r="AD225" s="215"/>
      <c r="AE225" s="215"/>
      <c r="AF225" s="215"/>
      <c r="AG225" s="217"/>
      <c r="AH225" s="218"/>
      <c r="AI225" s="215"/>
      <c r="AJ225" s="215"/>
      <c r="AK225" s="215"/>
      <c r="AL225" s="217"/>
      <c r="AM225" s="218"/>
      <c r="AN225" s="215"/>
      <c r="AO225" s="215"/>
      <c r="AP225" s="215"/>
      <c r="AQ225" s="217"/>
      <c r="AR225" s="218"/>
      <c r="AS225" s="215"/>
      <c r="AT225" s="215"/>
      <c r="AU225" s="215"/>
      <c r="AV225" s="217"/>
      <c r="AW225" s="215"/>
      <c r="AX225" s="215"/>
      <c r="AY225" s="215"/>
      <c r="AZ225" s="215"/>
      <c r="BA225" s="215"/>
      <c r="BB225" s="219"/>
      <c r="BC225" s="215"/>
      <c r="BD225" s="215"/>
      <c r="BE225" s="215"/>
      <c r="BF225" s="217"/>
      <c r="BG225" s="215"/>
      <c r="BH225" s="215"/>
      <c r="BI225" s="215"/>
      <c r="BJ225" s="215"/>
      <c r="BK225" s="215"/>
      <c r="BL225" s="218"/>
      <c r="BM225" s="215"/>
      <c r="BN225" s="215"/>
      <c r="BO225" s="215"/>
      <c r="BP225" s="215"/>
      <c r="BQ225" s="218"/>
      <c r="BR225" s="215"/>
      <c r="BS225" s="215"/>
      <c r="BT225" s="215"/>
      <c r="BU225" s="217"/>
      <c r="BV225" s="218"/>
      <c r="BW225" s="215"/>
      <c r="BX225" s="215"/>
      <c r="BY225" s="215"/>
      <c r="BZ225" s="217"/>
      <c r="CA225" s="218"/>
      <c r="CB225" s="215"/>
      <c r="CC225" s="215"/>
      <c r="CD225" s="215"/>
      <c r="CE225" s="217"/>
      <c r="CF225" s="218"/>
      <c r="CG225" s="215"/>
      <c r="CH225" s="215"/>
      <c r="CI225" s="215"/>
      <c r="CJ225" s="217"/>
      <c r="CK225" s="215"/>
      <c r="CL225" s="215"/>
      <c r="CM225" s="215"/>
      <c r="CN225" s="215"/>
      <c r="CO225" s="215"/>
      <c r="CP225" s="215"/>
      <c r="CQ225" s="215"/>
      <c r="CR225" s="215"/>
      <c r="CS225" s="215"/>
      <c r="CT225" s="215"/>
      <c r="CU225" s="215"/>
      <c r="CV225" s="215"/>
      <c r="CW225" s="215"/>
      <c r="CX225" s="215"/>
      <c r="CY225" s="215"/>
      <c r="CZ225" s="215"/>
      <c r="DA225" s="215"/>
      <c r="DB225" s="215"/>
      <c r="DC225" s="215"/>
      <c r="DD225" s="215"/>
      <c r="DE225" s="215"/>
      <c r="DF225" s="215"/>
      <c r="DG225" s="215"/>
      <c r="DH225" s="215"/>
      <c r="DI225" s="220"/>
      <c r="DJ225" s="219"/>
      <c r="DK225" s="215"/>
      <c r="DL225" s="215"/>
      <c r="DM225" s="215"/>
      <c r="DN225" s="215"/>
      <c r="DO225" s="215"/>
      <c r="DP225" s="215"/>
      <c r="DQ225" s="215"/>
      <c r="DR225" s="215"/>
      <c r="DS225" s="215"/>
      <c r="DT225" s="215"/>
      <c r="DU225" s="215"/>
      <c r="DV225" s="215"/>
      <c r="DW225" s="215"/>
      <c r="DX225" s="215"/>
      <c r="DY225" s="215"/>
      <c r="DZ225" s="215"/>
      <c r="EA225" s="215"/>
      <c r="EB225" s="215"/>
      <c r="EC225" s="215"/>
      <c r="ED225" s="215"/>
      <c r="EE225" s="215"/>
      <c r="EF225" s="215"/>
      <c r="EG225" s="215"/>
      <c r="EH225" s="215"/>
      <c r="EI225" s="215"/>
      <c r="EJ225" s="215"/>
      <c r="EK225" s="215"/>
      <c r="EL225" s="215"/>
      <c r="EM225" s="215"/>
      <c r="EN225" s="215"/>
      <c r="EO225" s="215"/>
      <c r="EP225" s="215"/>
      <c r="EQ225" s="215"/>
      <c r="ER225" s="215"/>
      <c r="ES225" s="215"/>
      <c r="ET225" s="215"/>
      <c r="EU225" s="215"/>
      <c r="EV225" s="215"/>
      <c r="EW225" s="215"/>
      <c r="EX225" s="215"/>
      <c r="EY225" s="215"/>
      <c r="EZ225" s="215"/>
      <c r="FA225" s="215"/>
      <c r="FB225" s="215"/>
      <c r="FC225" s="218"/>
      <c r="FD225" s="215"/>
      <c r="FE225" s="215"/>
      <c r="FF225" s="215"/>
      <c r="FG225" s="217"/>
      <c r="FH225" s="218"/>
      <c r="FI225" s="215"/>
      <c r="FJ225" s="215"/>
      <c r="FK225" s="215"/>
      <c r="FL225" s="217"/>
      <c r="FM225" s="218"/>
      <c r="FN225" s="215"/>
      <c r="FO225" s="215"/>
      <c r="FP225" s="215"/>
      <c r="FQ225" s="217"/>
      <c r="FR225" s="218"/>
      <c r="FS225" s="215"/>
      <c r="FT225" s="215"/>
      <c r="FU225" s="215"/>
      <c r="FV225" s="217"/>
      <c r="FW225" s="218"/>
      <c r="FX225" s="215"/>
      <c r="FY225" s="215"/>
      <c r="FZ225" s="215"/>
      <c r="GA225" s="217"/>
      <c r="GB225" s="235"/>
      <c r="GC225" s="235"/>
      <c r="GD225" s="235"/>
      <c r="GE225" s="235"/>
      <c r="GF225" s="235"/>
      <c r="GG225" s="218"/>
      <c r="GH225" s="215"/>
      <c r="GI225" s="215"/>
      <c r="GJ225" s="215"/>
      <c r="GK225" s="221"/>
      <c r="GL225" s="1504">
        <f>SUM(I227:GK227)</f>
        <v>0</v>
      </c>
      <c r="GM225" s="2154">
        <f>ROUND(GL225/30,2)</f>
        <v>0</v>
      </c>
      <c r="GN225" s="1525"/>
      <c r="GO225" s="200"/>
    </row>
    <row r="226" spans="1:197" ht="4.5" hidden="1" customHeight="1">
      <c r="A226" s="1387"/>
      <c r="B226" s="1381"/>
      <c r="C226" s="1381"/>
      <c r="D226" s="1381"/>
      <c r="E226" s="1381"/>
      <c r="F226" s="1381"/>
      <c r="G226" s="1392"/>
      <c r="H226" s="1337"/>
      <c r="I226" s="214"/>
      <c r="J226" s="215"/>
      <c r="K226" s="215"/>
      <c r="L226" s="215"/>
      <c r="M226" s="217"/>
      <c r="N226" s="218"/>
      <c r="O226" s="215"/>
      <c r="P226" s="215"/>
      <c r="Q226" s="215"/>
      <c r="R226" s="217"/>
      <c r="S226" s="215"/>
      <c r="T226" s="215"/>
      <c r="U226" s="215"/>
      <c r="V226" s="215"/>
      <c r="W226" s="215"/>
      <c r="X226" s="218"/>
      <c r="Y226" s="215"/>
      <c r="Z226" s="215"/>
      <c r="AA226" s="215"/>
      <c r="AB226" s="215"/>
      <c r="AC226" s="218"/>
      <c r="AD226" s="215"/>
      <c r="AE226" s="215"/>
      <c r="AF226" s="215"/>
      <c r="AG226" s="217"/>
      <c r="AH226" s="218"/>
      <c r="AI226" s="215"/>
      <c r="AJ226" s="215"/>
      <c r="AK226" s="215"/>
      <c r="AL226" s="217"/>
      <c r="AM226" s="218"/>
      <c r="AN226" s="215"/>
      <c r="AO226" s="215"/>
      <c r="AP226" s="215"/>
      <c r="AQ226" s="217"/>
      <c r="AR226" s="218"/>
      <c r="AS226" s="215"/>
      <c r="AT226" s="215"/>
      <c r="AU226" s="215"/>
      <c r="AV226" s="217"/>
      <c r="AW226" s="215"/>
      <c r="AX226" s="215"/>
      <c r="AY226" s="215"/>
      <c r="AZ226" s="215"/>
      <c r="BA226" s="215"/>
      <c r="BB226" s="219"/>
      <c r="BC226" s="215"/>
      <c r="BD226" s="215"/>
      <c r="BE226" s="215"/>
      <c r="BF226" s="215"/>
      <c r="BG226" s="215"/>
      <c r="BH226" s="215"/>
      <c r="BI226" s="215"/>
      <c r="BJ226" s="215"/>
      <c r="BK226" s="215"/>
      <c r="BL226" s="218"/>
      <c r="BM226" s="215"/>
      <c r="BN226" s="215"/>
      <c r="BO226" s="215"/>
      <c r="BP226" s="215"/>
      <c r="BQ226" s="218"/>
      <c r="BR226" s="215"/>
      <c r="BS226" s="215"/>
      <c r="BT226" s="215"/>
      <c r="BU226" s="217"/>
      <c r="BV226" s="218"/>
      <c r="BW226" s="215"/>
      <c r="BX226" s="215"/>
      <c r="BY226" s="215"/>
      <c r="BZ226" s="217"/>
      <c r="CA226" s="218"/>
      <c r="CB226" s="215"/>
      <c r="CC226" s="215"/>
      <c r="CD226" s="215"/>
      <c r="CE226" s="217"/>
      <c r="CF226" s="218"/>
      <c r="CG226" s="215"/>
      <c r="CH226" s="215"/>
      <c r="CI226" s="215"/>
      <c r="CJ226" s="217"/>
      <c r="CK226" s="215"/>
      <c r="CL226" s="215"/>
      <c r="CM226" s="215"/>
      <c r="CN226" s="215"/>
      <c r="CO226" s="215"/>
      <c r="CP226" s="215"/>
      <c r="CQ226" s="215"/>
      <c r="CR226" s="215"/>
      <c r="CS226" s="215"/>
      <c r="CT226" s="215"/>
      <c r="CU226" s="215"/>
      <c r="CV226" s="215"/>
      <c r="CW226" s="215"/>
      <c r="CX226" s="215"/>
      <c r="CY226" s="215"/>
      <c r="CZ226" s="215"/>
      <c r="DA226" s="215"/>
      <c r="DB226" s="215"/>
      <c r="DC226" s="215"/>
      <c r="DD226" s="215"/>
      <c r="DE226" s="215"/>
      <c r="DF226" s="215"/>
      <c r="DG226" s="215"/>
      <c r="DH226" s="215"/>
      <c r="DI226" s="220"/>
      <c r="DJ226" s="219"/>
      <c r="DK226" s="215"/>
      <c r="DL226" s="215"/>
      <c r="DM226" s="215"/>
      <c r="DN226" s="215"/>
      <c r="DO226" s="215"/>
      <c r="DP226" s="215"/>
      <c r="DQ226" s="215"/>
      <c r="DR226" s="215"/>
      <c r="DS226" s="215"/>
      <c r="DT226" s="215"/>
      <c r="DU226" s="215"/>
      <c r="DV226" s="215"/>
      <c r="DW226" s="215"/>
      <c r="DX226" s="215"/>
      <c r="DY226" s="215"/>
      <c r="DZ226" s="215"/>
      <c r="EA226" s="215"/>
      <c r="EB226" s="215"/>
      <c r="EC226" s="215"/>
      <c r="ED226" s="215"/>
      <c r="EE226" s="215"/>
      <c r="EF226" s="215"/>
      <c r="EG226" s="215"/>
      <c r="EH226" s="215"/>
      <c r="EI226" s="215"/>
      <c r="EJ226" s="215"/>
      <c r="EK226" s="215"/>
      <c r="EL226" s="215"/>
      <c r="EM226" s="215"/>
      <c r="EN226" s="215"/>
      <c r="EO226" s="215"/>
      <c r="EP226" s="215"/>
      <c r="EQ226" s="215"/>
      <c r="ER226" s="215"/>
      <c r="ES226" s="215"/>
      <c r="ET226" s="215"/>
      <c r="EU226" s="215"/>
      <c r="EV226" s="215"/>
      <c r="EW226" s="215"/>
      <c r="EX226" s="215"/>
      <c r="EY226" s="215"/>
      <c r="EZ226" s="215"/>
      <c r="FA226" s="215"/>
      <c r="FB226" s="215"/>
      <c r="FC226" s="218"/>
      <c r="FD226" s="215"/>
      <c r="FE226" s="215"/>
      <c r="FF226" s="215"/>
      <c r="FG226" s="217"/>
      <c r="FH226" s="218"/>
      <c r="FI226" s="215"/>
      <c r="FJ226" s="215"/>
      <c r="FK226" s="215"/>
      <c r="FL226" s="217"/>
      <c r="FM226" s="218"/>
      <c r="FN226" s="215"/>
      <c r="FO226" s="215"/>
      <c r="FP226" s="215"/>
      <c r="FQ226" s="217"/>
      <c r="FR226" s="218"/>
      <c r="FS226" s="215"/>
      <c r="FT226" s="215"/>
      <c r="FU226" s="215"/>
      <c r="FV226" s="217"/>
      <c r="FW226" s="218"/>
      <c r="FX226" s="215"/>
      <c r="FY226" s="215"/>
      <c r="FZ226" s="215"/>
      <c r="GA226" s="217"/>
      <c r="GB226" s="235"/>
      <c r="GC226" s="235"/>
      <c r="GD226" s="235"/>
      <c r="GE226" s="235"/>
      <c r="GF226" s="235"/>
      <c r="GG226" s="218"/>
      <c r="GH226" s="215"/>
      <c r="GI226" s="215"/>
      <c r="GJ226" s="215"/>
      <c r="GK226" s="221"/>
      <c r="GL226" s="1505"/>
      <c r="GM226" s="2154"/>
      <c r="GN226" s="1525"/>
      <c r="GO226" s="200"/>
    </row>
    <row r="227" spans="1:197" ht="10.5" hidden="1" customHeight="1">
      <c r="A227" s="1404"/>
      <c r="B227" s="1384"/>
      <c r="C227" s="1384"/>
      <c r="D227" s="1384"/>
      <c r="E227" s="1384"/>
      <c r="F227" s="1384"/>
      <c r="G227" s="1397"/>
      <c r="H227" s="1437"/>
      <c r="I227" s="1536"/>
      <c r="J227" s="1502"/>
      <c r="K227" s="1502"/>
      <c r="L227" s="1502"/>
      <c r="M227" s="1503"/>
      <c r="N227" s="1501"/>
      <c r="O227" s="1502"/>
      <c r="P227" s="1502"/>
      <c r="Q227" s="1502"/>
      <c r="R227" s="1503"/>
      <c r="S227" s="1501"/>
      <c r="T227" s="1502"/>
      <c r="U227" s="1502"/>
      <c r="V227" s="1502"/>
      <c r="W227" s="1503"/>
      <c r="X227" s="1501"/>
      <c r="Y227" s="1502"/>
      <c r="Z227" s="1502"/>
      <c r="AA227" s="1502"/>
      <c r="AB227" s="1503"/>
      <c r="AC227" s="1501"/>
      <c r="AD227" s="1502"/>
      <c r="AE227" s="1502"/>
      <c r="AF227" s="1502"/>
      <c r="AG227" s="1503"/>
      <c r="AH227" s="1501"/>
      <c r="AI227" s="1502"/>
      <c r="AJ227" s="1502"/>
      <c r="AK227" s="1502"/>
      <c r="AL227" s="1503"/>
      <c r="AM227" s="1501"/>
      <c r="AN227" s="1502"/>
      <c r="AO227" s="1502"/>
      <c r="AP227" s="1502"/>
      <c r="AQ227" s="1503"/>
      <c r="AR227" s="1501"/>
      <c r="AS227" s="1502"/>
      <c r="AT227" s="1502"/>
      <c r="AU227" s="1502"/>
      <c r="AV227" s="1503"/>
      <c r="AW227" s="1501"/>
      <c r="AX227" s="1502"/>
      <c r="AY227" s="1502"/>
      <c r="AZ227" s="1502"/>
      <c r="BA227" s="1544"/>
      <c r="BB227" s="1545"/>
      <c r="BC227" s="1502"/>
      <c r="BD227" s="1502"/>
      <c r="BE227" s="1502"/>
      <c r="BF227" s="1503"/>
      <c r="BG227" s="1501"/>
      <c r="BH227" s="1502"/>
      <c r="BI227" s="1502"/>
      <c r="BJ227" s="1502"/>
      <c r="BK227" s="1503"/>
      <c r="BL227" s="1501"/>
      <c r="BM227" s="1502"/>
      <c r="BN227" s="1502"/>
      <c r="BO227" s="1502"/>
      <c r="BP227" s="1503"/>
      <c r="BQ227" s="1501"/>
      <c r="BR227" s="1502"/>
      <c r="BS227" s="1502"/>
      <c r="BT227" s="1502"/>
      <c r="BU227" s="1503"/>
      <c r="BV227" s="1501"/>
      <c r="BW227" s="1502"/>
      <c r="BX227" s="1502"/>
      <c r="BY227" s="1502"/>
      <c r="BZ227" s="1503"/>
      <c r="CA227" s="1501"/>
      <c r="CB227" s="1502"/>
      <c r="CC227" s="1502"/>
      <c r="CD227" s="1502"/>
      <c r="CE227" s="1503"/>
      <c r="CF227" s="1501"/>
      <c r="CG227" s="1502"/>
      <c r="CH227" s="1502"/>
      <c r="CI227" s="1502"/>
      <c r="CJ227" s="1503"/>
      <c r="CK227" s="1502"/>
      <c r="CL227" s="1502"/>
      <c r="CM227" s="1502"/>
      <c r="CN227" s="1502"/>
      <c r="CO227" s="1503"/>
      <c r="CP227" s="1501"/>
      <c r="CQ227" s="1502"/>
      <c r="CR227" s="1502"/>
      <c r="CS227" s="1502"/>
      <c r="CT227" s="1503"/>
      <c r="CU227" s="1501"/>
      <c r="CV227" s="1502"/>
      <c r="CW227" s="1502"/>
      <c r="CX227" s="1502"/>
      <c r="CY227" s="1503"/>
      <c r="CZ227" s="1501"/>
      <c r="DA227" s="1502"/>
      <c r="DB227" s="1502"/>
      <c r="DC227" s="1502"/>
      <c r="DD227" s="1503"/>
      <c r="DE227" s="1501"/>
      <c r="DF227" s="1502"/>
      <c r="DG227" s="1502"/>
      <c r="DH227" s="1502"/>
      <c r="DI227" s="1544"/>
      <c r="DJ227" s="1545"/>
      <c r="DK227" s="1502"/>
      <c r="DL227" s="1502"/>
      <c r="DM227" s="1502"/>
      <c r="DN227" s="1503"/>
      <c r="DO227" s="1501"/>
      <c r="DP227" s="1502"/>
      <c r="DQ227" s="1502"/>
      <c r="DR227" s="1502"/>
      <c r="DS227" s="1503"/>
      <c r="DT227" s="1501"/>
      <c r="DU227" s="1502"/>
      <c r="DV227" s="1502"/>
      <c r="DW227" s="1502"/>
      <c r="DX227" s="1503"/>
      <c r="DY227" s="1501"/>
      <c r="DZ227" s="1502"/>
      <c r="EA227" s="1502"/>
      <c r="EB227" s="1502"/>
      <c r="EC227" s="1503"/>
      <c r="ED227" s="1502"/>
      <c r="EE227" s="1502"/>
      <c r="EF227" s="1502"/>
      <c r="EG227" s="1502"/>
      <c r="EH227" s="1503"/>
      <c r="EI227" s="1501"/>
      <c r="EJ227" s="1502"/>
      <c r="EK227" s="1502"/>
      <c r="EL227" s="1502"/>
      <c r="EM227" s="1503"/>
      <c r="EN227" s="1501"/>
      <c r="EO227" s="1502"/>
      <c r="EP227" s="1502"/>
      <c r="EQ227" s="1502"/>
      <c r="ER227" s="1503"/>
      <c r="ES227" s="1501"/>
      <c r="ET227" s="1502"/>
      <c r="EU227" s="1502"/>
      <c r="EV227" s="1502"/>
      <c r="EW227" s="1503"/>
      <c r="EX227" s="1501"/>
      <c r="EY227" s="1502"/>
      <c r="EZ227" s="1502"/>
      <c r="FA227" s="1502"/>
      <c r="FB227" s="1503"/>
      <c r="FC227" s="1501"/>
      <c r="FD227" s="1502"/>
      <c r="FE227" s="1502"/>
      <c r="FF227" s="1502"/>
      <c r="FG227" s="1503"/>
      <c r="FH227" s="1501"/>
      <c r="FI227" s="1502"/>
      <c r="FJ227" s="1502"/>
      <c r="FK227" s="1502"/>
      <c r="FL227" s="1503"/>
      <c r="FM227" s="1501"/>
      <c r="FN227" s="1502"/>
      <c r="FO227" s="1502"/>
      <c r="FP227" s="1502"/>
      <c r="FQ227" s="1503"/>
      <c r="FR227" s="1501"/>
      <c r="FS227" s="1502"/>
      <c r="FT227" s="1502"/>
      <c r="FU227" s="1502"/>
      <c r="FV227" s="1503"/>
      <c r="FW227" s="1501"/>
      <c r="FX227" s="1502"/>
      <c r="FY227" s="1502"/>
      <c r="FZ227" s="1502"/>
      <c r="GA227" s="1503"/>
      <c r="GB227" s="1597"/>
      <c r="GC227" s="1598"/>
      <c r="GD227" s="1598"/>
      <c r="GE227" s="1598"/>
      <c r="GF227" s="1599"/>
      <c r="GG227" s="1501"/>
      <c r="GH227" s="1502"/>
      <c r="GI227" s="1502"/>
      <c r="GJ227" s="1502"/>
      <c r="GK227" s="1541"/>
      <c r="GL227" s="1514"/>
      <c r="GM227" s="2155"/>
      <c r="GN227" s="1537"/>
      <c r="GO227" s="200"/>
    </row>
    <row r="228" spans="1:197" ht="10.5" hidden="1" customHeight="1">
      <c r="A228" s="1408"/>
      <c r="B228" s="1383" t="str">
        <f>IF($A228="","",VLOOKUP($A228,②従事者明細!$A$3:$I$40,2))</f>
        <v/>
      </c>
      <c r="C228" s="1383" t="str">
        <f>IF($A228="","",VLOOKUP($A228,②従事者明細!$A$3:$I$40,3))</f>
        <v/>
      </c>
      <c r="D228" s="1383" t="str">
        <f>IF($A228="","",VLOOKUP($A228,②従事者明細!$A$3:$I$40,6))</f>
        <v/>
      </c>
      <c r="E228" s="1383" t="str">
        <f>IF($A228="","",VLOOKUP($A228,②従事者明細!$A$3:$I$40,5))</f>
        <v/>
      </c>
      <c r="F228" s="1383" t="str">
        <f>IF($A228="","",VLOOKUP($A228,②従事者明細!$A$3:$I$40,4))</f>
        <v/>
      </c>
      <c r="G228" s="1531" t="s">
        <v>764</v>
      </c>
      <c r="H228" s="1435"/>
      <c r="I228" s="207"/>
      <c r="J228" s="208"/>
      <c r="K228" s="208"/>
      <c r="L228" s="208"/>
      <c r="M228" s="209"/>
      <c r="N228" s="210"/>
      <c r="O228" s="208"/>
      <c r="P228" s="208"/>
      <c r="Q228" s="208"/>
      <c r="R228" s="208"/>
      <c r="S228" s="210"/>
      <c r="T228" s="208"/>
      <c r="U228" s="208"/>
      <c r="V228" s="208"/>
      <c r="W228" s="208"/>
      <c r="X228" s="210"/>
      <c r="Y228" s="208"/>
      <c r="Z228" s="208"/>
      <c r="AA228" s="208"/>
      <c r="AB228" s="208"/>
      <c r="AC228" s="210"/>
      <c r="AD228" s="208"/>
      <c r="AE228" s="208"/>
      <c r="AF228" s="208"/>
      <c r="AG228" s="208"/>
      <c r="AH228" s="210"/>
      <c r="AI228" s="208"/>
      <c r="AJ228" s="208"/>
      <c r="AK228" s="208"/>
      <c r="AL228" s="209"/>
      <c r="AM228" s="208"/>
      <c r="AN228" s="208"/>
      <c r="AO228" s="208"/>
      <c r="AP228" s="208"/>
      <c r="AQ228" s="208"/>
      <c r="AR228" s="210"/>
      <c r="AS228" s="208"/>
      <c r="AT228" s="208"/>
      <c r="AU228" s="208"/>
      <c r="AV228" s="209"/>
      <c r="AW228" s="208"/>
      <c r="AX228" s="208"/>
      <c r="AY228" s="208"/>
      <c r="AZ228" s="208"/>
      <c r="BA228" s="208"/>
      <c r="BB228" s="211"/>
      <c r="BC228" s="208"/>
      <c r="BD228" s="208"/>
      <c r="BE228" s="208"/>
      <c r="BF228" s="209"/>
      <c r="BG228" s="208"/>
      <c r="BH228" s="208"/>
      <c r="BI228" s="208"/>
      <c r="BJ228" s="208"/>
      <c r="BK228" s="208"/>
      <c r="BL228" s="210"/>
      <c r="BM228" s="208"/>
      <c r="BN228" s="208"/>
      <c r="BO228" s="208"/>
      <c r="BP228" s="208"/>
      <c r="BQ228" s="210"/>
      <c r="BR228" s="208"/>
      <c r="BS228" s="208"/>
      <c r="BT228" s="208"/>
      <c r="BU228" s="209"/>
      <c r="BV228" s="210"/>
      <c r="BW228" s="208"/>
      <c r="BX228" s="208"/>
      <c r="BY228" s="208"/>
      <c r="BZ228" s="209"/>
      <c r="CA228" s="210"/>
      <c r="CB228" s="208"/>
      <c r="CC228" s="208"/>
      <c r="CD228" s="208"/>
      <c r="CE228" s="209"/>
      <c r="CF228" s="210"/>
      <c r="CG228" s="208"/>
      <c r="CH228" s="208"/>
      <c r="CI228" s="208"/>
      <c r="CJ228" s="209"/>
      <c r="CK228" s="208"/>
      <c r="CL228" s="208"/>
      <c r="CM228" s="208"/>
      <c r="CN228" s="208"/>
      <c r="CO228" s="208"/>
      <c r="CP228" s="208"/>
      <c r="CQ228" s="208"/>
      <c r="CR228" s="208"/>
      <c r="CS228" s="208"/>
      <c r="CT228" s="208"/>
      <c r="CU228" s="208"/>
      <c r="CV228" s="208"/>
      <c r="CW228" s="208"/>
      <c r="CX228" s="208"/>
      <c r="CY228" s="208"/>
      <c r="CZ228" s="208"/>
      <c r="DA228" s="208"/>
      <c r="DB228" s="208"/>
      <c r="DC228" s="208"/>
      <c r="DD228" s="208"/>
      <c r="DE228" s="208"/>
      <c r="DF228" s="208"/>
      <c r="DG228" s="208"/>
      <c r="DH228" s="208"/>
      <c r="DI228" s="212"/>
      <c r="DJ228" s="211"/>
      <c r="DK228" s="208"/>
      <c r="DL228" s="208"/>
      <c r="DM228" s="208"/>
      <c r="DN228" s="208"/>
      <c r="DO228" s="208"/>
      <c r="DP228" s="208"/>
      <c r="DQ228" s="208"/>
      <c r="DR228" s="208"/>
      <c r="DS228" s="208"/>
      <c r="DT228" s="208"/>
      <c r="DU228" s="208"/>
      <c r="DV228" s="208"/>
      <c r="DW228" s="208"/>
      <c r="DX228" s="208"/>
      <c r="DY228" s="208"/>
      <c r="DZ228" s="208"/>
      <c r="EA228" s="208"/>
      <c r="EB228" s="208"/>
      <c r="EC228" s="208"/>
      <c r="ED228" s="208"/>
      <c r="EE228" s="208"/>
      <c r="EF228" s="208"/>
      <c r="EG228" s="208"/>
      <c r="EH228" s="208"/>
      <c r="EI228" s="208"/>
      <c r="EJ228" s="208"/>
      <c r="EK228" s="208"/>
      <c r="EL228" s="208"/>
      <c r="EM228" s="208"/>
      <c r="EN228" s="208"/>
      <c r="EO228" s="208"/>
      <c r="EP228" s="208"/>
      <c r="EQ228" s="208"/>
      <c r="ER228" s="208"/>
      <c r="ES228" s="208"/>
      <c r="ET228" s="208"/>
      <c r="EU228" s="208"/>
      <c r="EV228" s="208"/>
      <c r="EW228" s="208"/>
      <c r="EX228" s="208"/>
      <c r="EY228" s="208"/>
      <c r="EZ228" s="208"/>
      <c r="FA228" s="208"/>
      <c r="FB228" s="208"/>
      <c r="FC228" s="208"/>
      <c r="FD228" s="208"/>
      <c r="FE228" s="208"/>
      <c r="FF228" s="208"/>
      <c r="FG228" s="208"/>
      <c r="FH228" s="208"/>
      <c r="FI228" s="208"/>
      <c r="FJ228" s="208"/>
      <c r="FK228" s="208"/>
      <c r="FL228" s="208"/>
      <c r="FM228" s="208"/>
      <c r="FN228" s="208"/>
      <c r="FO228" s="208"/>
      <c r="FP228" s="208"/>
      <c r="FQ228" s="208"/>
      <c r="FR228" s="208"/>
      <c r="FS228" s="208"/>
      <c r="FT228" s="208"/>
      <c r="FU228" s="208"/>
      <c r="FV228" s="208"/>
      <c r="FW228" s="208"/>
      <c r="FX228" s="208"/>
      <c r="FY228" s="208"/>
      <c r="FZ228" s="208"/>
      <c r="GA228" s="208"/>
      <c r="GB228" s="208"/>
      <c r="GC228" s="208"/>
      <c r="GD228" s="208"/>
      <c r="GE228" s="208"/>
      <c r="GF228" s="208"/>
      <c r="GG228" s="210"/>
      <c r="GH228" s="208"/>
      <c r="GI228" s="208"/>
      <c r="GJ228" s="208"/>
      <c r="GK228" s="213"/>
      <c r="GL228" s="1594">
        <f>SUM(I230:GK230)</f>
        <v>0</v>
      </c>
      <c r="GM228" s="2153">
        <f>ROUND(GL228/30,2)</f>
        <v>0</v>
      </c>
      <c r="GN228" s="1595"/>
      <c r="GO228" s="200"/>
    </row>
    <row r="229" spans="1:197" ht="4.5" hidden="1" customHeight="1">
      <c r="A229" s="1409"/>
      <c r="B229" s="1381"/>
      <c r="C229" s="1381"/>
      <c r="D229" s="1381"/>
      <c r="E229" s="1381"/>
      <c r="F229" s="1381"/>
      <c r="G229" s="1392"/>
      <c r="H229" s="1433"/>
      <c r="I229" s="214"/>
      <c r="J229" s="215"/>
      <c r="K229" s="215"/>
      <c r="L229" s="215"/>
      <c r="M229" s="217"/>
      <c r="N229" s="215"/>
      <c r="O229" s="215"/>
      <c r="P229" s="215"/>
      <c r="Q229" s="215"/>
      <c r="R229" s="215"/>
      <c r="S229" s="215"/>
      <c r="T229" s="215"/>
      <c r="U229" s="215"/>
      <c r="V229" s="215"/>
      <c r="W229" s="215"/>
      <c r="X229" s="218"/>
      <c r="Y229" s="215"/>
      <c r="Z229" s="215"/>
      <c r="AA229" s="215"/>
      <c r="AB229" s="215"/>
      <c r="AC229" s="215"/>
      <c r="AD229" s="215"/>
      <c r="AE229" s="215"/>
      <c r="AF229" s="215"/>
      <c r="AG229" s="215"/>
      <c r="AH229" s="218"/>
      <c r="AI229" s="215"/>
      <c r="AJ229" s="215"/>
      <c r="AK229" s="215"/>
      <c r="AL229" s="217"/>
      <c r="AM229" s="215"/>
      <c r="AN229" s="215"/>
      <c r="AO229" s="215"/>
      <c r="AP229" s="215"/>
      <c r="AQ229" s="215"/>
      <c r="AR229" s="218"/>
      <c r="AS229" s="215"/>
      <c r="AT229" s="215"/>
      <c r="AU229" s="215"/>
      <c r="AV229" s="217"/>
      <c r="AW229" s="215"/>
      <c r="AX229" s="215"/>
      <c r="AY229" s="215"/>
      <c r="AZ229" s="215"/>
      <c r="BA229" s="215"/>
      <c r="BB229" s="219"/>
      <c r="BC229" s="215"/>
      <c r="BD229" s="215"/>
      <c r="BE229" s="215"/>
      <c r="BF229" s="215"/>
      <c r="BG229" s="215"/>
      <c r="BH229" s="215"/>
      <c r="BI229" s="215"/>
      <c r="BJ229" s="215"/>
      <c r="BK229" s="215"/>
      <c r="BL229" s="218"/>
      <c r="BM229" s="215"/>
      <c r="BN229" s="215"/>
      <c r="BO229" s="215"/>
      <c r="BP229" s="215"/>
      <c r="BQ229" s="218"/>
      <c r="BR229" s="215"/>
      <c r="BS229" s="215"/>
      <c r="BT229" s="215"/>
      <c r="BU229" s="217"/>
      <c r="BV229" s="218"/>
      <c r="BW229" s="215"/>
      <c r="BX229" s="215"/>
      <c r="BY229" s="215"/>
      <c r="BZ229" s="217"/>
      <c r="CA229" s="218"/>
      <c r="CB229" s="215"/>
      <c r="CC229" s="215"/>
      <c r="CD229" s="215"/>
      <c r="CE229" s="217"/>
      <c r="CF229" s="218"/>
      <c r="CG229" s="215"/>
      <c r="CH229" s="215"/>
      <c r="CI229" s="215"/>
      <c r="CJ229" s="217"/>
      <c r="CK229" s="215"/>
      <c r="CL229" s="215"/>
      <c r="CM229" s="215"/>
      <c r="CN229" s="215"/>
      <c r="CO229" s="215"/>
      <c r="CP229" s="215"/>
      <c r="CQ229" s="215"/>
      <c r="CR229" s="215"/>
      <c r="CS229" s="215"/>
      <c r="CT229" s="215"/>
      <c r="CU229" s="215"/>
      <c r="CV229" s="215"/>
      <c r="CW229" s="215"/>
      <c r="CX229" s="215"/>
      <c r="CY229" s="215"/>
      <c r="CZ229" s="215"/>
      <c r="DA229" s="215"/>
      <c r="DB229" s="215"/>
      <c r="DC229" s="215"/>
      <c r="DD229" s="215"/>
      <c r="DE229" s="215"/>
      <c r="DF229" s="215"/>
      <c r="DG229" s="215"/>
      <c r="DH229" s="215"/>
      <c r="DI229" s="220"/>
      <c r="DJ229" s="219"/>
      <c r="DK229" s="215"/>
      <c r="DL229" s="215"/>
      <c r="DM229" s="215"/>
      <c r="DN229" s="215"/>
      <c r="DO229" s="215"/>
      <c r="DP229" s="215"/>
      <c r="DQ229" s="215"/>
      <c r="DR229" s="215"/>
      <c r="DS229" s="215"/>
      <c r="DT229" s="215"/>
      <c r="DU229" s="215"/>
      <c r="DV229" s="215"/>
      <c r="DW229" s="215"/>
      <c r="DX229" s="215"/>
      <c r="DY229" s="215"/>
      <c r="DZ229" s="215"/>
      <c r="EA229" s="215"/>
      <c r="EB229" s="215"/>
      <c r="EC229" s="215"/>
      <c r="ED229" s="215"/>
      <c r="EE229" s="215"/>
      <c r="EF229" s="215"/>
      <c r="EG229" s="215"/>
      <c r="EH229" s="215"/>
      <c r="EI229" s="215"/>
      <c r="EJ229" s="215"/>
      <c r="EK229" s="215"/>
      <c r="EL229" s="215"/>
      <c r="EM229" s="215"/>
      <c r="EN229" s="215"/>
      <c r="EO229" s="215"/>
      <c r="EP229" s="215"/>
      <c r="EQ229" s="215"/>
      <c r="ER229" s="215"/>
      <c r="ES229" s="215"/>
      <c r="ET229" s="215"/>
      <c r="EU229" s="215"/>
      <c r="EV229" s="215"/>
      <c r="EW229" s="215"/>
      <c r="EX229" s="215"/>
      <c r="EY229" s="215"/>
      <c r="EZ229" s="215"/>
      <c r="FA229" s="215"/>
      <c r="FB229" s="215"/>
      <c r="FC229" s="215"/>
      <c r="FD229" s="215"/>
      <c r="FE229" s="215"/>
      <c r="FF229" s="215"/>
      <c r="FG229" s="215"/>
      <c r="FH229" s="215"/>
      <c r="FI229" s="215"/>
      <c r="FJ229" s="215"/>
      <c r="FK229" s="215"/>
      <c r="FL229" s="215"/>
      <c r="FM229" s="215"/>
      <c r="FN229" s="215"/>
      <c r="FO229" s="215"/>
      <c r="FP229" s="215"/>
      <c r="FQ229" s="215"/>
      <c r="FR229" s="215"/>
      <c r="FS229" s="215"/>
      <c r="FT229" s="215"/>
      <c r="FU229" s="215"/>
      <c r="FV229" s="215"/>
      <c r="FW229" s="215"/>
      <c r="FX229" s="215"/>
      <c r="FY229" s="215"/>
      <c r="FZ229" s="215"/>
      <c r="GA229" s="215"/>
      <c r="GB229" s="215"/>
      <c r="GC229" s="215"/>
      <c r="GD229" s="215"/>
      <c r="GE229" s="215"/>
      <c r="GF229" s="215"/>
      <c r="GG229" s="218"/>
      <c r="GH229" s="215"/>
      <c r="GI229" s="215"/>
      <c r="GJ229" s="215"/>
      <c r="GK229" s="221"/>
      <c r="GL229" s="1505"/>
      <c r="GM229" s="2154"/>
      <c r="GN229" s="1572"/>
      <c r="GO229" s="200"/>
    </row>
    <row r="230" spans="1:197" ht="10.5" hidden="1" customHeight="1">
      <c r="A230" s="1409"/>
      <c r="B230" s="1381"/>
      <c r="C230" s="1381"/>
      <c r="D230" s="1381"/>
      <c r="E230" s="1381"/>
      <c r="F230" s="1381"/>
      <c r="G230" s="1393"/>
      <c r="H230" s="1436"/>
      <c r="I230" s="1517"/>
      <c r="J230" s="1511"/>
      <c r="K230" s="1511"/>
      <c r="L230" s="1511"/>
      <c r="M230" s="1512"/>
      <c r="N230" s="1510"/>
      <c r="O230" s="1511"/>
      <c r="P230" s="1511"/>
      <c r="Q230" s="1511"/>
      <c r="R230" s="1512"/>
      <c r="S230" s="1510"/>
      <c r="T230" s="1511"/>
      <c r="U230" s="1511"/>
      <c r="V230" s="1511"/>
      <c r="W230" s="1512"/>
      <c r="X230" s="1510"/>
      <c r="Y230" s="1511"/>
      <c r="Z230" s="1511"/>
      <c r="AA230" s="1511"/>
      <c r="AB230" s="1512"/>
      <c r="AC230" s="1510"/>
      <c r="AD230" s="1511"/>
      <c r="AE230" s="1511"/>
      <c r="AF230" s="1511"/>
      <c r="AG230" s="1512"/>
      <c r="AH230" s="1510"/>
      <c r="AI230" s="1511"/>
      <c r="AJ230" s="1511"/>
      <c r="AK230" s="1511"/>
      <c r="AL230" s="1512"/>
      <c r="AM230" s="1510"/>
      <c r="AN230" s="1511"/>
      <c r="AO230" s="1511"/>
      <c r="AP230" s="1511"/>
      <c r="AQ230" s="1512"/>
      <c r="AR230" s="1510"/>
      <c r="AS230" s="1511"/>
      <c r="AT230" s="1511"/>
      <c r="AU230" s="1511"/>
      <c r="AV230" s="1512"/>
      <c r="AW230" s="1510"/>
      <c r="AX230" s="1511"/>
      <c r="AY230" s="1511"/>
      <c r="AZ230" s="1511"/>
      <c r="BA230" s="1521"/>
      <c r="BB230" s="1522"/>
      <c r="BC230" s="1511"/>
      <c r="BD230" s="1511"/>
      <c r="BE230" s="1511"/>
      <c r="BF230" s="1512"/>
      <c r="BG230" s="1510"/>
      <c r="BH230" s="1511"/>
      <c r="BI230" s="1511"/>
      <c r="BJ230" s="1511"/>
      <c r="BK230" s="1512"/>
      <c r="BL230" s="1510"/>
      <c r="BM230" s="1511"/>
      <c r="BN230" s="1511"/>
      <c r="BO230" s="1511"/>
      <c r="BP230" s="1512"/>
      <c r="BQ230" s="1510"/>
      <c r="BR230" s="1511"/>
      <c r="BS230" s="1511"/>
      <c r="BT230" s="1511"/>
      <c r="BU230" s="1512"/>
      <c r="BV230" s="1510"/>
      <c r="BW230" s="1511"/>
      <c r="BX230" s="1511"/>
      <c r="BY230" s="1511"/>
      <c r="BZ230" s="1512"/>
      <c r="CA230" s="1510"/>
      <c r="CB230" s="1511"/>
      <c r="CC230" s="1511"/>
      <c r="CD230" s="1511"/>
      <c r="CE230" s="1512"/>
      <c r="CF230" s="1510"/>
      <c r="CG230" s="1511"/>
      <c r="CH230" s="1511"/>
      <c r="CI230" s="1511"/>
      <c r="CJ230" s="1512"/>
      <c r="CK230" s="1510"/>
      <c r="CL230" s="1511"/>
      <c r="CM230" s="1511"/>
      <c r="CN230" s="1511"/>
      <c r="CO230" s="1512"/>
      <c r="CP230" s="1510"/>
      <c r="CQ230" s="1511"/>
      <c r="CR230" s="1511"/>
      <c r="CS230" s="1511"/>
      <c r="CT230" s="1512"/>
      <c r="CU230" s="1510"/>
      <c r="CV230" s="1511"/>
      <c r="CW230" s="1511"/>
      <c r="CX230" s="1511"/>
      <c r="CY230" s="1512"/>
      <c r="CZ230" s="1510"/>
      <c r="DA230" s="1511"/>
      <c r="DB230" s="1511"/>
      <c r="DC230" s="1511"/>
      <c r="DD230" s="1512"/>
      <c r="DE230" s="1510"/>
      <c r="DF230" s="1511"/>
      <c r="DG230" s="1511"/>
      <c r="DH230" s="1511"/>
      <c r="DI230" s="1521"/>
      <c r="DJ230" s="1522"/>
      <c r="DK230" s="1511"/>
      <c r="DL230" s="1511"/>
      <c r="DM230" s="1511"/>
      <c r="DN230" s="1512"/>
      <c r="DO230" s="1510"/>
      <c r="DP230" s="1511"/>
      <c r="DQ230" s="1511"/>
      <c r="DR230" s="1511"/>
      <c r="DS230" s="1512"/>
      <c r="DT230" s="1510"/>
      <c r="DU230" s="1511"/>
      <c r="DV230" s="1511"/>
      <c r="DW230" s="1511"/>
      <c r="DX230" s="1512"/>
      <c r="DY230" s="1510"/>
      <c r="DZ230" s="1511"/>
      <c r="EA230" s="1511"/>
      <c r="EB230" s="1511"/>
      <c r="EC230" s="1512"/>
      <c r="ED230" s="1510"/>
      <c r="EE230" s="1511"/>
      <c r="EF230" s="1511"/>
      <c r="EG230" s="1511"/>
      <c r="EH230" s="1512"/>
      <c r="EI230" s="1510"/>
      <c r="EJ230" s="1511"/>
      <c r="EK230" s="1511"/>
      <c r="EL230" s="1511"/>
      <c r="EM230" s="1512"/>
      <c r="EN230" s="1510"/>
      <c r="EO230" s="1511"/>
      <c r="EP230" s="1511"/>
      <c r="EQ230" s="1511"/>
      <c r="ER230" s="1512"/>
      <c r="ES230" s="1510"/>
      <c r="ET230" s="1511"/>
      <c r="EU230" s="1511"/>
      <c r="EV230" s="1511"/>
      <c r="EW230" s="1512"/>
      <c r="EX230" s="1510"/>
      <c r="EY230" s="1511"/>
      <c r="EZ230" s="1511"/>
      <c r="FA230" s="1511"/>
      <c r="FB230" s="1512"/>
      <c r="FC230" s="1510"/>
      <c r="FD230" s="1511"/>
      <c r="FE230" s="1511"/>
      <c r="FF230" s="1511"/>
      <c r="FG230" s="1512"/>
      <c r="FH230" s="1510"/>
      <c r="FI230" s="1511"/>
      <c r="FJ230" s="1511"/>
      <c r="FK230" s="1511"/>
      <c r="FL230" s="1512"/>
      <c r="FM230" s="1510"/>
      <c r="FN230" s="1511"/>
      <c r="FO230" s="1511"/>
      <c r="FP230" s="1511"/>
      <c r="FQ230" s="1511"/>
      <c r="FR230" s="1511"/>
      <c r="FS230" s="1511"/>
      <c r="FT230" s="1511"/>
      <c r="FU230" s="1511"/>
      <c r="FV230" s="1512"/>
      <c r="FW230" s="1510"/>
      <c r="FX230" s="1511"/>
      <c r="FY230" s="1511"/>
      <c r="FZ230" s="1511"/>
      <c r="GA230" s="1512"/>
      <c r="GB230" s="1510"/>
      <c r="GC230" s="1511"/>
      <c r="GD230" s="1511"/>
      <c r="GE230" s="1511"/>
      <c r="GF230" s="1512"/>
      <c r="GG230" s="1510"/>
      <c r="GH230" s="1511"/>
      <c r="GI230" s="1511"/>
      <c r="GJ230" s="1511"/>
      <c r="GK230" s="1513"/>
      <c r="GL230" s="1514"/>
      <c r="GM230" s="2155"/>
      <c r="GN230" s="1596"/>
      <c r="GO230" s="200"/>
    </row>
    <row r="231" spans="1:197" ht="10.5" hidden="1" customHeight="1">
      <c r="A231" s="1409"/>
      <c r="B231" s="1381"/>
      <c r="C231" s="1381"/>
      <c r="D231" s="1381"/>
      <c r="E231" s="1381"/>
      <c r="F231" s="1381"/>
      <c r="G231" s="1600" t="s">
        <v>767</v>
      </c>
      <c r="H231" s="1432"/>
      <c r="I231" s="214"/>
      <c r="J231" s="215"/>
      <c r="K231" s="215"/>
      <c r="L231" s="215"/>
      <c r="M231" s="217"/>
      <c r="N231" s="218"/>
      <c r="O231" s="215"/>
      <c r="P231" s="215"/>
      <c r="Q231" s="215"/>
      <c r="R231" s="215"/>
      <c r="S231" s="218"/>
      <c r="T231" s="215"/>
      <c r="U231" s="215"/>
      <c r="V231" s="215"/>
      <c r="W231" s="217"/>
      <c r="X231" s="218"/>
      <c r="Y231" s="215"/>
      <c r="Z231" s="215"/>
      <c r="AA231" s="215"/>
      <c r="AB231" s="215"/>
      <c r="AC231" s="218"/>
      <c r="AD231" s="215"/>
      <c r="AE231" s="215"/>
      <c r="AF231" s="215"/>
      <c r="AG231" s="217"/>
      <c r="AH231" s="218"/>
      <c r="AI231" s="215"/>
      <c r="AJ231" s="215"/>
      <c r="AK231" s="215"/>
      <c r="AL231" s="217"/>
      <c r="AM231" s="215"/>
      <c r="AN231" s="215"/>
      <c r="AO231" s="215"/>
      <c r="AP231" s="215"/>
      <c r="AQ231" s="215"/>
      <c r="AR231" s="218"/>
      <c r="AS231" s="215"/>
      <c r="AT231" s="215"/>
      <c r="AU231" s="215"/>
      <c r="AV231" s="217"/>
      <c r="AW231" s="215"/>
      <c r="AX231" s="215"/>
      <c r="AY231" s="215"/>
      <c r="AZ231" s="215"/>
      <c r="BA231" s="215"/>
      <c r="BB231" s="219"/>
      <c r="BC231" s="215"/>
      <c r="BD231" s="215"/>
      <c r="BE231" s="215"/>
      <c r="BF231" s="217"/>
      <c r="BG231" s="218"/>
      <c r="BH231" s="215"/>
      <c r="BI231" s="215"/>
      <c r="BJ231" s="215"/>
      <c r="BK231" s="217"/>
      <c r="BL231" s="218"/>
      <c r="BM231" s="215"/>
      <c r="BN231" s="215"/>
      <c r="BO231" s="215"/>
      <c r="BP231" s="217"/>
      <c r="BQ231" s="218"/>
      <c r="BR231" s="215"/>
      <c r="BS231" s="215"/>
      <c r="BT231" s="215"/>
      <c r="BU231" s="217"/>
      <c r="BV231" s="218"/>
      <c r="BW231" s="215"/>
      <c r="BX231" s="215"/>
      <c r="BY231" s="215"/>
      <c r="BZ231" s="215"/>
      <c r="CA231" s="218"/>
      <c r="CB231" s="215"/>
      <c r="CC231" s="215"/>
      <c r="CD231" s="215"/>
      <c r="CE231" s="217"/>
      <c r="CF231" s="218"/>
      <c r="CG231" s="215"/>
      <c r="CH231" s="215"/>
      <c r="CI231" s="215"/>
      <c r="CJ231" s="217"/>
      <c r="CK231" s="215"/>
      <c r="CL231" s="215"/>
      <c r="CM231" s="215"/>
      <c r="CN231" s="215"/>
      <c r="CO231" s="215"/>
      <c r="CP231" s="215"/>
      <c r="CQ231" s="215"/>
      <c r="CR231" s="215"/>
      <c r="CS231" s="215"/>
      <c r="CT231" s="215"/>
      <c r="CU231" s="215"/>
      <c r="CV231" s="215"/>
      <c r="CW231" s="215"/>
      <c r="CX231" s="215"/>
      <c r="CY231" s="215"/>
      <c r="CZ231" s="215"/>
      <c r="DA231" s="215"/>
      <c r="DB231" s="215"/>
      <c r="DC231" s="215"/>
      <c r="DD231" s="215"/>
      <c r="DE231" s="215"/>
      <c r="DF231" s="215"/>
      <c r="DG231" s="215"/>
      <c r="DH231" s="215"/>
      <c r="DI231" s="220"/>
      <c r="DJ231" s="219"/>
      <c r="DK231" s="215"/>
      <c r="DL231" s="215"/>
      <c r="DM231" s="215"/>
      <c r="DN231" s="215"/>
      <c r="DO231" s="215"/>
      <c r="DP231" s="215"/>
      <c r="DQ231" s="215"/>
      <c r="DR231" s="215"/>
      <c r="DS231" s="215"/>
      <c r="DT231" s="215"/>
      <c r="DU231" s="215"/>
      <c r="DV231" s="215"/>
      <c r="DW231" s="215"/>
      <c r="DX231" s="215"/>
      <c r="DY231" s="215"/>
      <c r="DZ231" s="215"/>
      <c r="EA231" s="215"/>
      <c r="EB231" s="215"/>
      <c r="EC231" s="215"/>
      <c r="ED231" s="215"/>
      <c r="EE231" s="215"/>
      <c r="EF231" s="215"/>
      <c r="EG231" s="215"/>
      <c r="EH231" s="215"/>
      <c r="EI231" s="215"/>
      <c r="EJ231" s="215"/>
      <c r="EK231" s="215"/>
      <c r="EL231" s="215"/>
      <c r="EM231" s="215"/>
      <c r="EN231" s="215"/>
      <c r="EO231" s="215"/>
      <c r="EP231" s="215"/>
      <c r="EQ231" s="215"/>
      <c r="ER231" s="215"/>
      <c r="ES231" s="215"/>
      <c r="ET231" s="215"/>
      <c r="EU231" s="215"/>
      <c r="EV231" s="215"/>
      <c r="EW231" s="215"/>
      <c r="EX231" s="215"/>
      <c r="EY231" s="215"/>
      <c r="EZ231" s="215"/>
      <c r="FA231" s="215"/>
      <c r="FB231" s="215"/>
      <c r="FC231" s="215"/>
      <c r="FD231" s="215"/>
      <c r="FE231" s="215"/>
      <c r="FF231" s="215"/>
      <c r="FG231" s="215"/>
      <c r="FH231" s="215"/>
      <c r="FI231" s="215"/>
      <c r="FJ231" s="215"/>
      <c r="FK231" s="215"/>
      <c r="FL231" s="215"/>
      <c r="FM231" s="215"/>
      <c r="FN231" s="215"/>
      <c r="FO231" s="215"/>
      <c r="FP231" s="215"/>
      <c r="FQ231" s="215"/>
      <c r="FR231" s="215"/>
      <c r="FS231" s="215"/>
      <c r="FT231" s="215"/>
      <c r="FU231" s="215"/>
      <c r="FV231" s="215"/>
      <c r="FW231" s="215"/>
      <c r="FX231" s="215"/>
      <c r="FY231" s="215"/>
      <c r="FZ231" s="215"/>
      <c r="GA231" s="215"/>
      <c r="GB231" s="215"/>
      <c r="GC231" s="215"/>
      <c r="GD231" s="215"/>
      <c r="GE231" s="215"/>
      <c r="GF231" s="215"/>
      <c r="GG231" s="218"/>
      <c r="GH231" s="215"/>
      <c r="GI231" s="215"/>
      <c r="GJ231" s="215"/>
      <c r="GK231" s="221"/>
      <c r="GL231" s="1588">
        <f>SUM(I233:GK233)</f>
        <v>0</v>
      </c>
      <c r="GM231" s="2157">
        <f>ROUND(GL231/30,2)</f>
        <v>0</v>
      </c>
      <c r="GN231" s="1159"/>
      <c r="GO231" s="200"/>
    </row>
    <row r="232" spans="1:197" ht="6.75" hidden="1" customHeight="1">
      <c r="A232" s="1409"/>
      <c r="B232" s="1381"/>
      <c r="C232" s="1381"/>
      <c r="D232" s="1381"/>
      <c r="E232" s="1381"/>
      <c r="F232" s="1381"/>
      <c r="G232" s="1518"/>
      <c r="H232" s="1433"/>
      <c r="I232" s="214"/>
      <c r="J232" s="215"/>
      <c r="K232" s="215"/>
      <c r="L232" s="215"/>
      <c r="M232" s="217"/>
      <c r="N232" s="215"/>
      <c r="O232" s="215"/>
      <c r="P232" s="215"/>
      <c r="Q232" s="215"/>
      <c r="R232" s="215"/>
      <c r="S232" s="218"/>
      <c r="T232" s="215"/>
      <c r="U232" s="215"/>
      <c r="V232" s="215"/>
      <c r="W232" s="217"/>
      <c r="X232" s="218"/>
      <c r="Y232" s="215"/>
      <c r="Z232" s="215"/>
      <c r="AA232" s="215"/>
      <c r="AB232" s="215"/>
      <c r="AC232" s="218"/>
      <c r="AD232" s="215"/>
      <c r="AE232" s="215"/>
      <c r="AF232" s="215"/>
      <c r="AG232" s="217"/>
      <c r="AH232" s="218"/>
      <c r="AI232" s="215"/>
      <c r="AJ232" s="215"/>
      <c r="AK232" s="215"/>
      <c r="AL232" s="217"/>
      <c r="AM232" s="215"/>
      <c r="AN232" s="215"/>
      <c r="AO232" s="215"/>
      <c r="AP232" s="215"/>
      <c r="AQ232" s="215"/>
      <c r="AR232" s="218"/>
      <c r="AS232" s="215"/>
      <c r="AT232" s="215"/>
      <c r="AU232" s="215"/>
      <c r="AV232" s="217"/>
      <c r="AW232" s="215"/>
      <c r="AX232" s="215"/>
      <c r="AY232" s="215"/>
      <c r="AZ232" s="215"/>
      <c r="BA232" s="215"/>
      <c r="BB232" s="219"/>
      <c r="BC232" s="215"/>
      <c r="BD232" s="215"/>
      <c r="BE232" s="215"/>
      <c r="BF232" s="215"/>
      <c r="BG232" s="218"/>
      <c r="BH232" s="215"/>
      <c r="BI232" s="215"/>
      <c r="BJ232" s="215"/>
      <c r="BK232" s="217"/>
      <c r="BL232" s="218"/>
      <c r="BM232" s="215"/>
      <c r="BN232" s="215"/>
      <c r="BO232" s="215"/>
      <c r="BP232" s="217"/>
      <c r="BQ232" s="218"/>
      <c r="BR232" s="215"/>
      <c r="BS232" s="215"/>
      <c r="BT232" s="215"/>
      <c r="BU232" s="217"/>
      <c r="BV232" s="215"/>
      <c r="BW232" s="215"/>
      <c r="BX232" s="215"/>
      <c r="BY232" s="215"/>
      <c r="BZ232" s="215"/>
      <c r="CA232" s="218"/>
      <c r="CB232" s="215"/>
      <c r="CC232" s="215"/>
      <c r="CD232" s="215"/>
      <c r="CE232" s="217"/>
      <c r="CF232" s="218"/>
      <c r="CG232" s="215"/>
      <c r="CH232" s="215"/>
      <c r="CI232" s="215"/>
      <c r="CJ232" s="217"/>
      <c r="CK232" s="215"/>
      <c r="CL232" s="215"/>
      <c r="CM232" s="215"/>
      <c r="CN232" s="215"/>
      <c r="CO232" s="215"/>
      <c r="CP232" s="215"/>
      <c r="CQ232" s="215"/>
      <c r="CR232" s="215"/>
      <c r="CS232" s="215"/>
      <c r="CT232" s="215"/>
      <c r="CU232" s="215"/>
      <c r="CV232" s="215"/>
      <c r="CW232" s="215"/>
      <c r="CX232" s="215"/>
      <c r="CY232" s="215"/>
      <c r="CZ232" s="215"/>
      <c r="DA232" s="215"/>
      <c r="DB232" s="215"/>
      <c r="DC232" s="215"/>
      <c r="DD232" s="215"/>
      <c r="DE232" s="215"/>
      <c r="DF232" s="215"/>
      <c r="DG232" s="215"/>
      <c r="DH232" s="215"/>
      <c r="DI232" s="220"/>
      <c r="DJ232" s="219"/>
      <c r="DK232" s="215"/>
      <c r="DL232" s="215"/>
      <c r="DM232" s="215"/>
      <c r="DN232" s="215"/>
      <c r="DO232" s="215"/>
      <c r="DP232" s="215"/>
      <c r="DQ232" s="215"/>
      <c r="DR232" s="215"/>
      <c r="DS232" s="215"/>
      <c r="DT232" s="215"/>
      <c r="DU232" s="215"/>
      <c r="DV232" s="215"/>
      <c r="DW232" s="215"/>
      <c r="DX232" s="215"/>
      <c r="DY232" s="215"/>
      <c r="DZ232" s="215"/>
      <c r="EA232" s="215"/>
      <c r="EB232" s="215"/>
      <c r="EC232" s="215"/>
      <c r="ED232" s="215"/>
      <c r="EE232" s="215"/>
      <c r="EF232" s="215"/>
      <c r="EG232" s="215"/>
      <c r="EH232" s="215"/>
      <c r="EI232" s="215"/>
      <c r="EJ232" s="215"/>
      <c r="EK232" s="215"/>
      <c r="EL232" s="215"/>
      <c r="EM232" s="215"/>
      <c r="EN232" s="215"/>
      <c r="EO232" s="215"/>
      <c r="EP232" s="215"/>
      <c r="EQ232" s="215"/>
      <c r="ER232" s="215"/>
      <c r="ES232" s="215"/>
      <c r="ET232" s="215"/>
      <c r="EU232" s="215"/>
      <c r="EV232" s="215"/>
      <c r="EW232" s="215"/>
      <c r="EX232" s="215"/>
      <c r="EY232" s="215"/>
      <c r="EZ232" s="215"/>
      <c r="FA232" s="215"/>
      <c r="FB232" s="215"/>
      <c r="FC232" s="215"/>
      <c r="FD232" s="215"/>
      <c r="FE232" s="215"/>
      <c r="FF232" s="215"/>
      <c r="FG232" s="215"/>
      <c r="FH232" s="215"/>
      <c r="FI232" s="215"/>
      <c r="FJ232" s="215"/>
      <c r="FK232" s="215"/>
      <c r="FL232" s="215"/>
      <c r="FM232" s="215"/>
      <c r="FN232" s="215"/>
      <c r="FO232" s="215"/>
      <c r="FP232" s="215"/>
      <c r="FQ232" s="215"/>
      <c r="FR232" s="215"/>
      <c r="FS232" s="215"/>
      <c r="FT232" s="215"/>
      <c r="FU232" s="215"/>
      <c r="FV232" s="215"/>
      <c r="FW232" s="215"/>
      <c r="FX232" s="215"/>
      <c r="FY232" s="215"/>
      <c r="FZ232" s="215"/>
      <c r="GA232" s="215"/>
      <c r="GB232" s="215"/>
      <c r="GC232" s="215"/>
      <c r="GD232" s="215"/>
      <c r="GE232" s="215"/>
      <c r="GF232" s="215"/>
      <c r="GG232" s="218"/>
      <c r="GH232" s="215"/>
      <c r="GI232" s="215"/>
      <c r="GJ232" s="215"/>
      <c r="GK232" s="221"/>
      <c r="GL232" s="1589"/>
      <c r="GM232" s="2154"/>
      <c r="GN232" s="1159"/>
      <c r="GO232" s="200"/>
    </row>
    <row r="233" spans="1:197" ht="10.5" hidden="1" customHeight="1">
      <c r="A233" s="1409"/>
      <c r="B233" s="1381"/>
      <c r="C233" s="1381"/>
      <c r="D233" s="1381"/>
      <c r="E233" s="1381"/>
      <c r="F233" s="1381"/>
      <c r="G233" s="1519"/>
      <c r="H233" s="1436"/>
      <c r="I233" s="1591"/>
      <c r="J233" s="1592"/>
      <c r="K233" s="1592"/>
      <c r="L233" s="1592"/>
      <c r="M233" s="1593"/>
      <c r="N233" s="1510"/>
      <c r="O233" s="1511"/>
      <c r="P233" s="1511"/>
      <c r="Q233" s="1511"/>
      <c r="R233" s="1512"/>
      <c r="S233" s="1510"/>
      <c r="T233" s="1511"/>
      <c r="U233" s="1511"/>
      <c r="V233" s="1511"/>
      <c r="W233" s="1512"/>
      <c r="X233" s="1510"/>
      <c r="Y233" s="1511"/>
      <c r="Z233" s="1511"/>
      <c r="AA233" s="1511"/>
      <c r="AB233" s="1512"/>
      <c r="AC233" s="1510"/>
      <c r="AD233" s="1511"/>
      <c r="AE233" s="1511"/>
      <c r="AF233" s="1511"/>
      <c r="AG233" s="1512"/>
      <c r="AH233" s="1510"/>
      <c r="AI233" s="1511"/>
      <c r="AJ233" s="1511"/>
      <c r="AK233" s="1511"/>
      <c r="AL233" s="1512"/>
      <c r="AM233" s="1510"/>
      <c r="AN233" s="1511"/>
      <c r="AO233" s="1511"/>
      <c r="AP233" s="1511"/>
      <c r="AQ233" s="1512"/>
      <c r="AR233" s="1510"/>
      <c r="AS233" s="1511"/>
      <c r="AT233" s="1511"/>
      <c r="AU233" s="1511"/>
      <c r="AV233" s="1512"/>
      <c r="AW233" s="1510"/>
      <c r="AX233" s="1511"/>
      <c r="AY233" s="1511"/>
      <c r="AZ233" s="1511"/>
      <c r="BA233" s="1521"/>
      <c r="BB233" s="1522"/>
      <c r="BC233" s="1511"/>
      <c r="BD233" s="1511"/>
      <c r="BE233" s="1511"/>
      <c r="BF233" s="1512"/>
      <c r="BG233" s="1510"/>
      <c r="BH233" s="1511"/>
      <c r="BI233" s="1511"/>
      <c r="BJ233" s="1511"/>
      <c r="BK233" s="1512"/>
      <c r="BL233" s="1510"/>
      <c r="BM233" s="1511"/>
      <c r="BN233" s="1511"/>
      <c r="BO233" s="1511"/>
      <c r="BP233" s="1512"/>
      <c r="BQ233" s="1510"/>
      <c r="BR233" s="1511"/>
      <c r="BS233" s="1511"/>
      <c r="BT233" s="1511"/>
      <c r="BU233" s="1512"/>
      <c r="BV233" s="1510"/>
      <c r="BW233" s="1511"/>
      <c r="BX233" s="1511"/>
      <c r="BY233" s="1511"/>
      <c r="BZ233" s="1512"/>
      <c r="CA233" s="1510"/>
      <c r="CB233" s="1511"/>
      <c r="CC233" s="1511"/>
      <c r="CD233" s="1511"/>
      <c r="CE233" s="1512"/>
      <c r="CF233" s="1510"/>
      <c r="CG233" s="1511"/>
      <c r="CH233" s="1511"/>
      <c r="CI233" s="1511"/>
      <c r="CJ233" s="1512"/>
      <c r="CK233" s="1510"/>
      <c r="CL233" s="1511"/>
      <c r="CM233" s="1511"/>
      <c r="CN233" s="1511"/>
      <c r="CO233" s="1512"/>
      <c r="CP233" s="1510"/>
      <c r="CQ233" s="1511"/>
      <c r="CR233" s="1511"/>
      <c r="CS233" s="1511"/>
      <c r="CT233" s="1512"/>
      <c r="CU233" s="1510"/>
      <c r="CV233" s="1511"/>
      <c r="CW233" s="1511"/>
      <c r="CX233" s="1511"/>
      <c r="CY233" s="1512"/>
      <c r="CZ233" s="1510"/>
      <c r="DA233" s="1511"/>
      <c r="DB233" s="1511"/>
      <c r="DC233" s="1511"/>
      <c r="DD233" s="1512"/>
      <c r="DE233" s="1510"/>
      <c r="DF233" s="1511"/>
      <c r="DG233" s="1511"/>
      <c r="DH233" s="1511"/>
      <c r="DI233" s="1521"/>
      <c r="DJ233" s="1522"/>
      <c r="DK233" s="1511"/>
      <c r="DL233" s="1511"/>
      <c r="DM233" s="1511"/>
      <c r="DN233" s="1512"/>
      <c r="DO233" s="1510"/>
      <c r="DP233" s="1511"/>
      <c r="DQ233" s="1511"/>
      <c r="DR233" s="1511"/>
      <c r="DS233" s="1512"/>
      <c r="DT233" s="1510"/>
      <c r="DU233" s="1511"/>
      <c r="DV233" s="1511"/>
      <c r="DW233" s="1511"/>
      <c r="DX233" s="1512"/>
      <c r="DY233" s="1510"/>
      <c r="DZ233" s="1511"/>
      <c r="EA233" s="1511"/>
      <c r="EB233" s="1511"/>
      <c r="EC233" s="1512"/>
      <c r="ED233" s="1510"/>
      <c r="EE233" s="1511"/>
      <c r="EF233" s="1511"/>
      <c r="EG233" s="1511"/>
      <c r="EH233" s="1512"/>
      <c r="EI233" s="1510"/>
      <c r="EJ233" s="1511"/>
      <c r="EK233" s="1511"/>
      <c r="EL233" s="1511"/>
      <c r="EM233" s="1512"/>
      <c r="EN233" s="1510"/>
      <c r="EO233" s="1511"/>
      <c r="EP233" s="1511"/>
      <c r="EQ233" s="1511"/>
      <c r="ER233" s="1512"/>
      <c r="ES233" s="1510"/>
      <c r="ET233" s="1511"/>
      <c r="EU233" s="1511"/>
      <c r="EV233" s="1511"/>
      <c r="EW233" s="1512"/>
      <c r="EX233" s="1510"/>
      <c r="EY233" s="1511"/>
      <c r="EZ233" s="1511"/>
      <c r="FA233" s="1511"/>
      <c r="FB233" s="1512"/>
      <c r="FC233" s="1510"/>
      <c r="FD233" s="1511"/>
      <c r="FE233" s="1511"/>
      <c r="FF233" s="1511"/>
      <c r="FG233" s="1512"/>
      <c r="FH233" s="1510"/>
      <c r="FI233" s="1511"/>
      <c r="FJ233" s="1511"/>
      <c r="FK233" s="1511"/>
      <c r="FL233" s="1512"/>
      <c r="FM233" s="1510"/>
      <c r="FN233" s="1511"/>
      <c r="FO233" s="1511"/>
      <c r="FP233" s="1511"/>
      <c r="FQ233" s="1511"/>
      <c r="FR233" s="1511"/>
      <c r="FS233" s="1511"/>
      <c r="FT233" s="1511"/>
      <c r="FU233" s="1511"/>
      <c r="FV233" s="1512"/>
      <c r="FW233" s="1510"/>
      <c r="FX233" s="1511"/>
      <c r="FY233" s="1511"/>
      <c r="FZ233" s="1511"/>
      <c r="GA233" s="1512"/>
      <c r="GB233" s="1510"/>
      <c r="GC233" s="1511"/>
      <c r="GD233" s="1511"/>
      <c r="GE233" s="1511"/>
      <c r="GF233" s="1512"/>
      <c r="GG233" s="1510"/>
      <c r="GH233" s="1511"/>
      <c r="GI233" s="1511"/>
      <c r="GJ233" s="1511"/>
      <c r="GK233" s="1513"/>
      <c r="GL233" s="1590"/>
      <c r="GM233" s="2155"/>
      <c r="GN233" s="1159"/>
      <c r="GO233" s="200"/>
    </row>
    <row r="234" spans="1:197" ht="10.5" hidden="1" customHeight="1">
      <c r="A234" s="1409"/>
      <c r="B234" s="1381"/>
      <c r="C234" s="1381"/>
      <c r="D234" s="1381"/>
      <c r="E234" s="1381"/>
      <c r="F234" s="1381"/>
      <c r="G234" s="1431" t="s">
        <v>716</v>
      </c>
      <c r="H234" s="1432"/>
      <c r="I234" s="214"/>
      <c r="J234" s="215"/>
      <c r="K234" s="215"/>
      <c r="L234" s="215"/>
      <c r="M234" s="217"/>
      <c r="N234" s="215"/>
      <c r="O234" s="215"/>
      <c r="P234" s="215"/>
      <c r="Q234" s="215"/>
      <c r="R234" s="215"/>
      <c r="S234" s="218"/>
      <c r="T234" s="215"/>
      <c r="U234" s="215"/>
      <c r="V234" s="215"/>
      <c r="W234" s="217"/>
      <c r="X234" s="218"/>
      <c r="Y234" s="215"/>
      <c r="Z234" s="215"/>
      <c r="AA234" s="215"/>
      <c r="AB234" s="215"/>
      <c r="AC234" s="218"/>
      <c r="AD234" s="215"/>
      <c r="AE234" s="215"/>
      <c r="AF234" s="215"/>
      <c r="AG234" s="217"/>
      <c r="AH234" s="218"/>
      <c r="AI234" s="215"/>
      <c r="AJ234" s="215"/>
      <c r="AK234" s="215"/>
      <c r="AL234" s="217"/>
      <c r="AM234" s="215"/>
      <c r="AN234" s="215"/>
      <c r="AO234" s="215"/>
      <c r="AP234" s="215"/>
      <c r="AQ234" s="215"/>
      <c r="AR234" s="218"/>
      <c r="AS234" s="215"/>
      <c r="AT234" s="215"/>
      <c r="AU234" s="215"/>
      <c r="AV234" s="217"/>
      <c r="AW234" s="215"/>
      <c r="AX234" s="215"/>
      <c r="AY234" s="215"/>
      <c r="AZ234" s="215"/>
      <c r="BA234" s="215"/>
      <c r="BB234" s="219"/>
      <c r="BC234" s="215"/>
      <c r="BD234" s="215"/>
      <c r="BE234" s="215"/>
      <c r="BF234" s="217"/>
      <c r="BG234" s="215"/>
      <c r="BH234" s="215"/>
      <c r="BI234" s="215"/>
      <c r="BJ234" s="215"/>
      <c r="BK234" s="215"/>
      <c r="BL234" s="218"/>
      <c r="BM234" s="215"/>
      <c r="BN234" s="215"/>
      <c r="BO234" s="215"/>
      <c r="BP234" s="215"/>
      <c r="BQ234" s="218"/>
      <c r="BR234" s="215"/>
      <c r="BS234" s="215"/>
      <c r="BT234" s="215"/>
      <c r="BU234" s="217"/>
      <c r="BV234" s="218"/>
      <c r="BW234" s="215"/>
      <c r="BX234" s="215"/>
      <c r="BY234" s="215"/>
      <c r="BZ234" s="217"/>
      <c r="CA234" s="218"/>
      <c r="CB234" s="215"/>
      <c r="CC234" s="215"/>
      <c r="CD234" s="215"/>
      <c r="CE234" s="217"/>
      <c r="CF234" s="218"/>
      <c r="CG234" s="215"/>
      <c r="CH234" s="215"/>
      <c r="CI234" s="215"/>
      <c r="CJ234" s="217"/>
      <c r="CK234" s="215"/>
      <c r="CL234" s="215"/>
      <c r="CM234" s="215"/>
      <c r="CN234" s="215"/>
      <c r="CO234" s="215"/>
      <c r="CP234" s="215"/>
      <c r="CQ234" s="215"/>
      <c r="CR234" s="215"/>
      <c r="CS234" s="215"/>
      <c r="CT234" s="215"/>
      <c r="CU234" s="215"/>
      <c r="CV234" s="215"/>
      <c r="CW234" s="215"/>
      <c r="CX234" s="215"/>
      <c r="CY234" s="215"/>
      <c r="CZ234" s="215"/>
      <c r="DA234" s="215"/>
      <c r="DB234" s="215"/>
      <c r="DC234" s="215"/>
      <c r="DD234" s="215"/>
      <c r="DE234" s="215"/>
      <c r="DF234" s="215"/>
      <c r="DG234" s="215"/>
      <c r="DH234" s="215"/>
      <c r="DI234" s="220"/>
      <c r="DJ234" s="219"/>
      <c r="DK234" s="215"/>
      <c r="DL234" s="215"/>
      <c r="DM234" s="215"/>
      <c r="DN234" s="215"/>
      <c r="DO234" s="215"/>
      <c r="DP234" s="215"/>
      <c r="DQ234" s="215"/>
      <c r="DR234" s="215"/>
      <c r="DS234" s="215"/>
      <c r="DT234" s="215"/>
      <c r="DU234" s="215"/>
      <c r="DV234" s="215"/>
      <c r="DW234" s="215"/>
      <c r="DX234" s="215"/>
      <c r="DY234" s="215"/>
      <c r="DZ234" s="215"/>
      <c r="EA234" s="215"/>
      <c r="EB234" s="215"/>
      <c r="EC234" s="215"/>
      <c r="ED234" s="215"/>
      <c r="EE234" s="215"/>
      <c r="EF234" s="215"/>
      <c r="EG234" s="215"/>
      <c r="EH234" s="215"/>
      <c r="EI234" s="215"/>
      <c r="EJ234" s="215"/>
      <c r="EK234" s="215"/>
      <c r="EL234" s="215"/>
      <c r="EM234" s="215"/>
      <c r="EN234" s="215"/>
      <c r="EO234" s="215"/>
      <c r="EP234" s="215"/>
      <c r="EQ234" s="215"/>
      <c r="ER234" s="215"/>
      <c r="ES234" s="215"/>
      <c r="ET234" s="215"/>
      <c r="EU234" s="215"/>
      <c r="EV234" s="215"/>
      <c r="EW234" s="215"/>
      <c r="EX234" s="215"/>
      <c r="EY234" s="215"/>
      <c r="EZ234" s="215"/>
      <c r="FA234" s="215"/>
      <c r="FB234" s="215"/>
      <c r="FC234" s="272"/>
      <c r="FD234" s="272"/>
      <c r="FE234" s="272"/>
      <c r="FF234" s="272"/>
      <c r="FG234" s="272"/>
      <c r="FH234" s="272"/>
      <c r="FI234" s="272"/>
      <c r="FJ234" s="272"/>
      <c r="FK234" s="272"/>
      <c r="FL234" s="272"/>
      <c r="FM234" s="272"/>
      <c r="FN234" s="272"/>
      <c r="FO234" s="272"/>
      <c r="FP234" s="272"/>
      <c r="FQ234" s="272"/>
      <c r="FR234" s="272"/>
      <c r="FS234" s="272"/>
      <c r="FT234" s="272"/>
      <c r="FU234" s="272"/>
      <c r="FV234" s="272"/>
      <c r="FW234" s="272"/>
      <c r="FX234" s="272"/>
      <c r="FY234" s="272"/>
      <c r="FZ234" s="272"/>
      <c r="GA234" s="272"/>
      <c r="GB234" s="272"/>
      <c r="GC234" s="272"/>
      <c r="GD234" s="272"/>
      <c r="GE234" s="272"/>
      <c r="GF234" s="272"/>
      <c r="GG234" s="273"/>
      <c r="GH234" s="272"/>
      <c r="GI234" s="272"/>
      <c r="GJ234" s="272"/>
      <c r="GK234" s="274"/>
      <c r="GL234" s="1504">
        <f>SUM(I236:GK236)</f>
        <v>0</v>
      </c>
      <c r="GM234" s="2157">
        <f>ROUND(GL234/30,2)</f>
        <v>0</v>
      </c>
      <c r="GN234" s="1571"/>
      <c r="GO234" s="200"/>
    </row>
    <row r="235" spans="1:197" ht="4.5" hidden="1" customHeight="1">
      <c r="A235" s="1409"/>
      <c r="B235" s="1381"/>
      <c r="C235" s="1381"/>
      <c r="D235" s="1381"/>
      <c r="E235" s="1381"/>
      <c r="F235" s="1381"/>
      <c r="G235" s="1392"/>
      <c r="H235" s="1433"/>
      <c r="I235" s="214"/>
      <c r="J235" s="215"/>
      <c r="K235" s="215"/>
      <c r="L235" s="215"/>
      <c r="M235" s="217"/>
      <c r="N235" s="215"/>
      <c r="O235" s="215"/>
      <c r="P235" s="215"/>
      <c r="Q235" s="215"/>
      <c r="R235" s="215"/>
      <c r="S235" s="218"/>
      <c r="T235" s="215"/>
      <c r="U235" s="215"/>
      <c r="V235" s="215"/>
      <c r="W235" s="217"/>
      <c r="X235" s="218"/>
      <c r="Y235" s="215"/>
      <c r="Z235" s="215"/>
      <c r="AA235" s="215"/>
      <c r="AB235" s="215"/>
      <c r="AC235" s="218"/>
      <c r="AD235" s="215"/>
      <c r="AE235" s="215"/>
      <c r="AF235" s="215"/>
      <c r="AG235" s="217"/>
      <c r="AH235" s="218"/>
      <c r="AI235" s="215"/>
      <c r="AJ235" s="215"/>
      <c r="AK235" s="215"/>
      <c r="AL235" s="217"/>
      <c r="AM235" s="215"/>
      <c r="AN235" s="215"/>
      <c r="AO235" s="215"/>
      <c r="AP235" s="215"/>
      <c r="AQ235" s="215"/>
      <c r="AR235" s="218"/>
      <c r="AS235" s="215"/>
      <c r="AT235" s="215"/>
      <c r="AU235" s="215"/>
      <c r="AV235" s="217"/>
      <c r="AW235" s="215"/>
      <c r="AX235" s="215"/>
      <c r="AY235" s="215"/>
      <c r="AZ235" s="215"/>
      <c r="BA235" s="215"/>
      <c r="BB235" s="219"/>
      <c r="BC235" s="215"/>
      <c r="BD235" s="215"/>
      <c r="BE235" s="215"/>
      <c r="BF235" s="215"/>
      <c r="BG235" s="218"/>
      <c r="BH235" s="215"/>
      <c r="BI235" s="215"/>
      <c r="BJ235" s="215"/>
      <c r="BK235" s="215"/>
      <c r="BL235" s="218"/>
      <c r="BM235" s="215"/>
      <c r="BN235" s="215"/>
      <c r="BO235" s="215"/>
      <c r="BP235" s="215"/>
      <c r="BQ235" s="218"/>
      <c r="BR235" s="215"/>
      <c r="BS235" s="215"/>
      <c r="BT235" s="215"/>
      <c r="BU235" s="217"/>
      <c r="BV235" s="218"/>
      <c r="BW235" s="215"/>
      <c r="BX235" s="215"/>
      <c r="BY235" s="215"/>
      <c r="BZ235" s="217"/>
      <c r="CA235" s="218"/>
      <c r="CB235" s="215"/>
      <c r="CC235" s="215"/>
      <c r="CD235" s="215"/>
      <c r="CE235" s="217"/>
      <c r="CF235" s="218"/>
      <c r="CG235" s="215"/>
      <c r="CH235" s="215"/>
      <c r="CI235" s="215"/>
      <c r="CJ235" s="217"/>
      <c r="CK235" s="215"/>
      <c r="CL235" s="215"/>
      <c r="CM235" s="215"/>
      <c r="CN235" s="215"/>
      <c r="CO235" s="215"/>
      <c r="CP235" s="215"/>
      <c r="CQ235" s="215"/>
      <c r="CR235" s="215"/>
      <c r="CS235" s="215"/>
      <c r="CT235" s="215"/>
      <c r="CU235" s="215"/>
      <c r="CV235" s="215"/>
      <c r="CW235" s="215"/>
      <c r="CX235" s="215"/>
      <c r="CY235" s="215"/>
      <c r="CZ235" s="215"/>
      <c r="DA235" s="215"/>
      <c r="DB235" s="215"/>
      <c r="DC235" s="215"/>
      <c r="DD235" s="215"/>
      <c r="DE235" s="215"/>
      <c r="DF235" s="215"/>
      <c r="DG235" s="215"/>
      <c r="DH235" s="215"/>
      <c r="DI235" s="220"/>
      <c r="DJ235" s="219"/>
      <c r="DK235" s="215"/>
      <c r="DL235" s="215"/>
      <c r="DM235" s="215"/>
      <c r="DN235" s="215"/>
      <c r="DO235" s="215"/>
      <c r="DP235" s="215"/>
      <c r="DQ235" s="215"/>
      <c r="DR235" s="215"/>
      <c r="DS235" s="215"/>
      <c r="DT235" s="215"/>
      <c r="DU235" s="215"/>
      <c r="DV235" s="215"/>
      <c r="DW235" s="215"/>
      <c r="DX235" s="215"/>
      <c r="DY235" s="215"/>
      <c r="DZ235" s="215"/>
      <c r="EA235" s="215"/>
      <c r="EB235" s="215"/>
      <c r="EC235" s="215"/>
      <c r="ED235" s="215"/>
      <c r="EE235" s="215"/>
      <c r="EF235" s="215"/>
      <c r="EG235" s="215"/>
      <c r="EH235" s="215"/>
      <c r="EI235" s="215"/>
      <c r="EJ235" s="215"/>
      <c r="EK235" s="215"/>
      <c r="EL235" s="215"/>
      <c r="EM235" s="215"/>
      <c r="EN235" s="215"/>
      <c r="EO235" s="215"/>
      <c r="EP235" s="215"/>
      <c r="EQ235" s="215"/>
      <c r="ER235" s="215"/>
      <c r="ES235" s="215"/>
      <c r="ET235" s="215"/>
      <c r="EU235" s="215"/>
      <c r="EV235" s="215"/>
      <c r="EW235" s="215"/>
      <c r="EX235" s="215"/>
      <c r="EY235" s="215"/>
      <c r="EZ235" s="215"/>
      <c r="FA235" s="215"/>
      <c r="FB235" s="215"/>
      <c r="FC235" s="215"/>
      <c r="FD235" s="215"/>
      <c r="FE235" s="215"/>
      <c r="FF235" s="215"/>
      <c r="FG235" s="215"/>
      <c r="FH235" s="215"/>
      <c r="FI235" s="215"/>
      <c r="FJ235" s="215"/>
      <c r="FK235" s="215"/>
      <c r="FL235" s="215"/>
      <c r="FM235" s="215"/>
      <c r="FN235" s="215"/>
      <c r="FO235" s="215"/>
      <c r="FP235" s="215"/>
      <c r="FQ235" s="215"/>
      <c r="FR235" s="215"/>
      <c r="FS235" s="215"/>
      <c r="FT235" s="215"/>
      <c r="FU235" s="215"/>
      <c r="FV235" s="215"/>
      <c r="FW235" s="215"/>
      <c r="FX235" s="215"/>
      <c r="FY235" s="215"/>
      <c r="FZ235" s="215"/>
      <c r="GA235" s="215"/>
      <c r="GB235" s="215"/>
      <c r="GC235" s="215"/>
      <c r="GD235" s="215"/>
      <c r="GE235" s="215"/>
      <c r="GF235" s="215"/>
      <c r="GG235" s="218"/>
      <c r="GH235" s="215"/>
      <c r="GI235" s="215"/>
      <c r="GJ235" s="215"/>
      <c r="GK235" s="221"/>
      <c r="GL235" s="1505"/>
      <c r="GM235" s="2154"/>
      <c r="GN235" s="1572"/>
      <c r="GO235" s="200"/>
    </row>
    <row r="236" spans="1:197" ht="10.5" hidden="1" customHeight="1" thickBot="1">
      <c r="A236" s="1427"/>
      <c r="B236" s="1382"/>
      <c r="C236" s="1382"/>
      <c r="D236" s="1382"/>
      <c r="E236" s="1384"/>
      <c r="F236" s="1384"/>
      <c r="G236" s="1403"/>
      <c r="H236" s="1434"/>
      <c r="I236" s="1506"/>
      <c r="J236" s="1472"/>
      <c r="K236" s="1472"/>
      <c r="L236" s="1472"/>
      <c r="M236" s="1473"/>
      <c r="N236" s="1471"/>
      <c r="O236" s="1472"/>
      <c r="P236" s="1472"/>
      <c r="Q236" s="1472"/>
      <c r="R236" s="1473"/>
      <c r="S236" s="1471"/>
      <c r="T236" s="1472"/>
      <c r="U236" s="1472"/>
      <c r="V236" s="1472"/>
      <c r="W236" s="1473"/>
      <c r="X236" s="1471"/>
      <c r="Y236" s="1472"/>
      <c r="Z236" s="1472"/>
      <c r="AA236" s="1472"/>
      <c r="AB236" s="1473"/>
      <c r="AC236" s="1471"/>
      <c r="AD236" s="1472"/>
      <c r="AE236" s="1472"/>
      <c r="AF236" s="1472"/>
      <c r="AG236" s="1473"/>
      <c r="AH236" s="1471"/>
      <c r="AI236" s="1472"/>
      <c r="AJ236" s="1472"/>
      <c r="AK236" s="1472"/>
      <c r="AL236" s="1473"/>
      <c r="AM236" s="1471"/>
      <c r="AN236" s="1472"/>
      <c r="AO236" s="1472"/>
      <c r="AP236" s="1472"/>
      <c r="AQ236" s="1473"/>
      <c r="AR236" s="1471"/>
      <c r="AS236" s="1472"/>
      <c r="AT236" s="1472"/>
      <c r="AU236" s="1472"/>
      <c r="AV236" s="1473"/>
      <c r="AW236" s="1471"/>
      <c r="AX236" s="1472"/>
      <c r="AY236" s="1472"/>
      <c r="AZ236" s="1472"/>
      <c r="BA236" s="1568"/>
      <c r="BB236" s="1587"/>
      <c r="BC236" s="1472"/>
      <c r="BD236" s="1472"/>
      <c r="BE236" s="1472"/>
      <c r="BF236" s="1473"/>
      <c r="BG236" s="1471"/>
      <c r="BH236" s="1472"/>
      <c r="BI236" s="1472"/>
      <c r="BJ236" s="1472"/>
      <c r="BK236" s="1473"/>
      <c r="BL236" s="1471"/>
      <c r="BM236" s="1472"/>
      <c r="BN236" s="1472"/>
      <c r="BO236" s="1472"/>
      <c r="BP236" s="1473"/>
      <c r="BQ236" s="1471"/>
      <c r="BR236" s="1472"/>
      <c r="BS236" s="1472"/>
      <c r="BT236" s="1472"/>
      <c r="BU236" s="1473"/>
      <c r="BV236" s="1471"/>
      <c r="BW236" s="1472"/>
      <c r="BX236" s="1472"/>
      <c r="BY236" s="1472"/>
      <c r="BZ236" s="1473"/>
      <c r="CA236" s="1471"/>
      <c r="CB236" s="1472"/>
      <c r="CC236" s="1472"/>
      <c r="CD236" s="1472"/>
      <c r="CE236" s="1473"/>
      <c r="CF236" s="1471"/>
      <c r="CG236" s="1472"/>
      <c r="CH236" s="1472"/>
      <c r="CI236" s="1472"/>
      <c r="CJ236" s="1473"/>
      <c r="CK236" s="1471"/>
      <c r="CL236" s="1472"/>
      <c r="CM236" s="1472"/>
      <c r="CN236" s="1472"/>
      <c r="CO236" s="1473"/>
      <c r="CP236" s="1471"/>
      <c r="CQ236" s="1472"/>
      <c r="CR236" s="1472"/>
      <c r="CS236" s="1472"/>
      <c r="CT236" s="1473"/>
      <c r="CU236" s="1471"/>
      <c r="CV236" s="1472"/>
      <c r="CW236" s="1472"/>
      <c r="CX236" s="1472"/>
      <c r="CY236" s="1473"/>
      <c r="CZ236" s="1471"/>
      <c r="DA236" s="1472"/>
      <c r="DB236" s="1472"/>
      <c r="DC236" s="1472"/>
      <c r="DD236" s="1473"/>
      <c r="DE236" s="1471"/>
      <c r="DF236" s="1472"/>
      <c r="DG236" s="1472"/>
      <c r="DH236" s="1472"/>
      <c r="DI236" s="1568"/>
      <c r="DJ236" s="1587"/>
      <c r="DK236" s="1472"/>
      <c r="DL236" s="1472"/>
      <c r="DM236" s="1472"/>
      <c r="DN236" s="1473"/>
      <c r="DO236" s="1471"/>
      <c r="DP236" s="1472"/>
      <c r="DQ236" s="1472"/>
      <c r="DR236" s="1472"/>
      <c r="DS236" s="1473"/>
      <c r="DT236" s="1471"/>
      <c r="DU236" s="1472"/>
      <c r="DV236" s="1472"/>
      <c r="DW236" s="1472"/>
      <c r="DX236" s="1473"/>
      <c r="DY236" s="1471"/>
      <c r="DZ236" s="1472"/>
      <c r="EA236" s="1472"/>
      <c r="EB236" s="1472"/>
      <c r="EC236" s="1473"/>
      <c r="ED236" s="1471"/>
      <c r="EE236" s="1472"/>
      <c r="EF236" s="1472"/>
      <c r="EG236" s="1472"/>
      <c r="EH236" s="1473"/>
      <c r="EI236" s="1471"/>
      <c r="EJ236" s="1472"/>
      <c r="EK236" s="1472"/>
      <c r="EL236" s="1472"/>
      <c r="EM236" s="1473"/>
      <c r="EN236" s="1471"/>
      <c r="EO236" s="1472"/>
      <c r="EP236" s="1472"/>
      <c r="EQ236" s="1472"/>
      <c r="ER236" s="1473"/>
      <c r="ES236" s="1471"/>
      <c r="ET236" s="1472"/>
      <c r="EU236" s="1472"/>
      <c r="EV236" s="1472"/>
      <c r="EW236" s="1473"/>
      <c r="EX236" s="1471"/>
      <c r="EY236" s="1472"/>
      <c r="EZ236" s="1472"/>
      <c r="FA236" s="1472"/>
      <c r="FB236" s="1473"/>
      <c r="FC236" s="1471"/>
      <c r="FD236" s="1472"/>
      <c r="FE236" s="1472"/>
      <c r="FF236" s="1472"/>
      <c r="FG236" s="1473"/>
      <c r="FH236" s="1471"/>
      <c r="FI236" s="1472"/>
      <c r="FJ236" s="1472"/>
      <c r="FK236" s="1472"/>
      <c r="FL236" s="1473"/>
      <c r="FM236" s="1471"/>
      <c r="FN236" s="1472"/>
      <c r="FO236" s="1472"/>
      <c r="FP236" s="1472"/>
      <c r="FQ236" s="1472"/>
      <c r="FR236" s="1472"/>
      <c r="FS236" s="1472"/>
      <c r="FT236" s="1472"/>
      <c r="FU236" s="1472"/>
      <c r="FV236" s="1473"/>
      <c r="FW236" s="1471"/>
      <c r="FX236" s="1472"/>
      <c r="FY236" s="1472"/>
      <c r="FZ236" s="1472"/>
      <c r="GA236" s="1473"/>
      <c r="GB236" s="1471"/>
      <c r="GC236" s="1472"/>
      <c r="GD236" s="1472"/>
      <c r="GE236" s="1472"/>
      <c r="GF236" s="1473"/>
      <c r="GG236" s="1471"/>
      <c r="GH236" s="1472"/>
      <c r="GI236" s="1472"/>
      <c r="GJ236" s="1472"/>
      <c r="GK236" s="1582"/>
      <c r="GL236" s="1570"/>
      <c r="GM236" s="2158"/>
      <c r="GN236" s="1573"/>
      <c r="GO236" s="200"/>
    </row>
    <row r="237" spans="1:197" ht="20.100000000000001" customHeight="1">
      <c r="CA237" s="242"/>
      <c r="CB237" s="242"/>
      <c r="CC237" s="242"/>
      <c r="CD237" s="242"/>
      <c r="CE237" s="242"/>
      <c r="CF237" s="249"/>
      <c r="CG237" s="249"/>
      <c r="CH237" s="249"/>
      <c r="CI237" s="249"/>
      <c r="CX237" s="241"/>
      <c r="CY237" s="241"/>
      <c r="CZ237" s="241"/>
      <c r="DO237" s="241"/>
      <c r="DP237" s="241"/>
      <c r="DQ237" s="241"/>
      <c r="EF237" s="241"/>
      <c r="EG237" s="241"/>
      <c r="EH237" s="241"/>
      <c r="EW237" s="241"/>
      <c r="EX237" s="241"/>
      <c r="EY237" s="241"/>
      <c r="FC237" s="265"/>
      <c r="FD237" s="265"/>
      <c r="FE237" s="265"/>
      <c r="FF237" s="265"/>
      <c r="FG237" s="265"/>
      <c r="FH237" s="265">
        <f>SUMIF($F$9:$F$71,"B",$GL$9:$GL$71)</f>
        <v>0</v>
      </c>
      <c r="FI237" s="265"/>
      <c r="FJ237" s="265"/>
      <c r="FK237" s="265"/>
      <c r="FL237" s="265"/>
      <c r="FM237" s="265"/>
      <c r="FN237" s="265"/>
      <c r="FO237" s="265"/>
      <c r="FP237" s="265"/>
      <c r="FQ237" s="265"/>
      <c r="FR237" s="265"/>
      <c r="FS237" s="265"/>
      <c r="FT237" s="265"/>
      <c r="FU237" s="265"/>
      <c r="FV237" s="265"/>
      <c r="FW237" s="265"/>
      <c r="FX237" s="265"/>
      <c r="FY237" s="265"/>
      <c r="FZ237" s="265"/>
      <c r="GA237" s="265"/>
      <c r="GB237" s="1583" t="s">
        <v>824</v>
      </c>
      <c r="GC237" s="1584"/>
      <c r="GD237" s="1584"/>
      <c r="GE237" s="1584"/>
      <c r="GF237" s="1584"/>
      <c r="GG237" s="1480" t="s">
        <v>764</v>
      </c>
      <c r="GH237" s="1480"/>
      <c r="GI237" s="1480"/>
      <c r="GJ237" s="1480"/>
      <c r="GK237" s="1481"/>
      <c r="GL237" s="275">
        <f>SUM(GL228,GL219,GL210,GL201,GL192,GL183,GL174,GL165,GL156,GL147)</f>
        <v>220</v>
      </c>
      <c r="GM237" s="276">
        <f>SUM(GM228,GM219,GM210,GM201,GM192,GM183,GM174,GM165,GM156,GM147)</f>
        <v>7.32</v>
      </c>
      <c r="GN237" s="277"/>
    </row>
    <row r="238" spans="1:197" ht="20.100000000000001" customHeight="1">
      <c r="CA238" s="242"/>
      <c r="CB238" s="242"/>
      <c r="CC238" s="242"/>
      <c r="CD238" s="242"/>
      <c r="CE238" s="242"/>
      <c r="CF238" s="249"/>
      <c r="CG238" s="249"/>
      <c r="CH238" s="249"/>
      <c r="CI238" s="249"/>
      <c r="FC238" s="265"/>
      <c r="FD238" s="265"/>
      <c r="FE238" s="265"/>
      <c r="FF238" s="265"/>
      <c r="FG238" s="265"/>
      <c r="FH238" s="265"/>
      <c r="FI238" s="265"/>
      <c r="FJ238" s="265"/>
      <c r="FK238" s="265"/>
      <c r="FL238" s="265"/>
      <c r="FM238" s="265"/>
      <c r="FN238" s="265"/>
      <c r="FO238" s="265"/>
      <c r="FP238" s="265"/>
      <c r="FQ238" s="265"/>
      <c r="FR238" s="265"/>
      <c r="FS238" s="265"/>
      <c r="FT238" s="265"/>
      <c r="FU238" s="265"/>
      <c r="FV238" s="265"/>
      <c r="FW238" s="265"/>
      <c r="FX238" s="265"/>
      <c r="FY238" s="265"/>
      <c r="FZ238" s="265"/>
      <c r="GA238" s="265"/>
      <c r="GB238" s="1585"/>
      <c r="GC238" s="1586"/>
      <c r="GD238" s="1586"/>
      <c r="GE238" s="1586"/>
      <c r="GF238" s="1586"/>
      <c r="GG238" s="1482" t="s">
        <v>781</v>
      </c>
      <c r="GH238" s="1482"/>
      <c r="GI238" s="1482"/>
      <c r="GJ238" s="1482"/>
      <c r="GK238" s="1483"/>
      <c r="GL238" s="278">
        <f>SUM(GL150,GL159,GL168,GL177,GL186,GL222,GL195,GL204,GL213,GL231)</f>
        <v>220</v>
      </c>
      <c r="GM238" s="279">
        <f>SUM(GM231,GM222,GM213,GM204,GM195,GM186,GM177,GM168,GM159,GM150)</f>
        <v>7.32</v>
      </c>
      <c r="GN238" s="280"/>
    </row>
    <row r="239" spans="1:197" ht="20.100000000000001" customHeight="1" thickBot="1">
      <c r="CA239" s="242"/>
      <c r="CB239" s="242"/>
      <c r="CC239" s="242"/>
      <c r="CD239" s="242"/>
      <c r="CE239" s="242"/>
      <c r="CF239" s="249"/>
      <c r="CG239" s="249"/>
      <c r="CH239" s="249"/>
      <c r="CI239" s="249"/>
      <c r="CJ239" s="249"/>
      <c r="CK239" s="249"/>
      <c r="CL239" s="249"/>
      <c r="CM239" s="249"/>
      <c r="CN239" s="249"/>
      <c r="CO239" s="249"/>
      <c r="CP239" s="250"/>
      <c r="CQ239" s="250"/>
      <c r="CR239" s="250"/>
      <c r="CS239" s="250"/>
      <c r="CT239" s="250"/>
      <c r="CU239" s="250"/>
      <c r="CV239" s="250"/>
      <c r="CW239" s="250"/>
      <c r="CX239" s="250"/>
      <c r="CY239" s="250"/>
      <c r="CZ239" s="250"/>
      <c r="DA239" s="250"/>
      <c r="DB239" s="250"/>
      <c r="DC239" s="250"/>
      <c r="DD239" s="250"/>
      <c r="DE239" s="250"/>
      <c r="DF239" s="250"/>
      <c r="DG239" s="250"/>
      <c r="DH239" s="250"/>
      <c r="DI239" s="250"/>
      <c r="DJ239" s="250"/>
      <c r="DK239" s="250"/>
      <c r="DL239" s="250"/>
      <c r="DM239" s="250"/>
      <c r="DN239" s="250"/>
      <c r="DO239" s="250"/>
      <c r="DP239" s="250"/>
      <c r="DQ239" s="250"/>
      <c r="DR239" s="250"/>
      <c r="DS239" s="250"/>
      <c r="DT239" s="250"/>
      <c r="DU239" s="250"/>
      <c r="DV239" s="250"/>
      <c r="DW239" s="250"/>
      <c r="DX239" s="250"/>
      <c r="DY239" s="250"/>
      <c r="DZ239" s="250"/>
      <c r="EA239" s="250"/>
      <c r="EB239" s="250"/>
      <c r="EC239" s="250"/>
      <c r="ED239" s="250"/>
      <c r="EE239" s="250"/>
      <c r="EF239" s="250"/>
      <c r="EG239" s="250"/>
      <c r="EH239" s="250"/>
      <c r="EI239" s="250"/>
      <c r="EJ239" s="250"/>
      <c r="EK239" s="250"/>
      <c r="EL239" s="250"/>
      <c r="EM239" s="250"/>
      <c r="EN239" s="250"/>
      <c r="EO239" s="250"/>
      <c r="EP239" s="250"/>
      <c r="EQ239" s="250"/>
      <c r="ER239" s="250"/>
      <c r="ES239" s="250"/>
      <c r="ET239" s="250"/>
      <c r="EU239" s="250"/>
      <c r="EV239" s="250"/>
      <c r="EW239" s="250"/>
      <c r="EX239" s="250"/>
      <c r="EY239" s="250"/>
      <c r="EZ239" s="250"/>
      <c r="FA239" s="250"/>
      <c r="FB239" s="250"/>
      <c r="FC239" s="265"/>
      <c r="FD239" s="265"/>
      <c r="FE239" s="265"/>
      <c r="FF239" s="265"/>
      <c r="FG239" s="265"/>
      <c r="FH239" s="265">
        <f>SUMIF($F$9:$F$71,"C",$GL$9:$GL$71)</f>
        <v>0</v>
      </c>
      <c r="FI239" s="265"/>
      <c r="FJ239" s="265"/>
      <c r="FK239" s="265"/>
      <c r="FL239" s="265"/>
      <c r="FM239" s="265"/>
      <c r="FN239" s="265"/>
      <c r="FO239" s="265"/>
      <c r="FP239" s="265"/>
      <c r="FQ239" s="265"/>
      <c r="FR239" s="265"/>
      <c r="FS239" s="265"/>
      <c r="FT239" s="265"/>
      <c r="FU239" s="265"/>
      <c r="FV239" s="265"/>
      <c r="FW239" s="265"/>
      <c r="FX239" s="265"/>
      <c r="FY239" s="265"/>
      <c r="FZ239" s="265"/>
      <c r="GA239" s="265"/>
      <c r="GB239" s="1478"/>
      <c r="GC239" s="1479"/>
      <c r="GD239" s="1479"/>
      <c r="GE239" s="1479"/>
      <c r="GF239" s="1479"/>
      <c r="GG239" s="1484" t="s">
        <v>716</v>
      </c>
      <c r="GH239" s="1484"/>
      <c r="GI239" s="1484"/>
      <c r="GJ239" s="1484"/>
      <c r="GK239" s="1485"/>
      <c r="GL239" s="281">
        <f>SUM(GL234,GL225,GL216,GL207,GL198,GL189,GL180,GL171,GL162,GL153)</f>
        <v>220</v>
      </c>
      <c r="GM239" s="266">
        <f>SUM(GM234,GM225,GM216,GM207,GM198,GM189,GM180,GM171,GM162,GM153)</f>
        <v>7.34</v>
      </c>
      <c r="GN239" s="282"/>
    </row>
    <row r="240" spans="1:197" ht="20.100000000000001" customHeight="1">
      <c r="CA240" s="242"/>
      <c r="CB240" s="242"/>
      <c r="CC240" s="242"/>
      <c r="CD240" s="242"/>
      <c r="CE240" s="242"/>
      <c r="CK240" s="1574"/>
      <c r="CL240" s="1574"/>
      <c r="CM240" s="1574"/>
      <c r="CN240" s="1574"/>
      <c r="CO240" s="1574"/>
      <c r="FC240" s="265"/>
      <c r="FD240" s="265"/>
      <c r="FE240" s="265"/>
      <c r="FF240" s="265"/>
      <c r="FG240" s="265"/>
      <c r="FH240" s="265">
        <f>SUM(FH237:FL239)</f>
        <v>0</v>
      </c>
      <c r="FI240" s="265"/>
      <c r="FJ240" s="265"/>
      <c r="FK240" s="265"/>
      <c r="FL240" s="265"/>
      <c r="FM240" s="265"/>
      <c r="FN240" s="265"/>
      <c r="FO240" s="265"/>
      <c r="FP240" s="265"/>
      <c r="FQ240" s="265"/>
      <c r="FR240" s="265"/>
      <c r="FS240" s="265"/>
      <c r="FT240" s="265"/>
      <c r="FU240" s="265"/>
      <c r="FV240" s="265"/>
      <c r="FW240" s="265"/>
      <c r="FX240" s="265"/>
      <c r="FY240" s="265"/>
      <c r="FZ240" s="265"/>
      <c r="GA240" s="265"/>
      <c r="GL240" s="254"/>
      <c r="GM240" s="254"/>
      <c r="GN240" s="255"/>
    </row>
    <row r="242" spans="1:197" ht="24" customHeight="1" thickBot="1">
      <c r="A242" s="197" t="s">
        <v>734</v>
      </c>
      <c r="B242" s="199"/>
      <c r="GG242" s="1151"/>
      <c r="GH242" s="1151"/>
      <c r="GI242" s="1151"/>
      <c r="GJ242" s="1151"/>
      <c r="GK242" s="1151"/>
      <c r="GM242" s="255"/>
      <c r="GN242" s="1163"/>
    </row>
    <row r="243" spans="1:197" ht="13.5" customHeight="1">
      <c r="A243" s="1411" t="s">
        <v>703</v>
      </c>
      <c r="B243" s="1417" t="s">
        <v>704</v>
      </c>
      <c r="C243" s="1417" t="s">
        <v>705</v>
      </c>
      <c r="D243" s="1420" t="s">
        <v>706</v>
      </c>
      <c r="E243" s="1423" t="s">
        <v>707</v>
      </c>
      <c r="F243" s="1423" t="s">
        <v>696</v>
      </c>
      <c r="G243" s="1426" t="s">
        <v>259</v>
      </c>
      <c r="H243" s="1451" t="s">
        <v>757</v>
      </c>
      <c r="I243" s="1579" t="s">
        <v>758</v>
      </c>
      <c r="J243" s="1580"/>
      <c r="K243" s="1580"/>
      <c r="L243" s="1580"/>
      <c r="M243" s="1580"/>
      <c r="N243" s="1580"/>
      <c r="O243" s="1580"/>
      <c r="P243" s="1580"/>
      <c r="Q243" s="1580"/>
      <c r="R243" s="1580"/>
      <c r="S243" s="1580"/>
      <c r="T243" s="1580"/>
      <c r="U243" s="1580"/>
      <c r="V243" s="1580"/>
      <c r="W243" s="1580"/>
      <c r="X243" s="1580"/>
      <c r="Y243" s="1580"/>
      <c r="Z243" s="1580"/>
      <c r="AA243" s="1580"/>
      <c r="AB243" s="1580"/>
      <c r="AC243" s="1580"/>
      <c r="AD243" s="1580"/>
      <c r="AE243" s="1580"/>
      <c r="AF243" s="1580"/>
      <c r="AG243" s="1580"/>
      <c r="AH243" s="1580"/>
      <c r="AI243" s="1580"/>
      <c r="AJ243" s="1580"/>
      <c r="AK243" s="1580"/>
      <c r="AL243" s="1580"/>
      <c r="AM243" s="1580"/>
      <c r="AN243" s="1580"/>
      <c r="AO243" s="1580"/>
      <c r="AP243" s="1580"/>
      <c r="AQ243" s="1580"/>
      <c r="AR243" s="1580"/>
      <c r="AS243" s="1580"/>
      <c r="AT243" s="1580"/>
      <c r="AU243" s="1580"/>
      <c r="AV243" s="1580"/>
      <c r="AW243" s="1580"/>
      <c r="AX243" s="1580"/>
      <c r="AY243" s="1580"/>
      <c r="AZ243" s="1580"/>
      <c r="BA243" s="1580"/>
      <c r="BB243" s="1580"/>
      <c r="BC243" s="1580"/>
      <c r="BD243" s="1580"/>
      <c r="BE243" s="1580"/>
      <c r="BF243" s="1580"/>
      <c r="BG243" s="1580"/>
      <c r="BH243" s="1580"/>
      <c r="BI243" s="1580"/>
      <c r="BJ243" s="1580"/>
      <c r="BK243" s="1580"/>
      <c r="BL243" s="1580"/>
      <c r="BM243" s="1580"/>
      <c r="BN243" s="1580"/>
      <c r="BO243" s="1580"/>
      <c r="BP243" s="1580"/>
      <c r="BQ243" s="1580"/>
      <c r="BR243" s="1580"/>
      <c r="BS243" s="1580"/>
      <c r="BT243" s="1580"/>
      <c r="BU243" s="1580"/>
      <c r="BV243" s="1580"/>
      <c r="BW243" s="1580"/>
      <c r="BX243" s="1580"/>
      <c r="BY243" s="1580"/>
      <c r="BZ243" s="1580"/>
      <c r="CA243" s="1580"/>
      <c r="CB243" s="1580"/>
      <c r="CC243" s="1580"/>
      <c r="CD243" s="1580"/>
      <c r="CE243" s="1580"/>
      <c r="CF243" s="1580"/>
      <c r="CG243" s="1580"/>
      <c r="CH243" s="1580"/>
      <c r="CI243" s="1580"/>
      <c r="CJ243" s="1580"/>
      <c r="CK243" s="1580"/>
      <c r="CL243" s="1580"/>
      <c r="CM243" s="1580"/>
      <c r="CN243" s="1580"/>
      <c r="CO243" s="1580"/>
      <c r="CP243" s="1580"/>
      <c r="CQ243" s="1580"/>
      <c r="CR243" s="1580"/>
      <c r="CS243" s="1580"/>
      <c r="CT243" s="1580"/>
      <c r="CU243" s="1580"/>
      <c r="CV243" s="1580"/>
      <c r="CW243" s="1580"/>
      <c r="CX243" s="1580"/>
      <c r="CY243" s="1580"/>
      <c r="CZ243" s="1580"/>
      <c r="DA243" s="1580"/>
      <c r="DB243" s="1580"/>
      <c r="DC243" s="1580"/>
      <c r="DD243" s="1580"/>
      <c r="DE243" s="1580"/>
      <c r="DF243" s="1580"/>
      <c r="DG243" s="1580"/>
      <c r="DH243" s="1580"/>
      <c r="DI243" s="1580"/>
      <c r="DJ243" s="1580"/>
      <c r="DK243" s="1580"/>
      <c r="DL243" s="1580"/>
      <c r="DM243" s="1580"/>
      <c r="DN243" s="1580"/>
      <c r="DO243" s="1580"/>
      <c r="DP243" s="1580"/>
      <c r="DQ243" s="1580"/>
      <c r="DR243" s="1580"/>
      <c r="DS243" s="1580"/>
      <c r="DT243" s="1580"/>
      <c r="DU243" s="1580"/>
      <c r="DV243" s="1580"/>
      <c r="DW243" s="1580"/>
      <c r="DX243" s="1580"/>
      <c r="DY243" s="1580"/>
      <c r="DZ243" s="1580"/>
      <c r="EA243" s="1580"/>
      <c r="EB243" s="1580"/>
      <c r="EC243" s="1580"/>
      <c r="ED243" s="1580"/>
      <c r="EE243" s="1580"/>
      <c r="EF243" s="1580"/>
      <c r="EG243" s="1580"/>
      <c r="EH243" s="1580"/>
      <c r="EI243" s="1580"/>
      <c r="EJ243" s="1580"/>
      <c r="EK243" s="1580"/>
      <c r="EL243" s="1580"/>
      <c r="EM243" s="1580"/>
      <c r="EN243" s="1580"/>
      <c r="EO243" s="1580"/>
      <c r="EP243" s="1580"/>
      <c r="EQ243" s="1580"/>
      <c r="ER243" s="1580"/>
      <c r="ES243" s="1580"/>
      <c r="ET243" s="1580"/>
      <c r="EU243" s="1580"/>
      <c r="EV243" s="1580"/>
      <c r="EW243" s="1580"/>
      <c r="EX243" s="1580"/>
      <c r="EY243" s="1580"/>
      <c r="EZ243" s="1580"/>
      <c r="FA243" s="1580"/>
      <c r="FB243" s="1580"/>
      <c r="FC243" s="1580"/>
      <c r="FD243" s="1580"/>
      <c r="FE243" s="1580"/>
      <c r="FF243" s="1580"/>
      <c r="FG243" s="1580"/>
      <c r="FH243" s="1580"/>
      <c r="FI243" s="1580"/>
      <c r="FJ243" s="1580"/>
      <c r="FK243" s="1580"/>
      <c r="FL243" s="1580"/>
      <c r="FM243" s="1580"/>
      <c r="FN243" s="1580"/>
      <c r="FO243" s="1580"/>
      <c r="FP243" s="1580"/>
      <c r="FQ243" s="1580"/>
      <c r="FR243" s="1580"/>
      <c r="FS243" s="1580"/>
      <c r="FT243" s="1580"/>
      <c r="FU243" s="1580"/>
      <c r="FV243" s="1580"/>
      <c r="FW243" s="1580"/>
      <c r="FX243" s="1580"/>
      <c r="FY243" s="1580"/>
      <c r="FZ243" s="1580"/>
      <c r="GA243" s="1580"/>
      <c r="GB243" s="1580"/>
      <c r="GC243" s="1580"/>
      <c r="GD243" s="1580"/>
      <c r="GE243" s="1580"/>
      <c r="GF243" s="1580"/>
      <c r="GG243" s="1580"/>
      <c r="GH243" s="1580"/>
      <c r="GI243" s="1580"/>
      <c r="GJ243" s="1580"/>
      <c r="GK243" s="1581"/>
      <c r="GL243" s="1558" t="s">
        <v>783</v>
      </c>
      <c r="GM243" s="1561" t="s">
        <v>784</v>
      </c>
      <c r="GN243" s="1561" t="s">
        <v>761</v>
      </c>
      <c r="GO243" s="200"/>
    </row>
    <row r="244" spans="1:197">
      <c r="A244" s="1412"/>
      <c r="B244" s="1418"/>
      <c r="C244" s="1418"/>
      <c r="D244" s="1421"/>
      <c r="E244" s="1424"/>
      <c r="F244" s="1424"/>
      <c r="G244" s="1421"/>
      <c r="H244" s="1577"/>
      <c r="I244" s="1564" t="s">
        <v>762</v>
      </c>
      <c r="J244" s="1565"/>
      <c r="K244" s="1565"/>
      <c r="L244" s="1565"/>
      <c r="M244" s="1565"/>
      <c r="N244" s="1565"/>
      <c r="O244" s="1565"/>
      <c r="P244" s="1565"/>
      <c r="Q244" s="1565"/>
      <c r="R244" s="1565"/>
      <c r="S244" s="1565"/>
      <c r="T244" s="1565"/>
      <c r="U244" s="1565"/>
      <c r="V244" s="1565"/>
      <c r="W244" s="1565"/>
      <c r="X244" s="1565"/>
      <c r="Y244" s="1565"/>
      <c r="Z244" s="1565"/>
      <c r="AA244" s="1565"/>
      <c r="AB244" s="1565"/>
      <c r="AC244" s="1565"/>
      <c r="AD244" s="1565"/>
      <c r="AE244" s="1565"/>
      <c r="AF244" s="1565"/>
      <c r="AG244" s="1565"/>
      <c r="AH244" s="1565"/>
      <c r="AI244" s="1565"/>
      <c r="AJ244" s="1565"/>
      <c r="AK244" s="1565"/>
      <c r="AL244" s="1565"/>
      <c r="AM244" s="1565"/>
      <c r="AN244" s="1565"/>
      <c r="AO244" s="1565"/>
      <c r="AP244" s="1565"/>
      <c r="AQ244" s="1565"/>
      <c r="AR244" s="1565"/>
      <c r="AS244" s="1565"/>
      <c r="AT244" s="1565"/>
      <c r="AU244" s="1565"/>
      <c r="AV244" s="1565"/>
      <c r="AW244" s="1565"/>
      <c r="AX244" s="1565"/>
      <c r="AY244" s="1565"/>
      <c r="AZ244" s="1565"/>
      <c r="BA244" s="1565"/>
      <c r="BB244" s="1566" t="s">
        <v>763</v>
      </c>
      <c r="BC244" s="1565"/>
      <c r="BD244" s="1565"/>
      <c r="BE244" s="1565"/>
      <c r="BF244" s="1565"/>
      <c r="BG244" s="1565"/>
      <c r="BH244" s="1565"/>
      <c r="BI244" s="1565"/>
      <c r="BJ244" s="1565"/>
      <c r="BK244" s="1565"/>
      <c r="BL244" s="1565"/>
      <c r="BM244" s="1565"/>
      <c r="BN244" s="1565"/>
      <c r="BO244" s="1565"/>
      <c r="BP244" s="1565"/>
      <c r="BQ244" s="1565"/>
      <c r="BR244" s="1565"/>
      <c r="BS244" s="1565"/>
      <c r="BT244" s="1565"/>
      <c r="BU244" s="1565"/>
      <c r="BV244" s="1565"/>
      <c r="BW244" s="1565"/>
      <c r="BX244" s="1565"/>
      <c r="BY244" s="1565"/>
      <c r="BZ244" s="1565"/>
      <c r="CA244" s="1565"/>
      <c r="CB244" s="1565"/>
      <c r="CC244" s="1565"/>
      <c r="CD244" s="1565"/>
      <c r="CE244" s="1565"/>
      <c r="CF244" s="1565"/>
      <c r="CG244" s="1565"/>
      <c r="CH244" s="1565"/>
      <c r="CI244" s="1565"/>
      <c r="CJ244" s="1565"/>
      <c r="CK244" s="1565"/>
      <c r="CL244" s="1565"/>
      <c r="CM244" s="1565"/>
      <c r="CN244" s="1565"/>
      <c r="CO244" s="1565"/>
      <c r="CP244" s="1565"/>
      <c r="CQ244" s="1565"/>
      <c r="CR244" s="1565"/>
      <c r="CS244" s="1565"/>
      <c r="CT244" s="1565"/>
      <c r="CU244" s="1565"/>
      <c r="CV244" s="1565"/>
      <c r="CW244" s="1565"/>
      <c r="CX244" s="1565"/>
      <c r="CY244" s="1565"/>
      <c r="CZ244" s="1565"/>
      <c r="DA244" s="1565"/>
      <c r="DB244" s="1565"/>
      <c r="DC244" s="1565"/>
      <c r="DD244" s="1565"/>
      <c r="DE244" s="1565"/>
      <c r="DF244" s="1565"/>
      <c r="DG244" s="1565"/>
      <c r="DH244" s="1565"/>
      <c r="DI244" s="1567"/>
      <c r="DJ244" s="201"/>
      <c r="DK244" s="202"/>
      <c r="DL244" s="202"/>
      <c r="DM244" s="202"/>
      <c r="DN244" s="202"/>
      <c r="DO244" s="202"/>
      <c r="DP244" s="202"/>
      <c r="DQ244" s="202"/>
      <c r="DR244" s="202"/>
      <c r="DS244" s="202"/>
      <c r="DT244" s="202"/>
      <c r="DU244" s="202"/>
      <c r="DV244" s="202"/>
      <c r="DW244" s="202"/>
      <c r="DX244" s="202"/>
      <c r="DY244" s="202"/>
      <c r="DZ244" s="202"/>
      <c r="EA244" s="202"/>
      <c r="EB244" s="202"/>
      <c r="EC244" s="202"/>
      <c r="ED244" s="202"/>
      <c r="EE244" s="202"/>
      <c r="EF244" s="202"/>
      <c r="EG244" s="202"/>
      <c r="EH244" s="202"/>
      <c r="EI244" s="202"/>
      <c r="EJ244" s="202"/>
      <c r="EK244" s="202"/>
      <c r="EL244" s="202"/>
      <c r="EM244" s="202"/>
      <c r="EN244" s="202"/>
      <c r="EO244" s="202"/>
      <c r="EP244" s="202"/>
      <c r="EQ244" s="202"/>
      <c r="ER244" s="202"/>
      <c r="ES244" s="202"/>
      <c r="ET244" s="202"/>
      <c r="EU244" s="202"/>
      <c r="EV244" s="202"/>
      <c r="EW244" s="202"/>
      <c r="EX244" s="202"/>
      <c r="EY244" s="202"/>
      <c r="EZ244" s="202"/>
      <c r="FA244" s="202"/>
      <c r="FB244" s="202"/>
      <c r="FC244" s="202"/>
      <c r="FD244" s="202"/>
      <c r="FE244" s="202"/>
      <c r="FF244" s="202"/>
      <c r="FG244" s="202"/>
      <c r="FH244" s="202"/>
      <c r="FI244" s="202"/>
      <c r="FJ244" s="202"/>
      <c r="FK244" s="202"/>
      <c r="FL244" s="202"/>
      <c r="FM244" s="202"/>
      <c r="FN244" s="202"/>
      <c r="FO244" s="202"/>
      <c r="FP244" s="202"/>
      <c r="FQ244" s="202"/>
      <c r="FR244" s="202"/>
      <c r="FS244" s="202"/>
      <c r="FT244" s="202"/>
      <c r="FU244" s="202"/>
      <c r="FV244" s="202"/>
      <c r="FW244" s="202"/>
      <c r="FX244" s="202"/>
      <c r="FY244" s="202"/>
      <c r="FZ244" s="202"/>
      <c r="GA244" s="202"/>
      <c r="GB244" s="202"/>
      <c r="GC244" s="202"/>
      <c r="GD244" s="202"/>
      <c r="GE244" s="202"/>
      <c r="GF244" s="202"/>
      <c r="GG244" s="202"/>
      <c r="GH244" s="202"/>
      <c r="GI244" s="202"/>
      <c r="GJ244" s="202"/>
      <c r="GK244" s="203"/>
      <c r="GL244" s="1559"/>
      <c r="GM244" s="1562"/>
      <c r="GN244" s="1562"/>
      <c r="GO244" s="200"/>
    </row>
    <row r="245" spans="1:197" ht="14.25" thickBot="1">
      <c r="A245" s="1413"/>
      <c r="B245" s="1575"/>
      <c r="C245" s="1575"/>
      <c r="D245" s="1438"/>
      <c r="E245" s="1576"/>
      <c r="F245" s="1576"/>
      <c r="G245" s="1438"/>
      <c r="H245" s="1578"/>
      <c r="I245" s="204">
        <v>4</v>
      </c>
      <c r="J245" s="205"/>
      <c r="K245" s="205"/>
      <c r="L245" s="206"/>
      <c r="M245" s="206"/>
      <c r="N245" s="206">
        <v>5</v>
      </c>
      <c r="O245" s="206"/>
      <c r="P245" s="206"/>
      <c r="Q245" s="206"/>
      <c r="R245" s="206"/>
      <c r="S245" s="206">
        <v>6</v>
      </c>
      <c r="T245" s="206"/>
      <c r="U245" s="206"/>
      <c r="V245" s="206"/>
      <c r="W245" s="206"/>
      <c r="X245" s="206">
        <v>7</v>
      </c>
      <c r="Y245" s="206"/>
      <c r="Z245" s="206"/>
      <c r="AA245" s="206"/>
      <c r="AB245" s="206"/>
      <c r="AC245" s="206">
        <v>8</v>
      </c>
      <c r="AD245" s="206"/>
      <c r="AE245" s="206"/>
      <c r="AF245" s="206"/>
      <c r="AG245" s="206"/>
      <c r="AH245" s="206">
        <v>9</v>
      </c>
      <c r="AI245" s="206"/>
      <c r="AJ245" s="206"/>
      <c r="AK245" s="206"/>
      <c r="AL245" s="206"/>
      <c r="AM245" s="206">
        <v>10</v>
      </c>
      <c r="AN245" s="206"/>
      <c r="AO245" s="206"/>
      <c r="AP245" s="206"/>
      <c r="AQ245" s="206"/>
      <c r="AR245" s="206">
        <v>11</v>
      </c>
      <c r="AS245" s="206"/>
      <c r="AT245" s="206"/>
      <c r="AU245" s="206"/>
      <c r="AV245" s="206"/>
      <c r="AW245" s="206">
        <v>12</v>
      </c>
      <c r="AX245" s="206"/>
      <c r="AY245" s="206"/>
      <c r="AZ245" s="206"/>
      <c r="BA245" s="206"/>
      <c r="BB245" s="206">
        <v>1</v>
      </c>
      <c r="BC245" s="206"/>
      <c r="BD245" s="206"/>
      <c r="BE245" s="206"/>
      <c r="BF245" s="206"/>
      <c r="BG245" s="206">
        <v>2</v>
      </c>
      <c r="BH245" s="206"/>
      <c r="BI245" s="206"/>
      <c r="BJ245" s="206"/>
      <c r="BK245" s="206"/>
      <c r="BL245" s="206">
        <v>3</v>
      </c>
      <c r="BM245" s="206"/>
      <c r="BN245" s="206"/>
      <c r="BO245" s="206"/>
      <c r="BP245" s="206"/>
      <c r="BQ245" s="206">
        <v>4</v>
      </c>
      <c r="BR245" s="206"/>
      <c r="BS245" s="206"/>
      <c r="BT245" s="206"/>
      <c r="BU245" s="206"/>
      <c r="BV245" s="206">
        <v>5</v>
      </c>
      <c r="BW245" s="206"/>
      <c r="BX245" s="206"/>
      <c r="BY245" s="206"/>
      <c r="BZ245" s="206"/>
      <c r="CA245" s="206">
        <v>6</v>
      </c>
      <c r="CB245" s="206"/>
      <c r="CC245" s="206"/>
      <c r="CD245" s="206"/>
      <c r="CE245" s="206"/>
      <c r="CF245" s="206">
        <v>7</v>
      </c>
      <c r="CG245" s="206"/>
      <c r="CH245" s="206"/>
      <c r="CI245" s="206"/>
      <c r="CJ245" s="206"/>
      <c r="CK245" s="206">
        <v>8</v>
      </c>
      <c r="CL245" s="206"/>
      <c r="CM245" s="206"/>
      <c r="CN245" s="206"/>
      <c r="CO245" s="206"/>
      <c r="CP245" s="206">
        <v>9</v>
      </c>
      <c r="CQ245" s="206"/>
      <c r="CR245" s="206"/>
      <c r="CS245" s="206"/>
      <c r="CT245" s="206"/>
      <c r="CU245" s="206">
        <v>10</v>
      </c>
      <c r="CV245" s="206"/>
      <c r="CW245" s="206"/>
      <c r="CX245" s="206"/>
      <c r="CY245" s="206"/>
      <c r="CZ245" s="206">
        <v>11</v>
      </c>
      <c r="DA245" s="206"/>
      <c r="DB245" s="206"/>
      <c r="DC245" s="206"/>
      <c r="DD245" s="206"/>
      <c r="DE245" s="206">
        <v>12</v>
      </c>
      <c r="DF245" s="206"/>
      <c r="DG245" s="206"/>
      <c r="DH245" s="206"/>
      <c r="DI245" s="206"/>
      <c r="DJ245" s="1566">
        <v>1</v>
      </c>
      <c r="DK245" s="1565"/>
      <c r="DL245" s="1565"/>
      <c r="DM245" s="1565"/>
      <c r="DN245" s="1567"/>
      <c r="DO245" s="206">
        <v>2</v>
      </c>
      <c r="DP245" s="206"/>
      <c r="DQ245" s="206"/>
      <c r="DR245" s="206"/>
      <c r="DS245" s="206"/>
      <c r="DT245" s="206">
        <v>3</v>
      </c>
      <c r="DU245" s="206"/>
      <c r="DV245" s="206"/>
      <c r="DW245" s="206"/>
      <c r="DX245" s="206"/>
      <c r="DY245" s="206">
        <v>4</v>
      </c>
      <c r="DZ245" s="206"/>
      <c r="EA245" s="206"/>
      <c r="EB245" s="206"/>
      <c r="EC245" s="206"/>
      <c r="ED245" s="206">
        <v>5</v>
      </c>
      <c r="EE245" s="206"/>
      <c r="EF245" s="206"/>
      <c r="EG245" s="206"/>
      <c r="EH245" s="206"/>
      <c r="EI245" s="206">
        <v>6</v>
      </c>
      <c r="EJ245" s="206"/>
      <c r="EK245" s="206"/>
      <c r="EL245" s="206"/>
      <c r="EM245" s="206"/>
      <c r="EN245" s="206">
        <v>7</v>
      </c>
      <c r="EO245" s="206"/>
      <c r="EP245" s="206"/>
      <c r="EQ245" s="206"/>
      <c r="ER245" s="206"/>
      <c r="ES245" s="206">
        <v>8</v>
      </c>
      <c r="ET245" s="206"/>
      <c r="EU245" s="206"/>
      <c r="EV245" s="206"/>
      <c r="EW245" s="206"/>
      <c r="EX245" s="206">
        <v>9</v>
      </c>
      <c r="EY245" s="206"/>
      <c r="EZ245" s="206"/>
      <c r="FA245" s="206"/>
      <c r="FB245" s="206"/>
      <c r="FC245" s="1566"/>
      <c r="FD245" s="1565"/>
      <c r="FE245" s="1565"/>
      <c r="FF245" s="1565"/>
      <c r="FG245" s="1567"/>
      <c r="FH245" s="1566"/>
      <c r="FI245" s="1565"/>
      <c r="FJ245" s="1565"/>
      <c r="FK245" s="1565"/>
      <c r="FL245" s="1567"/>
      <c r="FM245" s="1566"/>
      <c r="FN245" s="1565"/>
      <c r="FO245" s="1565"/>
      <c r="FP245" s="1565"/>
      <c r="FQ245" s="1565"/>
      <c r="FR245" s="1565"/>
      <c r="FS245" s="1565"/>
      <c r="FT245" s="1565"/>
      <c r="FU245" s="1565"/>
      <c r="FV245" s="1567"/>
      <c r="FW245" s="1566"/>
      <c r="FX245" s="1565"/>
      <c r="FY245" s="1565"/>
      <c r="FZ245" s="1565"/>
      <c r="GA245" s="1567"/>
      <c r="GB245" s="1566"/>
      <c r="GC245" s="1565"/>
      <c r="GD245" s="1565"/>
      <c r="GE245" s="1565"/>
      <c r="GF245" s="1567"/>
      <c r="GG245" s="1566"/>
      <c r="GH245" s="1565"/>
      <c r="GI245" s="1565"/>
      <c r="GJ245" s="1565"/>
      <c r="GK245" s="1569"/>
      <c r="GL245" s="1560"/>
      <c r="GM245" s="1563"/>
      <c r="GN245" s="1563"/>
      <c r="GO245" s="200"/>
    </row>
    <row r="246" spans="1:197" ht="10.5" customHeight="1">
      <c r="A246" s="1401">
        <v>3</v>
      </c>
      <c r="B246" s="1380" t="str">
        <f>IF($A246="","",VLOOKUP($A246,②従事者明細!$A$3:$I$40,2))</f>
        <v>●●一郎</v>
      </c>
      <c r="C246" s="1380" t="str">
        <f>IF($A246="","",VLOOKUP($A246,②従事者明細!$A$3:$I$40,3))</f>
        <v>機械運用</v>
      </c>
      <c r="D246" s="1380">
        <f>IF($A246="","",VLOOKUP($A246,②従事者明細!$A$3:$I$40,6))</f>
        <v>4</v>
      </c>
      <c r="E246" s="1380" t="str">
        <f>IF($A246="","",VLOOKUP($A246,②従事者明細!$A$3:$I$40,5))</f>
        <v>●●商事</v>
      </c>
      <c r="F246" s="1380" t="str">
        <f>IF($A246="","",VLOOKUP($A246,②従事者明細!$A$3:$I$40,4))</f>
        <v>Z</v>
      </c>
      <c r="G246" s="1527" t="s">
        <v>764</v>
      </c>
      <c r="H246" s="1528"/>
      <c r="I246" s="256"/>
      <c r="J246" s="257"/>
      <c r="K246" s="257"/>
      <c r="L246" s="257"/>
      <c r="M246" s="258"/>
      <c r="N246" s="259"/>
      <c r="O246" s="257"/>
      <c r="P246" s="257"/>
      <c r="Q246" s="257"/>
      <c r="R246" s="257"/>
      <c r="S246" s="259"/>
      <c r="T246" s="257"/>
      <c r="U246" s="257"/>
      <c r="V246" s="257"/>
      <c r="W246" s="257"/>
      <c r="X246" s="259"/>
      <c r="Y246" s="257"/>
      <c r="Z246" s="257"/>
      <c r="AA246" s="257"/>
      <c r="AB246" s="257"/>
      <c r="AC246" s="259"/>
      <c r="AD246" s="257"/>
      <c r="AE246" s="257"/>
      <c r="AF246" s="257"/>
      <c r="AG246" s="258"/>
      <c r="AH246" s="259"/>
      <c r="AI246" s="257"/>
      <c r="AJ246" s="257"/>
      <c r="AK246" s="257"/>
      <c r="AL246" s="258"/>
      <c r="AM246" s="257"/>
      <c r="AN246" s="257"/>
      <c r="AO246" s="257"/>
      <c r="AP246" s="257"/>
      <c r="AQ246" s="257"/>
      <c r="AR246" s="259"/>
      <c r="AS246" s="257"/>
      <c r="AT246" s="257"/>
      <c r="AU246" s="257"/>
      <c r="AV246" s="258"/>
      <c r="AW246" s="257"/>
      <c r="AX246" s="257"/>
      <c r="AY246" s="257"/>
      <c r="AZ246" s="257"/>
      <c r="BA246" s="257"/>
      <c r="BB246" s="260"/>
      <c r="BC246" s="257"/>
      <c r="BD246" s="257"/>
      <c r="BE246" s="257"/>
      <c r="BF246" s="258"/>
      <c r="BG246" s="257"/>
      <c r="BH246" s="257"/>
      <c r="BI246" s="257"/>
      <c r="BJ246" s="257"/>
      <c r="BK246" s="257"/>
      <c r="BL246" s="259"/>
      <c r="BM246" s="257"/>
      <c r="BN246" s="257"/>
      <c r="BO246" s="257"/>
      <c r="BP246" s="257"/>
      <c r="BQ246" s="259"/>
      <c r="BR246" s="257"/>
      <c r="BS246" s="257"/>
      <c r="BT246" s="257"/>
      <c r="BU246" s="258"/>
      <c r="BV246" s="259"/>
      <c r="BW246" s="257"/>
      <c r="BX246" s="257"/>
      <c r="BY246" s="257"/>
      <c r="BZ246" s="258"/>
      <c r="CA246" s="259"/>
      <c r="CB246" s="257"/>
      <c r="CC246" s="257"/>
      <c r="CD246" s="257"/>
      <c r="CE246" s="258"/>
      <c r="CF246" s="259"/>
      <c r="CG246" s="257"/>
      <c r="CH246" s="257"/>
      <c r="CI246" s="257"/>
      <c r="CJ246" s="258"/>
      <c r="CK246" s="257"/>
      <c r="CL246" s="257"/>
      <c r="CM246" s="257"/>
      <c r="CN246" s="257"/>
      <c r="CO246" s="257"/>
      <c r="CP246" s="257"/>
      <c r="CQ246" s="257"/>
      <c r="CR246" s="257"/>
      <c r="CS246" s="257"/>
      <c r="CT246" s="257"/>
      <c r="CU246" s="257"/>
      <c r="CV246" s="257"/>
      <c r="CW246" s="257"/>
      <c r="CX246" s="257"/>
      <c r="CY246" s="257"/>
      <c r="CZ246" s="257"/>
      <c r="DA246" s="257"/>
      <c r="DB246" s="257"/>
      <c r="DC246" s="257"/>
      <c r="DD246" s="257"/>
      <c r="DE246" s="257"/>
      <c r="DF246" s="257"/>
      <c r="DG246" s="257"/>
      <c r="DH246" s="257"/>
      <c r="DI246" s="257"/>
      <c r="DJ246" s="257"/>
      <c r="DK246" s="257"/>
      <c r="DL246" s="257"/>
      <c r="DM246" s="257"/>
      <c r="DN246" s="257"/>
      <c r="DO246" s="257"/>
      <c r="DP246" s="257"/>
      <c r="DQ246" s="257"/>
      <c r="DR246" s="257"/>
      <c r="DS246" s="257"/>
      <c r="DT246" s="257"/>
      <c r="DU246" s="257"/>
      <c r="DV246" s="257"/>
      <c r="DW246" s="257"/>
      <c r="DX246" s="257"/>
      <c r="DY246" s="257"/>
      <c r="DZ246" s="257"/>
      <c r="EA246" s="257"/>
      <c r="EB246" s="257"/>
      <c r="EC246" s="257"/>
      <c r="ED246" s="257"/>
      <c r="EE246" s="257"/>
      <c r="EF246" s="257"/>
      <c r="EG246" s="257"/>
      <c r="EH246" s="257"/>
      <c r="EI246" s="257"/>
      <c r="EJ246" s="257"/>
      <c r="EK246" s="257"/>
      <c r="EL246" s="257"/>
      <c r="EM246" s="257"/>
      <c r="EN246" s="257"/>
      <c r="EO246" s="257"/>
      <c r="EP246" s="257"/>
      <c r="EQ246" s="257"/>
      <c r="ER246" s="257"/>
      <c r="ES246" s="257"/>
      <c r="ET246" s="257"/>
      <c r="EU246" s="257"/>
      <c r="EV246" s="257"/>
      <c r="EW246" s="257"/>
      <c r="EX246" s="257"/>
      <c r="EY246" s="257"/>
      <c r="EZ246" s="257"/>
      <c r="FA246" s="257"/>
      <c r="FB246" s="257"/>
      <c r="FC246" s="257"/>
      <c r="FD246" s="257"/>
      <c r="FE246" s="257"/>
      <c r="FF246" s="257"/>
      <c r="FG246" s="257"/>
      <c r="FH246" s="257"/>
      <c r="FI246" s="257"/>
      <c r="FJ246" s="257"/>
      <c r="FK246" s="257"/>
      <c r="FL246" s="257"/>
      <c r="FM246" s="257"/>
      <c r="FN246" s="257"/>
      <c r="FO246" s="257"/>
      <c r="FP246" s="257"/>
      <c r="FQ246" s="257"/>
      <c r="FR246" s="257"/>
      <c r="FS246" s="257"/>
      <c r="FT246" s="257"/>
      <c r="FU246" s="257"/>
      <c r="FV246" s="257"/>
      <c r="FW246" s="257"/>
      <c r="FX246" s="257"/>
      <c r="FY246" s="257"/>
      <c r="FZ246" s="257"/>
      <c r="GA246" s="257"/>
      <c r="GB246" s="257"/>
      <c r="GC246" s="257"/>
      <c r="GD246" s="257"/>
      <c r="GE246" s="257"/>
      <c r="GF246" s="257"/>
      <c r="GG246" s="259"/>
      <c r="GH246" s="257"/>
      <c r="GI246" s="257"/>
      <c r="GJ246" s="257"/>
      <c r="GK246" s="257"/>
      <c r="GL246" s="1523">
        <f>SUM(I248:GK248)</f>
        <v>22</v>
      </c>
      <c r="GM246" s="2159">
        <f>ROUND(GL246/20,2)</f>
        <v>1.1000000000000001</v>
      </c>
      <c r="GN246" s="1530" t="s">
        <v>825</v>
      </c>
    </row>
    <row r="247" spans="1:197" ht="4.5" customHeight="1">
      <c r="A247" s="1387"/>
      <c r="B247" s="1381"/>
      <c r="C247" s="1381"/>
      <c r="D247" s="1381"/>
      <c r="E247" s="1381"/>
      <c r="F247" s="1381"/>
      <c r="G247" s="1392"/>
      <c r="H247" s="1515"/>
      <c r="I247" s="214"/>
      <c r="J247" s="215"/>
      <c r="K247" s="216"/>
      <c r="L247" s="215"/>
      <c r="M247" s="217"/>
      <c r="N247" s="218"/>
      <c r="O247" s="215"/>
      <c r="P247" s="215"/>
      <c r="Q247" s="215"/>
      <c r="R247" s="215"/>
      <c r="S247" s="218"/>
      <c r="T247" s="215"/>
      <c r="U247" s="215"/>
      <c r="V247" s="215"/>
      <c r="W247" s="215"/>
      <c r="X247" s="218"/>
      <c r="Y247" s="215"/>
      <c r="Z247" s="215"/>
      <c r="AA247" s="215"/>
      <c r="AB247" s="215"/>
      <c r="AC247" s="218"/>
      <c r="AD247" s="215"/>
      <c r="AE247" s="215"/>
      <c r="AF247" s="215"/>
      <c r="AG247" s="217"/>
      <c r="AH247" s="218"/>
      <c r="AI247" s="215"/>
      <c r="AJ247" s="215"/>
      <c r="AK247" s="215"/>
      <c r="AL247" s="217"/>
      <c r="AM247" s="215"/>
      <c r="AN247" s="215"/>
      <c r="AO247" s="215"/>
      <c r="AP247" s="215"/>
      <c r="AQ247" s="215"/>
      <c r="AR247" s="218"/>
      <c r="AS247" s="215"/>
      <c r="AT247" s="215"/>
      <c r="AU247" s="216"/>
      <c r="AV247" s="216"/>
      <c r="AW247" s="215"/>
      <c r="AX247" s="215"/>
      <c r="AY247" s="215"/>
      <c r="AZ247" s="215"/>
      <c r="BA247" s="215"/>
      <c r="BB247" s="219"/>
      <c r="BC247" s="215"/>
      <c r="BD247" s="215"/>
      <c r="BE247" s="215"/>
      <c r="BF247" s="217"/>
      <c r="BG247" s="215"/>
      <c r="BH247" s="215"/>
      <c r="BI247" s="215"/>
      <c r="BJ247" s="215"/>
      <c r="BK247" s="215"/>
      <c r="BL247" s="218"/>
      <c r="BM247" s="215"/>
      <c r="BN247" s="215"/>
      <c r="BO247" s="215"/>
      <c r="BP247" s="215"/>
      <c r="BQ247" s="218"/>
      <c r="BR247" s="216"/>
      <c r="BS247" s="216"/>
      <c r="BT247" s="215"/>
      <c r="BU247" s="217"/>
      <c r="BV247" s="218"/>
      <c r="BW247" s="215"/>
      <c r="BX247" s="215"/>
      <c r="BY247" s="215"/>
      <c r="BZ247" s="217"/>
      <c r="CA247" s="218"/>
      <c r="CB247" s="215"/>
      <c r="CC247" s="215"/>
      <c r="CD247" s="215"/>
      <c r="CE247" s="217"/>
      <c r="CF247" s="218"/>
      <c r="CG247" s="215"/>
      <c r="CH247" s="215"/>
      <c r="CI247" s="215"/>
      <c r="CJ247" s="217"/>
      <c r="CK247" s="215"/>
      <c r="CL247" s="215"/>
      <c r="CM247" s="215"/>
      <c r="CN247" s="215"/>
      <c r="CO247" s="215"/>
      <c r="CP247" s="215"/>
      <c r="CQ247" s="215"/>
      <c r="CR247" s="215"/>
      <c r="CS247" s="215"/>
      <c r="CT247" s="215"/>
      <c r="CU247" s="215"/>
      <c r="CV247" s="215"/>
      <c r="CW247" s="215"/>
      <c r="CX247" s="215"/>
      <c r="CY247" s="215"/>
      <c r="CZ247" s="215"/>
      <c r="DA247" s="215"/>
      <c r="DB247" s="215"/>
      <c r="DC247" s="215"/>
      <c r="DD247" s="215"/>
      <c r="DE247" s="215"/>
      <c r="DF247" s="215"/>
      <c r="DG247" s="215"/>
      <c r="DH247" s="215"/>
      <c r="DI247" s="215"/>
      <c r="DJ247" s="215"/>
      <c r="DK247" s="215"/>
      <c r="DL247" s="215"/>
      <c r="DM247" s="215"/>
      <c r="DN247" s="215"/>
      <c r="DO247" s="215"/>
      <c r="DP247" s="215"/>
      <c r="DQ247" s="215"/>
      <c r="DR247" s="215"/>
      <c r="DS247" s="215"/>
      <c r="DT247" s="215"/>
      <c r="DU247" s="215"/>
      <c r="DV247" s="215"/>
      <c r="DW247" s="215"/>
      <c r="DX247" s="215"/>
      <c r="DY247" s="215"/>
      <c r="DZ247" s="215"/>
      <c r="EA247" s="215"/>
      <c r="EB247" s="215"/>
      <c r="EC247" s="215"/>
      <c r="ED247" s="215"/>
      <c r="EE247" s="215"/>
      <c r="EF247" s="215"/>
      <c r="EG247" s="215"/>
      <c r="EH247" s="215"/>
      <c r="EI247" s="215"/>
      <c r="EJ247" s="215"/>
      <c r="EK247" s="215"/>
      <c r="EL247" s="215"/>
      <c r="EM247" s="215"/>
      <c r="EN247" s="215"/>
      <c r="EO247" s="215"/>
      <c r="EP247" s="215"/>
      <c r="EQ247" s="215"/>
      <c r="ER247" s="215"/>
      <c r="ES247" s="215"/>
      <c r="ET247" s="215"/>
      <c r="EU247" s="215"/>
      <c r="EV247" s="215"/>
      <c r="EW247" s="215"/>
      <c r="EX247" s="215"/>
      <c r="EY247" s="215"/>
      <c r="EZ247" s="215"/>
      <c r="FA247" s="215"/>
      <c r="FB247" s="215"/>
      <c r="FC247" s="215"/>
      <c r="FD247" s="215"/>
      <c r="FE247" s="215"/>
      <c r="FF247" s="215"/>
      <c r="FG247" s="215"/>
      <c r="FH247" s="215"/>
      <c r="FI247" s="215"/>
      <c r="FJ247" s="215"/>
      <c r="FK247" s="215"/>
      <c r="FL247" s="215"/>
      <c r="FM247" s="215"/>
      <c r="FN247" s="215"/>
      <c r="FO247" s="215"/>
      <c r="FP247" s="215"/>
      <c r="FQ247" s="215"/>
      <c r="FR247" s="215"/>
      <c r="FS247" s="215"/>
      <c r="FT247" s="215"/>
      <c r="FU247" s="215"/>
      <c r="FV247" s="215"/>
      <c r="FW247" s="215"/>
      <c r="FX247" s="215"/>
      <c r="FY247" s="215"/>
      <c r="FZ247" s="215"/>
      <c r="GA247" s="215"/>
      <c r="GB247" s="215"/>
      <c r="GC247" s="215"/>
      <c r="GD247" s="215"/>
      <c r="GE247" s="215"/>
      <c r="GF247" s="215"/>
      <c r="GG247" s="218"/>
      <c r="GH247" s="215"/>
      <c r="GI247" s="215"/>
      <c r="GJ247" s="215"/>
      <c r="GK247" s="215"/>
      <c r="GL247" s="1505"/>
      <c r="GM247" s="2160"/>
      <c r="GN247" s="1525"/>
    </row>
    <row r="248" spans="1:197" ht="10.5" customHeight="1">
      <c r="A248" s="1387"/>
      <c r="B248" s="1381"/>
      <c r="C248" s="1381"/>
      <c r="D248" s="1381"/>
      <c r="E248" s="1381"/>
      <c r="F248" s="1381"/>
      <c r="G248" s="1393"/>
      <c r="H248" s="1520"/>
      <c r="I248" s="1517">
        <v>5</v>
      </c>
      <c r="J248" s="1511"/>
      <c r="K248" s="1511"/>
      <c r="L248" s="1511"/>
      <c r="M248" s="1512"/>
      <c r="N248" s="1510"/>
      <c r="O248" s="1511"/>
      <c r="P248" s="1511"/>
      <c r="Q248" s="1511"/>
      <c r="R248" s="1512"/>
      <c r="S248" s="1510"/>
      <c r="T248" s="1511"/>
      <c r="U248" s="1511"/>
      <c r="V248" s="1511"/>
      <c r="W248" s="1512"/>
      <c r="X248" s="1510"/>
      <c r="Y248" s="1511"/>
      <c r="Z248" s="1511"/>
      <c r="AA248" s="1511"/>
      <c r="AB248" s="1512"/>
      <c r="AC248" s="1510"/>
      <c r="AD248" s="1511"/>
      <c r="AE248" s="1511"/>
      <c r="AF248" s="1511"/>
      <c r="AG248" s="1512"/>
      <c r="AH248" s="1510"/>
      <c r="AI248" s="1511"/>
      <c r="AJ248" s="1511"/>
      <c r="AK248" s="1511"/>
      <c r="AL248" s="1512"/>
      <c r="AM248" s="1510"/>
      <c r="AN248" s="1511"/>
      <c r="AO248" s="1511"/>
      <c r="AP248" s="1511"/>
      <c r="AQ248" s="1512"/>
      <c r="AR248" s="1510">
        <v>7</v>
      </c>
      <c r="AS248" s="1511"/>
      <c r="AT248" s="1511"/>
      <c r="AU248" s="1511"/>
      <c r="AV248" s="1512"/>
      <c r="AW248" s="1510"/>
      <c r="AX248" s="1511"/>
      <c r="AY248" s="1511"/>
      <c r="AZ248" s="1511"/>
      <c r="BA248" s="1521"/>
      <c r="BB248" s="1522"/>
      <c r="BC248" s="1511"/>
      <c r="BD248" s="1511"/>
      <c r="BE248" s="1511"/>
      <c r="BF248" s="1512"/>
      <c r="BG248" s="1510"/>
      <c r="BH248" s="1511"/>
      <c r="BI248" s="1511"/>
      <c r="BJ248" s="1511"/>
      <c r="BK248" s="1512"/>
      <c r="BL248" s="1510"/>
      <c r="BM248" s="1511"/>
      <c r="BN248" s="1511"/>
      <c r="BO248" s="1511"/>
      <c r="BP248" s="1512"/>
      <c r="BQ248" s="1510">
        <v>10</v>
      </c>
      <c r="BR248" s="1511"/>
      <c r="BS248" s="1511"/>
      <c r="BT248" s="1511"/>
      <c r="BU248" s="1512"/>
      <c r="BV248" s="1510"/>
      <c r="BW248" s="1511"/>
      <c r="BX248" s="1511"/>
      <c r="BY248" s="1511"/>
      <c r="BZ248" s="1512"/>
      <c r="CA248" s="1510"/>
      <c r="CB248" s="1511"/>
      <c r="CC248" s="1511"/>
      <c r="CD248" s="1511"/>
      <c r="CE248" s="1512"/>
      <c r="CF248" s="1510"/>
      <c r="CG248" s="1511"/>
      <c r="CH248" s="1511"/>
      <c r="CI248" s="1511"/>
      <c r="CJ248" s="1512"/>
      <c r="CK248" s="1511"/>
      <c r="CL248" s="1511"/>
      <c r="CM248" s="1511"/>
      <c r="CN248" s="1511"/>
      <c r="CO248" s="1512"/>
      <c r="CP248" s="1510"/>
      <c r="CQ248" s="1511"/>
      <c r="CR248" s="1511"/>
      <c r="CS248" s="1511"/>
      <c r="CT248" s="1512"/>
      <c r="CU248" s="1510"/>
      <c r="CV248" s="1511"/>
      <c r="CW248" s="1511"/>
      <c r="CX248" s="1511"/>
      <c r="CY248" s="1512"/>
      <c r="CZ248" s="1510"/>
      <c r="DA248" s="1511"/>
      <c r="DB248" s="1511"/>
      <c r="DC248" s="1511"/>
      <c r="DD248" s="1512"/>
      <c r="DE248" s="1510"/>
      <c r="DF248" s="1511"/>
      <c r="DG248" s="1511"/>
      <c r="DH248" s="1511"/>
      <c r="DI248" s="1512"/>
      <c r="DJ248" s="1510"/>
      <c r="DK248" s="1511"/>
      <c r="DL248" s="1511"/>
      <c r="DM248" s="1511"/>
      <c r="DN248" s="1512"/>
      <c r="DO248" s="1510"/>
      <c r="DP248" s="1511"/>
      <c r="DQ248" s="1511"/>
      <c r="DR248" s="1511"/>
      <c r="DS248" s="1512"/>
      <c r="DT248" s="1510"/>
      <c r="DU248" s="1511"/>
      <c r="DV248" s="1511"/>
      <c r="DW248" s="1511"/>
      <c r="DX248" s="1512"/>
      <c r="DY248" s="1510"/>
      <c r="DZ248" s="1511"/>
      <c r="EA248" s="1511"/>
      <c r="EB248" s="1511"/>
      <c r="EC248" s="1512"/>
      <c r="ED248" s="1510"/>
      <c r="EE248" s="1511"/>
      <c r="EF248" s="1511"/>
      <c r="EG248" s="1511"/>
      <c r="EH248" s="1512"/>
      <c r="EI248" s="1510"/>
      <c r="EJ248" s="1511"/>
      <c r="EK248" s="1511"/>
      <c r="EL248" s="1511"/>
      <c r="EM248" s="1512"/>
      <c r="EN248" s="1510"/>
      <c r="EO248" s="1511"/>
      <c r="EP248" s="1511"/>
      <c r="EQ248" s="1511"/>
      <c r="ER248" s="1512"/>
      <c r="ES248" s="1510"/>
      <c r="ET248" s="1511"/>
      <c r="EU248" s="1511"/>
      <c r="EV248" s="1511"/>
      <c r="EW248" s="1512"/>
      <c r="EX248" s="1510"/>
      <c r="EY248" s="1511"/>
      <c r="EZ248" s="1511"/>
      <c r="FA248" s="1511"/>
      <c r="FB248" s="1512"/>
      <c r="FC248" s="1510"/>
      <c r="FD248" s="1511"/>
      <c r="FE248" s="1511"/>
      <c r="FF248" s="1511"/>
      <c r="FG248" s="1512"/>
      <c r="FH248" s="1510"/>
      <c r="FI248" s="1511"/>
      <c r="FJ248" s="1511"/>
      <c r="FK248" s="1511"/>
      <c r="FL248" s="1512"/>
      <c r="FM248" s="1510"/>
      <c r="FN248" s="1511"/>
      <c r="FO248" s="1511"/>
      <c r="FP248" s="1511"/>
      <c r="FQ248" s="1512"/>
      <c r="FR248" s="1510"/>
      <c r="FS248" s="1511"/>
      <c r="FT248" s="1511"/>
      <c r="FU248" s="1511"/>
      <c r="FV248" s="1512"/>
      <c r="FW248" s="1510"/>
      <c r="FX248" s="1511"/>
      <c r="FY248" s="1511"/>
      <c r="FZ248" s="1511"/>
      <c r="GA248" s="1512"/>
      <c r="GB248" s="1510"/>
      <c r="GC248" s="1511"/>
      <c r="GD248" s="1511"/>
      <c r="GE248" s="1511"/>
      <c r="GF248" s="1512"/>
      <c r="GG248" s="1510"/>
      <c r="GH248" s="1511"/>
      <c r="GI248" s="1511"/>
      <c r="GJ248" s="1511"/>
      <c r="GK248" s="1513"/>
      <c r="GL248" s="1514"/>
      <c r="GM248" s="2160"/>
      <c r="GN248" s="1525"/>
    </row>
    <row r="249" spans="1:197" ht="10.5" customHeight="1">
      <c r="A249" s="1387"/>
      <c r="B249" s="1381"/>
      <c r="C249" s="1381"/>
      <c r="D249" s="1381"/>
      <c r="E249" s="1381"/>
      <c r="F249" s="1381"/>
      <c r="G249" s="1518" t="s">
        <v>767</v>
      </c>
      <c r="H249" s="1515"/>
      <c r="I249" s="214"/>
      <c r="J249" s="215"/>
      <c r="K249" s="215"/>
      <c r="L249" s="215"/>
      <c r="M249" s="217"/>
      <c r="N249" s="218"/>
      <c r="O249" s="215"/>
      <c r="P249" s="215"/>
      <c r="Q249" s="215"/>
      <c r="R249" s="215"/>
      <c r="S249" s="218"/>
      <c r="T249" s="215"/>
      <c r="U249" s="215"/>
      <c r="V249" s="215"/>
      <c r="W249" s="215"/>
      <c r="X249" s="218"/>
      <c r="Y249" s="215"/>
      <c r="Z249" s="215"/>
      <c r="AA249" s="215"/>
      <c r="AB249" s="215"/>
      <c r="AC249" s="218"/>
      <c r="AD249" s="215"/>
      <c r="AE249" s="215"/>
      <c r="AF249" s="215"/>
      <c r="AG249" s="217"/>
      <c r="AH249" s="218"/>
      <c r="AI249" s="215"/>
      <c r="AJ249" s="215"/>
      <c r="AK249" s="215"/>
      <c r="AL249" s="217"/>
      <c r="AM249" s="215"/>
      <c r="AN249" s="215"/>
      <c r="AO249" s="215"/>
      <c r="AP249" s="215"/>
      <c r="AQ249" s="215"/>
      <c r="AR249" s="218"/>
      <c r="AS249" s="215"/>
      <c r="AT249" s="215"/>
      <c r="AU249" s="215"/>
      <c r="AV249" s="217"/>
      <c r="AW249" s="215"/>
      <c r="AX249" s="215"/>
      <c r="AY249" s="215"/>
      <c r="AZ249" s="215"/>
      <c r="BA249" s="215"/>
      <c r="BB249" s="219"/>
      <c r="BC249" s="215"/>
      <c r="BD249" s="215"/>
      <c r="BE249" s="215"/>
      <c r="BF249" s="217"/>
      <c r="BG249" s="215"/>
      <c r="BH249" s="215"/>
      <c r="BI249" s="215"/>
      <c r="BJ249" s="215"/>
      <c r="BK249" s="215"/>
      <c r="BL249" s="218"/>
      <c r="BM249" s="215"/>
      <c r="BN249" s="215"/>
      <c r="BO249" s="215"/>
      <c r="BP249" s="215"/>
      <c r="BQ249" s="218"/>
      <c r="BR249" s="215"/>
      <c r="BS249" s="215"/>
      <c r="BT249" s="215"/>
      <c r="BU249" s="217"/>
      <c r="BV249" s="218"/>
      <c r="BW249" s="215"/>
      <c r="BX249" s="215"/>
      <c r="BY249" s="215"/>
      <c r="BZ249" s="217"/>
      <c r="CA249" s="218"/>
      <c r="CB249" s="215"/>
      <c r="CC249" s="215"/>
      <c r="CD249" s="215"/>
      <c r="CE249" s="217"/>
      <c r="CF249" s="218"/>
      <c r="CG249" s="215"/>
      <c r="CH249" s="215"/>
      <c r="CI249" s="215"/>
      <c r="CJ249" s="217"/>
      <c r="CK249" s="215"/>
      <c r="CL249" s="215"/>
      <c r="CM249" s="215"/>
      <c r="CN249" s="215"/>
      <c r="CO249" s="215"/>
      <c r="CP249" s="215"/>
      <c r="CQ249" s="215"/>
      <c r="CR249" s="215"/>
      <c r="CS249" s="215"/>
      <c r="CT249" s="215"/>
      <c r="CU249" s="215"/>
      <c r="CV249" s="215"/>
      <c r="CW249" s="215"/>
      <c r="CX249" s="215"/>
      <c r="CY249" s="215"/>
      <c r="CZ249" s="215"/>
      <c r="DA249" s="215"/>
      <c r="DB249" s="215"/>
      <c r="DC249" s="215"/>
      <c r="DD249" s="215"/>
      <c r="DE249" s="215"/>
      <c r="DF249" s="215"/>
      <c r="DG249" s="215"/>
      <c r="DH249" s="215"/>
      <c r="DI249" s="215"/>
      <c r="DJ249" s="215"/>
      <c r="DK249" s="215"/>
      <c r="DL249" s="215"/>
      <c r="DM249" s="215"/>
      <c r="DN249" s="215"/>
      <c r="DO249" s="215"/>
      <c r="DP249" s="215"/>
      <c r="DQ249" s="215"/>
      <c r="DR249" s="215"/>
      <c r="DS249" s="215"/>
      <c r="DT249" s="215"/>
      <c r="DU249" s="215"/>
      <c r="DV249" s="215"/>
      <c r="DW249" s="215"/>
      <c r="DX249" s="215"/>
      <c r="DY249" s="215"/>
      <c r="DZ249" s="215"/>
      <c r="EA249" s="215"/>
      <c r="EB249" s="215"/>
      <c r="EC249" s="215"/>
      <c r="ED249" s="215"/>
      <c r="EE249" s="215"/>
      <c r="EF249" s="215"/>
      <c r="EG249" s="215"/>
      <c r="EH249" s="215"/>
      <c r="EI249" s="215"/>
      <c r="EJ249" s="215"/>
      <c r="EK249" s="215"/>
      <c r="EL249" s="215"/>
      <c r="EM249" s="215"/>
      <c r="EN249" s="215"/>
      <c r="EO249" s="215"/>
      <c r="EP249" s="215"/>
      <c r="EQ249" s="215"/>
      <c r="ER249" s="215"/>
      <c r="ES249" s="215"/>
      <c r="ET249" s="215"/>
      <c r="EU249" s="215"/>
      <c r="EV249" s="215"/>
      <c r="EW249" s="215"/>
      <c r="EX249" s="215"/>
      <c r="EY249" s="215"/>
      <c r="EZ249" s="215"/>
      <c r="FA249" s="215"/>
      <c r="FB249" s="215"/>
      <c r="FC249" s="215"/>
      <c r="FD249" s="215"/>
      <c r="FE249" s="215"/>
      <c r="FF249" s="215"/>
      <c r="FG249" s="215"/>
      <c r="FH249" s="215"/>
      <c r="FI249" s="215"/>
      <c r="FJ249" s="215"/>
      <c r="FK249" s="215"/>
      <c r="FL249" s="215"/>
      <c r="FM249" s="215"/>
      <c r="FN249" s="215"/>
      <c r="FO249" s="215"/>
      <c r="FP249" s="215"/>
      <c r="FQ249" s="215"/>
      <c r="FR249" s="215"/>
      <c r="FS249" s="215"/>
      <c r="FT249" s="215"/>
      <c r="FU249" s="215"/>
      <c r="FV249" s="215"/>
      <c r="FW249" s="215"/>
      <c r="FX249" s="215"/>
      <c r="FY249" s="215"/>
      <c r="FZ249" s="215"/>
      <c r="GA249" s="215"/>
      <c r="GB249" s="215"/>
      <c r="GC249" s="215"/>
      <c r="GD249" s="215"/>
      <c r="GE249" s="215"/>
      <c r="GF249" s="215"/>
      <c r="GG249" s="218"/>
      <c r="GH249" s="215"/>
      <c r="GI249" s="215"/>
      <c r="GJ249" s="215"/>
      <c r="GK249" s="215"/>
      <c r="GL249" s="1504">
        <f>SUM(I251:GK251)</f>
        <v>22</v>
      </c>
      <c r="GM249" s="2157">
        <f>ROUND(GL249/20,2)</f>
        <v>1.1000000000000001</v>
      </c>
      <c r="GN249" s="1525"/>
    </row>
    <row r="250" spans="1:197" ht="7.5" customHeight="1">
      <c r="A250" s="1387"/>
      <c r="B250" s="1381"/>
      <c r="C250" s="1381"/>
      <c r="D250" s="1381"/>
      <c r="E250" s="1381"/>
      <c r="F250" s="1381"/>
      <c r="G250" s="1518"/>
      <c r="H250" s="1515"/>
      <c r="I250" s="214"/>
      <c r="J250" s="215"/>
      <c r="K250" s="216"/>
      <c r="L250" s="215"/>
      <c r="M250" s="217"/>
      <c r="N250" s="218"/>
      <c r="O250" s="215"/>
      <c r="P250" s="215"/>
      <c r="Q250" s="215"/>
      <c r="R250" s="215"/>
      <c r="S250" s="218"/>
      <c r="T250" s="215"/>
      <c r="U250" s="215"/>
      <c r="V250" s="215"/>
      <c r="W250" s="215"/>
      <c r="X250" s="218"/>
      <c r="Y250" s="215"/>
      <c r="Z250" s="215"/>
      <c r="AA250" s="215"/>
      <c r="AB250" s="215"/>
      <c r="AC250" s="218"/>
      <c r="AD250" s="215"/>
      <c r="AE250" s="215"/>
      <c r="AF250" s="215"/>
      <c r="AG250" s="217"/>
      <c r="AH250" s="218"/>
      <c r="AI250" s="215"/>
      <c r="AJ250" s="215"/>
      <c r="AK250" s="215"/>
      <c r="AL250" s="217"/>
      <c r="AM250" s="215"/>
      <c r="AN250" s="215"/>
      <c r="AO250" s="215"/>
      <c r="AP250" s="215"/>
      <c r="AQ250" s="215"/>
      <c r="AR250" s="218"/>
      <c r="AS250" s="215"/>
      <c r="AT250" s="215"/>
      <c r="AU250" s="216"/>
      <c r="AV250" s="216"/>
      <c r="AW250" s="215"/>
      <c r="AX250" s="215"/>
      <c r="AY250" s="215"/>
      <c r="AZ250" s="215"/>
      <c r="BA250" s="215"/>
      <c r="BB250" s="219"/>
      <c r="BC250" s="215"/>
      <c r="BD250" s="215"/>
      <c r="BE250" s="215"/>
      <c r="BF250" s="217"/>
      <c r="BG250" s="215"/>
      <c r="BH250" s="215"/>
      <c r="BI250" s="215"/>
      <c r="BJ250" s="215"/>
      <c r="BK250" s="215"/>
      <c r="BL250" s="218"/>
      <c r="BM250" s="215"/>
      <c r="BN250" s="215"/>
      <c r="BO250" s="215"/>
      <c r="BP250" s="215"/>
      <c r="BQ250" s="218"/>
      <c r="BR250" s="216"/>
      <c r="BS250" s="216"/>
      <c r="BT250" s="215"/>
      <c r="BU250" s="217"/>
      <c r="BV250" s="218"/>
      <c r="BW250" s="215"/>
      <c r="BX250" s="215"/>
      <c r="BY250" s="215"/>
      <c r="BZ250" s="217"/>
      <c r="CA250" s="218"/>
      <c r="CB250" s="215"/>
      <c r="CC250" s="215"/>
      <c r="CD250" s="215"/>
      <c r="CE250" s="217"/>
      <c r="CF250" s="218"/>
      <c r="CG250" s="215"/>
      <c r="CH250" s="215"/>
      <c r="CI250" s="215"/>
      <c r="CJ250" s="217"/>
      <c r="CK250" s="215"/>
      <c r="CL250" s="215"/>
      <c r="CM250" s="215"/>
      <c r="CN250" s="215"/>
      <c r="CO250" s="215"/>
      <c r="CP250" s="215"/>
      <c r="CQ250" s="215"/>
      <c r="CR250" s="215"/>
      <c r="CS250" s="215"/>
      <c r="CT250" s="215"/>
      <c r="CU250" s="215"/>
      <c r="CV250" s="215"/>
      <c r="CW250" s="215"/>
      <c r="CX250" s="215"/>
      <c r="CY250" s="215"/>
      <c r="CZ250" s="215"/>
      <c r="DA250" s="215"/>
      <c r="DB250" s="215"/>
      <c r="DC250" s="215"/>
      <c r="DD250" s="215"/>
      <c r="DE250" s="215"/>
      <c r="DF250" s="215"/>
      <c r="DG250" s="215"/>
      <c r="DH250" s="215"/>
      <c r="DI250" s="215"/>
      <c r="DJ250" s="215"/>
      <c r="DK250" s="215"/>
      <c r="DL250" s="215"/>
      <c r="DM250" s="215"/>
      <c r="DN250" s="215"/>
      <c r="DO250" s="215"/>
      <c r="DP250" s="215"/>
      <c r="DQ250" s="215"/>
      <c r="DR250" s="215"/>
      <c r="DS250" s="215"/>
      <c r="DT250" s="215"/>
      <c r="DU250" s="215"/>
      <c r="DV250" s="215"/>
      <c r="DW250" s="215"/>
      <c r="DX250" s="215"/>
      <c r="DY250" s="215"/>
      <c r="DZ250" s="215"/>
      <c r="EA250" s="215"/>
      <c r="EB250" s="215"/>
      <c r="EC250" s="215"/>
      <c r="ED250" s="215"/>
      <c r="EE250" s="215"/>
      <c r="EF250" s="215"/>
      <c r="EG250" s="215"/>
      <c r="EH250" s="215"/>
      <c r="EI250" s="215"/>
      <c r="EJ250" s="215"/>
      <c r="EK250" s="215"/>
      <c r="EL250" s="215"/>
      <c r="EM250" s="215"/>
      <c r="EN250" s="215"/>
      <c r="EO250" s="215"/>
      <c r="EP250" s="215"/>
      <c r="EQ250" s="215"/>
      <c r="ER250" s="215"/>
      <c r="ES250" s="215"/>
      <c r="ET250" s="215"/>
      <c r="EU250" s="215"/>
      <c r="EV250" s="215"/>
      <c r="EW250" s="215"/>
      <c r="EX250" s="215"/>
      <c r="EY250" s="215"/>
      <c r="EZ250" s="215"/>
      <c r="FA250" s="215"/>
      <c r="FB250" s="215"/>
      <c r="FC250" s="215"/>
      <c r="FD250" s="215"/>
      <c r="FE250" s="215"/>
      <c r="FF250" s="215"/>
      <c r="FG250" s="215"/>
      <c r="FH250" s="215"/>
      <c r="FI250" s="215"/>
      <c r="FJ250" s="215"/>
      <c r="FK250" s="215"/>
      <c r="FL250" s="215"/>
      <c r="FM250" s="215"/>
      <c r="FN250" s="215"/>
      <c r="FO250" s="215"/>
      <c r="FP250" s="215"/>
      <c r="FQ250" s="215"/>
      <c r="FR250" s="215"/>
      <c r="FS250" s="215"/>
      <c r="FT250" s="215"/>
      <c r="FU250" s="215"/>
      <c r="FV250" s="215"/>
      <c r="FW250" s="215"/>
      <c r="FX250" s="215"/>
      <c r="FY250" s="215"/>
      <c r="FZ250" s="215"/>
      <c r="GA250" s="215"/>
      <c r="GB250" s="215"/>
      <c r="GC250" s="215"/>
      <c r="GD250" s="215"/>
      <c r="GE250" s="215"/>
      <c r="GF250" s="215"/>
      <c r="GG250" s="218"/>
      <c r="GH250" s="215"/>
      <c r="GI250" s="215"/>
      <c r="GJ250" s="215"/>
      <c r="GK250" s="215"/>
      <c r="GL250" s="1505"/>
      <c r="GM250" s="2154"/>
      <c r="GN250" s="1525"/>
    </row>
    <row r="251" spans="1:197" ht="10.5" customHeight="1">
      <c r="A251" s="1387"/>
      <c r="B251" s="1381"/>
      <c r="C251" s="1381"/>
      <c r="D251" s="1381"/>
      <c r="E251" s="1381"/>
      <c r="F251" s="1381"/>
      <c r="G251" s="1519"/>
      <c r="H251" s="1520"/>
      <c r="I251" s="1517">
        <v>5</v>
      </c>
      <c r="J251" s="1511"/>
      <c r="K251" s="1511"/>
      <c r="L251" s="1511"/>
      <c r="M251" s="1512"/>
      <c r="N251" s="1510"/>
      <c r="O251" s="1511"/>
      <c r="P251" s="1511"/>
      <c r="Q251" s="1511"/>
      <c r="R251" s="1512"/>
      <c r="S251" s="1510"/>
      <c r="T251" s="1511"/>
      <c r="U251" s="1511"/>
      <c r="V251" s="1511"/>
      <c r="W251" s="1512"/>
      <c r="X251" s="1510"/>
      <c r="Y251" s="1511"/>
      <c r="Z251" s="1511"/>
      <c r="AA251" s="1511"/>
      <c r="AB251" s="1512"/>
      <c r="AC251" s="1510"/>
      <c r="AD251" s="1511"/>
      <c r="AE251" s="1511"/>
      <c r="AF251" s="1511"/>
      <c r="AG251" s="1512"/>
      <c r="AH251" s="1510"/>
      <c r="AI251" s="1511"/>
      <c r="AJ251" s="1511"/>
      <c r="AK251" s="1511"/>
      <c r="AL251" s="1512"/>
      <c r="AM251" s="1510"/>
      <c r="AN251" s="1511"/>
      <c r="AO251" s="1511"/>
      <c r="AP251" s="1511"/>
      <c r="AQ251" s="1512"/>
      <c r="AR251" s="1510">
        <v>7</v>
      </c>
      <c r="AS251" s="1511"/>
      <c r="AT251" s="1511"/>
      <c r="AU251" s="1511"/>
      <c r="AV251" s="1512"/>
      <c r="AW251" s="1510"/>
      <c r="AX251" s="1511"/>
      <c r="AY251" s="1511"/>
      <c r="AZ251" s="1511"/>
      <c r="BA251" s="1521"/>
      <c r="BB251" s="1522"/>
      <c r="BC251" s="1511"/>
      <c r="BD251" s="1511"/>
      <c r="BE251" s="1511"/>
      <c r="BF251" s="1512"/>
      <c r="BG251" s="1510"/>
      <c r="BH251" s="1511"/>
      <c r="BI251" s="1511"/>
      <c r="BJ251" s="1511"/>
      <c r="BK251" s="1512"/>
      <c r="BL251" s="1510"/>
      <c r="BM251" s="1511"/>
      <c r="BN251" s="1511"/>
      <c r="BO251" s="1511"/>
      <c r="BP251" s="1512"/>
      <c r="BQ251" s="1510">
        <v>10</v>
      </c>
      <c r="BR251" s="1511"/>
      <c r="BS251" s="1511"/>
      <c r="BT251" s="1511"/>
      <c r="BU251" s="1512"/>
      <c r="BV251" s="1510"/>
      <c r="BW251" s="1511"/>
      <c r="BX251" s="1511"/>
      <c r="BY251" s="1511"/>
      <c r="BZ251" s="1512"/>
      <c r="CA251" s="1510"/>
      <c r="CB251" s="1511"/>
      <c r="CC251" s="1511"/>
      <c r="CD251" s="1511"/>
      <c r="CE251" s="1512"/>
      <c r="CF251" s="1510"/>
      <c r="CG251" s="1511"/>
      <c r="CH251" s="1511"/>
      <c r="CI251" s="1511"/>
      <c r="CJ251" s="1512"/>
      <c r="CK251" s="1511"/>
      <c r="CL251" s="1511"/>
      <c r="CM251" s="1511"/>
      <c r="CN251" s="1511"/>
      <c r="CO251" s="1512"/>
      <c r="CP251" s="1510"/>
      <c r="CQ251" s="1511"/>
      <c r="CR251" s="1511"/>
      <c r="CS251" s="1511"/>
      <c r="CT251" s="1512"/>
      <c r="CU251" s="1510"/>
      <c r="CV251" s="1511"/>
      <c r="CW251" s="1511"/>
      <c r="CX251" s="1511"/>
      <c r="CY251" s="1512"/>
      <c r="CZ251" s="1510"/>
      <c r="DA251" s="1511"/>
      <c r="DB251" s="1511"/>
      <c r="DC251" s="1511"/>
      <c r="DD251" s="1512"/>
      <c r="DE251" s="1510"/>
      <c r="DF251" s="1511"/>
      <c r="DG251" s="1511"/>
      <c r="DH251" s="1511"/>
      <c r="DI251" s="1512"/>
      <c r="DJ251" s="1510"/>
      <c r="DK251" s="1511"/>
      <c r="DL251" s="1511"/>
      <c r="DM251" s="1511"/>
      <c r="DN251" s="1512"/>
      <c r="DO251" s="1510"/>
      <c r="DP251" s="1511"/>
      <c r="DQ251" s="1511"/>
      <c r="DR251" s="1511"/>
      <c r="DS251" s="1512"/>
      <c r="DT251" s="1510"/>
      <c r="DU251" s="1511"/>
      <c r="DV251" s="1511"/>
      <c r="DW251" s="1511"/>
      <c r="DX251" s="1512"/>
      <c r="DY251" s="1510"/>
      <c r="DZ251" s="1511"/>
      <c r="EA251" s="1511"/>
      <c r="EB251" s="1511"/>
      <c r="EC251" s="1512"/>
      <c r="ED251" s="1510"/>
      <c r="EE251" s="1511"/>
      <c r="EF251" s="1511"/>
      <c r="EG251" s="1511"/>
      <c r="EH251" s="1512"/>
      <c r="EI251" s="1510"/>
      <c r="EJ251" s="1511"/>
      <c r="EK251" s="1511"/>
      <c r="EL251" s="1511"/>
      <c r="EM251" s="1512"/>
      <c r="EN251" s="1510"/>
      <c r="EO251" s="1511"/>
      <c r="EP251" s="1511"/>
      <c r="EQ251" s="1511"/>
      <c r="ER251" s="1512"/>
      <c r="ES251" s="1510"/>
      <c r="ET251" s="1511"/>
      <c r="EU251" s="1511"/>
      <c r="EV251" s="1511"/>
      <c r="EW251" s="1512"/>
      <c r="EX251" s="1510"/>
      <c r="EY251" s="1511"/>
      <c r="EZ251" s="1511"/>
      <c r="FA251" s="1511"/>
      <c r="FB251" s="1512"/>
      <c r="FC251" s="1510"/>
      <c r="FD251" s="1511"/>
      <c r="FE251" s="1511"/>
      <c r="FF251" s="1511"/>
      <c r="FG251" s="1512"/>
      <c r="FH251" s="1510"/>
      <c r="FI251" s="1511"/>
      <c r="FJ251" s="1511"/>
      <c r="FK251" s="1511"/>
      <c r="FL251" s="1512"/>
      <c r="FM251" s="1510"/>
      <c r="FN251" s="1511"/>
      <c r="FO251" s="1511"/>
      <c r="FP251" s="1511"/>
      <c r="FQ251" s="1512"/>
      <c r="FR251" s="1510"/>
      <c r="FS251" s="1511"/>
      <c r="FT251" s="1511"/>
      <c r="FU251" s="1511"/>
      <c r="FV251" s="1512"/>
      <c r="FW251" s="1510"/>
      <c r="FX251" s="1511"/>
      <c r="FY251" s="1511"/>
      <c r="FZ251" s="1511"/>
      <c r="GA251" s="1512"/>
      <c r="GB251" s="1510"/>
      <c r="GC251" s="1511"/>
      <c r="GD251" s="1511"/>
      <c r="GE251" s="1511"/>
      <c r="GF251" s="1512"/>
      <c r="GG251" s="1510"/>
      <c r="GH251" s="1511"/>
      <c r="GI251" s="1511"/>
      <c r="GJ251" s="1511"/>
      <c r="GK251" s="1513"/>
      <c r="GL251" s="1514"/>
      <c r="GM251" s="2155"/>
      <c r="GN251" s="1525"/>
    </row>
    <row r="252" spans="1:197" ht="10.5" customHeight="1">
      <c r="A252" s="1387"/>
      <c r="B252" s="1381"/>
      <c r="C252" s="1381"/>
      <c r="D252" s="1381"/>
      <c r="E252" s="1381"/>
      <c r="F252" s="1381"/>
      <c r="G252" s="1392" t="s">
        <v>716</v>
      </c>
      <c r="H252" s="1515"/>
      <c r="I252" s="214" t="s">
        <v>785</v>
      </c>
      <c r="J252" s="215"/>
      <c r="K252" s="215"/>
      <c r="L252" s="215"/>
      <c r="M252" s="217" t="s">
        <v>786</v>
      </c>
      <c r="N252" s="218"/>
      <c r="O252" s="215"/>
      <c r="P252" s="215"/>
      <c r="Q252" s="215"/>
      <c r="R252" s="217"/>
      <c r="S252" s="215"/>
      <c r="T252" s="215"/>
      <c r="U252" s="215"/>
      <c r="V252" s="215"/>
      <c r="W252" s="215"/>
      <c r="X252" s="218"/>
      <c r="Y252" s="215"/>
      <c r="Z252" s="215"/>
      <c r="AA252" s="215"/>
      <c r="AB252" s="215"/>
      <c r="AC252" s="218"/>
      <c r="AD252" s="215"/>
      <c r="AE252" s="215"/>
      <c r="AF252" s="215"/>
      <c r="AG252" s="217"/>
      <c r="AH252" s="218"/>
      <c r="AI252" s="215"/>
      <c r="AJ252" s="215"/>
      <c r="AK252" s="215"/>
      <c r="AL252" s="217"/>
      <c r="AM252" s="215"/>
      <c r="AN252" s="215"/>
      <c r="AO252" s="215"/>
      <c r="AP252" s="215"/>
      <c r="AQ252" s="215"/>
      <c r="AR252" s="218" t="s">
        <v>787</v>
      </c>
      <c r="AS252" s="215"/>
      <c r="AT252" s="215"/>
      <c r="AU252" s="215"/>
      <c r="AV252" s="217"/>
      <c r="AW252" s="215" t="s">
        <v>788</v>
      </c>
      <c r="AX252" s="215"/>
      <c r="AY252" s="215"/>
      <c r="AZ252" s="215"/>
      <c r="BA252" s="215"/>
      <c r="BB252" s="219"/>
      <c r="BC252" s="215"/>
      <c r="BD252" s="215"/>
      <c r="BE252" s="215"/>
      <c r="BF252" s="217"/>
      <c r="BG252" s="215" t="s">
        <v>789</v>
      </c>
      <c r="BH252" s="215"/>
      <c r="BI252" s="215"/>
      <c r="BJ252" s="215" t="s">
        <v>826</v>
      </c>
      <c r="BK252" s="215"/>
      <c r="BL252" s="218"/>
      <c r="BM252" s="215"/>
      <c r="BN252" s="215"/>
      <c r="BO252" s="215"/>
      <c r="BP252" s="215" t="s">
        <v>791</v>
      </c>
      <c r="BQ252" s="218"/>
      <c r="BR252" s="215"/>
      <c r="BS252" s="215"/>
      <c r="BT252" s="215" t="s">
        <v>792</v>
      </c>
      <c r="BU252" s="217"/>
      <c r="BV252" s="218"/>
      <c r="BW252" s="215"/>
      <c r="BX252" s="215"/>
      <c r="BY252" s="215"/>
      <c r="BZ252" s="217"/>
      <c r="CA252" s="218"/>
      <c r="CB252" s="215"/>
      <c r="CC252" s="215"/>
      <c r="CD252" s="215"/>
      <c r="CE252" s="217"/>
      <c r="CF252" s="218"/>
      <c r="CG252" s="215"/>
      <c r="CH252" s="215"/>
      <c r="CI252" s="215"/>
      <c r="CJ252" s="217"/>
      <c r="CK252" s="215"/>
      <c r="CL252" s="215"/>
      <c r="CM252" s="215"/>
      <c r="CN252" s="215"/>
      <c r="CO252" s="215"/>
      <c r="CP252" s="215"/>
      <c r="CQ252" s="215"/>
      <c r="CR252" s="215"/>
      <c r="CS252" s="215"/>
      <c r="CT252" s="215"/>
      <c r="CU252" s="215"/>
      <c r="CV252" s="215"/>
      <c r="CW252" s="215"/>
      <c r="CX252" s="215"/>
      <c r="CY252" s="215"/>
      <c r="CZ252" s="215"/>
      <c r="DA252" s="215"/>
      <c r="DB252" s="215"/>
      <c r="DC252" s="215"/>
      <c r="DD252" s="215"/>
      <c r="DE252" s="215"/>
      <c r="DF252" s="215"/>
      <c r="DG252" s="215"/>
      <c r="DH252" s="215"/>
      <c r="DI252" s="215"/>
      <c r="DJ252" s="215"/>
      <c r="DK252" s="215"/>
      <c r="DL252" s="215"/>
      <c r="DM252" s="215"/>
      <c r="DN252" s="215"/>
      <c r="DO252" s="215"/>
      <c r="DP252" s="215"/>
      <c r="DQ252" s="215"/>
      <c r="DR252" s="215"/>
      <c r="DS252" s="215"/>
      <c r="DT252" s="215"/>
      <c r="DU252" s="215"/>
      <c r="DV252" s="215"/>
      <c r="DW252" s="215"/>
      <c r="DX252" s="215"/>
      <c r="DY252" s="215"/>
      <c r="DZ252" s="215"/>
      <c r="EA252" s="215"/>
      <c r="EB252" s="215"/>
      <c r="EC252" s="215"/>
      <c r="ED252" s="215"/>
      <c r="EE252" s="215"/>
      <c r="EF252" s="215"/>
      <c r="EG252" s="215"/>
      <c r="EH252" s="215"/>
      <c r="EI252" s="215"/>
      <c r="EJ252" s="215"/>
      <c r="EK252" s="215"/>
      <c r="EL252" s="215"/>
      <c r="EM252" s="215"/>
      <c r="EN252" s="215"/>
      <c r="EO252" s="215"/>
      <c r="EP252" s="215"/>
      <c r="EQ252" s="215"/>
      <c r="ER252" s="215"/>
      <c r="ES252" s="215"/>
      <c r="ET252" s="215"/>
      <c r="EU252" s="215"/>
      <c r="EV252" s="215"/>
      <c r="EW252" s="215"/>
      <c r="EX252" s="215"/>
      <c r="EY252" s="215"/>
      <c r="EZ252" s="215"/>
      <c r="FA252" s="215"/>
      <c r="FB252" s="215"/>
      <c r="FC252" s="215"/>
      <c r="FD252" s="215"/>
      <c r="FE252" s="215"/>
      <c r="FF252" s="215"/>
      <c r="FG252" s="215"/>
      <c r="FH252" s="215"/>
      <c r="FI252" s="215"/>
      <c r="FJ252" s="215"/>
      <c r="FK252" s="215"/>
      <c r="FL252" s="215"/>
      <c r="FM252" s="215"/>
      <c r="FN252" s="215"/>
      <c r="FO252" s="215"/>
      <c r="FP252" s="215"/>
      <c r="FQ252" s="215"/>
      <c r="FR252" s="215"/>
      <c r="FS252" s="215"/>
      <c r="FT252" s="215"/>
      <c r="FU252" s="215"/>
      <c r="FV252" s="215"/>
      <c r="FW252" s="215"/>
      <c r="FX252" s="215"/>
      <c r="FY252" s="215"/>
      <c r="FZ252" s="215"/>
      <c r="GA252" s="215"/>
      <c r="GB252" s="215"/>
      <c r="GC252" s="215"/>
      <c r="GD252" s="215"/>
      <c r="GE252" s="215"/>
      <c r="GF252" s="215"/>
      <c r="GG252" s="218"/>
      <c r="GH252" s="215"/>
      <c r="GI252" s="215"/>
      <c r="GJ252" s="215"/>
      <c r="GK252" s="215"/>
      <c r="GL252" s="1504">
        <f>SUM(I254:GK254)</f>
        <v>20.6</v>
      </c>
      <c r="GM252" s="2157">
        <f>ROUND(GL252/20,2)</f>
        <v>1.03</v>
      </c>
      <c r="GN252" s="1525"/>
    </row>
    <row r="253" spans="1:197" ht="4.5" customHeight="1">
      <c r="A253" s="1387"/>
      <c r="B253" s="1381"/>
      <c r="C253" s="1381"/>
      <c r="D253" s="1381"/>
      <c r="E253" s="1381"/>
      <c r="F253" s="1381"/>
      <c r="G253" s="1392"/>
      <c r="H253" s="1515"/>
      <c r="I253" s="215"/>
      <c r="J253" s="225"/>
      <c r="K253" s="215"/>
      <c r="L253" s="215"/>
      <c r="M253" s="215"/>
      <c r="N253" s="218"/>
      <c r="O253" s="215"/>
      <c r="P253" s="215"/>
      <c r="Q253" s="215"/>
      <c r="R253" s="217"/>
      <c r="S253" s="215"/>
      <c r="T253" s="215"/>
      <c r="U253" s="215"/>
      <c r="V253" s="215"/>
      <c r="W253" s="215"/>
      <c r="X253" s="218"/>
      <c r="Y253" s="215"/>
      <c r="Z253" s="215"/>
      <c r="AA253" s="215"/>
      <c r="AB253" s="215"/>
      <c r="AC253" s="218"/>
      <c r="AD253" s="215"/>
      <c r="AE253" s="215"/>
      <c r="AF253" s="215"/>
      <c r="AG253" s="217"/>
      <c r="AH253" s="218"/>
      <c r="AI253" s="215"/>
      <c r="AJ253" s="215"/>
      <c r="AK253" s="215"/>
      <c r="AL253" s="217"/>
      <c r="AM253" s="215"/>
      <c r="AN253" s="215"/>
      <c r="AO253" s="215"/>
      <c r="AP253" s="215"/>
      <c r="AQ253" s="215"/>
      <c r="AR253" s="218"/>
      <c r="AS253" s="215"/>
      <c r="AT253" s="215"/>
      <c r="AU253" s="225"/>
      <c r="AV253" s="261"/>
      <c r="AW253" s="215"/>
      <c r="AX253" s="215"/>
      <c r="AY253" s="215"/>
      <c r="AZ253" s="215"/>
      <c r="BA253" s="215"/>
      <c r="BB253" s="219"/>
      <c r="BC253" s="215"/>
      <c r="BD253" s="215"/>
      <c r="BE253" s="215"/>
      <c r="BF253" s="217"/>
      <c r="BG253" s="215"/>
      <c r="BH253" s="225"/>
      <c r="BI253" s="215"/>
      <c r="BJ253" s="215"/>
      <c r="BK253" s="215"/>
      <c r="BL253" s="218"/>
      <c r="BM253" s="215"/>
      <c r="BN253" s="215"/>
      <c r="BO253" s="215"/>
      <c r="BP253" s="215"/>
      <c r="BQ253" s="218"/>
      <c r="BR253" s="225"/>
      <c r="BS253" s="225"/>
      <c r="BT253" s="215"/>
      <c r="BU253" s="217"/>
      <c r="BV253" s="218"/>
      <c r="BW253" s="215"/>
      <c r="BX253" s="215"/>
      <c r="BY253" s="215"/>
      <c r="BZ253" s="217"/>
      <c r="CA253" s="218"/>
      <c r="CB253" s="215"/>
      <c r="CC253" s="215"/>
      <c r="CD253" s="215"/>
      <c r="CE253" s="217"/>
      <c r="CF253" s="218"/>
      <c r="CG253" s="215"/>
      <c r="CH253" s="215"/>
      <c r="CI253" s="215"/>
      <c r="CJ253" s="217"/>
      <c r="CK253" s="215"/>
      <c r="CL253" s="215"/>
      <c r="CM253" s="215"/>
      <c r="CN253" s="215"/>
      <c r="CO253" s="215"/>
      <c r="CP253" s="215"/>
      <c r="CQ253" s="215"/>
      <c r="CR253" s="215"/>
      <c r="CS253" s="215"/>
      <c r="CT253" s="215"/>
      <c r="CU253" s="215"/>
      <c r="CV253" s="215"/>
      <c r="CW253" s="215"/>
      <c r="CX253" s="215"/>
      <c r="CY253" s="215"/>
      <c r="CZ253" s="215"/>
      <c r="DA253" s="215"/>
      <c r="DB253" s="215"/>
      <c r="DC253" s="215"/>
      <c r="DD253" s="215"/>
      <c r="DE253" s="215"/>
      <c r="DF253" s="215"/>
      <c r="DG253" s="215"/>
      <c r="DH253" s="215"/>
      <c r="DI253" s="215"/>
      <c r="DJ253" s="215"/>
      <c r="DK253" s="215"/>
      <c r="DL253" s="215"/>
      <c r="DM253" s="215"/>
      <c r="DN253" s="215"/>
      <c r="DO253" s="215"/>
      <c r="DP253" s="215"/>
      <c r="DQ253" s="215"/>
      <c r="DR253" s="215"/>
      <c r="DS253" s="215"/>
      <c r="DT253" s="215"/>
      <c r="DU253" s="215"/>
      <c r="DV253" s="215"/>
      <c r="DW253" s="215"/>
      <c r="DX253" s="215"/>
      <c r="DY253" s="215"/>
      <c r="DZ253" s="215"/>
      <c r="EA253" s="215"/>
      <c r="EB253" s="215"/>
      <c r="EC253" s="215"/>
      <c r="ED253" s="215"/>
      <c r="EE253" s="215"/>
      <c r="EF253" s="215"/>
      <c r="EG253" s="215"/>
      <c r="EH253" s="215"/>
      <c r="EI253" s="215"/>
      <c r="EJ253" s="215"/>
      <c r="EK253" s="215"/>
      <c r="EL253" s="215"/>
      <c r="EM253" s="215"/>
      <c r="EN253" s="215"/>
      <c r="EO253" s="215"/>
      <c r="EP253" s="215"/>
      <c r="EQ253" s="215"/>
      <c r="ER253" s="215"/>
      <c r="ES253" s="215"/>
      <c r="ET253" s="215"/>
      <c r="EU253" s="215"/>
      <c r="EV253" s="215"/>
      <c r="EW253" s="215"/>
      <c r="EX253" s="215"/>
      <c r="EY253" s="215"/>
      <c r="EZ253" s="215"/>
      <c r="FA253" s="215"/>
      <c r="FB253" s="215"/>
      <c r="FC253" s="215"/>
      <c r="FD253" s="215"/>
      <c r="FE253" s="215"/>
      <c r="FF253" s="215"/>
      <c r="FG253" s="215"/>
      <c r="FH253" s="215"/>
      <c r="FI253" s="215"/>
      <c r="FJ253" s="215"/>
      <c r="FK253" s="215"/>
      <c r="FL253" s="215"/>
      <c r="FM253" s="215"/>
      <c r="FN253" s="215"/>
      <c r="FO253" s="215"/>
      <c r="FP253" s="215"/>
      <c r="FQ253" s="215"/>
      <c r="FR253" s="215"/>
      <c r="FS253" s="215"/>
      <c r="FT253" s="215"/>
      <c r="FU253" s="215"/>
      <c r="FV253" s="215"/>
      <c r="FW253" s="215"/>
      <c r="FX253" s="215"/>
      <c r="FY253" s="215"/>
      <c r="FZ253" s="215"/>
      <c r="GA253" s="215"/>
      <c r="GB253" s="215"/>
      <c r="GC253" s="215"/>
      <c r="GD253" s="215"/>
      <c r="GE253" s="215"/>
      <c r="GF253" s="215"/>
      <c r="GG253" s="218"/>
      <c r="GH253" s="215"/>
      <c r="GI253" s="215"/>
      <c r="GJ253" s="215"/>
      <c r="GK253" s="215"/>
      <c r="GL253" s="1505"/>
      <c r="GM253" s="2154"/>
      <c r="GN253" s="1525"/>
    </row>
    <row r="254" spans="1:197" ht="10.5" customHeight="1" thickBot="1">
      <c r="A254" s="1404"/>
      <c r="B254" s="1384"/>
      <c r="C254" s="1384"/>
      <c r="D254" s="1384"/>
      <c r="E254" s="1384"/>
      <c r="F254" s="1384"/>
      <c r="G254" s="1397"/>
      <c r="H254" s="1529"/>
      <c r="I254" s="1536">
        <v>3.6</v>
      </c>
      <c r="J254" s="1502"/>
      <c r="K254" s="1502"/>
      <c r="L254" s="1502"/>
      <c r="M254" s="1503"/>
      <c r="N254" s="1501"/>
      <c r="O254" s="1502"/>
      <c r="P254" s="1502"/>
      <c r="Q254" s="1502"/>
      <c r="R254" s="1503"/>
      <c r="S254" s="1501"/>
      <c r="T254" s="1502"/>
      <c r="U254" s="1502"/>
      <c r="V254" s="1502"/>
      <c r="W254" s="1503"/>
      <c r="X254" s="1501"/>
      <c r="Y254" s="1502"/>
      <c r="Z254" s="1502"/>
      <c r="AA254" s="1502"/>
      <c r="AB254" s="1503"/>
      <c r="AC254" s="1501"/>
      <c r="AD254" s="1502"/>
      <c r="AE254" s="1502"/>
      <c r="AF254" s="1502"/>
      <c r="AG254" s="1503"/>
      <c r="AH254" s="1501"/>
      <c r="AI254" s="1502"/>
      <c r="AJ254" s="1502"/>
      <c r="AK254" s="1502"/>
      <c r="AL254" s="1503"/>
      <c r="AM254" s="1501"/>
      <c r="AN254" s="1502"/>
      <c r="AO254" s="1502"/>
      <c r="AP254" s="1502"/>
      <c r="AQ254" s="1503"/>
      <c r="AR254" s="1533">
        <v>7</v>
      </c>
      <c r="AS254" s="1534"/>
      <c r="AT254" s="1534"/>
      <c r="AU254" s="1534"/>
      <c r="AV254" s="1534"/>
      <c r="AW254" s="1534"/>
      <c r="AX254" s="1534"/>
      <c r="AY254" s="1534"/>
      <c r="AZ254" s="1534"/>
      <c r="BA254" s="1557"/>
      <c r="BB254" s="1545"/>
      <c r="BC254" s="1502"/>
      <c r="BD254" s="1502"/>
      <c r="BE254" s="1502"/>
      <c r="BF254" s="1503"/>
      <c r="BG254" s="1533">
        <v>5</v>
      </c>
      <c r="BH254" s="1534"/>
      <c r="BI254" s="1534"/>
      <c r="BJ254" s="1534"/>
      <c r="BK254" s="1535"/>
      <c r="BL254" s="1501"/>
      <c r="BM254" s="1502"/>
      <c r="BN254" s="1502"/>
      <c r="BO254" s="1502"/>
      <c r="BP254" s="1503"/>
      <c r="BQ254" s="1501">
        <v>5</v>
      </c>
      <c r="BR254" s="1502"/>
      <c r="BS254" s="1502"/>
      <c r="BT254" s="1502"/>
      <c r="BU254" s="1503"/>
      <c r="BV254" s="1501"/>
      <c r="BW254" s="1502"/>
      <c r="BX254" s="1502"/>
      <c r="BY254" s="1502"/>
      <c r="BZ254" s="1503"/>
      <c r="CA254" s="1501"/>
      <c r="CB254" s="1502"/>
      <c r="CC254" s="1502"/>
      <c r="CD254" s="1502"/>
      <c r="CE254" s="1503"/>
      <c r="CF254" s="1501"/>
      <c r="CG254" s="1502"/>
      <c r="CH254" s="1502"/>
      <c r="CI254" s="1502"/>
      <c r="CJ254" s="1503"/>
      <c r="CK254" s="1502"/>
      <c r="CL254" s="1502"/>
      <c r="CM254" s="1502"/>
      <c r="CN254" s="1502"/>
      <c r="CO254" s="1503"/>
      <c r="CP254" s="1501"/>
      <c r="CQ254" s="1502"/>
      <c r="CR254" s="1502"/>
      <c r="CS254" s="1502"/>
      <c r="CT254" s="1503"/>
      <c r="CU254" s="1501"/>
      <c r="CV254" s="1502"/>
      <c r="CW254" s="1502"/>
      <c r="CX254" s="1502"/>
      <c r="CY254" s="1503"/>
      <c r="CZ254" s="1501"/>
      <c r="DA254" s="1502"/>
      <c r="DB254" s="1502"/>
      <c r="DC254" s="1502"/>
      <c r="DD254" s="1503"/>
      <c r="DE254" s="1501"/>
      <c r="DF254" s="1502"/>
      <c r="DG254" s="1502"/>
      <c r="DH254" s="1502"/>
      <c r="DI254" s="1503"/>
      <c r="DJ254" s="1501"/>
      <c r="DK254" s="1502"/>
      <c r="DL254" s="1502"/>
      <c r="DM254" s="1502"/>
      <c r="DN254" s="1503"/>
      <c r="DO254" s="1501"/>
      <c r="DP254" s="1502"/>
      <c r="DQ254" s="1502"/>
      <c r="DR254" s="1502"/>
      <c r="DS254" s="1503"/>
      <c r="DT254" s="1501"/>
      <c r="DU254" s="1502"/>
      <c r="DV254" s="1502"/>
      <c r="DW254" s="1502"/>
      <c r="DX254" s="1503"/>
      <c r="DY254" s="1501"/>
      <c r="DZ254" s="1502"/>
      <c r="EA254" s="1502"/>
      <c r="EB254" s="1502"/>
      <c r="EC254" s="1503"/>
      <c r="ED254" s="1501"/>
      <c r="EE254" s="1502"/>
      <c r="EF254" s="1502"/>
      <c r="EG254" s="1502"/>
      <c r="EH254" s="1503"/>
      <c r="EI254" s="1501"/>
      <c r="EJ254" s="1502"/>
      <c r="EK254" s="1502"/>
      <c r="EL254" s="1502"/>
      <c r="EM254" s="1503"/>
      <c r="EN254" s="1501"/>
      <c r="EO254" s="1502"/>
      <c r="EP254" s="1502"/>
      <c r="EQ254" s="1502"/>
      <c r="ER254" s="1503"/>
      <c r="ES254" s="1501"/>
      <c r="ET254" s="1502"/>
      <c r="EU254" s="1502"/>
      <c r="EV254" s="1502"/>
      <c r="EW254" s="1503"/>
      <c r="EX254" s="1501"/>
      <c r="EY254" s="1502"/>
      <c r="EZ254" s="1502"/>
      <c r="FA254" s="1502"/>
      <c r="FB254" s="1503"/>
      <c r="FC254" s="1501"/>
      <c r="FD254" s="1502"/>
      <c r="FE254" s="1502"/>
      <c r="FF254" s="1502"/>
      <c r="FG254" s="1503"/>
      <c r="FH254" s="1501"/>
      <c r="FI254" s="1502"/>
      <c r="FJ254" s="1502"/>
      <c r="FK254" s="1502"/>
      <c r="FL254" s="1503"/>
      <c r="FM254" s="1501"/>
      <c r="FN254" s="1502"/>
      <c r="FO254" s="1502"/>
      <c r="FP254" s="1502"/>
      <c r="FQ254" s="1503"/>
      <c r="FR254" s="1501"/>
      <c r="FS254" s="1502"/>
      <c r="FT254" s="1502"/>
      <c r="FU254" s="1502"/>
      <c r="FV254" s="1503"/>
      <c r="FW254" s="1501"/>
      <c r="FX254" s="1502"/>
      <c r="FY254" s="1502"/>
      <c r="FZ254" s="1502"/>
      <c r="GA254" s="1503"/>
      <c r="GB254" s="1501"/>
      <c r="GC254" s="1502"/>
      <c r="GD254" s="1502"/>
      <c r="GE254" s="1502"/>
      <c r="GF254" s="1503"/>
      <c r="GG254" s="1501"/>
      <c r="GH254" s="1502"/>
      <c r="GI254" s="1502"/>
      <c r="GJ254" s="1502"/>
      <c r="GK254" s="1541"/>
      <c r="GL254" s="1505"/>
      <c r="GM254" s="2154"/>
      <c r="GN254" s="1537"/>
    </row>
    <row r="255" spans="1:197" ht="10.5" customHeight="1">
      <c r="A255" s="1408">
        <v>4</v>
      </c>
      <c r="B255" s="1383" t="str">
        <f>IF($A255="","",VLOOKUP($A255,②従事者明細!$A$3:$I$40,2))</f>
        <v>●●二郎</v>
      </c>
      <c r="C255" s="1383" t="str">
        <f>IF($A255="","",VLOOKUP($A255,②従事者明細!$A$3:$I$40,3))</f>
        <v>材料管理</v>
      </c>
      <c r="D255" s="1383">
        <f>IF($A255="","",VLOOKUP($A255,②従事者明細!$A$3:$I$40,6))</f>
        <v>4</v>
      </c>
      <c r="E255" s="1380" t="str">
        <f>IF($A255="","",VLOOKUP($A255,②従事者明細!$A$3:$I$40,5))</f>
        <v>●●商事</v>
      </c>
      <c r="F255" s="1380" t="str">
        <f>IF($A255="","",VLOOKUP($A255,②従事者明細!$A$3:$I$40,4))</f>
        <v>Z</v>
      </c>
      <c r="G255" s="1392" t="s">
        <v>764</v>
      </c>
      <c r="H255" s="1515"/>
      <c r="I255" s="214"/>
      <c r="J255" s="215"/>
      <c r="K255" s="215"/>
      <c r="L255" s="215"/>
      <c r="M255" s="217"/>
      <c r="N255" s="218"/>
      <c r="O255" s="215"/>
      <c r="P255" s="215"/>
      <c r="Q255" s="215"/>
      <c r="R255" s="215"/>
      <c r="S255" s="218"/>
      <c r="T255" s="215"/>
      <c r="U255" s="215"/>
      <c r="V255" s="215"/>
      <c r="W255" s="215"/>
      <c r="X255" s="218"/>
      <c r="Y255" s="215"/>
      <c r="Z255" s="215"/>
      <c r="AA255" s="215"/>
      <c r="AB255" s="215"/>
      <c r="AC255" s="218"/>
      <c r="AD255" s="215"/>
      <c r="AE255" s="215"/>
      <c r="AF255" s="215"/>
      <c r="AG255" s="217"/>
      <c r="AH255" s="218"/>
      <c r="AI255" s="215"/>
      <c r="AJ255" s="215"/>
      <c r="AK255" s="215"/>
      <c r="AL255" s="217"/>
      <c r="AM255" s="215"/>
      <c r="AN255" s="215"/>
      <c r="AO255" s="215"/>
      <c r="AP255" s="215"/>
      <c r="AQ255" s="215"/>
      <c r="AR255" s="218"/>
      <c r="AS255" s="215"/>
      <c r="AT255" s="215"/>
      <c r="AU255" s="215"/>
      <c r="AV255" s="217"/>
      <c r="AW255" s="215"/>
      <c r="AX255" s="215"/>
      <c r="AY255" s="215"/>
      <c r="AZ255" s="215"/>
      <c r="BA255" s="215"/>
      <c r="BB255" s="219"/>
      <c r="BC255" s="215"/>
      <c r="BD255" s="215"/>
      <c r="BE255" s="215"/>
      <c r="BF255" s="217"/>
      <c r="BG255" s="215"/>
      <c r="BH255" s="215"/>
      <c r="BI255" s="215"/>
      <c r="BJ255" s="215"/>
      <c r="BK255" s="215"/>
      <c r="BL255" s="218"/>
      <c r="BM255" s="215"/>
      <c r="BN255" s="215"/>
      <c r="BO255" s="215"/>
      <c r="BP255" s="215"/>
      <c r="BQ255" s="218"/>
      <c r="BR255" s="215"/>
      <c r="BS255" s="215"/>
      <c r="BT255" s="215"/>
      <c r="BU255" s="217"/>
      <c r="BV255" s="218"/>
      <c r="BW255" s="215"/>
      <c r="BX255" s="215"/>
      <c r="BY255" s="215"/>
      <c r="BZ255" s="217"/>
      <c r="CA255" s="218"/>
      <c r="CB255" s="215"/>
      <c r="CC255" s="215"/>
      <c r="CD255" s="215"/>
      <c r="CE255" s="217"/>
      <c r="CF255" s="218"/>
      <c r="CG255" s="215"/>
      <c r="CH255" s="215"/>
      <c r="CI255" s="215"/>
      <c r="CJ255" s="217"/>
      <c r="CK255" s="215"/>
      <c r="CL255" s="215"/>
      <c r="CM255" s="215"/>
      <c r="CN255" s="215"/>
      <c r="CO255" s="215"/>
      <c r="CP255" s="215"/>
      <c r="CQ255" s="215"/>
      <c r="CR255" s="215"/>
      <c r="CS255" s="215"/>
      <c r="CT255" s="215"/>
      <c r="CU255" s="215"/>
      <c r="CV255" s="215"/>
      <c r="CW255" s="215"/>
      <c r="CX255" s="215"/>
      <c r="CY255" s="215"/>
      <c r="CZ255" s="215"/>
      <c r="DA255" s="215"/>
      <c r="DB255" s="215"/>
      <c r="DC255" s="215"/>
      <c r="DD255" s="215"/>
      <c r="DE255" s="215"/>
      <c r="DF255" s="215"/>
      <c r="DG255" s="215"/>
      <c r="DH255" s="215"/>
      <c r="DI255" s="215"/>
      <c r="DJ255" s="215"/>
      <c r="DK255" s="215"/>
      <c r="DL255" s="215"/>
      <c r="DM255" s="215"/>
      <c r="DN255" s="215"/>
      <c r="DO255" s="215"/>
      <c r="DP255" s="215"/>
      <c r="DQ255" s="215"/>
      <c r="DR255" s="215"/>
      <c r="DS255" s="215"/>
      <c r="DT255" s="215"/>
      <c r="DU255" s="215"/>
      <c r="DV255" s="215"/>
      <c r="DW255" s="215"/>
      <c r="DX255" s="215"/>
      <c r="DY255" s="215"/>
      <c r="DZ255" s="215"/>
      <c r="EA255" s="215"/>
      <c r="EB255" s="215"/>
      <c r="EC255" s="215"/>
      <c r="ED255" s="215"/>
      <c r="EE255" s="215"/>
      <c r="EF255" s="215"/>
      <c r="EG255" s="215"/>
      <c r="EH255" s="215"/>
      <c r="EI255" s="215"/>
      <c r="EJ255" s="215"/>
      <c r="EK255" s="215"/>
      <c r="EL255" s="215"/>
      <c r="EM255" s="215"/>
      <c r="EN255" s="215"/>
      <c r="EO255" s="215"/>
      <c r="EP255" s="215"/>
      <c r="EQ255" s="215"/>
      <c r="ER255" s="215"/>
      <c r="ES255" s="215"/>
      <c r="ET255" s="215"/>
      <c r="EU255" s="215"/>
      <c r="EV255" s="215"/>
      <c r="EW255" s="215"/>
      <c r="EX255" s="215"/>
      <c r="EY255" s="215"/>
      <c r="EZ255" s="215"/>
      <c r="FA255" s="215"/>
      <c r="FB255" s="215"/>
      <c r="FC255" s="215"/>
      <c r="FD255" s="215"/>
      <c r="FE255" s="215"/>
      <c r="FF255" s="215"/>
      <c r="FG255" s="215"/>
      <c r="FH255" s="215"/>
      <c r="FI255" s="215"/>
      <c r="FJ255" s="215"/>
      <c r="FK255" s="215"/>
      <c r="FL255" s="215"/>
      <c r="FM255" s="215"/>
      <c r="FN255" s="215"/>
      <c r="FO255" s="215"/>
      <c r="FP255" s="215"/>
      <c r="FQ255" s="215"/>
      <c r="FR255" s="215"/>
      <c r="FS255" s="215"/>
      <c r="FT255" s="215"/>
      <c r="FU255" s="215"/>
      <c r="FV255" s="215"/>
      <c r="FW255" s="215"/>
      <c r="FX255" s="215"/>
      <c r="FY255" s="215"/>
      <c r="FZ255" s="215"/>
      <c r="GA255" s="215"/>
      <c r="GB255" s="215"/>
      <c r="GC255" s="215"/>
      <c r="GD255" s="215"/>
      <c r="GE255" s="215"/>
      <c r="GF255" s="215"/>
      <c r="GG255" s="218"/>
      <c r="GH255" s="215"/>
      <c r="GI255" s="215"/>
      <c r="GJ255" s="215"/>
      <c r="GK255" s="215"/>
      <c r="GL255" s="1523">
        <f>SUM(I257:GK257)</f>
        <v>15</v>
      </c>
      <c r="GM255" s="2159">
        <f>ROUND(GL255/20,2)</f>
        <v>0.75</v>
      </c>
      <c r="GN255" s="1530"/>
    </row>
    <row r="256" spans="1:197" ht="4.5" customHeight="1">
      <c r="A256" s="1409"/>
      <c r="B256" s="1381"/>
      <c r="C256" s="1381"/>
      <c r="D256" s="1381"/>
      <c r="E256" s="1381"/>
      <c r="F256" s="1381"/>
      <c r="G256" s="1392"/>
      <c r="H256" s="1515"/>
      <c r="I256" s="214"/>
      <c r="J256" s="215"/>
      <c r="K256" s="215"/>
      <c r="L256" s="216"/>
      <c r="M256" s="217"/>
      <c r="N256" s="218"/>
      <c r="O256" s="215"/>
      <c r="P256" s="215"/>
      <c r="Q256" s="215"/>
      <c r="R256" s="217"/>
      <c r="S256" s="215"/>
      <c r="T256" s="215"/>
      <c r="U256" s="215"/>
      <c r="V256" s="215"/>
      <c r="W256" s="215"/>
      <c r="X256" s="218"/>
      <c r="Y256" s="215"/>
      <c r="Z256" s="215"/>
      <c r="AA256" s="215"/>
      <c r="AB256" s="215"/>
      <c r="AC256" s="218"/>
      <c r="AD256" s="215"/>
      <c r="AE256" s="215"/>
      <c r="AF256" s="215"/>
      <c r="AG256" s="217"/>
      <c r="AH256" s="218"/>
      <c r="AI256" s="215"/>
      <c r="AJ256" s="216"/>
      <c r="AK256" s="216"/>
      <c r="AL256" s="217"/>
      <c r="AM256" s="215"/>
      <c r="AN256" s="215"/>
      <c r="AO256" s="215"/>
      <c r="AP256" s="215"/>
      <c r="AQ256" s="215"/>
      <c r="AR256" s="218"/>
      <c r="AS256" s="215"/>
      <c r="AT256" s="215"/>
      <c r="AU256" s="215"/>
      <c r="AV256" s="217"/>
      <c r="AW256" s="215"/>
      <c r="AX256" s="215"/>
      <c r="AY256" s="215"/>
      <c r="AZ256" s="215"/>
      <c r="BA256" s="215"/>
      <c r="BB256" s="219"/>
      <c r="BC256" s="215"/>
      <c r="BD256" s="215"/>
      <c r="BE256" s="215"/>
      <c r="BF256" s="217"/>
      <c r="BG256" s="215"/>
      <c r="BH256" s="215"/>
      <c r="BI256" s="215"/>
      <c r="BJ256" s="215"/>
      <c r="BK256" s="215"/>
      <c r="BL256" s="218"/>
      <c r="BM256" s="216"/>
      <c r="BN256" s="216"/>
      <c r="BO256" s="215"/>
      <c r="BP256" s="215"/>
      <c r="BQ256" s="218"/>
      <c r="BR256" s="215"/>
      <c r="BS256" s="215"/>
      <c r="BT256" s="215"/>
      <c r="BU256" s="217"/>
      <c r="BV256" s="218"/>
      <c r="BW256" s="215"/>
      <c r="BX256" s="215"/>
      <c r="BY256" s="215"/>
      <c r="BZ256" s="217"/>
      <c r="CA256" s="218"/>
      <c r="CB256" s="215"/>
      <c r="CC256" s="215"/>
      <c r="CD256" s="215"/>
      <c r="CE256" s="217"/>
      <c r="CF256" s="218"/>
      <c r="CG256" s="215"/>
      <c r="CH256" s="215"/>
      <c r="CI256" s="215"/>
      <c r="CJ256" s="217"/>
      <c r="CK256" s="215"/>
      <c r="CL256" s="215"/>
      <c r="CM256" s="215"/>
      <c r="CN256" s="215"/>
      <c r="CO256" s="215"/>
      <c r="CP256" s="215"/>
      <c r="CQ256" s="215"/>
      <c r="CR256" s="215"/>
      <c r="CS256" s="215"/>
      <c r="CT256" s="215"/>
      <c r="CU256" s="215"/>
      <c r="CV256" s="215"/>
      <c r="CW256" s="215"/>
      <c r="CX256" s="215"/>
      <c r="CY256" s="215"/>
      <c r="CZ256" s="215"/>
      <c r="DA256" s="215"/>
      <c r="DB256" s="215"/>
      <c r="DC256" s="215"/>
      <c r="DD256" s="215"/>
      <c r="DE256" s="215"/>
      <c r="DF256" s="215"/>
      <c r="DG256" s="215"/>
      <c r="DH256" s="215"/>
      <c r="DI256" s="215"/>
      <c r="DJ256" s="215"/>
      <c r="DK256" s="215"/>
      <c r="DL256" s="215"/>
      <c r="DM256" s="215"/>
      <c r="DN256" s="215"/>
      <c r="DO256" s="215"/>
      <c r="DP256" s="215"/>
      <c r="DQ256" s="215"/>
      <c r="DR256" s="215"/>
      <c r="DS256" s="215"/>
      <c r="DT256" s="215"/>
      <c r="DU256" s="215"/>
      <c r="DV256" s="215"/>
      <c r="DW256" s="215"/>
      <c r="DX256" s="215"/>
      <c r="DY256" s="215"/>
      <c r="DZ256" s="215"/>
      <c r="EA256" s="215"/>
      <c r="EB256" s="215"/>
      <c r="EC256" s="215"/>
      <c r="ED256" s="215"/>
      <c r="EE256" s="215"/>
      <c r="EF256" s="215"/>
      <c r="EG256" s="215"/>
      <c r="EH256" s="215"/>
      <c r="EI256" s="215"/>
      <c r="EJ256" s="215"/>
      <c r="EK256" s="215"/>
      <c r="EL256" s="215"/>
      <c r="EM256" s="215"/>
      <c r="EN256" s="215"/>
      <c r="EO256" s="215"/>
      <c r="EP256" s="215"/>
      <c r="EQ256" s="215"/>
      <c r="ER256" s="215"/>
      <c r="ES256" s="215"/>
      <c r="ET256" s="215"/>
      <c r="EU256" s="215"/>
      <c r="EV256" s="215"/>
      <c r="EW256" s="215"/>
      <c r="EX256" s="215"/>
      <c r="EY256" s="215"/>
      <c r="EZ256" s="215"/>
      <c r="FA256" s="215"/>
      <c r="FB256" s="215"/>
      <c r="FC256" s="215"/>
      <c r="FD256" s="215"/>
      <c r="FE256" s="215"/>
      <c r="FF256" s="215"/>
      <c r="FG256" s="215"/>
      <c r="FH256" s="215"/>
      <c r="FI256" s="215"/>
      <c r="FJ256" s="215"/>
      <c r="FK256" s="215"/>
      <c r="FL256" s="215"/>
      <c r="FM256" s="215"/>
      <c r="FN256" s="215"/>
      <c r="FO256" s="215"/>
      <c r="FP256" s="215"/>
      <c r="FQ256" s="215"/>
      <c r="FR256" s="215"/>
      <c r="FS256" s="215"/>
      <c r="FT256" s="215"/>
      <c r="FU256" s="215"/>
      <c r="FV256" s="215"/>
      <c r="FW256" s="215"/>
      <c r="FX256" s="215"/>
      <c r="FY256" s="215"/>
      <c r="FZ256" s="215"/>
      <c r="GA256" s="215"/>
      <c r="GB256" s="215"/>
      <c r="GC256" s="215"/>
      <c r="GD256" s="215"/>
      <c r="GE256" s="215"/>
      <c r="GF256" s="215"/>
      <c r="GG256" s="218"/>
      <c r="GH256" s="215"/>
      <c r="GI256" s="215"/>
      <c r="GJ256" s="215"/>
      <c r="GK256" s="215"/>
      <c r="GL256" s="1505"/>
      <c r="GM256" s="2160"/>
      <c r="GN256" s="1525"/>
    </row>
    <row r="257" spans="1:196" ht="10.5" customHeight="1">
      <c r="A257" s="1409"/>
      <c r="B257" s="1381"/>
      <c r="C257" s="1381"/>
      <c r="D257" s="1381"/>
      <c r="E257" s="1381"/>
      <c r="F257" s="1381"/>
      <c r="G257" s="1393"/>
      <c r="H257" s="1520"/>
      <c r="I257" s="1517">
        <v>5</v>
      </c>
      <c r="J257" s="1511"/>
      <c r="K257" s="1511"/>
      <c r="L257" s="1511"/>
      <c r="M257" s="1512"/>
      <c r="N257" s="1510"/>
      <c r="O257" s="1511"/>
      <c r="P257" s="1511"/>
      <c r="Q257" s="1511"/>
      <c r="R257" s="1512"/>
      <c r="S257" s="1510"/>
      <c r="T257" s="1511"/>
      <c r="U257" s="1511"/>
      <c r="V257" s="1511"/>
      <c r="W257" s="1512"/>
      <c r="X257" s="1510"/>
      <c r="Y257" s="1511"/>
      <c r="Z257" s="1511"/>
      <c r="AA257" s="1511"/>
      <c r="AB257" s="1512"/>
      <c r="AC257" s="1510"/>
      <c r="AD257" s="1511"/>
      <c r="AE257" s="1511"/>
      <c r="AF257" s="1511"/>
      <c r="AG257" s="1512"/>
      <c r="AH257" s="1511">
        <v>6</v>
      </c>
      <c r="AI257" s="1511"/>
      <c r="AJ257" s="1511"/>
      <c r="AK257" s="1511"/>
      <c r="AL257" s="1512"/>
      <c r="AM257" s="1510"/>
      <c r="AN257" s="1511"/>
      <c r="AO257" s="1511"/>
      <c r="AP257" s="1511"/>
      <c r="AQ257" s="1512"/>
      <c r="AR257" s="1510"/>
      <c r="AS257" s="1511"/>
      <c r="AT257" s="1511"/>
      <c r="AU257" s="1511"/>
      <c r="AV257" s="1512"/>
      <c r="AW257" s="1510"/>
      <c r="AX257" s="1511"/>
      <c r="AY257" s="1511"/>
      <c r="AZ257" s="1511"/>
      <c r="BA257" s="1521"/>
      <c r="BB257" s="1511"/>
      <c r="BC257" s="1511"/>
      <c r="BD257" s="1511"/>
      <c r="BE257" s="1511"/>
      <c r="BF257" s="1512"/>
      <c r="BG257" s="1510"/>
      <c r="BH257" s="1511"/>
      <c r="BI257" s="1511"/>
      <c r="BJ257" s="1511"/>
      <c r="BK257" s="1512"/>
      <c r="BL257" s="1511">
        <v>4</v>
      </c>
      <c r="BM257" s="1511"/>
      <c r="BN257" s="1511"/>
      <c r="BO257" s="1511"/>
      <c r="BP257" s="1512"/>
      <c r="BQ257" s="1510"/>
      <c r="BR257" s="1511"/>
      <c r="BS257" s="1511"/>
      <c r="BT257" s="1511"/>
      <c r="BU257" s="1512"/>
      <c r="BV257" s="1510"/>
      <c r="BW257" s="1511"/>
      <c r="BX257" s="1511"/>
      <c r="BY257" s="1511"/>
      <c r="BZ257" s="1512"/>
      <c r="CA257" s="1510"/>
      <c r="CB257" s="1511"/>
      <c r="CC257" s="1511"/>
      <c r="CD257" s="1511"/>
      <c r="CE257" s="1512"/>
      <c r="CF257" s="1510"/>
      <c r="CG257" s="1511"/>
      <c r="CH257" s="1511"/>
      <c r="CI257" s="1511"/>
      <c r="CJ257" s="1512"/>
      <c r="CK257" s="1511"/>
      <c r="CL257" s="1511"/>
      <c r="CM257" s="1511"/>
      <c r="CN257" s="1511"/>
      <c r="CO257" s="1512"/>
      <c r="CP257" s="1510"/>
      <c r="CQ257" s="1511"/>
      <c r="CR257" s="1511"/>
      <c r="CS257" s="1511"/>
      <c r="CT257" s="1512"/>
      <c r="CU257" s="1510"/>
      <c r="CV257" s="1511"/>
      <c r="CW257" s="1511"/>
      <c r="CX257" s="1511"/>
      <c r="CY257" s="1512"/>
      <c r="CZ257" s="1510"/>
      <c r="DA257" s="1511"/>
      <c r="DB257" s="1511"/>
      <c r="DC257" s="1511"/>
      <c r="DD257" s="1512"/>
      <c r="DE257" s="1510"/>
      <c r="DF257" s="1511"/>
      <c r="DG257" s="1511"/>
      <c r="DH257" s="1511"/>
      <c r="DI257" s="1512"/>
      <c r="DJ257" s="1510"/>
      <c r="DK257" s="1511"/>
      <c r="DL257" s="1511"/>
      <c r="DM257" s="1511"/>
      <c r="DN257" s="1512"/>
      <c r="DO257" s="1510"/>
      <c r="DP257" s="1511"/>
      <c r="DQ257" s="1511"/>
      <c r="DR257" s="1511"/>
      <c r="DS257" s="1512"/>
      <c r="DT257" s="1510"/>
      <c r="DU257" s="1511"/>
      <c r="DV257" s="1511"/>
      <c r="DW257" s="1511"/>
      <c r="DX257" s="1512"/>
      <c r="DY257" s="1510"/>
      <c r="DZ257" s="1511"/>
      <c r="EA257" s="1511"/>
      <c r="EB257" s="1511"/>
      <c r="EC257" s="1512"/>
      <c r="ED257" s="1510"/>
      <c r="EE257" s="1511"/>
      <c r="EF257" s="1511"/>
      <c r="EG257" s="1511"/>
      <c r="EH257" s="1512"/>
      <c r="EI257" s="1510"/>
      <c r="EJ257" s="1511"/>
      <c r="EK257" s="1511"/>
      <c r="EL257" s="1511"/>
      <c r="EM257" s="1512"/>
      <c r="EN257" s="1510"/>
      <c r="EO257" s="1511"/>
      <c r="EP257" s="1511"/>
      <c r="EQ257" s="1511"/>
      <c r="ER257" s="1512"/>
      <c r="ES257" s="1510"/>
      <c r="ET257" s="1511"/>
      <c r="EU257" s="1511"/>
      <c r="EV257" s="1511"/>
      <c r="EW257" s="1512"/>
      <c r="EX257" s="1510"/>
      <c r="EY257" s="1511"/>
      <c r="EZ257" s="1511"/>
      <c r="FA257" s="1511"/>
      <c r="FB257" s="1512"/>
      <c r="FC257" s="1510"/>
      <c r="FD257" s="1511"/>
      <c r="FE257" s="1511"/>
      <c r="FF257" s="1511"/>
      <c r="FG257" s="1512"/>
      <c r="FH257" s="1510"/>
      <c r="FI257" s="1511"/>
      <c r="FJ257" s="1511"/>
      <c r="FK257" s="1511"/>
      <c r="FL257" s="1512"/>
      <c r="FM257" s="1510"/>
      <c r="FN257" s="1511"/>
      <c r="FO257" s="1511"/>
      <c r="FP257" s="1511"/>
      <c r="FQ257" s="1512"/>
      <c r="FR257" s="1510"/>
      <c r="FS257" s="1511"/>
      <c r="FT257" s="1511"/>
      <c r="FU257" s="1511"/>
      <c r="FV257" s="1512"/>
      <c r="FW257" s="1510"/>
      <c r="FX257" s="1511"/>
      <c r="FY257" s="1511"/>
      <c r="FZ257" s="1511"/>
      <c r="GA257" s="1512"/>
      <c r="GB257" s="1510"/>
      <c r="GC257" s="1511"/>
      <c r="GD257" s="1511"/>
      <c r="GE257" s="1511"/>
      <c r="GF257" s="1512"/>
      <c r="GG257" s="1510"/>
      <c r="GH257" s="1511"/>
      <c r="GI257" s="1511"/>
      <c r="GJ257" s="1511"/>
      <c r="GK257" s="1512"/>
      <c r="GL257" s="1514"/>
      <c r="GM257" s="2160"/>
      <c r="GN257" s="1525"/>
    </row>
    <row r="258" spans="1:196" ht="10.5" customHeight="1">
      <c r="A258" s="1409"/>
      <c r="B258" s="1381"/>
      <c r="C258" s="1381"/>
      <c r="D258" s="1381"/>
      <c r="E258" s="1381"/>
      <c r="F258" s="1381"/>
      <c r="G258" s="1518" t="s">
        <v>767</v>
      </c>
      <c r="H258" s="1515"/>
      <c r="I258" s="214"/>
      <c r="J258" s="215"/>
      <c r="K258" s="215"/>
      <c r="L258" s="215"/>
      <c r="M258" s="217"/>
      <c r="N258" s="218"/>
      <c r="O258" s="215"/>
      <c r="P258" s="215"/>
      <c r="Q258" s="215"/>
      <c r="R258" s="215"/>
      <c r="S258" s="218"/>
      <c r="T258" s="215"/>
      <c r="U258" s="215"/>
      <c r="V258" s="215"/>
      <c r="W258" s="215"/>
      <c r="X258" s="218"/>
      <c r="Y258" s="215"/>
      <c r="Z258" s="215"/>
      <c r="AA258" s="215"/>
      <c r="AB258" s="215"/>
      <c r="AC258" s="218"/>
      <c r="AD258" s="215"/>
      <c r="AE258" s="215"/>
      <c r="AF258" s="215"/>
      <c r="AG258" s="217"/>
      <c r="AH258" s="218"/>
      <c r="AI258" s="215"/>
      <c r="AJ258" s="215"/>
      <c r="AK258" s="215"/>
      <c r="AL258" s="217"/>
      <c r="AM258" s="218"/>
      <c r="AN258" s="215"/>
      <c r="AO258" s="215"/>
      <c r="AP258" s="215"/>
      <c r="AQ258" s="217"/>
      <c r="AR258" s="218"/>
      <c r="AS258" s="215"/>
      <c r="AT258" s="215"/>
      <c r="AU258" s="215"/>
      <c r="AV258" s="217"/>
      <c r="AW258" s="215"/>
      <c r="AX258" s="215"/>
      <c r="AY258" s="215"/>
      <c r="AZ258" s="215"/>
      <c r="BA258" s="215"/>
      <c r="BB258" s="219"/>
      <c r="BC258" s="215"/>
      <c r="BD258" s="215"/>
      <c r="BE258" s="215"/>
      <c r="BF258" s="217"/>
      <c r="BG258" s="215"/>
      <c r="BH258" s="215"/>
      <c r="BI258" s="215"/>
      <c r="BJ258" s="215"/>
      <c r="BK258" s="215"/>
      <c r="BL258" s="218"/>
      <c r="BM258" s="215"/>
      <c r="BN258" s="215"/>
      <c r="BO258" s="215"/>
      <c r="BP258" s="215"/>
      <c r="BQ258" s="218"/>
      <c r="BR258" s="215"/>
      <c r="BS258" s="215"/>
      <c r="BT258" s="215"/>
      <c r="BU258" s="217"/>
      <c r="BV258" s="218"/>
      <c r="BW258" s="215"/>
      <c r="BX258" s="215"/>
      <c r="BY258" s="215"/>
      <c r="BZ258" s="217"/>
      <c r="CA258" s="218"/>
      <c r="CB258" s="215"/>
      <c r="CC258" s="215"/>
      <c r="CD258" s="215"/>
      <c r="CE258" s="217"/>
      <c r="CF258" s="218"/>
      <c r="CG258" s="215"/>
      <c r="CH258" s="215"/>
      <c r="CI258" s="215"/>
      <c r="CJ258" s="217"/>
      <c r="CK258" s="215"/>
      <c r="CL258" s="215"/>
      <c r="CM258" s="215"/>
      <c r="CN258" s="215"/>
      <c r="CO258" s="215"/>
      <c r="CP258" s="215"/>
      <c r="CQ258" s="215"/>
      <c r="CR258" s="215"/>
      <c r="CS258" s="215"/>
      <c r="CT258" s="215"/>
      <c r="CU258" s="215"/>
      <c r="CV258" s="215"/>
      <c r="CW258" s="215"/>
      <c r="CX258" s="215"/>
      <c r="CY258" s="215"/>
      <c r="CZ258" s="215"/>
      <c r="DA258" s="215"/>
      <c r="DB258" s="215"/>
      <c r="DC258" s="215"/>
      <c r="DD258" s="215"/>
      <c r="DE258" s="215"/>
      <c r="DF258" s="215"/>
      <c r="DG258" s="215"/>
      <c r="DH258" s="215"/>
      <c r="DI258" s="215"/>
      <c r="DJ258" s="215"/>
      <c r="DK258" s="215"/>
      <c r="DL258" s="215"/>
      <c r="DM258" s="215"/>
      <c r="DN258" s="215"/>
      <c r="DO258" s="215"/>
      <c r="DP258" s="215"/>
      <c r="DQ258" s="215"/>
      <c r="DR258" s="215"/>
      <c r="DS258" s="215"/>
      <c r="DT258" s="215"/>
      <c r="DU258" s="215"/>
      <c r="DV258" s="215"/>
      <c r="DW258" s="215"/>
      <c r="DX258" s="215"/>
      <c r="DY258" s="215"/>
      <c r="DZ258" s="215"/>
      <c r="EA258" s="215"/>
      <c r="EB258" s="215"/>
      <c r="EC258" s="215"/>
      <c r="ED258" s="215"/>
      <c r="EE258" s="215"/>
      <c r="EF258" s="215"/>
      <c r="EG258" s="215"/>
      <c r="EH258" s="215"/>
      <c r="EI258" s="215"/>
      <c r="EJ258" s="215"/>
      <c r="EK258" s="215"/>
      <c r="EL258" s="215"/>
      <c r="EM258" s="215"/>
      <c r="EN258" s="215"/>
      <c r="EO258" s="215"/>
      <c r="EP258" s="215"/>
      <c r="EQ258" s="215"/>
      <c r="ER258" s="215"/>
      <c r="ES258" s="215"/>
      <c r="ET258" s="215"/>
      <c r="EU258" s="215"/>
      <c r="EV258" s="215"/>
      <c r="EW258" s="215"/>
      <c r="EX258" s="215"/>
      <c r="EY258" s="215"/>
      <c r="EZ258" s="215"/>
      <c r="FA258" s="215"/>
      <c r="FB258" s="215"/>
      <c r="FC258" s="215"/>
      <c r="FD258" s="215"/>
      <c r="FE258" s="215"/>
      <c r="FF258" s="215"/>
      <c r="FG258" s="215"/>
      <c r="FH258" s="215"/>
      <c r="FI258" s="215"/>
      <c r="FJ258" s="215"/>
      <c r="FK258" s="215"/>
      <c r="FL258" s="215"/>
      <c r="FM258" s="215"/>
      <c r="FN258" s="215"/>
      <c r="FO258" s="215"/>
      <c r="FP258" s="215"/>
      <c r="FQ258" s="215"/>
      <c r="FR258" s="215"/>
      <c r="FS258" s="215"/>
      <c r="FT258" s="215"/>
      <c r="FU258" s="215"/>
      <c r="FV258" s="215"/>
      <c r="FW258" s="215"/>
      <c r="FX258" s="215"/>
      <c r="FY258" s="215"/>
      <c r="FZ258" s="215"/>
      <c r="GA258" s="215"/>
      <c r="GB258" s="215"/>
      <c r="GC258" s="215"/>
      <c r="GD258" s="215"/>
      <c r="GE258" s="215"/>
      <c r="GF258" s="215"/>
      <c r="GG258" s="218"/>
      <c r="GH258" s="215"/>
      <c r="GI258" s="215"/>
      <c r="GJ258" s="215"/>
      <c r="GK258" s="215"/>
      <c r="GL258" s="1504">
        <f>SUM(I260:GK260)</f>
        <v>15</v>
      </c>
      <c r="GM258" s="2157">
        <f>ROUND(GL258/20,2)</f>
        <v>0.75</v>
      </c>
      <c r="GN258" s="1525"/>
    </row>
    <row r="259" spans="1:196" ht="6.75" customHeight="1">
      <c r="A259" s="1409"/>
      <c r="B259" s="1381"/>
      <c r="C259" s="1381"/>
      <c r="D259" s="1381"/>
      <c r="E259" s="1381"/>
      <c r="F259" s="1381"/>
      <c r="G259" s="1518"/>
      <c r="H259" s="1515"/>
      <c r="I259" s="214"/>
      <c r="J259" s="215"/>
      <c r="K259" s="216"/>
      <c r="L259" s="215"/>
      <c r="M259" s="217"/>
      <c r="N259" s="218"/>
      <c r="O259" s="215"/>
      <c r="P259" s="215"/>
      <c r="Q259" s="215"/>
      <c r="R259" s="215"/>
      <c r="S259" s="218"/>
      <c r="T259" s="215"/>
      <c r="U259" s="215"/>
      <c r="V259" s="215"/>
      <c r="W259" s="215"/>
      <c r="X259" s="218"/>
      <c r="Y259" s="215"/>
      <c r="Z259" s="215"/>
      <c r="AA259" s="215"/>
      <c r="AB259" s="215"/>
      <c r="AC259" s="218"/>
      <c r="AD259" s="215"/>
      <c r="AE259" s="215"/>
      <c r="AF259" s="215"/>
      <c r="AG259" s="217"/>
      <c r="AH259" s="218"/>
      <c r="AI259" s="215"/>
      <c r="AJ259" s="215"/>
      <c r="AK259" s="215"/>
      <c r="AL259" s="217"/>
      <c r="AM259" s="218"/>
      <c r="AN259" s="215"/>
      <c r="AO259" s="215"/>
      <c r="AP259" s="216"/>
      <c r="AQ259" s="216"/>
      <c r="AR259" s="218"/>
      <c r="AS259" s="215"/>
      <c r="AT259" s="215"/>
      <c r="AU259" s="215"/>
      <c r="AV259" s="215"/>
      <c r="AW259" s="215"/>
      <c r="AX259" s="215"/>
      <c r="AY259" s="215"/>
      <c r="AZ259" s="215"/>
      <c r="BA259" s="215"/>
      <c r="BB259" s="219"/>
      <c r="BC259" s="215"/>
      <c r="BD259" s="215"/>
      <c r="BE259" s="215"/>
      <c r="BF259" s="217"/>
      <c r="BG259" s="215"/>
      <c r="BH259" s="215"/>
      <c r="BI259" s="215"/>
      <c r="BJ259" s="215"/>
      <c r="BK259" s="215"/>
      <c r="BL259" s="218"/>
      <c r="BM259" s="215"/>
      <c r="BN259" s="215"/>
      <c r="BO259" s="215"/>
      <c r="BP259" s="215"/>
      <c r="BQ259" s="218"/>
      <c r="BR259" s="216"/>
      <c r="BS259" s="216"/>
      <c r="BT259" s="215"/>
      <c r="BU259" s="217"/>
      <c r="BV259" s="218"/>
      <c r="BW259" s="215"/>
      <c r="BX259" s="215"/>
      <c r="BY259" s="215"/>
      <c r="BZ259" s="217"/>
      <c r="CA259" s="218"/>
      <c r="CB259" s="215"/>
      <c r="CC259" s="215"/>
      <c r="CD259" s="215"/>
      <c r="CE259" s="217"/>
      <c r="CF259" s="218"/>
      <c r="CG259" s="215"/>
      <c r="CH259" s="215"/>
      <c r="CI259" s="215"/>
      <c r="CJ259" s="217"/>
      <c r="CK259" s="215"/>
      <c r="CL259" s="215"/>
      <c r="CM259" s="215"/>
      <c r="CN259" s="215"/>
      <c r="CO259" s="215"/>
      <c r="CP259" s="215"/>
      <c r="CQ259" s="215"/>
      <c r="CR259" s="215"/>
      <c r="CS259" s="215"/>
      <c r="CT259" s="215"/>
      <c r="CU259" s="215"/>
      <c r="CV259" s="215"/>
      <c r="CW259" s="215"/>
      <c r="CX259" s="215"/>
      <c r="CY259" s="215"/>
      <c r="CZ259" s="215"/>
      <c r="DA259" s="215"/>
      <c r="DB259" s="215"/>
      <c r="DC259" s="215"/>
      <c r="DD259" s="215"/>
      <c r="DE259" s="215"/>
      <c r="DF259" s="215"/>
      <c r="DG259" s="215"/>
      <c r="DH259" s="215"/>
      <c r="DI259" s="215"/>
      <c r="DJ259" s="215"/>
      <c r="DK259" s="215"/>
      <c r="DL259" s="215"/>
      <c r="DM259" s="215"/>
      <c r="DN259" s="215"/>
      <c r="DO259" s="215"/>
      <c r="DP259" s="215"/>
      <c r="DQ259" s="215"/>
      <c r="DR259" s="215"/>
      <c r="DS259" s="215"/>
      <c r="DT259" s="215"/>
      <c r="DU259" s="215"/>
      <c r="DV259" s="215"/>
      <c r="DW259" s="215"/>
      <c r="DX259" s="215"/>
      <c r="DY259" s="215"/>
      <c r="DZ259" s="215"/>
      <c r="EA259" s="215"/>
      <c r="EB259" s="215"/>
      <c r="EC259" s="215"/>
      <c r="ED259" s="215"/>
      <c r="EE259" s="215"/>
      <c r="EF259" s="215"/>
      <c r="EG259" s="215"/>
      <c r="EH259" s="215"/>
      <c r="EI259" s="215"/>
      <c r="EJ259" s="215"/>
      <c r="EK259" s="215"/>
      <c r="EL259" s="215"/>
      <c r="EM259" s="215"/>
      <c r="EN259" s="215"/>
      <c r="EO259" s="215"/>
      <c r="EP259" s="215"/>
      <c r="EQ259" s="215"/>
      <c r="ER259" s="215"/>
      <c r="ES259" s="215"/>
      <c r="ET259" s="215"/>
      <c r="EU259" s="215"/>
      <c r="EV259" s="215"/>
      <c r="EW259" s="215"/>
      <c r="EX259" s="215"/>
      <c r="EY259" s="215"/>
      <c r="EZ259" s="215"/>
      <c r="FA259" s="215"/>
      <c r="FB259" s="215"/>
      <c r="FC259" s="215"/>
      <c r="FD259" s="215"/>
      <c r="FE259" s="215"/>
      <c r="FF259" s="215"/>
      <c r="FG259" s="215"/>
      <c r="FH259" s="215"/>
      <c r="FI259" s="215"/>
      <c r="FJ259" s="215"/>
      <c r="FK259" s="215"/>
      <c r="FL259" s="215"/>
      <c r="FM259" s="215"/>
      <c r="FN259" s="215"/>
      <c r="FO259" s="215"/>
      <c r="FP259" s="215"/>
      <c r="FQ259" s="215"/>
      <c r="FR259" s="215"/>
      <c r="FS259" s="215"/>
      <c r="FT259" s="215"/>
      <c r="FU259" s="215"/>
      <c r="FV259" s="215"/>
      <c r="FW259" s="215"/>
      <c r="FX259" s="215"/>
      <c r="FY259" s="215"/>
      <c r="FZ259" s="215"/>
      <c r="GA259" s="215"/>
      <c r="GB259" s="215"/>
      <c r="GC259" s="215"/>
      <c r="GD259" s="215"/>
      <c r="GE259" s="215"/>
      <c r="GF259" s="215"/>
      <c r="GG259" s="218"/>
      <c r="GH259" s="215"/>
      <c r="GI259" s="215"/>
      <c r="GJ259" s="215"/>
      <c r="GK259" s="215"/>
      <c r="GL259" s="1505"/>
      <c r="GM259" s="2154"/>
      <c r="GN259" s="1525"/>
    </row>
    <row r="260" spans="1:196" ht="10.5" customHeight="1">
      <c r="A260" s="1409"/>
      <c r="B260" s="1381"/>
      <c r="C260" s="1381"/>
      <c r="D260" s="1381"/>
      <c r="E260" s="1381"/>
      <c r="F260" s="1381"/>
      <c r="G260" s="1519"/>
      <c r="H260" s="1520"/>
      <c r="I260" s="1517">
        <v>5</v>
      </c>
      <c r="J260" s="1511"/>
      <c r="K260" s="1511"/>
      <c r="L260" s="1511"/>
      <c r="M260" s="1512"/>
      <c r="N260" s="1510"/>
      <c r="O260" s="1511"/>
      <c r="P260" s="1511"/>
      <c r="Q260" s="1511"/>
      <c r="R260" s="1512"/>
      <c r="S260" s="1510"/>
      <c r="T260" s="1511"/>
      <c r="U260" s="1511"/>
      <c r="V260" s="1511"/>
      <c r="W260" s="1512"/>
      <c r="X260" s="1510"/>
      <c r="Y260" s="1511"/>
      <c r="Z260" s="1511"/>
      <c r="AA260" s="1511"/>
      <c r="AB260" s="1512"/>
      <c r="AC260" s="1510"/>
      <c r="AD260" s="1511"/>
      <c r="AE260" s="1511"/>
      <c r="AF260" s="1511"/>
      <c r="AG260" s="1512"/>
      <c r="AH260" s="1510"/>
      <c r="AI260" s="1511"/>
      <c r="AJ260" s="1511"/>
      <c r="AK260" s="1511"/>
      <c r="AL260" s="1512"/>
      <c r="AM260" s="1510">
        <v>7</v>
      </c>
      <c r="AN260" s="1511"/>
      <c r="AO260" s="1511"/>
      <c r="AP260" s="1511"/>
      <c r="AQ260" s="1512"/>
      <c r="AR260" s="1510"/>
      <c r="AS260" s="1511"/>
      <c r="AT260" s="1511"/>
      <c r="AU260" s="1511"/>
      <c r="AV260" s="1512"/>
      <c r="AW260" s="1510"/>
      <c r="AX260" s="1511"/>
      <c r="AY260" s="1511"/>
      <c r="AZ260" s="1511"/>
      <c r="BA260" s="1521"/>
      <c r="BB260" s="1522"/>
      <c r="BC260" s="1511"/>
      <c r="BD260" s="1511"/>
      <c r="BE260" s="1511"/>
      <c r="BF260" s="1512"/>
      <c r="BG260" s="1510"/>
      <c r="BH260" s="1511"/>
      <c r="BI260" s="1511"/>
      <c r="BJ260" s="1511"/>
      <c r="BK260" s="1512"/>
      <c r="BL260" s="1510"/>
      <c r="BM260" s="1511"/>
      <c r="BN260" s="1511"/>
      <c r="BO260" s="1511"/>
      <c r="BP260" s="1512"/>
      <c r="BQ260" s="1510">
        <v>3</v>
      </c>
      <c r="BR260" s="1511"/>
      <c r="BS260" s="1511"/>
      <c r="BT260" s="1511"/>
      <c r="BU260" s="1512"/>
      <c r="BV260" s="1510"/>
      <c r="BW260" s="1511"/>
      <c r="BX260" s="1511"/>
      <c r="BY260" s="1511"/>
      <c r="BZ260" s="1512"/>
      <c r="CA260" s="1510"/>
      <c r="CB260" s="1511"/>
      <c r="CC260" s="1511"/>
      <c r="CD260" s="1511"/>
      <c r="CE260" s="1512"/>
      <c r="CF260" s="1510"/>
      <c r="CG260" s="1511"/>
      <c r="CH260" s="1511"/>
      <c r="CI260" s="1511"/>
      <c r="CJ260" s="1512"/>
      <c r="CK260" s="1511"/>
      <c r="CL260" s="1511"/>
      <c r="CM260" s="1511"/>
      <c r="CN260" s="1511"/>
      <c r="CO260" s="1512"/>
      <c r="CP260" s="1510"/>
      <c r="CQ260" s="1511"/>
      <c r="CR260" s="1511"/>
      <c r="CS260" s="1511"/>
      <c r="CT260" s="1512"/>
      <c r="CU260" s="1510"/>
      <c r="CV260" s="1511"/>
      <c r="CW260" s="1511"/>
      <c r="CX260" s="1511"/>
      <c r="CY260" s="1512"/>
      <c r="CZ260" s="1510"/>
      <c r="DA260" s="1511"/>
      <c r="DB260" s="1511"/>
      <c r="DC260" s="1511"/>
      <c r="DD260" s="1512"/>
      <c r="DE260" s="1510"/>
      <c r="DF260" s="1511"/>
      <c r="DG260" s="1511"/>
      <c r="DH260" s="1511"/>
      <c r="DI260" s="1512"/>
      <c r="DJ260" s="1510"/>
      <c r="DK260" s="1511"/>
      <c r="DL260" s="1511"/>
      <c r="DM260" s="1511"/>
      <c r="DN260" s="1512"/>
      <c r="DO260" s="1510"/>
      <c r="DP260" s="1511"/>
      <c r="DQ260" s="1511"/>
      <c r="DR260" s="1511"/>
      <c r="DS260" s="1512"/>
      <c r="DT260" s="1510"/>
      <c r="DU260" s="1511"/>
      <c r="DV260" s="1511"/>
      <c r="DW260" s="1511"/>
      <c r="DX260" s="1512"/>
      <c r="DY260" s="1510"/>
      <c r="DZ260" s="1511"/>
      <c r="EA260" s="1511"/>
      <c r="EB260" s="1511"/>
      <c r="EC260" s="1512"/>
      <c r="ED260" s="1510"/>
      <c r="EE260" s="1511"/>
      <c r="EF260" s="1511"/>
      <c r="EG260" s="1511"/>
      <c r="EH260" s="1512"/>
      <c r="EI260" s="1510"/>
      <c r="EJ260" s="1511"/>
      <c r="EK260" s="1511"/>
      <c r="EL260" s="1511"/>
      <c r="EM260" s="1512"/>
      <c r="EN260" s="1510"/>
      <c r="EO260" s="1511"/>
      <c r="EP260" s="1511"/>
      <c r="EQ260" s="1511"/>
      <c r="ER260" s="1512"/>
      <c r="ES260" s="1510"/>
      <c r="ET260" s="1511"/>
      <c r="EU260" s="1511"/>
      <c r="EV260" s="1511"/>
      <c r="EW260" s="1512"/>
      <c r="EX260" s="1510"/>
      <c r="EY260" s="1511"/>
      <c r="EZ260" s="1511"/>
      <c r="FA260" s="1511"/>
      <c r="FB260" s="1512"/>
      <c r="FC260" s="1510"/>
      <c r="FD260" s="1511"/>
      <c r="FE260" s="1511"/>
      <c r="FF260" s="1511"/>
      <c r="FG260" s="1512"/>
      <c r="FH260" s="1510"/>
      <c r="FI260" s="1511"/>
      <c r="FJ260" s="1511"/>
      <c r="FK260" s="1511"/>
      <c r="FL260" s="1512"/>
      <c r="FM260" s="1510"/>
      <c r="FN260" s="1511"/>
      <c r="FO260" s="1511"/>
      <c r="FP260" s="1511"/>
      <c r="FQ260" s="1512"/>
      <c r="FR260" s="1510"/>
      <c r="FS260" s="1511"/>
      <c r="FT260" s="1511"/>
      <c r="FU260" s="1511"/>
      <c r="FV260" s="1512"/>
      <c r="FW260" s="1510"/>
      <c r="FX260" s="1511"/>
      <c r="FY260" s="1511"/>
      <c r="FZ260" s="1511"/>
      <c r="GA260" s="1512"/>
      <c r="GB260" s="1510"/>
      <c r="GC260" s="1511"/>
      <c r="GD260" s="1511"/>
      <c r="GE260" s="1511"/>
      <c r="GF260" s="1512"/>
      <c r="GG260" s="1510"/>
      <c r="GH260" s="1511"/>
      <c r="GI260" s="1511"/>
      <c r="GJ260" s="1511"/>
      <c r="GK260" s="1513"/>
      <c r="GL260" s="1514"/>
      <c r="GM260" s="2155"/>
      <c r="GN260" s="1525"/>
    </row>
    <row r="261" spans="1:196" ht="10.5" customHeight="1">
      <c r="A261" s="1409"/>
      <c r="B261" s="1381"/>
      <c r="C261" s="1381"/>
      <c r="D261" s="1381"/>
      <c r="E261" s="1381"/>
      <c r="F261" s="1381"/>
      <c r="G261" s="1392" t="s">
        <v>716</v>
      </c>
      <c r="H261" s="1515"/>
      <c r="I261" s="214" t="s">
        <v>785</v>
      </c>
      <c r="J261" s="215"/>
      <c r="K261" s="215"/>
      <c r="L261" s="215"/>
      <c r="M261" s="217" t="s">
        <v>786</v>
      </c>
      <c r="N261" s="218"/>
      <c r="O261" s="215"/>
      <c r="P261" s="215"/>
      <c r="Q261" s="215"/>
      <c r="R261" s="217"/>
      <c r="S261" s="215"/>
      <c r="T261" s="215"/>
      <c r="U261" s="215"/>
      <c r="V261" s="215"/>
      <c r="W261" s="215"/>
      <c r="X261" s="218"/>
      <c r="Y261" s="215"/>
      <c r="Z261" s="215"/>
      <c r="AA261" s="215"/>
      <c r="AB261" s="215"/>
      <c r="AC261" s="218"/>
      <c r="AD261" s="215"/>
      <c r="AE261" s="215"/>
      <c r="AF261" s="215"/>
      <c r="AG261" s="217"/>
      <c r="AH261" s="218" t="s">
        <v>793</v>
      </c>
      <c r="AI261" s="215"/>
      <c r="AJ261" s="215"/>
      <c r="AK261" s="215"/>
      <c r="AL261" s="217" t="s">
        <v>794</v>
      </c>
      <c r="AM261" s="215"/>
      <c r="AN261" s="215"/>
      <c r="AO261" s="215"/>
      <c r="AP261" s="215"/>
      <c r="AQ261" s="215"/>
      <c r="AR261" s="218"/>
      <c r="AS261" s="215"/>
      <c r="AT261" s="215"/>
      <c r="AU261" s="215"/>
      <c r="AV261" s="217"/>
      <c r="AW261" s="215"/>
      <c r="AX261" s="215"/>
      <c r="AY261" s="215"/>
      <c r="AZ261" s="215"/>
      <c r="BA261" s="215"/>
      <c r="BB261" s="219"/>
      <c r="BC261" s="215"/>
      <c r="BD261" s="215"/>
      <c r="BE261" s="215"/>
      <c r="BF261" s="217"/>
      <c r="BG261" s="215"/>
      <c r="BH261" s="215"/>
      <c r="BI261" s="215"/>
      <c r="BJ261" s="215"/>
      <c r="BK261" s="215"/>
      <c r="BL261" s="218" t="s">
        <v>795</v>
      </c>
      <c r="BM261" s="215"/>
      <c r="BN261" s="215"/>
      <c r="BO261" s="215" t="s">
        <v>827</v>
      </c>
      <c r="BP261" s="215"/>
      <c r="BQ261" s="218"/>
      <c r="BR261" s="215"/>
      <c r="BS261" s="215"/>
      <c r="BT261" s="215"/>
      <c r="BU261" s="217"/>
      <c r="BV261" s="218"/>
      <c r="BW261" s="215"/>
      <c r="BX261" s="215"/>
      <c r="BY261" s="215"/>
      <c r="BZ261" s="217"/>
      <c r="CA261" s="218"/>
      <c r="CB261" s="215"/>
      <c r="CC261" s="215"/>
      <c r="CD261" s="215"/>
      <c r="CE261" s="217"/>
      <c r="CF261" s="218"/>
      <c r="CG261" s="215"/>
      <c r="CH261" s="215"/>
      <c r="CI261" s="215"/>
      <c r="CJ261" s="217"/>
      <c r="CK261" s="215"/>
      <c r="CL261" s="215"/>
      <c r="CM261" s="215"/>
      <c r="CN261" s="215"/>
      <c r="CO261" s="215"/>
      <c r="CP261" s="215"/>
      <c r="CQ261" s="215"/>
      <c r="CR261" s="215"/>
      <c r="CS261" s="215"/>
      <c r="CT261" s="215"/>
      <c r="CU261" s="215"/>
      <c r="CV261" s="215"/>
      <c r="CW261" s="215"/>
      <c r="CX261" s="215"/>
      <c r="CY261" s="215"/>
      <c r="CZ261" s="215"/>
      <c r="DA261" s="215"/>
      <c r="DB261" s="215"/>
      <c r="DC261" s="215"/>
      <c r="DD261" s="215"/>
      <c r="DE261" s="215"/>
      <c r="DF261" s="215"/>
      <c r="DG261" s="215"/>
      <c r="DH261" s="215"/>
      <c r="DI261" s="215"/>
      <c r="DJ261" s="215"/>
      <c r="DK261" s="215"/>
      <c r="DL261" s="215"/>
      <c r="DM261" s="215"/>
      <c r="DN261" s="215"/>
      <c r="DO261" s="215"/>
      <c r="DP261" s="215"/>
      <c r="DQ261" s="215"/>
      <c r="DR261" s="215"/>
      <c r="DS261" s="215"/>
      <c r="DT261" s="215"/>
      <c r="DU261" s="215"/>
      <c r="DV261" s="215"/>
      <c r="DW261" s="215"/>
      <c r="DX261" s="215"/>
      <c r="DY261" s="215"/>
      <c r="DZ261" s="215"/>
      <c r="EA261" s="215"/>
      <c r="EB261" s="215"/>
      <c r="EC261" s="215"/>
      <c r="ED261" s="215"/>
      <c r="EE261" s="215"/>
      <c r="EF261" s="215"/>
      <c r="EG261" s="215"/>
      <c r="EH261" s="215"/>
      <c r="EI261" s="215"/>
      <c r="EJ261" s="215"/>
      <c r="EK261" s="215"/>
      <c r="EL261" s="215"/>
      <c r="EM261" s="215"/>
      <c r="EN261" s="215"/>
      <c r="EO261" s="215"/>
      <c r="EP261" s="215"/>
      <c r="EQ261" s="215"/>
      <c r="ER261" s="215"/>
      <c r="ES261" s="215"/>
      <c r="ET261" s="215"/>
      <c r="EU261" s="215"/>
      <c r="EV261" s="215"/>
      <c r="EW261" s="215"/>
      <c r="EX261" s="215"/>
      <c r="EY261" s="215"/>
      <c r="EZ261" s="215"/>
      <c r="FA261" s="215"/>
      <c r="FB261" s="215"/>
      <c r="FC261" s="215"/>
      <c r="FD261" s="215"/>
      <c r="FE261" s="215"/>
      <c r="FF261" s="215"/>
      <c r="FG261" s="215"/>
      <c r="FH261" s="215"/>
      <c r="FI261" s="215"/>
      <c r="FJ261" s="215"/>
      <c r="FK261" s="215"/>
      <c r="FL261" s="215"/>
      <c r="FM261" s="215"/>
      <c r="FN261" s="215"/>
      <c r="FO261" s="215"/>
      <c r="FP261" s="215"/>
      <c r="FQ261" s="215"/>
      <c r="FR261" s="215"/>
      <c r="FS261" s="215"/>
      <c r="FT261" s="215"/>
      <c r="FU261" s="215"/>
      <c r="FV261" s="215"/>
      <c r="FW261" s="215"/>
      <c r="FX261" s="215"/>
      <c r="FY261" s="215"/>
      <c r="FZ261" s="215"/>
      <c r="GA261" s="215"/>
      <c r="GB261" s="215"/>
      <c r="GC261" s="215"/>
      <c r="GD261" s="215"/>
      <c r="GE261" s="215"/>
      <c r="GF261" s="215"/>
      <c r="GG261" s="218"/>
      <c r="GH261" s="215"/>
      <c r="GI261" s="215"/>
      <c r="GJ261" s="215"/>
      <c r="GK261" s="215"/>
      <c r="GL261" s="1504">
        <f>SUM(I263:GK263)</f>
        <v>15</v>
      </c>
      <c r="GM261" s="2157">
        <f>ROUND(GL261/20,2)</f>
        <v>0.75</v>
      </c>
      <c r="GN261" s="1525"/>
    </row>
    <row r="262" spans="1:196" ht="4.5" customHeight="1">
      <c r="A262" s="1409"/>
      <c r="B262" s="1381"/>
      <c r="C262" s="1381"/>
      <c r="D262" s="1381"/>
      <c r="E262" s="1381"/>
      <c r="F262" s="1381"/>
      <c r="G262" s="1392"/>
      <c r="H262" s="1515"/>
      <c r="I262" s="215"/>
      <c r="J262" s="225"/>
      <c r="K262" s="215"/>
      <c r="L262" s="215"/>
      <c r="M262" s="215"/>
      <c r="N262" s="218"/>
      <c r="O262" s="215"/>
      <c r="P262" s="215"/>
      <c r="Q262" s="215"/>
      <c r="R262" s="217"/>
      <c r="S262" s="215"/>
      <c r="T262" s="215"/>
      <c r="U262" s="215"/>
      <c r="V262" s="215"/>
      <c r="W262" s="215"/>
      <c r="X262" s="218"/>
      <c r="Y262" s="215"/>
      <c r="Z262" s="215"/>
      <c r="AA262" s="215"/>
      <c r="AB262" s="215"/>
      <c r="AC262" s="218"/>
      <c r="AD262" s="215"/>
      <c r="AE262" s="215"/>
      <c r="AF262" s="215"/>
      <c r="AG262" s="217"/>
      <c r="AH262" s="218"/>
      <c r="AI262" s="215"/>
      <c r="AJ262" s="225"/>
      <c r="AK262" s="225"/>
      <c r="AL262" s="217"/>
      <c r="AM262" s="215"/>
      <c r="AN262" s="215"/>
      <c r="AO262" s="215"/>
      <c r="AP262" s="215"/>
      <c r="AQ262" s="215"/>
      <c r="AR262" s="218"/>
      <c r="AS262" s="215"/>
      <c r="AT262" s="215"/>
      <c r="AU262" s="215"/>
      <c r="AV262" s="217"/>
      <c r="AW262" s="215"/>
      <c r="AX262" s="215"/>
      <c r="AY262" s="215"/>
      <c r="AZ262" s="215"/>
      <c r="BA262" s="215"/>
      <c r="BB262" s="219"/>
      <c r="BC262" s="215"/>
      <c r="BD262" s="215"/>
      <c r="BE262" s="215"/>
      <c r="BF262" s="217"/>
      <c r="BG262" s="215"/>
      <c r="BH262" s="215"/>
      <c r="BI262" s="215"/>
      <c r="BJ262" s="215"/>
      <c r="BK262" s="215"/>
      <c r="BL262" s="218"/>
      <c r="BM262" s="225"/>
      <c r="BN262" s="215"/>
      <c r="BO262" s="215"/>
      <c r="BP262" s="215"/>
      <c r="BQ262" s="218"/>
      <c r="BR262" s="215"/>
      <c r="BS262" s="215"/>
      <c r="BT262" s="215"/>
      <c r="BU262" s="217"/>
      <c r="BV262" s="218"/>
      <c r="BW262" s="215"/>
      <c r="BX262" s="215"/>
      <c r="BY262" s="215"/>
      <c r="BZ262" s="217"/>
      <c r="CA262" s="218"/>
      <c r="CB262" s="215"/>
      <c r="CC262" s="215"/>
      <c r="CD262" s="215"/>
      <c r="CE262" s="217"/>
      <c r="CF262" s="218"/>
      <c r="CG262" s="215"/>
      <c r="CH262" s="215"/>
      <c r="CI262" s="215"/>
      <c r="CJ262" s="217"/>
      <c r="CK262" s="215"/>
      <c r="CL262" s="215"/>
      <c r="CM262" s="215"/>
      <c r="CN262" s="215"/>
      <c r="CO262" s="215"/>
      <c r="CP262" s="215"/>
      <c r="CQ262" s="215"/>
      <c r="CR262" s="215"/>
      <c r="CS262" s="215"/>
      <c r="CT262" s="215"/>
      <c r="CU262" s="215"/>
      <c r="CV262" s="215"/>
      <c r="CW262" s="215"/>
      <c r="CX262" s="215"/>
      <c r="CY262" s="215"/>
      <c r="CZ262" s="215"/>
      <c r="DA262" s="215"/>
      <c r="DB262" s="215"/>
      <c r="DC262" s="215"/>
      <c r="DD262" s="215"/>
      <c r="DE262" s="215"/>
      <c r="DF262" s="215"/>
      <c r="DG262" s="215"/>
      <c r="DH262" s="215"/>
      <c r="DI262" s="215"/>
      <c r="DJ262" s="215"/>
      <c r="DK262" s="215"/>
      <c r="DL262" s="215"/>
      <c r="DM262" s="215"/>
      <c r="DN262" s="215"/>
      <c r="DO262" s="215"/>
      <c r="DP262" s="215"/>
      <c r="DQ262" s="215"/>
      <c r="DR262" s="215"/>
      <c r="DS262" s="215"/>
      <c r="DT262" s="215"/>
      <c r="DU262" s="215"/>
      <c r="DV262" s="215"/>
      <c r="DW262" s="215"/>
      <c r="DX262" s="215"/>
      <c r="DY262" s="215"/>
      <c r="DZ262" s="215"/>
      <c r="EA262" s="215"/>
      <c r="EB262" s="215"/>
      <c r="EC262" s="215"/>
      <c r="ED262" s="215"/>
      <c r="EE262" s="215"/>
      <c r="EF262" s="215"/>
      <c r="EG262" s="215"/>
      <c r="EH262" s="215"/>
      <c r="EI262" s="215"/>
      <c r="EJ262" s="215"/>
      <c r="EK262" s="215"/>
      <c r="EL262" s="215"/>
      <c r="EM262" s="215"/>
      <c r="EN262" s="215"/>
      <c r="EO262" s="215"/>
      <c r="EP262" s="215"/>
      <c r="EQ262" s="215"/>
      <c r="ER262" s="215"/>
      <c r="ES262" s="215"/>
      <c r="ET262" s="215"/>
      <c r="EU262" s="215"/>
      <c r="EV262" s="215"/>
      <c r="EW262" s="215"/>
      <c r="EX262" s="215"/>
      <c r="EY262" s="215"/>
      <c r="EZ262" s="215"/>
      <c r="FA262" s="215"/>
      <c r="FB262" s="215"/>
      <c r="FC262" s="215"/>
      <c r="FD262" s="215"/>
      <c r="FE262" s="215"/>
      <c r="FF262" s="215"/>
      <c r="FG262" s="215"/>
      <c r="FH262" s="215"/>
      <c r="FI262" s="215"/>
      <c r="FJ262" s="215"/>
      <c r="FK262" s="215"/>
      <c r="FL262" s="215"/>
      <c r="FM262" s="215"/>
      <c r="FN262" s="215"/>
      <c r="FO262" s="215"/>
      <c r="FP262" s="215"/>
      <c r="FQ262" s="215"/>
      <c r="FR262" s="215"/>
      <c r="FS262" s="215"/>
      <c r="FT262" s="215"/>
      <c r="FU262" s="215"/>
      <c r="FV262" s="215"/>
      <c r="FW262" s="215"/>
      <c r="FX262" s="215"/>
      <c r="FY262" s="215"/>
      <c r="FZ262" s="215"/>
      <c r="GA262" s="215"/>
      <c r="GB262" s="215"/>
      <c r="GC262" s="215"/>
      <c r="GD262" s="215"/>
      <c r="GE262" s="215"/>
      <c r="GF262" s="215"/>
      <c r="GG262" s="218"/>
      <c r="GH262" s="215"/>
      <c r="GI262" s="215"/>
      <c r="GJ262" s="215"/>
      <c r="GK262" s="215"/>
      <c r="GL262" s="1505"/>
      <c r="GM262" s="2154"/>
      <c r="GN262" s="1525"/>
    </row>
    <row r="263" spans="1:196" ht="10.5" customHeight="1" thickBot="1">
      <c r="A263" s="1410"/>
      <c r="B263" s="1384"/>
      <c r="C263" s="1384"/>
      <c r="D263" s="1384"/>
      <c r="E263" s="1384"/>
      <c r="F263" s="1384"/>
      <c r="G263" s="1397"/>
      <c r="H263" s="1529"/>
      <c r="I263" s="1536">
        <v>5</v>
      </c>
      <c r="J263" s="1502"/>
      <c r="K263" s="1502"/>
      <c r="L263" s="1502"/>
      <c r="M263" s="1503"/>
      <c r="N263" s="1501"/>
      <c r="O263" s="1502"/>
      <c r="P263" s="1502"/>
      <c r="Q263" s="1502"/>
      <c r="R263" s="1503"/>
      <c r="S263" s="1501"/>
      <c r="T263" s="1502"/>
      <c r="U263" s="1502"/>
      <c r="V263" s="1502"/>
      <c r="W263" s="1503"/>
      <c r="X263" s="1501"/>
      <c r="Y263" s="1502"/>
      <c r="Z263" s="1502"/>
      <c r="AA263" s="1502"/>
      <c r="AB263" s="1503"/>
      <c r="AC263" s="1538"/>
      <c r="AD263" s="1539"/>
      <c r="AE263" s="1539"/>
      <c r="AF263" s="1539"/>
      <c r="AG263" s="1540"/>
      <c r="AH263" s="1533">
        <v>7</v>
      </c>
      <c r="AI263" s="1534"/>
      <c r="AJ263" s="1534"/>
      <c r="AK263" s="1534"/>
      <c r="AL263" s="1535"/>
      <c r="AM263" s="1534"/>
      <c r="AN263" s="1542"/>
      <c r="AO263" s="1542"/>
      <c r="AP263" s="1542"/>
      <c r="AQ263" s="1543"/>
      <c r="AR263" s="1501"/>
      <c r="AS263" s="1502"/>
      <c r="AT263" s="1502"/>
      <c r="AU263" s="1502"/>
      <c r="AV263" s="1503"/>
      <c r="AW263" s="1501"/>
      <c r="AX263" s="1502"/>
      <c r="AY263" s="1502"/>
      <c r="AZ263" s="1502"/>
      <c r="BA263" s="1544"/>
      <c r="BB263" s="1545"/>
      <c r="BC263" s="1502"/>
      <c r="BD263" s="1502"/>
      <c r="BE263" s="1502"/>
      <c r="BF263" s="1503"/>
      <c r="BG263" s="1501"/>
      <c r="BH263" s="1502"/>
      <c r="BI263" s="1502"/>
      <c r="BJ263" s="1502"/>
      <c r="BK263" s="1503"/>
      <c r="BL263" s="1546">
        <v>3</v>
      </c>
      <c r="BM263" s="1547"/>
      <c r="BN263" s="1547"/>
      <c r="BO263" s="1547"/>
      <c r="BP263" s="1547"/>
      <c r="BQ263" s="1547"/>
      <c r="BR263" s="1547"/>
      <c r="BS263" s="1547"/>
      <c r="BT263" s="1547"/>
      <c r="BU263" s="1548"/>
      <c r="BV263" s="1501"/>
      <c r="BW263" s="1502"/>
      <c r="BX263" s="1502"/>
      <c r="BY263" s="1502"/>
      <c r="BZ263" s="1503"/>
      <c r="CA263" s="1501"/>
      <c r="CB263" s="1502"/>
      <c r="CC263" s="1502"/>
      <c r="CD263" s="1502"/>
      <c r="CE263" s="1503"/>
      <c r="CF263" s="1501"/>
      <c r="CG263" s="1502"/>
      <c r="CH263" s="1502"/>
      <c r="CI263" s="1502"/>
      <c r="CJ263" s="1503"/>
      <c r="CK263" s="1502"/>
      <c r="CL263" s="1502"/>
      <c r="CM263" s="1502"/>
      <c r="CN263" s="1502"/>
      <c r="CO263" s="1503"/>
      <c r="CP263" s="1501"/>
      <c r="CQ263" s="1502"/>
      <c r="CR263" s="1502"/>
      <c r="CS263" s="1502"/>
      <c r="CT263" s="1503"/>
      <c r="CU263" s="1501"/>
      <c r="CV263" s="1502"/>
      <c r="CW263" s="1502"/>
      <c r="CX263" s="1502"/>
      <c r="CY263" s="1503"/>
      <c r="CZ263" s="1501"/>
      <c r="DA263" s="1502"/>
      <c r="DB263" s="1502"/>
      <c r="DC263" s="1502"/>
      <c r="DD263" s="1503"/>
      <c r="DE263" s="1501"/>
      <c r="DF263" s="1502"/>
      <c r="DG263" s="1502"/>
      <c r="DH263" s="1502"/>
      <c r="DI263" s="1503"/>
      <c r="DJ263" s="1501"/>
      <c r="DK263" s="1502"/>
      <c r="DL263" s="1502"/>
      <c r="DM263" s="1502"/>
      <c r="DN263" s="1503"/>
      <c r="DO263" s="1501"/>
      <c r="DP263" s="1502"/>
      <c r="DQ263" s="1502"/>
      <c r="DR263" s="1502"/>
      <c r="DS263" s="1503"/>
      <c r="DT263" s="1501"/>
      <c r="DU263" s="1502"/>
      <c r="DV263" s="1502"/>
      <c r="DW263" s="1502"/>
      <c r="DX263" s="1503"/>
      <c r="DY263" s="1501"/>
      <c r="DZ263" s="1502"/>
      <c r="EA263" s="1502"/>
      <c r="EB263" s="1502"/>
      <c r="EC263" s="1503"/>
      <c r="ED263" s="1501"/>
      <c r="EE263" s="1502"/>
      <c r="EF263" s="1502"/>
      <c r="EG263" s="1502"/>
      <c r="EH263" s="1503"/>
      <c r="EI263" s="1501"/>
      <c r="EJ263" s="1502"/>
      <c r="EK263" s="1502"/>
      <c r="EL263" s="1502"/>
      <c r="EM263" s="1503"/>
      <c r="EN263" s="1501"/>
      <c r="EO263" s="1502"/>
      <c r="EP263" s="1502"/>
      <c r="EQ263" s="1502"/>
      <c r="ER263" s="1503"/>
      <c r="ES263" s="1501"/>
      <c r="ET263" s="1502"/>
      <c r="EU263" s="1502"/>
      <c r="EV263" s="1502"/>
      <c r="EW263" s="1503"/>
      <c r="EX263" s="1501"/>
      <c r="EY263" s="1502"/>
      <c r="EZ263" s="1502"/>
      <c r="FA263" s="1502"/>
      <c r="FB263" s="1503"/>
      <c r="FC263" s="1501"/>
      <c r="FD263" s="1502"/>
      <c r="FE263" s="1502"/>
      <c r="FF263" s="1502"/>
      <c r="FG263" s="1503"/>
      <c r="FH263" s="1501"/>
      <c r="FI263" s="1502"/>
      <c r="FJ263" s="1502"/>
      <c r="FK263" s="1502"/>
      <c r="FL263" s="1503"/>
      <c r="FM263" s="1501"/>
      <c r="FN263" s="1502"/>
      <c r="FO263" s="1502"/>
      <c r="FP263" s="1502"/>
      <c r="FQ263" s="1503"/>
      <c r="FR263" s="1501"/>
      <c r="FS263" s="1502"/>
      <c r="FT263" s="1502"/>
      <c r="FU263" s="1502"/>
      <c r="FV263" s="1503"/>
      <c r="FW263" s="1501"/>
      <c r="FX263" s="1502"/>
      <c r="FY263" s="1502"/>
      <c r="FZ263" s="1502"/>
      <c r="GA263" s="1503"/>
      <c r="GB263" s="1501"/>
      <c r="GC263" s="1502"/>
      <c r="GD263" s="1502"/>
      <c r="GE263" s="1502"/>
      <c r="GF263" s="1503"/>
      <c r="GG263" s="1501"/>
      <c r="GH263" s="1502"/>
      <c r="GI263" s="1502"/>
      <c r="GJ263" s="1502"/>
      <c r="GK263" s="1541"/>
      <c r="GL263" s="1505"/>
      <c r="GM263" s="2154"/>
      <c r="GN263" s="1537"/>
    </row>
    <row r="264" spans="1:196" ht="10.5" hidden="1" customHeight="1">
      <c r="A264" s="1387"/>
      <c r="B264" s="1383" t="str">
        <f>IF($A264="","",VLOOKUP($A264,②従事者明細!$A$3:$I$40,2))</f>
        <v/>
      </c>
      <c r="C264" s="1383" t="str">
        <f>IF($A264="","",VLOOKUP($A264,②従事者明細!$A$3:$I$40,3))</f>
        <v/>
      </c>
      <c r="D264" s="1383" t="str">
        <f>IF($A264="","",VLOOKUP($A264,②従事者明細!$A$3:$I$40,6))</f>
        <v/>
      </c>
      <c r="E264" s="1380" t="str">
        <f>IF($A264="","",VLOOKUP($A264,②従事者明細!$A$3:$I$40,5))</f>
        <v/>
      </c>
      <c r="F264" s="1380" t="str">
        <f>IF($A264="","",VLOOKUP($A264,②従事者明細!$A$3:$I$40,4))</f>
        <v/>
      </c>
      <c r="G264" s="1392" t="s">
        <v>764</v>
      </c>
      <c r="H264" s="1515"/>
      <c r="I264" s="214"/>
      <c r="J264" s="215"/>
      <c r="K264" s="215"/>
      <c r="L264" s="215"/>
      <c r="M264" s="217"/>
      <c r="N264" s="218"/>
      <c r="O264" s="215"/>
      <c r="P264" s="215"/>
      <c r="Q264" s="215"/>
      <c r="R264" s="215"/>
      <c r="S264" s="218"/>
      <c r="T264" s="215"/>
      <c r="U264" s="215"/>
      <c r="V264" s="215"/>
      <c r="W264" s="215"/>
      <c r="X264" s="218"/>
      <c r="Y264" s="215"/>
      <c r="Z264" s="215"/>
      <c r="AA264" s="215"/>
      <c r="AB264" s="215"/>
      <c r="AC264" s="218"/>
      <c r="AD264" s="215"/>
      <c r="AE264" s="215"/>
      <c r="AF264" s="215"/>
      <c r="AG264" s="217"/>
      <c r="AH264" s="218"/>
      <c r="AI264" s="215"/>
      <c r="AJ264" s="215"/>
      <c r="AK264" s="215"/>
      <c r="AL264" s="217"/>
      <c r="AM264" s="215"/>
      <c r="AN264" s="215"/>
      <c r="AO264" s="215"/>
      <c r="AP264" s="215"/>
      <c r="AQ264" s="215"/>
      <c r="AR264" s="218"/>
      <c r="AS264" s="215"/>
      <c r="AT264" s="215"/>
      <c r="AU264" s="215"/>
      <c r="AV264" s="217"/>
      <c r="AW264" s="215"/>
      <c r="AX264" s="215"/>
      <c r="AY264" s="215"/>
      <c r="AZ264" s="215"/>
      <c r="BA264" s="215"/>
      <c r="BB264" s="219"/>
      <c r="BC264" s="215"/>
      <c r="BD264" s="215"/>
      <c r="BE264" s="215"/>
      <c r="BF264" s="217"/>
      <c r="BG264" s="215"/>
      <c r="BH264" s="215"/>
      <c r="BI264" s="215"/>
      <c r="BJ264" s="215"/>
      <c r="BK264" s="215"/>
      <c r="BL264" s="218"/>
      <c r="BM264" s="215"/>
      <c r="BN264" s="215"/>
      <c r="BO264" s="215"/>
      <c r="BP264" s="215"/>
      <c r="BQ264" s="218"/>
      <c r="BR264" s="215"/>
      <c r="BS264" s="215"/>
      <c r="BT264" s="215"/>
      <c r="BU264" s="217"/>
      <c r="BV264" s="218"/>
      <c r="BW264" s="215"/>
      <c r="BX264" s="215"/>
      <c r="BY264" s="215"/>
      <c r="BZ264" s="217"/>
      <c r="CA264" s="218"/>
      <c r="CB264" s="215"/>
      <c r="CC264" s="215"/>
      <c r="CD264" s="215"/>
      <c r="CE264" s="217"/>
      <c r="CF264" s="218"/>
      <c r="CG264" s="215"/>
      <c r="CH264" s="215"/>
      <c r="CI264" s="215"/>
      <c r="CJ264" s="217"/>
      <c r="CK264" s="215"/>
      <c r="CL264" s="215"/>
      <c r="CM264" s="215"/>
      <c r="CN264" s="215"/>
      <c r="CO264" s="215"/>
      <c r="CP264" s="215"/>
      <c r="CQ264" s="215"/>
      <c r="CR264" s="215"/>
      <c r="CS264" s="215"/>
      <c r="CT264" s="215"/>
      <c r="CU264" s="215"/>
      <c r="CV264" s="215"/>
      <c r="CW264" s="215"/>
      <c r="CX264" s="215"/>
      <c r="CY264" s="215"/>
      <c r="CZ264" s="215"/>
      <c r="DA264" s="215"/>
      <c r="DB264" s="215"/>
      <c r="DC264" s="215"/>
      <c r="DD264" s="215"/>
      <c r="DE264" s="215"/>
      <c r="DF264" s="215"/>
      <c r="DG264" s="215"/>
      <c r="DH264" s="215"/>
      <c r="DI264" s="215"/>
      <c r="DJ264" s="215"/>
      <c r="DK264" s="215"/>
      <c r="DL264" s="215"/>
      <c r="DM264" s="215"/>
      <c r="DN264" s="215"/>
      <c r="DO264" s="215"/>
      <c r="DP264" s="215"/>
      <c r="DQ264" s="215"/>
      <c r="DR264" s="215"/>
      <c r="DS264" s="215"/>
      <c r="DT264" s="215"/>
      <c r="DU264" s="215"/>
      <c r="DV264" s="215"/>
      <c r="DW264" s="215"/>
      <c r="DX264" s="215"/>
      <c r="DY264" s="215"/>
      <c r="DZ264" s="215"/>
      <c r="EA264" s="215"/>
      <c r="EB264" s="215"/>
      <c r="EC264" s="215"/>
      <c r="ED264" s="215"/>
      <c r="EE264" s="215"/>
      <c r="EF264" s="215"/>
      <c r="EG264" s="215"/>
      <c r="EH264" s="215"/>
      <c r="EI264" s="215"/>
      <c r="EJ264" s="215"/>
      <c r="EK264" s="215"/>
      <c r="EL264" s="215"/>
      <c r="EM264" s="215"/>
      <c r="EN264" s="215"/>
      <c r="EO264" s="215"/>
      <c r="EP264" s="215"/>
      <c r="EQ264" s="215"/>
      <c r="ER264" s="215"/>
      <c r="ES264" s="215"/>
      <c r="ET264" s="215"/>
      <c r="EU264" s="215"/>
      <c r="EV264" s="215"/>
      <c r="EW264" s="215"/>
      <c r="EX264" s="215"/>
      <c r="EY264" s="215"/>
      <c r="EZ264" s="215"/>
      <c r="FA264" s="215"/>
      <c r="FB264" s="215"/>
      <c r="FC264" s="215"/>
      <c r="FD264" s="215"/>
      <c r="FE264" s="215"/>
      <c r="FF264" s="215"/>
      <c r="FG264" s="215"/>
      <c r="FH264" s="215"/>
      <c r="FI264" s="215"/>
      <c r="FJ264" s="215"/>
      <c r="FK264" s="215"/>
      <c r="FL264" s="215"/>
      <c r="FM264" s="215"/>
      <c r="FN264" s="215"/>
      <c r="FO264" s="215"/>
      <c r="FP264" s="215"/>
      <c r="FQ264" s="215"/>
      <c r="FR264" s="215"/>
      <c r="FS264" s="215"/>
      <c r="FT264" s="215"/>
      <c r="FU264" s="215"/>
      <c r="FV264" s="215"/>
      <c r="FW264" s="215"/>
      <c r="FX264" s="215"/>
      <c r="FY264" s="215"/>
      <c r="FZ264" s="215"/>
      <c r="GA264" s="215"/>
      <c r="GB264" s="215"/>
      <c r="GC264" s="215"/>
      <c r="GD264" s="215"/>
      <c r="GE264" s="215"/>
      <c r="GF264" s="215"/>
      <c r="GG264" s="218"/>
      <c r="GH264" s="215"/>
      <c r="GI264" s="215"/>
      <c r="GJ264" s="215"/>
      <c r="GK264" s="215"/>
      <c r="GL264" s="1514">
        <f>SUM(I266:GK266)</f>
        <v>0</v>
      </c>
      <c r="GM264" s="2160">
        <f>ROUND(GL264/20,2)</f>
        <v>0</v>
      </c>
      <c r="GN264" s="1550" t="s">
        <v>828</v>
      </c>
    </row>
    <row r="265" spans="1:196" ht="4.5" hidden="1" customHeight="1">
      <c r="A265" s="1387"/>
      <c r="B265" s="1381"/>
      <c r="C265" s="1381"/>
      <c r="D265" s="1381"/>
      <c r="E265" s="1381"/>
      <c r="F265" s="1381"/>
      <c r="G265" s="1392"/>
      <c r="H265" s="1515"/>
      <c r="I265" s="214"/>
      <c r="J265" s="215"/>
      <c r="K265" s="215"/>
      <c r="L265" s="215"/>
      <c r="M265" s="215"/>
      <c r="N265" s="215"/>
      <c r="O265" s="215"/>
      <c r="P265" s="215"/>
      <c r="Q265" s="215"/>
      <c r="R265" s="215"/>
      <c r="S265" s="215"/>
      <c r="T265" s="215"/>
      <c r="U265" s="215"/>
      <c r="V265" s="215"/>
      <c r="W265" s="215"/>
      <c r="X265" s="215"/>
      <c r="Y265" s="215"/>
      <c r="Z265" s="215"/>
      <c r="AA265" s="215"/>
      <c r="AB265" s="215"/>
      <c r="AC265" s="215"/>
      <c r="AD265" s="215"/>
      <c r="AE265" s="215"/>
      <c r="AF265" s="215"/>
      <c r="AG265" s="215"/>
      <c r="AH265" s="215"/>
      <c r="AI265" s="215"/>
      <c r="AJ265" s="215"/>
      <c r="AK265" s="215"/>
      <c r="AL265" s="215"/>
      <c r="AM265" s="215"/>
      <c r="AN265" s="215"/>
      <c r="AO265" s="215"/>
      <c r="AP265" s="215"/>
      <c r="AQ265" s="215"/>
      <c r="AR265" s="215"/>
      <c r="AS265" s="215"/>
      <c r="AT265" s="215"/>
      <c r="AU265" s="215"/>
      <c r="AV265" s="215"/>
      <c r="AW265" s="215"/>
      <c r="AX265" s="215"/>
      <c r="AY265" s="215"/>
      <c r="AZ265" s="215"/>
      <c r="BA265" s="215"/>
      <c r="BB265" s="215"/>
      <c r="BC265" s="215"/>
      <c r="BD265" s="215"/>
      <c r="BE265" s="215"/>
      <c r="BF265" s="215"/>
      <c r="BG265" s="215"/>
      <c r="BH265" s="215"/>
      <c r="BI265" s="215"/>
      <c r="BJ265" s="215"/>
      <c r="BK265" s="215"/>
      <c r="BL265" s="215"/>
      <c r="BM265" s="215"/>
      <c r="BN265" s="215"/>
      <c r="BO265" s="215"/>
      <c r="BP265" s="215"/>
      <c r="BQ265" s="215"/>
      <c r="BR265" s="215"/>
      <c r="BS265" s="215"/>
      <c r="BT265" s="215"/>
      <c r="BU265" s="217"/>
      <c r="BV265" s="218"/>
      <c r="BW265" s="215"/>
      <c r="BX265" s="215"/>
      <c r="BY265" s="215"/>
      <c r="BZ265" s="217"/>
      <c r="CA265" s="218"/>
      <c r="CB265" s="215"/>
      <c r="CC265" s="215"/>
      <c r="CD265" s="215"/>
      <c r="CE265" s="217"/>
      <c r="CF265" s="218"/>
      <c r="CG265" s="215"/>
      <c r="CH265" s="215"/>
      <c r="CI265" s="215"/>
      <c r="CJ265" s="217"/>
      <c r="CK265" s="215"/>
      <c r="CL265" s="215"/>
      <c r="CM265" s="215"/>
      <c r="CN265" s="215"/>
      <c r="CO265" s="215"/>
      <c r="CP265" s="215"/>
      <c r="CQ265" s="215"/>
      <c r="CR265" s="215"/>
      <c r="CS265" s="215"/>
      <c r="CT265" s="215"/>
      <c r="CU265" s="215"/>
      <c r="CV265" s="215"/>
      <c r="CW265" s="215"/>
      <c r="CX265" s="215"/>
      <c r="CY265" s="215"/>
      <c r="CZ265" s="215"/>
      <c r="DA265" s="215"/>
      <c r="DB265" s="215"/>
      <c r="DC265" s="215"/>
      <c r="DD265" s="215"/>
      <c r="DE265" s="215"/>
      <c r="DF265" s="215"/>
      <c r="DG265" s="215"/>
      <c r="DH265" s="215"/>
      <c r="DI265" s="215"/>
      <c r="DJ265" s="215"/>
      <c r="DK265" s="215"/>
      <c r="DL265" s="215"/>
      <c r="DM265" s="215"/>
      <c r="DN265" s="215"/>
      <c r="DO265" s="215"/>
      <c r="DP265" s="215"/>
      <c r="DQ265" s="215"/>
      <c r="DR265" s="215"/>
      <c r="DS265" s="215"/>
      <c r="DT265" s="215"/>
      <c r="DU265" s="215"/>
      <c r="DV265" s="215"/>
      <c r="DW265" s="215"/>
      <c r="DX265" s="215"/>
      <c r="DY265" s="215"/>
      <c r="DZ265" s="215"/>
      <c r="EA265" s="215"/>
      <c r="EB265" s="215"/>
      <c r="EC265" s="215"/>
      <c r="ED265" s="215"/>
      <c r="EE265" s="215"/>
      <c r="EF265" s="215"/>
      <c r="EG265" s="215"/>
      <c r="EH265" s="215"/>
      <c r="EI265" s="215"/>
      <c r="EJ265" s="215"/>
      <c r="EK265" s="215"/>
      <c r="EL265" s="215"/>
      <c r="EM265" s="215"/>
      <c r="EN265" s="215"/>
      <c r="EO265" s="215"/>
      <c r="EP265" s="215"/>
      <c r="EQ265" s="215"/>
      <c r="ER265" s="215"/>
      <c r="ES265" s="215"/>
      <c r="ET265" s="215"/>
      <c r="EU265" s="215"/>
      <c r="EV265" s="215"/>
      <c r="EW265" s="215"/>
      <c r="EX265" s="215"/>
      <c r="EY265" s="215"/>
      <c r="EZ265" s="215"/>
      <c r="FA265" s="215"/>
      <c r="FB265" s="215"/>
      <c r="FC265" s="215"/>
      <c r="FD265" s="215"/>
      <c r="FE265" s="215"/>
      <c r="FF265" s="215"/>
      <c r="FG265" s="215"/>
      <c r="FH265" s="215"/>
      <c r="FI265" s="215"/>
      <c r="FJ265" s="215"/>
      <c r="FK265" s="215"/>
      <c r="FL265" s="215"/>
      <c r="FM265" s="215"/>
      <c r="FN265" s="215"/>
      <c r="FO265" s="215"/>
      <c r="FP265" s="215"/>
      <c r="FQ265" s="215"/>
      <c r="FR265" s="215"/>
      <c r="FS265" s="215"/>
      <c r="FT265" s="215"/>
      <c r="FU265" s="215"/>
      <c r="FV265" s="215"/>
      <c r="FW265" s="215"/>
      <c r="FX265" s="215"/>
      <c r="FY265" s="215"/>
      <c r="FZ265" s="215"/>
      <c r="GA265" s="215"/>
      <c r="GB265" s="215"/>
      <c r="GC265" s="215"/>
      <c r="GD265" s="215"/>
      <c r="GE265" s="215"/>
      <c r="GF265" s="215"/>
      <c r="GG265" s="218"/>
      <c r="GH265" s="215"/>
      <c r="GI265" s="215"/>
      <c r="GJ265" s="215"/>
      <c r="GK265" s="215"/>
      <c r="GL265" s="1549"/>
      <c r="GM265" s="2160"/>
      <c r="GN265" s="1551"/>
    </row>
    <row r="266" spans="1:196" ht="10.5" hidden="1" customHeight="1">
      <c r="A266" s="1387"/>
      <c r="B266" s="1381"/>
      <c r="C266" s="1381"/>
      <c r="D266" s="1381"/>
      <c r="E266" s="1381"/>
      <c r="F266" s="1381"/>
      <c r="G266" s="1393"/>
      <c r="H266" s="1520"/>
      <c r="I266" s="1517"/>
      <c r="J266" s="1511"/>
      <c r="K266" s="1511"/>
      <c r="L266" s="1511"/>
      <c r="M266" s="1512"/>
      <c r="N266" s="1510"/>
      <c r="O266" s="1511"/>
      <c r="P266" s="1511"/>
      <c r="Q266" s="1511"/>
      <c r="R266" s="1512"/>
      <c r="S266" s="1510"/>
      <c r="T266" s="1511"/>
      <c r="U266" s="1511"/>
      <c r="V266" s="1511"/>
      <c r="W266" s="1512"/>
      <c r="X266" s="1510"/>
      <c r="Y266" s="1511"/>
      <c r="Z266" s="1511"/>
      <c r="AA266" s="1511"/>
      <c r="AB266" s="1512"/>
      <c r="AC266" s="1510"/>
      <c r="AD266" s="1511"/>
      <c r="AE266" s="1511"/>
      <c r="AF266" s="1511"/>
      <c r="AG266" s="1512"/>
      <c r="AH266" s="1511"/>
      <c r="AI266" s="1511"/>
      <c r="AJ266" s="1511"/>
      <c r="AK266" s="1511"/>
      <c r="AL266" s="1512"/>
      <c r="AM266" s="1510"/>
      <c r="AN266" s="1511"/>
      <c r="AO266" s="1511"/>
      <c r="AP266" s="1511"/>
      <c r="AQ266" s="1512"/>
      <c r="AR266" s="1510"/>
      <c r="AS266" s="1511"/>
      <c r="AT266" s="1511"/>
      <c r="AU266" s="1511"/>
      <c r="AV266" s="1512"/>
      <c r="AW266" s="1510"/>
      <c r="AX266" s="1511"/>
      <c r="AY266" s="1511"/>
      <c r="AZ266" s="1511"/>
      <c r="BA266" s="1521"/>
      <c r="BB266" s="1511"/>
      <c r="BC266" s="1511"/>
      <c r="BD266" s="1511"/>
      <c r="BE266" s="1511"/>
      <c r="BF266" s="1512"/>
      <c r="BG266" s="1510"/>
      <c r="BH266" s="1511"/>
      <c r="BI266" s="1511"/>
      <c r="BJ266" s="1511"/>
      <c r="BK266" s="1512"/>
      <c r="BL266" s="1511"/>
      <c r="BM266" s="1511"/>
      <c r="BN266" s="1511"/>
      <c r="BO266" s="1511"/>
      <c r="BP266" s="1512"/>
      <c r="BQ266" s="1510"/>
      <c r="BR266" s="1511"/>
      <c r="BS266" s="1511"/>
      <c r="BT266" s="1511"/>
      <c r="BU266" s="1512"/>
      <c r="BV266" s="1510"/>
      <c r="BW266" s="1511"/>
      <c r="BX266" s="1511"/>
      <c r="BY266" s="1511"/>
      <c r="BZ266" s="1512"/>
      <c r="CA266" s="1510"/>
      <c r="CB266" s="1511"/>
      <c r="CC266" s="1511"/>
      <c r="CD266" s="1511"/>
      <c r="CE266" s="1512"/>
      <c r="CF266" s="1510"/>
      <c r="CG266" s="1511"/>
      <c r="CH266" s="1511"/>
      <c r="CI266" s="1511"/>
      <c r="CJ266" s="1512"/>
      <c r="CK266" s="1511"/>
      <c r="CL266" s="1511"/>
      <c r="CM266" s="1511"/>
      <c r="CN266" s="1511"/>
      <c r="CO266" s="1512"/>
      <c r="CP266" s="1510"/>
      <c r="CQ266" s="1511"/>
      <c r="CR266" s="1511"/>
      <c r="CS266" s="1511"/>
      <c r="CT266" s="1512"/>
      <c r="CU266" s="1510"/>
      <c r="CV266" s="1511"/>
      <c r="CW266" s="1511"/>
      <c r="CX266" s="1511"/>
      <c r="CY266" s="1512"/>
      <c r="CZ266" s="1510"/>
      <c r="DA266" s="1511"/>
      <c r="DB266" s="1511"/>
      <c r="DC266" s="1511"/>
      <c r="DD266" s="1512"/>
      <c r="DE266" s="1510"/>
      <c r="DF266" s="1511"/>
      <c r="DG266" s="1511"/>
      <c r="DH266" s="1511"/>
      <c r="DI266" s="1512"/>
      <c r="DJ266" s="1510"/>
      <c r="DK266" s="1511"/>
      <c r="DL266" s="1511"/>
      <c r="DM266" s="1511"/>
      <c r="DN266" s="1512"/>
      <c r="DO266" s="1510"/>
      <c r="DP266" s="1511"/>
      <c r="DQ266" s="1511"/>
      <c r="DR266" s="1511"/>
      <c r="DS266" s="1512"/>
      <c r="DT266" s="1510"/>
      <c r="DU266" s="1511"/>
      <c r="DV266" s="1511"/>
      <c r="DW266" s="1511"/>
      <c r="DX266" s="1512"/>
      <c r="DY266" s="1510"/>
      <c r="DZ266" s="1511"/>
      <c r="EA266" s="1511"/>
      <c r="EB266" s="1511"/>
      <c r="EC266" s="1512"/>
      <c r="ED266" s="1510"/>
      <c r="EE266" s="1511"/>
      <c r="EF266" s="1511"/>
      <c r="EG266" s="1511"/>
      <c r="EH266" s="1512"/>
      <c r="EI266" s="1510"/>
      <c r="EJ266" s="1511"/>
      <c r="EK266" s="1511"/>
      <c r="EL266" s="1511"/>
      <c r="EM266" s="1512"/>
      <c r="EN266" s="1510"/>
      <c r="EO266" s="1511"/>
      <c r="EP266" s="1511"/>
      <c r="EQ266" s="1511"/>
      <c r="ER266" s="1512"/>
      <c r="ES266" s="1510"/>
      <c r="ET266" s="1511"/>
      <c r="EU266" s="1511"/>
      <c r="EV266" s="1511"/>
      <c r="EW266" s="1512"/>
      <c r="EX266" s="1510"/>
      <c r="EY266" s="1511"/>
      <c r="EZ266" s="1511"/>
      <c r="FA266" s="1511"/>
      <c r="FB266" s="1512"/>
      <c r="FC266" s="1510"/>
      <c r="FD266" s="1511"/>
      <c r="FE266" s="1511"/>
      <c r="FF266" s="1511"/>
      <c r="FG266" s="1512"/>
      <c r="FH266" s="1510"/>
      <c r="FI266" s="1511"/>
      <c r="FJ266" s="1511"/>
      <c r="FK266" s="1511"/>
      <c r="FL266" s="1512"/>
      <c r="FM266" s="1510"/>
      <c r="FN266" s="1511"/>
      <c r="FO266" s="1511"/>
      <c r="FP266" s="1511"/>
      <c r="FQ266" s="1512"/>
      <c r="FR266" s="1510"/>
      <c r="FS266" s="1511"/>
      <c r="FT266" s="1511"/>
      <c r="FU266" s="1511"/>
      <c r="FV266" s="1512"/>
      <c r="FW266" s="1510"/>
      <c r="FX266" s="1511"/>
      <c r="FY266" s="1511"/>
      <c r="FZ266" s="1511"/>
      <c r="GA266" s="1512"/>
      <c r="GB266" s="1510"/>
      <c r="GC266" s="1511"/>
      <c r="GD266" s="1511"/>
      <c r="GE266" s="1511"/>
      <c r="GF266" s="1512"/>
      <c r="GG266" s="1510"/>
      <c r="GH266" s="1511"/>
      <c r="GI266" s="1511"/>
      <c r="GJ266" s="1511"/>
      <c r="GK266" s="1512"/>
      <c r="GL266" s="1549"/>
      <c r="GM266" s="2161"/>
      <c r="GN266" s="1551"/>
    </row>
    <row r="267" spans="1:196" ht="10.5" hidden="1" customHeight="1">
      <c r="A267" s="1387"/>
      <c r="B267" s="1381"/>
      <c r="C267" s="1381"/>
      <c r="D267" s="1381"/>
      <c r="E267" s="1381"/>
      <c r="F267" s="1381"/>
      <c r="G267" s="1518" t="s">
        <v>829</v>
      </c>
      <c r="H267" s="1515"/>
      <c r="I267" s="214"/>
      <c r="J267" s="215"/>
      <c r="K267" s="215"/>
      <c r="L267" s="215"/>
      <c r="M267" s="217"/>
      <c r="N267" s="218"/>
      <c r="O267" s="215"/>
      <c r="P267" s="215"/>
      <c r="Q267" s="215"/>
      <c r="R267" s="215"/>
      <c r="S267" s="218"/>
      <c r="T267" s="215"/>
      <c r="U267" s="215"/>
      <c r="V267" s="215"/>
      <c r="W267" s="215"/>
      <c r="X267" s="218"/>
      <c r="Y267" s="215"/>
      <c r="Z267" s="215"/>
      <c r="AA267" s="215"/>
      <c r="AB267" s="215"/>
      <c r="AC267" s="218"/>
      <c r="AD267" s="215"/>
      <c r="AE267" s="215"/>
      <c r="AF267" s="215"/>
      <c r="AG267" s="217"/>
      <c r="AH267" s="218"/>
      <c r="AI267" s="215"/>
      <c r="AJ267" s="215"/>
      <c r="AK267" s="215"/>
      <c r="AL267" s="217"/>
      <c r="AM267" s="215"/>
      <c r="AN267" s="215"/>
      <c r="AO267" s="215"/>
      <c r="AP267" s="215"/>
      <c r="AQ267" s="215"/>
      <c r="AR267" s="218"/>
      <c r="AS267" s="215"/>
      <c r="AT267" s="215"/>
      <c r="AU267" s="215"/>
      <c r="AV267" s="217"/>
      <c r="AW267" s="215"/>
      <c r="AX267" s="215"/>
      <c r="AY267" s="215"/>
      <c r="AZ267" s="215"/>
      <c r="BA267" s="215"/>
      <c r="BB267" s="219"/>
      <c r="BC267" s="215"/>
      <c r="BD267" s="215"/>
      <c r="BE267" s="215"/>
      <c r="BF267" s="217"/>
      <c r="BG267" s="215"/>
      <c r="BH267" s="215"/>
      <c r="BI267" s="215"/>
      <c r="BJ267" s="215"/>
      <c r="BK267" s="215"/>
      <c r="BL267" s="218"/>
      <c r="BM267" s="215"/>
      <c r="BN267" s="215"/>
      <c r="BO267" s="215"/>
      <c r="BP267" s="215"/>
      <c r="BQ267" s="218"/>
      <c r="BR267" s="215"/>
      <c r="BS267" s="215"/>
      <c r="BT267" s="215"/>
      <c r="BU267" s="217"/>
      <c r="BV267" s="218"/>
      <c r="BW267" s="215"/>
      <c r="BX267" s="215"/>
      <c r="BY267" s="215"/>
      <c r="BZ267" s="217"/>
      <c r="CA267" s="218"/>
      <c r="CB267" s="215"/>
      <c r="CC267" s="215"/>
      <c r="CD267" s="215"/>
      <c r="CE267" s="217"/>
      <c r="CF267" s="218"/>
      <c r="CG267" s="215"/>
      <c r="CH267" s="215"/>
      <c r="CI267" s="215"/>
      <c r="CJ267" s="217"/>
      <c r="CK267" s="215"/>
      <c r="CL267" s="215"/>
      <c r="CM267" s="215"/>
      <c r="CN267" s="215"/>
      <c r="CO267" s="215"/>
      <c r="CP267" s="215"/>
      <c r="CQ267" s="215"/>
      <c r="CR267" s="215"/>
      <c r="CS267" s="215"/>
      <c r="CT267" s="215"/>
      <c r="CU267" s="215"/>
      <c r="CV267" s="215"/>
      <c r="CW267" s="215"/>
      <c r="CX267" s="215"/>
      <c r="CY267" s="215"/>
      <c r="CZ267" s="215"/>
      <c r="DA267" s="215"/>
      <c r="DB267" s="215"/>
      <c r="DC267" s="215"/>
      <c r="DD267" s="215"/>
      <c r="DE267" s="215"/>
      <c r="DF267" s="215"/>
      <c r="DG267" s="215"/>
      <c r="DH267" s="215"/>
      <c r="DI267" s="215"/>
      <c r="DJ267" s="215"/>
      <c r="DK267" s="215"/>
      <c r="DL267" s="215"/>
      <c r="DM267" s="215"/>
      <c r="DN267" s="215"/>
      <c r="DO267" s="215"/>
      <c r="DP267" s="215"/>
      <c r="DQ267" s="215"/>
      <c r="DR267" s="215"/>
      <c r="DS267" s="215"/>
      <c r="DT267" s="215"/>
      <c r="DU267" s="215"/>
      <c r="DV267" s="215"/>
      <c r="DW267" s="215"/>
      <c r="DX267" s="215"/>
      <c r="DY267" s="215"/>
      <c r="DZ267" s="215"/>
      <c r="EA267" s="215"/>
      <c r="EB267" s="215"/>
      <c r="EC267" s="215"/>
      <c r="ED267" s="215"/>
      <c r="EE267" s="215"/>
      <c r="EF267" s="215"/>
      <c r="EG267" s="215"/>
      <c r="EH267" s="215"/>
      <c r="EI267" s="215"/>
      <c r="EJ267" s="215"/>
      <c r="EK267" s="215"/>
      <c r="EL267" s="215"/>
      <c r="EM267" s="215"/>
      <c r="EN267" s="215"/>
      <c r="EO267" s="215"/>
      <c r="EP267" s="215"/>
      <c r="EQ267" s="215"/>
      <c r="ER267" s="215"/>
      <c r="ES267" s="215"/>
      <c r="ET267" s="215"/>
      <c r="EU267" s="215"/>
      <c r="EV267" s="215"/>
      <c r="EW267" s="215"/>
      <c r="EX267" s="215"/>
      <c r="EY267" s="215"/>
      <c r="EZ267" s="215"/>
      <c r="FA267" s="215"/>
      <c r="FB267" s="215"/>
      <c r="FC267" s="215"/>
      <c r="FD267" s="215"/>
      <c r="FE267" s="215"/>
      <c r="FF267" s="215"/>
      <c r="FG267" s="215"/>
      <c r="FH267" s="215"/>
      <c r="FI267" s="215"/>
      <c r="FJ267" s="215"/>
      <c r="FK267" s="215"/>
      <c r="FL267" s="215"/>
      <c r="FM267" s="215"/>
      <c r="FN267" s="215"/>
      <c r="FO267" s="215"/>
      <c r="FP267" s="215"/>
      <c r="FQ267" s="215"/>
      <c r="FR267" s="215"/>
      <c r="FS267" s="215"/>
      <c r="FT267" s="215"/>
      <c r="FU267" s="215"/>
      <c r="FV267" s="215"/>
      <c r="FW267" s="215"/>
      <c r="FX267" s="215"/>
      <c r="FY267" s="215"/>
      <c r="FZ267" s="215"/>
      <c r="GA267" s="215"/>
      <c r="GB267" s="215"/>
      <c r="GC267" s="215"/>
      <c r="GD267" s="215"/>
      <c r="GE267" s="215"/>
      <c r="GF267" s="215"/>
      <c r="GG267" s="218"/>
      <c r="GH267" s="215"/>
      <c r="GI267" s="215"/>
      <c r="GJ267" s="215"/>
      <c r="GK267" s="215"/>
      <c r="GL267" s="1555"/>
      <c r="GM267" s="283"/>
      <c r="GN267" s="1551"/>
    </row>
    <row r="268" spans="1:196" ht="10.5" hidden="1" customHeight="1">
      <c r="A268" s="1387"/>
      <c r="B268" s="1381"/>
      <c r="C268" s="1381"/>
      <c r="D268" s="1381"/>
      <c r="E268" s="1381"/>
      <c r="F268" s="1381"/>
      <c r="G268" s="1518"/>
      <c r="H268" s="1515"/>
      <c r="I268" s="214"/>
      <c r="J268" s="215"/>
      <c r="K268" s="215"/>
      <c r="L268" s="215"/>
      <c r="M268" s="217"/>
      <c r="N268" s="218"/>
      <c r="O268" s="215"/>
      <c r="P268" s="215"/>
      <c r="Q268" s="215"/>
      <c r="R268" s="215"/>
      <c r="S268" s="218"/>
      <c r="T268" s="215"/>
      <c r="U268" s="215"/>
      <c r="V268" s="215"/>
      <c r="W268" s="215"/>
      <c r="X268" s="218"/>
      <c r="Y268" s="215"/>
      <c r="Z268" s="215"/>
      <c r="AA268" s="215"/>
      <c r="AB268" s="215"/>
      <c r="AC268" s="218"/>
      <c r="AD268" s="215"/>
      <c r="AE268" s="215"/>
      <c r="AF268" s="215"/>
      <c r="AG268" s="217"/>
      <c r="AH268" s="218"/>
      <c r="AI268" s="215"/>
      <c r="AJ268" s="215"/>
      <c r="AK268" s="215"/>
      <c r="AL268" s="217"/>
      <c r="AM268" s="215"/>
      <c r="AN268" s="215"/>
      <c r="AO268" s="215"/>
      <c r="AP268" s="215"/>
      <c r="AQ268" s="215"/>
      <c r="AR268" s="215"/>
      <c r="AS268" s="215"/>
      <c r="AT268" s="215"/>
      <c r="AU268" s="215"/>
      <c r="AV268" s="215"/>
      <c r="AW268" s="215"/>
      <c r="AX268" s="215"/>
      <c r="AY268" s="215"/>
      <c r="AZ268" s="215"/>
      <c r="BA268" s="215"/>
      <c r="BB268" s="215"/>
      <c r="BC268" s="215"/>
      <c r="BD268" s="215"/>
      <c r="BE268" s="215"/>
      <c r="BF268" s="215"/>
      <c r="BG268" s="215"/>
      <c r="BH268" s="215"/>
      <c r="BI268" s="215"/>
      <c r="BJ268" s="215"/>
      <c r="BK268" s="215"/>
      <c r="BL268" s="215"/>
      <c r="BM268" s="215"/>
      <c r="BN268" s="215"/>
      <c r="BO268" s="215"/>
      <c r="BP268" s="215"/>
      <c r="BQ268" s="215"/>
      <c r="BR268" s="215"/>
      <c r="BS268" s="215"/>
      <c r="BT268" s="215"/>
      <c r="BU268" s="215"/>
      <c r="BV268" s="215"/>
      <c r="BW268" s="215"/>
      <c r="BX268" s="215"/>
      <c r="BY268" s="215"/>
      <c r="BZ268" s="215"/>
      <c r="CA268" s="215"/>
      <c r="CB268" s="215"/>
      <c r="CC268" s="215"/>
      <c r="CD268" s="215"/>
      <c r="CE268" s="217"/>
      <c r="CF268" s="218"/>
      <c r="CG268" s="215"/>
      <c r="CH268" s="215"/>
      <c r="CI268" s="215"/>
      <c r="CJ268" s="217"/>
      <c r="CK268" s="215"/>
      <c r="CL268" s="215"/>
      <c r="CM268" s="215"/>
      <c r="CN268" s="215"/>
      <c r="CO268" s="215"/>
      <c r="CP268" s="215"/>
      <c r="CQ268" s="215"/>
      <c r="CR268" s="215"/>
      <c r="CS268" s="215"/>
      <c r="CT268" s="215"/>
      <c r="CU268" s="215"/>
      <c r="CV268" s="215"/>
      <c r="CW268" s="215"/>
      <c r="CX268" s="215"/>
      <c r="CY268" s="215"/>
      <c r="CZ268" s="215"/>
      <c r="DA268" s="215"/>
      <c r="DB268" s="215"/>
      <c r="DC268" s="215"/>
      <c r="DD268" s="215"/>
      <c r="DE268" s="215"/>
      <c r="DF268" s="215"/>
      <c r="DG268" s="215"/>
      <c r="DH268" s="215"/>
      <c r="DI268" s="215"/>
      <c r="DJ268" s="215"/>
      <c r="DK268" s="215"/>
      <c r="DL268" s="215"/>
      <c r="DM268" s="215"/>
      <c r="DN268" s="215"/>
      <c r="DO268" s="215"/>
      <c r="DP268" s="215"/>
      <c r="DQ268" s="215"/>
      <c r="DR268" s="215"/>
      <c r="DS268" s="215"/>
      <c r="DT268" s="215"/>
      <c r="DU268" s="215"/>
      <c r="DV268" s="215"/>
      <c r="DW268" s="215"/>
      <c r="DX268" s="215"/>
      <c r="DY268" s="215"/>
      <c r="DZ268" s="215"/>
      <c r="EA268" s="215"/>
      <c r="EB268" s="215"/>
      <c r="EC268" s="215"/>
      <c r="ED268" s="215"/>
      <c r="EE268" s="215"/>
      <c r="EF268" s="215"/>
      <c r="EG268" s="215"/>
      <c r="EH268" s="215"/>
      <c r="EI268" s="215"/>
      <c r="EJ268" s="215"/>
      <c r="EK268" s="215"/>
      <c r="EL268" s="215"/>
      <c r="EM268" s="215"/>
      <c r="EN268" s="215"/>
      <c r="EO268" s="215"/>
      <c r="EP268" s="215"/>
      <c r="EQ268" s="215"/>
      <c r="ER268" s="215"/>
      <c r="ES268" s="215"/>
      <c r="ET268" s="215"/>
      <c r="EU268" s="215"/>
      <c r="EV268" s="215"/>
      <c r="EW268" s="215"/>
      <c r="EX268" s="215"/>
      <c r="EY268" s="215"/>
      <c r="EZ268" s="215"/>
      <c r="FA268" s="215"/>
      <c r="FB268" s="215"/>
      <c r="FC268" s="215"/>
      <c r="FD268" s="215"/>
      <c r="FE268" s="215"/>
      <c r="FF268" s="215"/>
      <c r="FG268" s="215"/>
      <c r="FH268" s="215"/>
      <c r="FI268" s="215"/>
      <c r="FJ268" s="215"/>
      <c r="FK268" s="215"/>
      <c r="FL268" s="215"/>
      <c r="FM268" s="215"/>
      <c r="FN268" s="215"/>
      <c r="FO268" s="215"/>
      <c r="FP268" s="215"/>
      <c r="FQ268" s="215"/>
      <c r="FR268" s="215"/>
      <c r="FS268" s="215"/>
      <c r="FT268" s="215"/>
      <c r="FU268" s="215"/>
      <c r="FV268" s="215"/>
      <c r="FW268" s="215"/>
      <c r="FX268" s="215"/>
      <c r="FY268" s="215"/>
      <c r="FZ268" s="215"/>
      <c r="GA268" s="215"/>
      <c r="GB268" s="215"/>
      <c r="GC268" s="215"/>
      <c r="GD268" s="215"/>
      <c r="GE268" s="215"/>
      <c r="GF268" s="215"/>
      <c r="GG268" s="218"/>
      <c r="GH268" s="215"/>
      <c r="GI268" s="215"/>
      <c r="GJ268" s="215"/>
      <c r="GK268" s="215"/>
      <c r="GL268" s="1555"/>
      <c r="GM268" s="283"/>
      <c r="GN268" s="1551"/>
    </row>
    <row r="269" spans="1:196" ht="10.5" hidden="1" customHeight="1">
      <c r="A269" s="1387"/>
      <c r="B269" s="1381"/>
      <c r="C269" s="1381"/>
      <c r="D269" s="1381"/>
      <c r="E269" s="1381"/>
      <c r="F269" s="1381"/>
      <c r="G269" s="1519"/>
      <c r="H269" s="1520"/>
      <c r="I269" s="1517"/>
      <c r="J269" s="1511"/>
      <c r="K269" s="1511"/>
      <c r="L269" s="1511"/>
      <c r="M269" s="1512"/>
      <c r="N269" s="1510"/>
      <c r="O269" s="1511"/>
      <c r="P269" s="1511"/>
      <c r="Q269" s="1511"/>
      <c r="R269" s="1512"/>
      <c r="S269" s="1510"/>
      <c r="T269" s="1511"/>
      <c r="U269" s="1511"/>
      <c r="V269" s="1511"/>
      <c r="W269" s="1512"/>
      <c r="X269" s="1510"/>
      <c r="Y269" s="1511"/>
      <c r="Z269" s="1511"/>
      <c r="AA269" s="1511"/>
      <c r="AB269" s="1512"/>
      <c r="AC269" s="1510"/>
      <c r="AD269" s="1511"/>
      <c r="AE269" s="1511"/>
      <c r="AF269" s="1511"/>
      <c r="AG269" s="1512"/>
      <c r="AH269" s="1510"/>
      <c r="AI269" s="1511"/>
      <c r="AJ269" s="1511"/>
      <c r="AK269" s="1511"/>
      <c r="AL269" s="1512"/>
      <c r="AM269" s="1510"/>
      <c r="AN269" s="1511"/>
      <c r="AO269" s="1511"/>
      <c r="AP269" s="1511"/>
      <c r="AQ269" s="1512"/>
      <c r="AR269" s="1510"/>
      <c r="AS269" s="1511"/>
      <c r="AT269" s="1511"/>
      <c r="AU269" s="1511"/>
      <c r="AV269" s="1512"/>
      <c r="AW269" s="1510"/>
      <c r="AX269" s="1511"/>
      <c r="AY269" s="1511"/>
      <c r="AZ269" s="1511"/>
      <c r="BA269" s="1521"/>
      <c r="BB269" s="1522"/>
      <c r="BC269" s="1511"/>
      <c r="BD269" s="1511"/>
      <c r="BE269" s="1511"/>
      <c r="BF269" s="1512"/>
      <c r="BG269" s="1510"/>
      <c r="BH269" s="1511"/>
      <c r="BI269" s="1511"/>
      <c r="BJ269" s="1511"/>
      <c r="BK269" s="1512"/>
      <c r="BL269" s="1510"/>
      <c r="BM269" s="1511"/>
      <c r="BN269" s="1511"/>
      <c r="BO269" s="1511"/>
      <c r="BP269" s="1512"/>
      <c r="BQ269" s="1510"/>
      <c r="BR269" s="1511"/>
      <c r="BS269" s="1511"/>
      <c r="BT269" s="1511"/>
      <c r="BU269" s="1512"/>
      <c r="BV269" s="1510"/>
      <c r="BW269" s="1511"/>
      <c r="BX269" s="1511"/>
      <c r="BY269" s="1511"/>
      <c r="BZ269" s="1512"/>
      <c r="CA269" s="1510"/>
      <c r="CB269" s="1511"/>
      <c r="CC269" s="1511"/>
      <c r="CD269" s="1511"/>
      <c r="CE269" s="1512"/>
      <c r="CF269" s="1510"/>
      <c r="CG269" s="1511"/>
      <c r="CH269" s="1511"/>
      <c r="CI269" s="1511"/>
      <c r="CJ269" s="1512"/>
      <c r="CK269" s="1511"/>
      <c r="CL269" s="1511"/>
      <c r="CM269" s="1511"/>
      <c r="CN269" s="1511"/>
      <c r="CO269" s="1512"/>
      <c r="CP269" s="1510"/>
      <c r="CQ269" s="1511"/>
      <c r="CR269" s="1511"/>
      <c r="CS269" s="1511"/>
      <c r="CT269" s="1512"/>
      <c r="CU269" s="1510"/>
      <c r="CV269" s="1511"/>
      <c r="CW269" s="1511"/>
      <c r="CX269" s="1511"/>
      <c r="CY269" s="1512"/>
      <c r="CZ269" s="1510"/>
      <c r="DA269" s="1511"/>
      <c r="DB269" s="1511"/>
      <c r="DC269" s="1511"/>
      <c r="DD269" s="1512"/>
      <c r="DE269" s="1510"/>
      <c r="DF269" s="1511"/>
      <c r="DG269" s="1511"/>
      <c r="DH269" s="1511"/>
      <c r="DI269" s="1512"/>
      <c r="DJ269" s="1510"/>
      <c r="DK269" s="1511"/>
      <c r="DL269" s="1511"/>
      <c r="DM269" s="1511"/>
      <c r="DN269" s="1512"/>
      <c r="DO269" s="1510"/>
      <c r="DP269" s="1511"/>
      <c r="DQ269" s="1511"/>
      <c r="DR269" s="1511"/>
      <c r="DS269" s="1512"/>
      <c r="DT269" s="1510"/>
      <c r="DU269" s="1511"/>
      <c r="DV269" s="1511"/>
      <c r="DW269" s="1511"/>
      <c r="DX269" s="1512"/>
      <c r="DY269" s="1510"/>
      <c r="DZ269" s="1511"/>
      <c r="EA269" s="1511"/>
      <c r="EB269" s="1511"/>
      <c r="EC269" s="1512"/>
      <c r="ED269" s="1510"/>
      <c r="EE269" s="1511"/>
      <c r="EF269" s="1511"/>
      <c r="EG269" s="1511"/>
      <c r="EH269" s="1512"/>
      <c r="EI269" s="1510"/>
      <c r="EJ269" s="1511"/>
      <c r="EK269" s="1511"/>
      <c r="EL269" s="1511"/>
      <c r="EM269" s="1512"/>
      <c r="EN269" s="1510"/>
      <c r="EO269" s="1511"/>
      <c r="EP269" s="1511"/>
      <c r="EQ269" s="1511"/>
      <c r="ER269" s="1512"/>
      <c r="ES269" s="1510"/>
      <c r="ET269" s="1511"/>
      <c r="EU269" s="1511"/>
      <c r="EV269" s="1511"/>
      <c r="EW269" s="1512"/>
      <c r="EX269" s="1510"/>
      <c r="EY269" s="1511"/>
      <c r="EZ269" s="1511"/>
      <c r="FA269" s="1511"/>
      <c r="FB269" s="1512"/>
      <c r="FC269" s="1510"/>
      <c r="FD269" s="1511"/>
      <c r="FE269" s="1511"/>
      <c r="FF269" s="1511"/>
      <c r="FG269" s="1512"/>
      <c r="FH269" s="1510"/>
      <c r="FI269" s="1511"/>
      <c r="FJ269" s="1511"/>
      <c r="FK269" s="1511"/>
      <c r="FL269" s="1512"/>
      <c r="FM269" s="1510"/>
      <c r="FN269" s="1511"/>
      <c r="FO269" s="1511"/>
      <c r="FP269" s="1511"/>
      <c r="FQ269" s="1512"/>
      <c r="FR269" s="1510"/>
      <c r="FS269" s="1511"/>
      <c r="FT269" s="1511"/>
      <c r="FU269" s="1511"/>
      <c r="FV269" s="1512"/>
      <c r="FW269" s="1510"/>
      <c r="FX269" s="1511"/>
      <c r="FY269" s="1511"/>
      <c r="FZ269" s="1511"/>
      <c r="GA269" s="1512"/>
      <c r="GB269" s="1510"/>
      <c r="GC269" s="1511"/>
      <c r="GD269" s="1511"/>
      <c r="GE269" s="1511"/>
      <c r="GF269" s="1512"/>
      <c r="GG269" s="1510"/>
      <c r="GH269" s="1511"/>
      <c r="GI269" s="1511"/>
      <c r="GJ269" s="1511"/>
      <c r="GK269" s="1513"/>
      <c r="GL269" s="1556"/>
      <c r="GM269" s="283"/>
      <c r="GN269" s="1551"/>
    </row>
    <row r="270" spans="1:196" ht="10.5" hidden="1" customHeight="1">
      <c r="A270" s="1387"/>
      <c r="B270" s="1381"/>
      <c r="C270" s="1381"/>
      <c r="D270" s="1381"/>
      <c r="E270" s="1381"/>
      <c r="F270" s="1381"/>
      <c r="G270" s="1392" t="s">
        <v>716</v>
      </c>
      <c r="H270" s="1515"/>
      <c r="I270" s="214"/>
      <c r="J270" s="215"/>
      <c r="K270" s="215"/>
      <c r="L270" s="215"/>
      <c r="M270" s="217"/>
      <c r="N270" s="218"/>
      <c r="O270" s="215"/>
      <c r="P270" s="215"/>
      <c r="Q270" s="215"/>
      <c r="R270" s="217"/>
      <c r="S270" s="215"/>
      <c r="T270" s="215"/>
      <c r="U270" s="215"/>
      <c r="V270" s="215"/>
      <c r="W270" s="215"/>
      <c r="X270" s="218"/>
      <c r="Y270" s="215"/>
      <c r="Z270" s="215"/>
      <c r="AA270" s="215"/>
      <c r="AB270" s="215"/>
      <c r="AC270" s="218"/>
      <c r="AD270" s="215"/>
      <c r="AE270" s="215"/>
      <c r="AF270" s="215"/>
      <c r="AG270" s="217"/>
      <c r="AH270" s="218"/>
      <c r="AI270" s="215"/>
      <c r="AJ270" s="215"/>
      <c r="AK270" s="215"/>
      <c r="AL270" s="217"/>
      <c r="AM270" s="215"/>
      <c r="AN270" s="215"/>
      <c r="AO270" s="215"/>
      <c r="AP270" s="215"/>
      <c r="AQ270" s="215"/>
      <c r="AR270" s="218"/>
      <c r="AS270" s="215"/>
      <c r="AT270" s="215"/>
      <c r="AU270" s="215"/>
      <c r="AV270" s="217"/>
      <c r="AW270" s="215"/>
      <c r="AX270" s="215"/>
      <c r="AY270" s="215"/>
      <c r="AZ270" s="215"/>
      <c r="BA270" s="215"/>
      <c r="BB270" s="219"/>
      <c r="BC270" s="215"/>
      <c r="BD270" s="215"/>
      <c r="BE270" s="215"/>
      <c r="BF270" s="217"/>
      <c r="BG270" s="215"/>
      <c r="BH270" s="215"/>
      <c r="BI270" s="215"/>
      <c r="BJ270" s="215"/>
      <c r="BK270" s="215"/>
      <c r="BL270" s="218"/>
      <c r="BM270" s="215"/>
      <c r="BN270" s="215"/>
      <c r="BO270" s="215"/>
      <c r="BP270" s="215"/>
      <c r="BQ270" s="218"/>
      <c r="BR270" s="215"/>
      <c r="BS270" s="215"/>
      <c r="BT270" s="215"/>
      <c r="BU270" s="217"/>
      <c r="BV270" s="218"/>
      <c r="BW270" s="215"/>
      <c r="BX270" s="215"/>
      <c r="BY270" s="215"/>
      <c r="BZ270" s="217"/>
      <c r="CA270" s="218"/>
      <c r="CB270" s="215"/>
      <c r="CC270" s="215"/>
      <c r="CD270" s="215"/>
      <c r="CE270" s="217"/>
      <c r="CF270" s="218"/>
      <c r="CG270" s="215"/>
      <c r="CH270" s="215"/>
      <c r="CI270" s="215"/>
      <c r="CJ270" s="217"/>
      <c r="CK270" s="215"/>
      <c r="CL270" s="215"/>
      <c r="CM270" s="215"/>
      <c r="CN270" s="215"/>
      <c r="CO270" s="215"/>
      <c r="CP270" s="215"/>
      <c r="CQ270" s="215"/>
      <c r="CR270" s="215"/>
      <c r="CS270" s="215"/>
      <c r="CT270" s="215"/>
      <c r="CU270" s="215"/>
      <c r="CV270" s="215"/>
      <c r="CW270" s="215"/>
      <c r="CX270" s="215"/>
      <c r="CY270" s="215"/>
      <c r="CZ270" s="215"/>
      <c r="DA270" s="215"/>
      <c r="DB270" s="215"/>
      <c r="DC270" s="215"/>
      <c r="DD270" s="215"/>
      <c r="DE270" s="215"/>
      <c r="DF270" s="215"/>
      <c r="DG270" s="215"/>
      <c r="DH270" s="215"/>
      <c r="DI270" s="215"/>
      <c r="DJ270" s="215"/>
      <c r="DK270" s="215"/>
      <c r="DL270" s="215"/>
      <c r="DM270" s="215"/>
      <c r="DN270" s="215"/>
      <c r="DO270" s="215"/>
      <c r="DP270" s="215"/>
      <c r="DQ270" s="215"/>
      <c r="DR270" s="215"/>
      <c r="DS270" s="215"/>
      <c r="DT270" s="215"/>
      <c r="DU270" s="215"/>
      <c r="DV270" s="215"/>
      <c r="DW270" s="215"/>
      <c r="DX270" s="215"/>
      <c r="DY270" s="215"/>
      <c r="DZ270" s="215"/>
      <c r="EA270" s="215"/>
      <c r="EB270" s="215"/>
      <c r="EC270" s="215"/>
      <c r="ED270" s="215"/>
      <c r="EE270" s="215"/>
      <c r="EF270" s="215"/>
      <c r="EG270" s="215"/>
      <c r="EH270" s="215"/>
      <c r="EI270" s="215"/>
      <c r="EJ270" s="215"/>
      <c r="EK270" s="215"/>
      <c r="EL270" s="215"/>
      <c r="EM270" s="215"/>
      <c r="EN270" s="215"/>
      <c r="EO270" s="215"/>
      <c r="EP270" s="215"/>
      <c r="EQ270" s="215"/>
      <c r="ER270" s="215"/>
      <c r="ES270" s="215"/>
      <c r="ET270" s="215"/>
      <c r="EU270" s="215"/>
      <c r="EV270" s="215"/>
      <c r="EW270" s="215"/>
      <c r="EX270" s="215"/>
      <c r="EY270" s="215"/>
      <c r="EZ270" s="215"/>
      <c r="FA270" s="215"/>
      <c r="FB270" s="215"/>
      <c r="FC270" s="215"/>
      <c r="FD270" s="215"/>
      <c r="FE270" s="215"/>
      <c r="FF270" s="215"/>
      <c r="FG270" s="215"/>
      <c r="FH270" s="215"/>
      <c r="FI270" s="215"/>
      <c r="FJ270" s="215"/>
      <c r="FK270" s="215"/>
      <c r="FL270" s="215"/>
      <c r="FM270" s="215"/>
      <c r="FN270" s="215"/>
      <c r="FO270" s="215"/>
      <c r="FP270" s="215"/>
      <c r="FQ270" s="215"/>
      <c r="FR270" s="215"/>
      <c r="FS270" s="215"/>
      <c r="FT270" s="215"/>
      <c r="FU270" s="215"/>
      <c r="FV270" s="215"/>
      <c r="FW270" s="215"/>
      <c r="FX270" s="215"/>
      <c r="FY270" s="215"/>
      <c r="FZ270" s="215"/>
      <c r="GA270" s="215"/>
      <c r="GB270" s="215"/>
      <c r="GC270" s="215"/>
      <c r="GD270" s="215"/>
      <c r="GE270" s="215"/>
      <c r="GF270" s="215"/>
      <c r="GG270" s="218"/>
      <c r="GH270" s="215"/>
      <c r="GI270" s="215"/>
      <c r="GJ270" s="215"/>
      <c r="GK270" s="215"/>
      <c r="GL270" s="1553"/>
      <c r="GM270" s="2162">
        <f>ROUND(GL270/20,2)</f>
        <v>0</v>
      </c>
      <c r="GN270" s="1551"/>
    </row>
    <row r="271" spans="1:196" ht="4.5" hidden="1" customHeight="1">
      <c r="A271" s="1387"/>
      <c r="B271" s="1381"/>
      <c r="C271" s="1381"/>
      <c r="D271" s="1381"/>
      <c r="E271" s="1381"/>
      <c r="F271" s="1381"/>
      <c r="G271" s="1392"/>
      <c r="H271" s="1515"/>
      <c r="I271" s="214"/>
      <c r="J271" s="215"/>
      <c r="K271" s="215"/>
      <c r="L271" s="215"/>
      <c r="M271" s="217"/>
      <c r="N271" s="218"/>
      <c r="O271" s="215"/>
      <c r="P271" s="215"/>
      <c r="Q271" s="215"/>
      <c r="R271" s="217"/>
      <c r="S271" s="215"/>
      <c r="T271" s="215"/>
      <c r="U271" s="215"/>
      <c r="V271" s="215"/>
      <c r="W271" s="215"/>
      <c r="X271" s="218"/>
      <c r="Y271" s="215"/>
      <c r="Z271" s="215"/>
      <c r="AA271" s="215"/>
      <c r="AB271" s="215"/>
      <c r="AC271" s="218"/>
      <c r="AD271" s="215"/>
      <c r="AE271" s="215"/>
      <c r="AF271" s="215"/>
      <c r="AG271" s="217"/>
      <c r="AH271" s="218"/>
      <c r="AI271" s="215"/>
      <c r="AJ271" s="215"/>
      <c r="AK271" s="215"/>
      <c r="AL271" s="217"/>
      <c r="AM271" s="215"/>
      <c r="AN271" s="215"/>
      <c r="AO271" s="215"/>
      <c r="AP271" s="215"/>
      <c r="AQ271" s="215"/>
      <c r="AR271" s="218"/>
      <c r="AS271" s="215"/>
      <c r="AT271" s="215"/>
      <c r="AU271" s="215"/>
      <c r="AV271" s="217"/>
      <c r="AW271" s="215"/>
      <c r="AX271" s="215"/>
      <c r="AY271" s="215"/>
      <c r="AZ271" s="215"/>
      <c r="BA271" s="215"/>
      <c r="BB271" s="219"/>
      <c r="BC271" s="215"/>
      <c r="BD271" s="215"/>
      <c r="BE271" s="215"/>
      <c r="BF271" s="217"/>
      <c r="BG271" s="215"/>
      <c r="BH271" s="215"/>
      <c r="BI271" s="215"/>
      <c r="BJ271" s="215"/>
      <c r="BK271" s="215"/>
      <c r="BL271" s="218"/>
      <c r="BM271" s="215"/>
      <c r="BN271" s="215"/>
      <c r="BO271" s="215"/>
      <c r="BP271" s="215"/>
      <c r="BQ271" s="218"/>
      <c r="BR271" s="215"/>
      <c r="BS271" s="215"/>
      <c r="BT271" s="215"/>
      <c r="BU271" s="217"/>
      <c r="BV271" s="218"/>
      <c r="BW271" s="215"/>
      <c r="BX271" s="215"/>
      <c r="BY271" s="215"/>
      <c r="BZ271" s="217"/>
      <c r="CA271" s="218"/>
      <c r="CB271" s="215"/>
      <c r="CC271" s="215"/>
      <c r="CD271" s="215"/>
      <c r="CE271" s="217"/>
      <c r="CF271" s="218"/>
      <c r="CG271" s="215"/>
      <c r="CH271" s="215"/>
      <c r="CI271" s="215"/>
      <c r="CJ271" s="217"/>
      <c r="CK271" s="215"/>
      <c r="CL271" s="215"/>
      <c r="CM271" s="215"/>
      <c r="CN271" s="215"/>
      <c r="CO271" s="215"/>
      <c r="CP271" s="215"/>
      <c r="CQ271" s="215"/>
      <c r="CR271" s="215"/>
      <c r="CS271" s="215"/>
      <c r="CT271" s="215"/>
      <c r="CU271" s="215"/>
      <c r="CV271" s="215"/>
      <c r="CW271" s="215"/>
      <c r="CX271" s="215"/>
      <c r="CY271" s="215"/>
      <c r="CZ271" s="215"/>
      <c r="DA271" s="215"/>
      <c r="DB271" s="215"/>
      <c r="DC271" s="215"/>
      <c r="DD271" s="215"/>
      <c r="DE271" s="215"/>
      <c r="DF271" s="215"/>
      <c r="DG271" s="215"/>
      <c r="DH271" s="215"/>
      <c r="DI271" s="215"/>
      <c r="DJ271" s="215"/>
      <c r="DK271" s="215"/>
      <c r="DL271" s="215"/>
      <c r="DM271" s="215"/>
      <c r="DN271" s="215"/>
      <c r="DO271" s="215"/>
      <c r="DP271" s="215"/>
      <c r="DQ271" s="215"/>
      <c r="DR271" s="215"/>
      <c r="DS271" s="215"/>
      <c r="DT271" s="215"/>
      <c r="DU271" s="215"/>
      <c r="DV271" s="215"/>
      <c r="DW271" s="215"/>
      <c r="DX271" s="215"/>
      <c r="DY271" s="215"/>
      <c r="DZ271" s="215"/>
      <c r="EA271" s="215"/>
      <c r="EB271" s="215"/>
      <c r="EC271" s="215"/>
      <c r="ED271" s="215"/>
      <c r="EE271" s="215"/>
      <c r="EF271" s="215"/>
      <c r="EG271" s="215"/>
      <c r="EH271" s="215"/>
      <c r="EI271" s="215"/>
      <c r="EJ271" s="215"/>
      <c r="EK271" s="215"/>
      <c r="EL271" s="215"/>
      <c r="EM271" s="215"/>
      <c r="EN271" s="215"/>
      <c r="EO271" s="215"/>
      <c r="EP271" s="215"/>
      <c r="EQ271" s="215"/>
      <c r="ER271" s="215"/>
      <c r="ES271" s="215"/>
      <c r="ET271" s="215"/>
      <c r="EU271" s="215"/>
      <c r="EV271" s="215"/>
      <c r="EW271" s="215"/>
      <c r="EX271" s="215"/>
      <c r="EY271" s="215"/>
      <c r="EZ271" s="215"/>
      <c r="FA271" s="215"/>
      <c r="FB271" s="215"/>
      <c r="FC271" s="215"/>
      <c r="FD271" s="215"/>
      <c r="FE271" s="215"/>
      <c r="FF271" s="215"/>
      <c r="FG271" s="215"/>
      <c r="FH271" s="215"/>
      <c r="FI271" s="215"/>
      <c r="FJ271" s="215"/>
      <c r="FK271" s="215"/>
      <c r="FL271" s="215"/>
      <c r="FM271" s="215"/>
      <c r="FN271" s="215"/>
      <c r="FO271" s="215"/>
      <c r="FP271" s="215"/>
      <c r="FQ271" s="215"/>
      <c r="FR271" s="215"/>
      <c r="FS271" s="215"/>
      <c r="FT271" s="215"/>
      <c r="FU271" s="215"/>
      <c r="FV271" s="215"/>
      <c r="FW271" s="215"/>
      <c r="FX271" s="215"/>
      <c r="FY271" s="215"/>
      <c r="FZ271" s="215"/>
      <c r="GA271" s="215"/>
      <c r="GB271" s="215"/>
      <c r="GC271" s="215"/>
      <c r="GD271" s="215"/>
      <c r="GE271" s="215"/>
      <c r="GF271" s="215"/>
      <c r="GG271" s="218"/>
      <c r="GH271" s="215"/>
      <c r="GI271" s="215"/>
      <c r="GJ271" s="215"/>
      <c r="GK271" s="215"/>
      <c r="GL271" s="1553"/>
      <c r="GM271" s="2162"/>
      <c r="GN271" s="1551"/>
    </row>
    <row r="272" spans="1:196" ht="10.5" hidden="1" customHeight="1">
      <c r="A272" s="1387"/>
      <c r="B272" s="1384"/>
      <c r="C272" s="1384"/>
      <c r="D272" s="1384"/>
      <c r="E272" s="1384"/>
      <c r="F272" s="1384"/>
      <c r="G272" s="1397"/>
      <c r="H272" s="1529"/>
      <c r="I272" s="1536"/>
      <c r="J272" s="1502"/>
      <c r="K272" s="1502"/>
      <c r="L272" s="1502"/>
      <c r="M272" s="1503"/>
      <c r="N272" s="1501"/>
      <c r="O272" s="1502"/>
      <c r="P272" s="1502"/>
      <c r="Q272" s="1502"/>
      <c r="R272" s="1503"/>
      <c r="S272" s="1501"/>
      <c r="T272" s="1502"/>
      <c r="U272" s="1502"/>
      <c r="V272" s="1502"/>
      <c r="W272" s="1503"/>
      <c r="X272" s="1501"/>
      <c r="Y272" s="1502"/>
      <c r="Z272" s="1502"/>
      <c r="AA272" s="1502"/>
      <c r="AB272" s="1503"/>
      <c r="AC272" s="1538"/>
      <c r="AD272" s="1539"/>
      <c r="AE272" s="1539"/>
      <c r="AF272" s="1539"/>
      <c r="AG272" s="1540"/>
      <c r="AH272" s="1533"/>
      <c r="AI272" s="1534"/>
      <c r="AJ272" s="1534"/>
      <c r="AK272" s="1534"/>
      <c r="AL272" s="1535"/>
      <c r="AM272" s="1534"/>
      <c r="AN272" s="1542"/>
      <c r="AO272" s="1542"/>
      <c r="AP272" s="1542"/>
      <c r="AQ272" s="1543"/>
      <c r="AR272" s="1501"/>
      <c r="AS272" s="1502"/>
      <c r="AT272" s="1502"/>
      <c r="AU272" s="1502"/>
      <c r="AV272" s="1503"/>
      <c r="AW272" s="1501"/>
      <c r="AX272" s="1502"/>
      <c r="AY272" s="1502"/>
      <c r="AZ272" s="1502"/>
      <c r="BA272" s="1544"/>
      <c r="BB272" s="1545"/>
      <c r="BC272" s="1502"/>
      <c r="BD272" s="1502"/>
      <c r="BE272" s="1502"/>
      <c r="BF272" s="1503"/>
      <c r="BG272" s="1510"/>
      <c r="BH272" s="1511"/>
      <c r="BI272" s="1511"/>
      <c r="BJ272" s="1511"/>
      <c r="BK272" s="1512"/>
      <c r="BL272" s="1546"/>
      <c r="BM272" s="1547"/>
      <c r="BN272" s="1547"/>
      <c r="BO272" s="1547"/>
      <c r="BP272" s="1547"/>
      <c r="BQ272" s="1547"/>
      <c r="BR272" s="1547"/>
      <c r="BS272" s="1547"/>
      <c r="BT272" s="1547"/>
      <c r="BU272" s="1548"/>
      <c r="BV272" s="1501"/>
      <c r="BW272" s="1502"/>
      <c r="BX272" s="1502"/>
      <c r="BY272" s="1502"/>
      <c r="BZ272" s="1503"/>
      <c r="CA272" s="1501"/>
      <c r="CB272" s="1502"/>
      <c r="CC272" s="1502"/>
      <c r="CD272" s="1502"/>
      <c r="CE272" s="1503"/>
      <c r="CF272" s="1501"/>
      <c r="CG272" s="1502"/>
      <c r="CH272" s="1502"/>
      <c r="CI272" s="1502"/>
      <c r="CJ272" s="1503"/>
      <c r="CK272" s="1502"/>
      <c r="CL272" s="1502"/>
      <c r="CM272" s="1502"/>
      <c r="CN272" s="1502"/>
      <c r="CO272" s="1503"/>
      <c r="CP272" s="1501"/>
      <c r="CQ272" s="1502"/>
      <c r="CR272" s="1502"/>
      <c r="CS272" s="1502"/>
      <c r="CT272" s="1503"/>
      <c r="CU272" s="1501"/>
      <c r="CV272" s="1502"/>
      <c r="CW272" s="1502"/>
      <c r="CX272" s="1502"/>
      <c r="CY272" s="1503"/>
      <c r="CZ272" s="1501"/>
      <c r="DA272" s="1502"/>
      <c r="DB272" s="1502"/>
      <c r="DC272" s="1502"/>
      <c r="DD272" s="1503"/>
      <c r="DE272" s="1501"/>
      <c r="DF272" s="1502"/>
      <c r="DG272" s="1502"/>
      <c r="DH272" s="1502"/>
      <c r="DI272" s="1503"/>
      <c r="DJ272" s="1501"/>
      <c r="DK272" s="1502"/>
      <c r="DL272" s="1502"/>
      <c r="DM272" s="1502"/>
      <c r="DN272" s="1503"/>
      <c r="DO272" s="1501"/>
      <c r="DP272" s="1502"/>
      <c r="DQ272" s="1502"/>
      <c r="DR272" s="1502"/>
      <c r="DS272" s="1503"/>
      <c r="DT272" s="1501"/>
      <c r="DU272" s="1502"/>
      <c r="DV272" s="1502"/>
      <c r="DW272" s="1502"/>
      <c r="DX272" s="1503"/>
      <c r="DY272" s="1501"/>
      <c r="DZ272" s="1502"/>
      <c r="EA272" s="1502"/>
      <c r="EB272" s="1502"/>
      <c r="EC272" s="1503"/>
      <c r="ED272" s="1501"/>
      <c r="EE272" s="1502"/>
      <c r="EF272" s="1502"/>
      <c r="EG272" s="1502"/>
      <c r="EH272" s="1503"/>
      <c r="EI272" s="1501"/>
      <c r="EJ272" s="1502"/>
      <c r="EK272" s="1502"/>
      <c r="EL272" s="1502"/>
      <c r="EM272" s="1503"/>
      <c r="EN272" s="1501"/>
      <c r="EO272" s="1502"/>
      <c r="EP272" s="1502"/>
      <c r="EQ272" s="1502"/>
      <c r="ER272" s="1503"/>
      <c r="ES272" s="1501"/>
      <c r="ET272" s="1502"/>
      <c r="EU272" s="1502"/>
      <c r="EV272" s="1502"/>
      <c r="EW272" s="1503"/>
      <c r="EX272" s="1501"/>
      <c r="EY272" s="1502"/>
      <c r="EZ272" s="1502"/>
      <c r="FA272" s="1502"/>
      <c r="FB272" s="1503"/>
      <c r="FC272" s="1501"/>
      <c r="FD272" s="1502"/>
      <c r="FE272" s="1502"/>
      <c r="FF272" s="1502"/>
      <c r="FG272" s="1503"/>
      <c r="FH272" s="1501"/>
      <c r="FI272" s="1502"/>
      <c r="FJ272" s="1502"/>
      <c r="FK272" s="1502"/>
      <c r="FL272" s="1503"/>
      <c r="FM272" s="1501"/>
      <c r="FN272" s="1502"/>
      <c r="FO272" s="1502"/>
      <c r="FP272" s="1502"/>
      <c r="FQ272" s="1503"/>
      <c r="FR272" s="1501"/>
      <c r="FS272" s="1502"/>
      <c r="FT272" s="1502"/>
      <c r="FU272" s="1502"/>
      <c r="FV272" s="1503"/>
      <c r="FW272" s="1501"/>
      <c r="FX272" s="1502"/>
      <c r="FY272" s="1502"/>
      <c r="FZ272" s="1502"/>
      <c r="GA272" s="1503"/>
      <c r="GB272" s="1501"/>
      <c r="GC272" s="1502"/>
      <c r="GD272" s="1502"/>
      <c r="GE272" s="1502"/>
      <c r="GF272" s="1503"/>
      <c r="GG272" s="1501"/>
      <c r="GH272" s="1502"/>
      <c r="GI272" s="1502"/>
      <c r="GJ272" s="1502"/>
      <c r="GK272" s="1541"/>
      <c r="GL272" s="1554"/>
      <c r="GM272" s="2163"/>
      <c r="GN272" s="1552"/>
    </row>
    <row r="273" spans="1:196" ht="10.5" customHeight="1">
      <c r="A273" s="1402">
        <v>5</v>
      </c>
      <c r="B273" s="1383" t="str">
        <f>IF($A273="","",VLOOKUP($A273,②従事者明細!$A$3:$I$40,2))</f>
        <v>●●三郎</v>
      </c>
      <c r="C273" s="1383" t="str">
        <f>IF($A273="","",VLOOKUP($A273,②従事者明細!$A$3:$I$40,3))</f>
        <v>現地調査</v>
      </c>
      <c r="D273" s="1383">
        <f>IF($A273="","",VLOOKUP($A273,②従事者明細!$A$3:$I$40,6))</f>
        <v>5</v>
      </c>
      <c r="E273" s="1380" t="str">
        <f>IF($A273="","",VLOOKUP($A273,②従事者明細!$A$3:$I$40,5))</f>
        <v>●●商事</v>
      </c>
      <c r="F273" s="1380" t="str">
        <f>IF($A273="","",VLOOKUP($A273,②従事者明細!$A$3:$I$40,4))</f>
        <v>Z</v>
      </c>
      <c r="G273" s="1531" t="s">
        <v>764</v>
      </c>
      <c r="H273" s="1532"/>
      <c r="I273" s="214"/>
      <c r="J273" s="215"/>
      <c r="K273" s="215"/>
      <c r="L273" s="215"/>
      <c r="M273" s="217"/>
      <c r="N273" s="218"/>
      <c r="O273" s="215"/>
      <c r="P273" s="215"/>
      <c r="Q273" s="215"/>
      <c r="R273" s="215"/>
      <c r="S273" s="218"/>
      <c r="T273" s="215"/>
      <c r="U273" s="215"/>
      <c r="V273" s="215"/>
      <c r="W273" s="215"/>
      <c r="X273" s="218"/>
      <c r="Y273" s="215"/>
      <c r="Z273" s="215"/>
      <c r="AA273" s="215"/>
      <c r="AB273" s="215"/>
      <c r="AC273" s="218"/>
      <c r="AD273" s="215"/>
      <c r="AE273" s="215"/>
      <c r="AF273" s="215"/>
      <c r="AG273" s="217"/>
      <c r="AH273" s="218"/>
      <c r="AI273" s="215"/>
      <c r="AJ273" s="215"/>
      <c r="AK273" s="215"/>
      <c r="AL273" s="217"/>
      <c r="AM273" s="215"/>
      <c r="AN273" s="215"/>
      <c r="AO273" s="215"/>
      <c r="AP273" s="215"/>
      <c r="AQ273" s="215"/>
      <c r="AR273" s="218"/>
      <c r="AS273" s="215"/>
      <c r="AT273" s="215"/>
      <c r="AU273" s="215"/>
      <c r="AV273" s="217"/>
      <c r="AW273" s="215"/>
      <c r="AX273" s="215"/>
      <c r="AY273" s="215"/>
      <c r="AZ273" s="215"/>
      <c r="BA273" s="215"/>
      <c r="BB273" s="219"/>
      <c r="BC273" s="215"/>
      <c r="BD273" s="215"/>
      <c r="BE273" s="215"/>
      <c r="BF273" s="217"/>
      <c r="BG273" s="215"/>
      <c r="BH273" s="215"/>
      <c r="BI273" s="215"/>
      <c r="BJ273" s="215"/>
      <c r="BK273" s="215"/>
      <c r="BL273" s="218"/>
      <c r="BM273" s="215"/>
      <c r="BN273" s="215"/>
      <c r="BO273" s="215"/>
      <c r="BP273" s="215"/>
      <c r="BQ273" s="218"/>
      <c r="BR273" s="215"/>
      <c r="BS273" s="215"/>
      <c r="BT273" s="215"/>
      <c r="BU273" s="217"/>
      <c r="BV273" s="218"/>
      <c r="BW273" s="215"/>
      <c r="BX273" s="215"/>
      <c r="BY273" s="215"/>
      <c r="BZ273" s="217"/>
      <c r="CA273" s="218"/>
      <c r="CB273" s="215"/>
      <c r="CC273" s="215"/>
      <c r="CD273" s="215"/>
      <c r="CE273" s="217"/>
      <c r="CF273" s="218"/>
      <c r="CG273" s="215"/>
      <c r="CH273" s="215"/>
      <c r="CI273" s="215"/>
      <c r="CJ273" s="217"/>
      <c r="CK273" s="215"/>
      <c r="CL273" s="215"/>
      <c r="CM273" s="215"/>
      <c r="CN273" s="215"/>
      <c r="CO273" s="215"/>
      <c r="CP273" s="215"/>
      <c r="CQ273" s="215"/>
      <c r="CR273" s="215"/>
      <c r="CS273" s="215"/>
      <c r="CT273" s="215"/>
      <c r="CU273" s="215"/>
      <c r="CV273" s="215"/>
      <c r="CW273" s="215"/>
      <c r="CX273" s="215"/>
      <c r="CY273" s="215"/>
      <c r="CZ273" s="215"/>
      <c r="DA273" s="215"/>
      <c r="DB273" s="215"/>
      <c r="DC273" s="215"/>
      <c r="DD273" s="215"/>
      <c r="DE273" s="215"/>
      <c r="DF273" s="215"/>
      <c r="DG273" s="215"/>
      <c r="DH273" s="215"/>
      <c r="DI273" s="215"/>
      <c r="DJ273" s="215"/>
      <c r="DK273" s="215"/>
      <c r="DL273" s="215"/>
      <c r="DM273" s="215"/>
      <c r="DN273" s="215"/>
      <c r="DO273" s="215"/>
      <c r="DP273" s="215"/>
      <c r="DQ273" s="215"/>
      <c r="DR273" s="215"/>
      <c r="DS273" s="215"/>
      <c r="DT273" s="215"/>
      <c r="DU273" s="215"/>
      <c r="DV273" s="215"/>
      <c r="DW273" s="215"/>
      <c r="DX273" s="215"/>
      <c r="DY273" s="215"/>
      <c r="DZ273" s="215"/>
      <c r="EA273" s="215"/>
      <c r="EB273" s="215"/>
      <c r="EC273" s="215"/>
      <c r="ED273" s="215"/>
      <c r="EE273" s="215"/>
      <c r="EF273" s="215"/>
      <c r="EG273" s="215"/>
      <c r="EH273" s="215"/>
      <c r="EI273" s="215"/>
      <c r="EJ273" s="215"/>
      <c r="EK273" s="215"/>
      <c r="EL273" s="215"/>
      <c r="EM273" s="215"/>
      <c r="EN273" s="215"/>
      <c r="EO273" s="215"/>
      <c r="EP273" s="215"/>
      <c r="EQ273" s="215"/>
      <c r="ER273" s="215"/>
      <c r="ES273" s="215"/>
      <c r="ET273" s="215"/>
      <c r="EU273" s="215"/>
      <c r="EV273" s="215"/>
      <c r="EW273" s="215"/>
      <c r="EX273" s="215"/>
      <c r="EY273" s="215"/>
      <c r="EZ273" s="215"/>
      <c r="FA273" s="215"/>
      <c r="FB273" s="215"/>
      <c r="FC273" s="215"/>
      <c r="FD273" s="215"/>
      <c r="FE273" s="215"/>
      <c r="FF273" s="215"/>
      <c r="FG273" s="215"/>
      <c r="FH273" s="215"/>
      <c r="FI273" s="215"/>
      <c r="FJ273" s="215"/>
      <c r="FK273" s="215"/>
      <c r="FL273" s="215"/>
      <c r="FM273" s="215"/>
      <c r="FN273" s="215"/>
      <c r="FO273" s="215"/>
      <c r="FP273" s="215"/>
      <c r="FQ273" s="215"/>
      <c r="FR273" s="215"/>
      <c r="FS273" s="215"/>
      <c r="FT273" s="215"/>
      <c r="FU273" s="215"/>
      <c r="FV273" s="215"/>
      <c r="FW273" s="215"/>
      <c r="FX273" s="215"/>
      <c r="FY273" s="215"/>
      <c r="FZ273" s="215"/>
      <c r="GA273" s="215"/>
      <c r="GB273" s="215"/>
      <c r="GC273" s="215"/>
      <c r="GD273" s="215"/>
      <c r="GE273" s="215"/>
      <c r="GF273" s="215"/>
      <c r="GG273" s="218"/>
      <c r="GH273" s="215"/>
      <c r="GI273" s="215"/>
      <c r="GJ273" s="215"/>
      <c r="GK273" s="215"/>
      <c r="GL273" s="1523">
        <f>SUM(I275:GK275)</f>
        <v>15</v>
      </c>
      <c r="GM273" s="2159">
        <f>ROUND(GL273/20,2)</f>
        <v>0.75</v>
      </c>
      <c r="GN273" s="1530" t="s">
        <v>828</v>
      </c>
    </row>
    <row r="274" spans="1:196" ht="4.5" customHeight="1">
      <c r="A274" s="1387"/>
      <c r="B274" s="1381"/>
      <c r="C274" s="1381"/>
      <c r="D274" s="1381"/>
      <c r="E274" s="1381"/>
      <c r="F274" s="1381"/>
      <c r="G274" s="1392"/>
      <c r="H274" s="1515"/>
      <c r="I274" s="214"/>
      <c r="J274" s="215"/>
      <c r="K274" s="215"/>
      <c r="L274" s="216"/>
      <c r="M274" s="217"/>
      <c r="N274" s="218"/>
      <c r="O274" s="215"/>
      <c r="P274" s="215"/>
      <c r="Q274" s="215"/>
      <c r="R274" s="217"/>
      <c r="S274" s="215"/>
      <c r="T274" s="215"/>
      <c r="U274" s="215"/>
      <c r="V274" s="215"/>
      <c r="W274" s="215"/>
      <c r="X274" s="218"/>
      <c r="Y274" s="215"/>
      <c r="Z274" s="215"/>
      <c r="AA274" s="215"/>
      <c r="AB274" s="215"/>
      <c r="AC274" s="218"/>
      <c r="AD274" s="215"/>
      <c r="AE274" s="215"/>
      <c r="AF274" s="215"/>
      <c r="AG274" s="217"/>
      <c r="AH274" s="218"/>
      <c r="AI274" s="215"/>
      <c r="AJ274" s="216"/>
      <c r="AK274" s="216"/>
      <c r="AL274" s="217"/>
      <c r="AM274" s="215"/>
      <c r="AN274" s="215"/>
      <c r="AO274" s="215"/>
      <c r="AP274" s="215"/>
      <c r="AQ274" s="215"/>
      <c r="AR274" s="218"/>
      <c r="AS274" s="215"/>
      <c r="AT274" s="215"/>
      <c r="AU274" s="215"/>
      <c r="AV274" s="217"/>
      <c r="AW274" s="215"/>
      <c r="AX274" s="215"/>
      <c r="AY274" s="215"/>
      <c r="AZ274" s="215"/>
      <c r="BA274" s="215"/>
      <c r="BB274" s="219"/>
      <c r="BC274" s="215"/>
      <c r="BD274" s="215"/>
      <c r="BE274" s="215"/>
      <c r="BF274" s="217"/>
      <c r="BG274" s="215"/>
      <c r="BH274" s="215"/>
      <c r="BI274" s="215"/>
      <c r="BJ274" s="215"/>
      <c r="BK274" s="215"/>
      <c r="BL274" s="218"/>
      <c r="BM274" s="216"/>
      <c r="BN274" s="216"/>
      <c r="BO274" s="215"/>
      <c r="BP274" s="215"/>
      <c r="BQ274" s="218"/>
      <c r="BR274" s="215"/>
      <c r="BS274" s="215"/>
      <c r="BT274" s="215"/>
      <c r="BU274" s="217"/>
      <c r="BV274" s="218"/>
      <c r="BW274" s="215"/>
      <c r="BX274" s="215"/>
      <c r="BY274" s="215"/>
      <c r="BZ274" s="217"/>
      <c r="CA274" s="218"/>
      <c r="CB274" s="215"/>
      <c r="CC274" s="215"/>
      <c r="CD274" s="215"/>
      <c r="CE274" s="217"/>
      <c r="CF274" s="218"/>
      <c r="CG274" s="215"/>
      <c r="CH274" s="215"/>
      <c r="CI274" s="215"/>
      <c r="CJ274" s="217"/>
      <c r="CK274" s="215"/>
      <c r="CL274" s="215"/>
      <c r="CM274" s="215"/>
      <c r="CN274" s="215"/>
      <c r="CO274" s="215"/>
      <c r="CP274" s="215"/>
      <c r="CQ274" s="215"/>
      <c r="CR274" s="215"/>
      <c r="CS274" s="215"/>
      <c r="CT274" s="215"/>
      <c r="CU274" s="215"/>
      <c r="CV274" s="215"/>
      <c r="CW274" s="215"/>
      <c r="CX274" s="215"/>
      <c r="CY274" s="215"/>
      <c r="CZ274" s="215"/>
      <c r="DA274" s="215"/>
      <c r="DB274" s="215"/>
      <c r="DC274" s="215"/>
      <c r="DD274" s="215"/>
      <c r="DE274" s="215"/>
      <c r="DF274" s="215"/>
      <c r="DG274" s="215"/>
      <c r="DH274" s="215"/>
      <c r="DI274" s="215"/>
      <c r="DJ274" s="215"/>
      <c r="DK274" s="215"/>
      <c r="DL274" s="215"/>
      <c r="DM274" s="215"/>
      <c r="DN274" s="215"/>
      <c r="DO274" s="215"/>
      <c r="DP274" s="215"/>
      <c r="DQ274" s="215"/>
      <c r="DR274" s="215"/>
      <c r="DS274" s="215"/>
      <c r="DT274" s="215"/>
      <c r="DU274" s="215"/>
      <c r="DV274" s="215"/>
      <c r="DW274" s="215"/>
      <c r="DX274" s="215"/>
      <c r="DY274" s="215"/>
      <c r="DZ274" s="215"/>
      <c r="EA274" s="215"/>
      <c r="EB274" s="215"/>
      <c r="EC274" s="215"/>
      <c r="ED274" s="215"/>
      <c r="EE274" s="215"/>
      <c r="EF274" s="215"/>
      <c r="EG274" s="215"/>
      <c r="EH274" s="215"/>
      <c r="EI274" s="215"/>
      <c r="EJ274" s="215"/>
      <c r="EK274" s="215"/>
      <c r="EL274" s="215"/>
      <c r="EM274" s="215"/>
      <c r="EN274" s="215"/>
      <c r="EO274" s="215"/>
      <c r="EP274" s="215"/>
      <c r="EQ274" s="215"/>
      <c r="ER274" s="215"/>
      <c r="ES274" s="215"/>
      <c r="ET274" s="215"/>
      <c r="EU274" s="215"/>
      <c r="EV274" s="215"/>
      <c r="EW274" s="215"/>
      <c r="EX274" s="215"/>
      <c r="EY274" s="215"/>
      <c r="EZ274" s="215"/>
      <c r="FA274" s="215"/>
      <c r="FB274" s="215"/>
      <c r="FC274" s="215"/>
      <c r="FD274" s="215"/>
      <c r="FE274" s="215"/>
      <c r="FF274" s="215"/>
      <c r="FG274" s="215"/>
      <c r="FH274" s="215"/>
      <c r="FI274" s="215"/>
      <c r="FJ274" s="215"/>
      <c r="FK274" s="215"/>
      <c r="FL274" s="215"/>
      <c r="FM274" s="215"/>
      <c r="FN274" s="215"/>
      <c r="FO274" s="215"/>
      <c r="FP274" s="215"/>
      <c r="FQ274" s="215"/>
      <c r="FR274" s="215"/>
      <c r="FS274" s="215"/>
      <c r="FT274" s="215"/>
      <c r="FU274" s="215"/>
      <c r="FV274" s="215"/>
      <c r="FW274" s="215"/>
      <c r="FX274" s="215"/>
      <c r="FY274" s="215"/>
      <c r="FZ274" s="215"/>
      <c r="GA274" s="215"/>
      <c r="GB274" s="215"/>
      <c r="GC274" s="215"/>
      <c r="GD274" s="215"/>
      <c r="GE274" s="215"/>
      <c r="GF274" s="215"/>
      <c r="GG274" s="218"/>
      <c r="GH274" s="215"/>
      <c r="GI274" s="215"/>
      <c r="GJ274" s="215"/>
      <c r="GK274" s="215"/>
      <c r="GL274" s="1505"/>
      <c r="GM274" s="2160"/>
      <c r="GN274" s="1525"/>
    </row>
    <row r="275" spans="1:196" ht="10.5" customHeight="1">
      <c r="A275" s="1387"/>
      <c r="B275" s="1381"/>
      <c r="C275" s="1381"/>
      <c r="D275" s="1381"/>
      <c r="E275" s="1381"/>
      <c r="F275" s="1381"/>
      <c r="G275" s="1393"/>
      <c r="H275" s="1520"/>
      <c r="I275" s="1517">
        <v>5</v>
      </c>
      <c r="J275" s="1511"/>
      <c r="K275" s="1511"/>
      <c r="L275" s="1511"/>
      <c r="M275" s="1512"/>
      <c r="N275" s="1510"/>
      <c r="O275" s="1511"/>
      <c r="P275" s="1511"/>
      <c r="Q275" s="1511"/>
      <c r="R275" s="1512"/>
      <c r="S275" s="1510"/>
      <c r="T275" s="1511"/>
      <c r="U275" s="1511"/>
      <c r="V275" s="1511"/>
      <c r="W275" s="1512"/>
      <c r="X275" s="1510"/>
      <c r="Y275" s="1511"/>
      <c r="Z275" s="1511"/>
      <c r="AA275" s="1511"/>
      <c r="AB275" s="1512"/>
      <c r="AC275" s="1510"/>
      <c r="AD275" s="1511"/>
      <c r="AE275" s="1511"/>
      <c r="AF275" s="1511"/>
      <c r="AG275" s="1512"/>
      <c r="AH275" s="1511">
        <v>7</v>
      </c>
      <c r="AI275" s="1511"/>
      <c r="AJ275" s="1511"/>
      <c r="AK275" s="1511"/>
      <c r="AL275" s="1512"/>
      <c r="AM275" s="1510"/>
      <c r="AN275" s="1511"/>
      <c r="AO275" s="1511"/>
      <c r="AP275" s="1511"/>
      <c r="AQ275" s="1512"/>
      <c r="AR275" s="1510"/>
      <c r="AS275" s="1511"/>
      <c r="AT275" s="1511"/>
      <c r="AU275" s="1511"/>
      <c r="AV275" s="1512"/>
      <c r="AW275" s="1510"/>
      <c r="AX275" s="1511"/>
      <c r="AY275" s="1511"/>
      <c r="AZ275" s="1511"/>
      <c r="BA275" s="1521"/>
      <c r="BB275" s="1511"/>
      <c r="BC275" s="1511"/>
      <c r="BD275" s="1511"/>
      <c r="BE275" s="1511"/>
      <c r="BF275" s="1512"/>
      <c r="BG275" s="1510"/>
      <c r="BH275" s="1511"/>
      <c r="BI275" s="1511"/>
      <c r="BJ275" s="1511"/>
      <c r="BK275" s="1512"/>
      <c r="BL275" s="1511">
        <v>3</v>
      </c>
      <c r="BM275" s="1511"/>
      <c r="BN275" s="1511"/>
      <c r="BO275" s="1511"/>
      <c r="BP275" s="1512"/>
      <c r="BQ275" s="1510"/>
      <c r="BR275" s="1511"/>
      <c r="BS275" s="1511"/>
      <c r="BT275" s="1511"/>
      <c r="BU275" s="1512"/>
      <c r="BV275" s="1510"/>
      <c r="BW275" s="1511"/>
      <c r="BX275" s="1511"/>
      <c r="BY275" s="1511"/>
      <c r="BZ275" s="1512"/>
      <c r="CA275" s="1510"/>
      <c r="CB275" s="1511"/>
      <c r="CC275" s="1511"/>
      <c r="CD275" s="1511"/>
      <c r="CE275" s="1512"/>
      <c r="CF275" s="1510"/>
      <c r="CG275" s="1511"/>
      <c r="CH275" s="1511"/>
      <c r="CI275" s="1511"/>
      <c r="CJ275" s="1512"/>
      <c r="CK275" s="1511"/>
      <c r="CL275" s="1511"/>
      <c r="CM275" s="1511"/>
      <c r="CN275" s="1511"/>
      <c r="CO275" s="1512"/>
      <c r="CP275" s="1510"/>
      <c r="CQ275" s="1511"/>
      <c r="CR275" s="1511"/>
      <c r="CS275" s="1511"/>
      <c r="CT275" s="1512"/>
      <c r="CU275" s="1510"/>
      <c r="CV275" s="1511"/>
      <c r="CW275" s="1511"/>
      <c r="CX275" s="1511"/>
      <c r="CY275" s="1512"/>
      <c r="CZ275" s="1510"/>
      <c r="DA275" s="1511"/>
      <c r="DB275" s="1511"/>
      <c r="DC275" s="1511"/>
      <c r="DD275" s="1512"/>
      <c r="DE275" s="1510"/>
      <c r="DF275" s="1511"/>
      <c r="DG275" s="1511"/>
      <c r="DH275" s="1511"/>
      <c r="DI275" s="1512"/>
      <c r="DJ275" s="1510"/>
      <c r="DK275" s="1511"/>
      <c r="DL275" s="1511"/>
      <c r="DM275" s="1511"/>
      <c r="DN275" s="1512"/>
      <c r="DO275" s="1510"/>
      <c r="DP275" s="1511"/>
      <c r="DQ275" s="1511"/>
      <c r="DR275" s="1511"/>
      <c r="DS275" s="1512"/>
      <c r="DT275" s="1510"/>
      <c r="DU275" s="1511"/>
      <c r="DV275" s="1511"/>
      <c r="DW275" s="1511"/>
      <c r="DX275" s="1512"/>
      <c r="DY275" s="1510"/>
      <c r="DZ275" s="1511"/>
      <c r="EA275" s="1511"/>
      <c r="EB275" s="1511"/>
      <c r="EC275" s="1512"/>
      <c r="ED275" s="1510"/>
      <c r="EE275" s="1511"/>
      <c r="EF275" s="1511"/>
      <c r="EG275" s="1511"/>
      <c r="EH275" s="1512"/>
      <c r="EI275" s="1510"/>
      <c r="EJ275" s="1511"/>
      <c r="EK275" s="1511"/>
      <c r="EL275" s="1511"/>
      <c r="EM275" s="1512"/>
      <c r="EN275" s="1510"/>
      <c r="EO275" s="1511"/>
      <c r="EP275" s="1511"/>
      <c r="EQ275" s="1511"/>
      <c r="ER275" s="1512"/>
      <c r="ES275" s="1510"/>
      <c r="ET275" s="1511"/>
      <c r="EU275" s="1511"/>
      <c r="EV275" s="1511"/>
      <c r="EW275" s="1512"/>
      <c r="EX275" s="1510"/>
      <c r="EY275" s="1511"/>
      <c r="EZ275" s="1511"/>
      <c r="FA275" s="1511"/>
      <c r="FB275" s="1512"/>
      <c r="FC275" s="1510"/>
      <c r="FD275" s="1511"/>
      <c r="FE275" s="1511"/>
      <c r="FF275" s="1511"/>
      <c r="FG275" s="1512"/>
      <c r="FH275" s="1510"/>
      <c r="FI275" s="1511"/>
      <c r="FJ275" s="1511"/>
      <c r="FK275" s="1511"/>
      <c r="FL275" s="1512"/>
      <c r="FM275" s="1510"/>
      <c r="FN275" s="1511"/>
      <c r="FO275" s="1511"/>
      <c r="FP275" s="1511"/>
      <c r="FQ275" s="1512"/>
      <c r="FR275" s="1510"/>
      <c r="FS275" s="1511"/>
      <c r="FT275" s="1511"/>
      <c r="FU275" s="1511"/>
      <c r="FV275" s="1512"/>
      <c r="FW275" s="1510"/>
      <c r="FX275" s="1511"/>
      <c r="FY275" s="1511"/>
      <c r="FZ275" s="1511"/>
      <c r="GA275" s="1512"/>
      <c r="GB275" s="1510"/>
      <c r="GC275" s="1511"/>
      <c r="GD275" s="1511"/>
      <c r="GE275" s="1511"/>
      <c r="GF275" s="1512"/>
      <c r="GG275" s="1510"/>
      <c r="GH275" s="1511"/>
      <c r="GI275" s="1511"/>
      <c r="GJ275" s="1511"/>
      <c r="GK275" s="1512"/>
      <c r="GL275" s="1514"/>
      <c r="GM275" s="2160"/>
      <c r="GN275" s="1525"/>
    </row>
    <row r="276" spans="1:196" ht="10.5" customHeight="1">
      <c r="A276" s="1387"/>
      <c r="B276" s="1381"/>
      <c r="C276" s="1381"/>
      <c r="D276" s="1381"/>
      <c r="E276" s="1381"/>
      <c r="F276" s="1381"/>
      <c r="G276" s="1518" t="s">
        <v>767</v>
      </c>
      <c r="H276" s="1515"/>
      <c r="I276" s="214"/>
      <c r="J276" s="215"/>
      <c r="K276" s="215"/>
      <c r="L276" s="215"/>
      <c r="M276" s="217"/>
      <c r="N276" s="218"/>
      <c r="O276" s="215"/>
      <c r="P276" s="215"/>
      <c r="Q276" s="215"/>
      <c r="R276" s="215"/>
      <c r="S276" s="218"/>
      <c r="T276" s="215"/>
      <c r="U276" s="215"/>
      <c r="V276" s="215"/>
      <c r="W276" s="215"/>
      <c r="X276" s="218"/>
      <c r="Y276" s="215"/>
      <c r="Z276" s="215"/>
      <c r="AA276" s="215"/>
      <c r="AB276" s="215"/>
      <c r="AC276" s="218"/>
      <c r="AD276" s="215"/>
      <c r="AE276" s="215"/>
      <c r="AF276" s="215"/>
      <c r="AG276" s="217"/>
      <c r="AH276" s="218"/>
      <c r="AI276" s="215"/>
      <c r="AJ276" s="215"/>
      <c r="AK276" s="215"/>
      <c r="AL276" s="217"/>
      <c r="AM276" s="215"/>
      <c r="AN276" s="215"/>
      <c r="AO276" s="215"/>
      <c r="AP276" s="215"/>
      <c r="AQ276" s="215"/>
      <c r="AR276" s="218"/>
      <c r="AS276" s="215"/>
      <c r="AT276" s="215"/>
      <c r="AU276" s="215"/>
      <c r="AV276" s="217"/>
      <c r="AW276" s="215"/>
      <c r="AX276" s="215"/>
      <c r="AY276" s="215"/>
      <c r="AZ276" s="215"/>
      <c r="BA276" s="215"/>
      <c r="BB276" s="219"/>
      <c r="BC276" s="215"/>
      <c r="BD276" s="215"/>
      <c r="BE276" s="215"/>
      <c r="BF276" s="217"/>
      <c r="BG276" s="215"/>
      <c r="BH276" s="215"/>
      <c r="BI276" s="215"/>
      <c r="BJ276" s="215"/>
      <c r="BK276" s="215"/>
      <c r="BL276" s="218"/>
      <c r="BM276" s="215"/>
      <c r="BN276" s="215"/>
      <c r="BO276" s="215"/>
      <c r="BP276" s="215"/>
      <c r="BQ276" s="218"/>
      <c r="BR276" s="215"/>
      <c r="BS276" s="215"/>
      <c r="BT276" s="215"/>
      <c r="BU276" s="217"/>
      <c r="BV276" s="218"/>
      <c r="BW276" s="215"/>
      <c r="BX276" s="215"/>
      <c r="BY276" s="215"/>
      <c r="BZ276" s="217"/>
      <c r="CA276" s="218"/>
      <c r="CB276" s="215"/>
      <c r="CC276" s="215"/>
      <c r="CD276" s="215"/>
      <c r="CE276" s="217"/>
      <c r="CF276" s="218"/>
      <c r="CG276" s="215"/>
      <c r="CH276" s="215"/>
      <c r="CI276" s="215"/>
      <c r="CJ276" s="217"/>
      <c r="CK276" s="215"/>
      <c r="CL276" s="215"/>
      <c r="CM276" s="215"/>
      <c r="CN276" s="215"/>
      <c r="CO276" s="215"/>
      <c r="CP276" s="215"/>
      <c r="CQ276" s="215"/>
      <c r="CR276" s="215"/>
      <c r="CS276" s="215"/>
      <c r="CT276" s="215"/>
      <c r="CU276" s="215"/>
      <c r="CV276" s="215"/>
      <c r="CW276" s="215"/>
      <c r="CX276" s="215"/>
      <c r="CY276" s="215"/>
      <c r="CZ276" s="215"/>
      <c r="DA276" s="215"/>
      <c r="DB276" s="215"/>
      <c r="DC276" s="215"/>
      <c r="DD276" s="215"/>
      <c r="DE276" s="215"/>
      <c r="DF276" s="215"/>
      <c r="DG276" s="215"/>
      <c r="DH276" s="215"/>
      <c r="DI276" s="215"/>
      <c r="DJ276" s="215"/>
      <c r="DK276" s="215"/>
      <c r="DL276" s="215"/>
      <c r="DM276" s="215"/>
      <c r="DN276" s="215"/>
      <c r="DO276" s="215"/>
      <c r="DP276" s="215"/>
      <c r="DQ276" s="215"/>
      <c r="DR276" s="215"/>
      <c r="DS276" s="215"/>
      <c r="DT276" s="215"/>
      <c r="DU276" s="215"/>
      <c r="DV276" s="215"/>
      <c r="DW276" s="215"/>
      <c r="DX276" s="215"/>
      <c r="DY276" s="215"/>
      <c r="DZ276" s="215"/>
      <c r="EA276" s="215"/>
      <c r="EB276" s="215"/>
      <c r="EC276" s="215"/>
      <c r="ED276" s="215"/>
      <c r="EE276" s="215"/>
      <c r="EF276" s="215"/>
      <c r="EG276" s="215"/>
      <c r="EH276" s="215"/>
      <c r="EI276" s="215"/>
      <c r="EJ276" s="215"/>
      <c r="EK276" s="215"/>
      <c r="EL276" s="215"/>
      <c r="EM276" s="215"/>
      <c r="EN276" s="215"/>
      <c r="EO276" s="215"/>
      <c r="EP276" s="215"/>
      <c r="EQ276" s="215"/>
      <c r="ER276" s="215"/>
      <c r="ES276" s="215"/>
      <c r="ET276" s="215"/>
      <c r="EU276" s="215"/>
      <c r="EV276" s="215"/>
      <c r="EW276" s="215"/>
      <c r="EX276" s="215"/>
      <c r="EY276" s="215"/>
      <c r="EZ276" s="215"/>
      <c r="FA276" s="215"/>
      <c r="FB276" s="215"/>
      <c r="FC276" s="215"/>
      <c r="FD276" s="215"/>
      <c r="FE276" s="215"/>
      <c r="FF276" s="215"/>
      <c r="FG276" s="215"/>
      <c r="FH276" s="215"/>
      <c r="FI276" s="215"/>
      <c r="FJ276" s="215"/>
      <c r="FK276" s="215"/>
      <c r="FL276" s="215"/>
      <c r="FM276" s="215"/>
      <c r="FN276" s="215"/>
      <c r="FO276" s="215"/>
      <c r="FP276" s="215"/>
      <c r="FQ276" s="215"/>
      <c r="FR276" s="215"/>
      <c r="FS276" s="215"/>
      <c r="FT276" s="215"/>
      <c r="FU276" s="215"/>
      <c r="FV276" s="215"/>
      <c r="FW276" s="215"/>
      <c r="FX276" s="215"/>
      <c r="FY276" s="215"/>
      <c r="FZ276" s="215"/>
      <c r="GA276" s="215"/>
      <c r="GB276" s="215"/>
      <c r="GC276" s="215"/>
      <c r="GD276" s="215"/>
      <c r="GE276" s="215"/>
      <c r="GF276" s="215"/>
      <c r="GG276" s="218"/>
      <c r="GH276" s="215"/>
      <c r="GI276" s="215"/>
      <c r="GJ276" s="215"/>
      <c r="GK276" s="215"/>
      <c r="GL276" s="1504">
        <f>SUM(I278:GK278)</f>
        <v>15</v>
      </c>
      <c r="GM276" s="2157">
        <f>ROUND(GL276/20,2)</f>
        <v>0.75</v>
      </c>
      <c r="GN276" s="1525"/>
    </row>
    <row r="277" spans="1:196" ht="8.25" customHeight="1">
      <c r="A277" s="1387"/>
      <c r="B277" s="1381"/>
      <c r="C277" s="1381"/>
      <c r="D277" s="1381"/>
      <c r="E277" s="1381"/>
      <c r="F277" s="1381"/>
      <c r="G277" s="1518"/>
      <c r="H277" s="1515"/>
      <c r="I277" s="214"/>
      <c r="J277" s="215"/>
      <c r="K277" s="216"/>
      <c r="L277" s="215"/>
      <c r="M277" s="217"/>
      <c r="N277" s="218"/>
      <c r="O277" s="215"/>
      <c r="P277" s="215"/>
      <c r="Q277" s="215"/>
      <c r="R277" s="215"/>
      <c r="S277" s="218"/>
      <c r="T277" s="215"/>
      <c r="U277" s="215"/>
      <c r="V277" s="215"/>
      <c r="W277" s="215"/>
      <c r="X277" s="218"/>
      <c r="Y277" s="215"/>
      <c r="Z277" s="215"/>
      <c r="AA277" s="215"/>
      <c r="AB277" s="215"/>
      <c r="AC277" s="218"/>
      <c r="AD277" s="215"/>
      <c r="AE277" s="215"/>
      <c r="AF277" s="215"/>
      <c r="AG277" s="217"/>
      <c r="AH277" s="218"/>
      <c r="AI277" s="215"/>
      <c r="AJ277" s="215"/>
      <c r="AK277" s="215"/>
      <c r="AL277" s="217"/>
      <c r="AM277" s="215"/>
      <c r="AN277" s="215"/>
      <c r="AO277" s="215"/>
      <c r="AP277" s="215"/>
      <c r="AQ277" s="215"/>
      <c r="AR277" s="218"/>
      <c r="AS277" s="215"/>
      <c r="AT277" s="215"/>
      <c r="AU277" s="216"/>
      <c r="AV277" s="216"/>
      <c r="AW277" s="215"/>
      <c r="AX277" s="215"/>
      <c r="AY277" s="215"/>
      <c r="AZ277" s="215"/>
      <c r="BA277" s="215"/>
      <c r="BB277" s="219"/>
      <c r="BC277" s="215"/>
      <c r="BD277" s="215"/>
      <c r="BE277" s="215"/>
      <c r="BF277" s="217"/>
      <c r="BG277" s="215"/>
      <c r="BH277" s="215"/>
      <c r="BI277" s="215"/>
      <c r="BJ277" s="215"/>
      <c r="BK277" s="215"/>
      <c r="BL277" s="218"/>
      <c r="BM277" s="216"/>
      <c r="BN277" s="216"/>
      <c r="BO277" s="215"/>
      <c r="BP277" s="215"/>
      <c r="BQ277" s="218"/>
      <c r="BR277" s="215"/>
      <c r="BS277" s="215"/>
      <c r="BT277" s="215"/>
      <c r="BU277" s="217"/>
      <c r="BV277" s="218"/>
      <c r="BW277" s="215"/>
      <c r="BX277" s="215"/>
      <c r="BY277" s="215"/>
      <c r="BZ277" s="217"/>
      <c r="CA277" s="218"/>
      <c r="CB277" s="215"/>
      <c r="CC277" s="215"/>
      <c r="CD277" s="215"/>
      <c r="CE277" s="217"/>
      <c r="CF277" s="218"/>
      <c r="CG277" s="215"/>
      <c r="CH277" s="215"/>
      <c r="CI277" s="215"/>
      <c r="CJ277" s="217"/>
      <c r="CK277" s="215"/>
      <c r="CL277" s="215"/>
      <c r="CM277" s="215"/>
      <c r="CN277" s="215"/>
      <c r="CO277" s="215"/>
      <c r="CP277" s="215"/>
      <c r="CQ277" s="215"/>
      <c r="CR277" s="215"/>
      <c r="CS277" s="215"/>
      <c r="CT277" s="215"/>
      <c r="CU277" s="215"/>
      <c r="CV277" s="215"/>
      <c r="CW277" s="215"/>
      <c r="CX277" s="215"/>
      <c r="CY277" s="215"/>
      <c r="CZ277" s="215"/>
      <c r="DA277" s="215"/>
      <c r="DB277" s="215"/>
      <c r="DC277" s="215"/>
      <c r="DD277" s="215"/>
      <c r="DE277" s="215"/>
      <c r="DF277" s="215"/>
      <c r="DG277" s="215"/>
      <c r="DH277" s="215"/>
      <c r="DI277" s="215"/>
      <c r="DJ277" s="215"/>
      <c r="DK277" s="215"/>
      <c r="DL277" s="215"/>
      <c r="DM277" s="215"/>
      <c r="DN277" s="215"/>
      <c r="DO277" s="215"/>
      <c r="DP277" s="215"/>
      <c r="DQ277" s="215"/>
      <c r="DR277" s="215"/>
      <c r="DS277" s="215"/>
      <c r="DT277" s="215"/>
      <c r="DU277" s="215"/>
      <c r="DV277" s="215"/>
      <c r="DW277" s="215"/>
      <c r="DX277" s="215"/>
      <c r="DY277" s="215"/>
      <c r="DZ277" s="215"/>
      <c r="EA277" s="215"/>
      <c r="EB277" s="215"/>
      <c r="EC277" s="215"/>
      <c r="ED277" s="215"/>
      <c r="EE277" s="215"/>
      <c r="EF277" s="215"/>
      <c r="EG277" s="215"/>
      <c r="EH277" s="215"/>
      <c r="EI277" s="215"/>
      <c r="EJ277" s="215"/>
      <c r="EK277" s="215"/>
      <c r="EL277" s="215"/>
      <c r="EM277" s="215"/>
      <c r="EN277" s="215"/>
      <c r="EO277" s="215"/>
      <c r="EP277" s="215"/>
      <c r="EQ277" s="215"/>
      <c r="ER277" s="215"/>
      <c r="ES277" s="215"/>
      <c r="ET277" s="215"/>
      <c r="EU277" s="215"/>
      <c r="EV277" s="215"/>
      <c r="EW277" s="215"/>
      <c r="EX277" s="215"/>
      <c r="EY277" s="215"/>
      <c r="EZ277" s="215"/>
      <c r="FA277" s="215"/>
      <c r="FB277" s="215"/>
      <c r="FC277" s="215"/>
      <c r="FD277" s="215"/>
      <c r="FE277" s="215"/>
      <c r="FF277" s="215"/>
      <c r="FG277" s="215"/>
      <c r="FH277" s="215"/>
      <c r="FI277" s="215"/>
      <c r="FJ277" s="215"/>
      <c r="FK277" s="215"/>
      <c r="FL277" s="215"/>
      <c r="FM277" s="215"/>
      <c r="FN277" s="215"/>
      <c r="FO277" s="215"/>
      <c r="FP277" s="215"/>
      <c r="FQ277" s="215"/>
      <c r="FR277" s="215"/>
      <c r="FS277" s="215"/>
      <c r="FT277" s="215"/>
      <c r="FU277" s="215"/>
      <c r="FV277" s="215"/>
      <c r="FW277" s="215"/>
      <c r="FX277" s="215"/>
      <c r="FY277" s="215"/>
      <c r="FZ277" s="215"/>
      <c r="GA277" s="215"/>
      <c r="GB277" s="215"/>
      <c r="GC277" s="215"/>
      <c r="GD277" s="215"/>
      <c r="GE277" s="215"/>
      <c r="GF277" s="215"/>
      <c r="GG277" s="218"/>
      <c r="GH277" s="215"/>
      <c r="GI277" s="215"/>
      <c r="GJ277" s="215"/>
      <c r="GK277" s="215"/>
      <c r="GL277" s="1505"/>
      <c r="GM277" s="2154"/>
      <c r="GN277" s="1525"/>
    </row>
    <row r="278" spans="1:196" ht="10.5" customHeight="1">
      <c r="A278" s="1387"/>
      <c r="B278" s="1381"/>
      <c r="C278" s="1381"/>
      <c r="D278" s="1381"/>
      <c r="E278" s="1381"/>
      <c r="F278" s="1381"/>
      <c r="G278" s="1519"/>
      <c r="H278" s="1520"/>
      <c r="I278" s="1517">
        <v>5</v>
      </c>
      <c r="J278" s="1511"/>
      <c r="K278" s="1511"/>
      <c r="L278" s="1511"/>
      <c r="M278" s="1512"/>
      <c r="N278" s="1510"/>
      <c r="O278" s="1511"/>
      <c r="P278" s="1511"/>
      <c r="Q278" s="1511"/>
      <c r="R278" s="1512"/>
      <c r="S278" s="1510"/>
      <c r="T278" s="1511"/>
      <c r="U278" s="1511"/>
      <c r="V278" s="1511"/>
      <c r="W278" s="1512"/>
      <c r="X278" s="1510"/>
      <c r="Y278" s="1511"/>
      <c r="Z278" s="1511"/>
      <c r="AA278" s="1511"/>
      <c r="AB278" s="1512"/>
      <c r="AC278" s="1510"/>
      <c r="AD278" s="1511"/>
      <c r="AE278" s="1511"/>
      <c r="AF278" s="1511"/>
      <c r="AG278" s="1512"/>
      <c r="AH278" s="1510"/>
      <c r="AI278" s="1511"/>
      <c r="AJ278" s="1511"/>
      <c r="AK278" s="1511"/>
      <c r="AL278" s="1512"/>
      <c r="AM278" s="1510"/>
      <c r="AN278" s="1511"/>
      <c r="AO278" s="1511"/>
      <c r="AP278" s="1511"/>
      <c r="AQ278" s="1512"/>
      <c r="AR278" s="1510">
        <v>7</v>
      </c>
      <c r="AS278" s="1511"/>
      <c r="AT278" s="1511"/>
      <c r="AU278" s="1511"/>
      <c r="AV278" s="1512"/>
      <c r="AW278" s="1510"/>
      <c r="AX278" s="1511"/>
      <c r="AY278" s="1511"/>
      <c r="AZ278" s="1511"/>
      <c r="BA278" s="1521"/>
      <c r="BB278" s="1522"/>
      <c r="BC278" s="1511"/>
      <c r="BD278" s="1511"/>
      <c r="BE278" s="1511"/>
      <c r="BF278" s="1512"/>
      <c r="BG278" s="1510"/>
      <c r="BH278" s="1511"/>
      <c r="BI278" s="1511"/>
      <c r="BJ278" s="1511"/>
      <c r="BK278" s="1512"/>
      <c r="BL278" s="1511">
        <v>3</v>
      </c>
      <c r="BM278" s="1511"/>
      <c r="BN278" s="1511"/>
      <c r="BO278" s="1511"/>
      <c r="BP278" s="1512"/>
      <c r="BQ278" s="1510"/>
      <c r="BR278" s="1511"/>
      <c r="BS278" s="1511"/>
      <c r="BT278" s="1511"/>
      <c r="BU278" s="1512"/>
      <c r="BV278" s="1510"/>
      <c r="BW278" s="1511"/>
      <c r="BX278" s="1511"/>
      <c r="BY278" s="1511"/>
      <c r="BZ278" s="1512"/>
      <c r="CA278" s="1510"/>
      <c r="CB278" s="1511"/>
      <c r="CC278" s="1511"/>
      <c r="CD278" s="1511"/>
      <c r="CE278" s="1512"/>
      <c r="CF278" s="1510"/>
      <c r="CG278" s="1511"/>
      <c r="CH278" s="1511"/>
      <c r="CI278" s="1511"/>
      <c r="CJ278" s="1512"/>
      <c r="CK278" s="1511"/>
      <c r="CL278" s="1511"/>
      <c r="CM278" s="1511"/>
      <c r="CN278" s="1511"/>
      <c r="CO278" s="1512"/>
      <c r="CP278" s="1510"/>
      <c r="CQ278" s="1511"/>
      <c r="CR278" s="1511"/>
      <c r="CS278" s="1511"/>
      <c r="CT278" s="1512"/>
      <c r="CU278" s="1510"/>
      <c r="CV278" s="1511"/>
      <c r="CW278" s="1511"/>
      <c r="CX278" s="1511"/>
      <c r="CY278" s="1512"/>
      <c r="CZ278" s="1510"/>
      <c r="DA278" s="1511"/>
      <c r="DB278" s="1511"/>
      <c r="DC278" s="1511"/>
      <c r="DD278" s="1512"/>
      <c r="DE278" s="1510"/>
      <c r="DF278" s="1511"/>
      <c r="DG278" s="1511"/>
      <c r="DH278" s="1511"/>
      <c r="DI278" s="1512"/>
      <c r="DJ278" s="1510"/>
      <c r="DK278" s="1511"/>
      <c r="DL278" s="1511"/>
      <c r="DM278" s="1511"/>
      <c r="DN278" s="1512"/>
      <c r="DO278" s="1510"/>
      <c r="DP278" s="1511"/>
      <c r="DQ278" s="1511"/>
      <c r="DR278" s="1511"/>
      <c r="DS278" s="1512"/>
      <c r="DT278" s="1510"/>
      <c r="DU278" s="1511"/>
      <c r="DV278" s="1511"/>
      <c r="DW278" s="1511"/>
      <c r="DX278" s="1512"/>
      <c r="DY278" s="1510"/>
      <c r="DZ278" s="1511"/>
      <c r="EA278" s="1511"/>
      <c r="EB278" s="1511"/>
      <c r="EC278" s="1512"/>
      <c r="ED278" s="1510"/>
      <c r="EE278" s="1511"/>
      <c r="EF278" s="1511"/>
      <c r="EG278" s="1511"/>
      <c r="EH278" s="1512"/>
      <c r="EI278" s="1510"/>
      <c r="EJ278" s="1511"/>
      <c r="EK278" s="1511"/>
      <c r="EL278" s="1511"/>
      <c r="EM278" s="1512"/>
      <c r="EN278" s="1510"/>
      <c r="EO278" s="1511"/>
      <c r="EP278" s="1511"/>
      <c r="EQ278" s="1511"/>
      <c r="ER278" s="1512"/>
      <c r="ES278" s="1510"/>
      <c r="ET278" s="1511"/>
      <c r="EU278" s="1511"/>
      <c r="EV278" s="1511"/>
      <c r="EW278" s="1512"/>
      <c r="EX278" s="1510"/>
      <c r="EY278" s="1511"/>
      <c r="EZ278" s="1511"/>
      <c r="FA278" s="1511"/>
      <c r="FB278" s="1512"/>
      <c r="FC278" s="1510"/>
      <c r="FD278" s="1511"/>
      <c r="FE278" s="1511"/>
      <c r="FF278" s="1511"/>
      <c r="FG278" s="1512"/>
      <c r="FH278" s="1510"/>
      <c r="FI278" s="1511"/>
      <c r="FJ278" s="1511"/>
      <c r="FK278" s="1511"/>
      <c r="FL278" s="1512"/>
      <c r="FM278" s="1510"/>
      <c r="FN278" s="1511"/>
      <c r="FO278" s="1511"/>
      <c r="FP278" s="1511"/>
      <c r="FQ278" s="1512"/>
      <c r="FR278" s="1510"/>
      <c r="FS278" s="1511"/>
      <c r="FT278" s="1511"/>
      <c r="FU278" s="1511"/>
      <c r="FV278" s="1512"/>
      <c r="FW278" s="1510"/>
      <c r="FX278" s="1511"/>
      <c r="FY278" s="1511"/>
      <c r="FZ278" s="1511"/>
      <c r="GA278" s="1512"/>
      <c r="GB278" s="1510"/>
      <c r="GC278" s="1511"/>
      <c r="GD278" s="1511"/>
      <c r="GE278" s="1511"/>
      <c r="GF278" s="1512"/>
      <c r="GG278" s="1510"/>
      <c r="GH278" s="1511"/>
      <c r="GI278" s="1511"/>
      <c r="GJ278" s="1511"/>
      <c r="GK278" s="1513"/>
      <c r="GL278" s="1514"/>
      <c r="GM278" s="2155"/>
      <c r="GN278" s="1525"/>
    </row>
    <row r="279" spans="1:196" ht="10.5" customHeight="1">
      <c r="A279" s="1387"/>
      <c r="B279" s="1381"/>
      <c r="C279" s="1381"/>
      <c r="D279" s="1381"/>
      <c r="E279" s="1381"/>
      <c r="F279" s="1381"/>
      <c r="G279" s="1392" t="s">
        <v>716</v>
      </c>
      <c r="H279" s="1515"/>
      <c r="I279" s="214" t="s">
        <v>785</v>
      </c>
      <c r="J279" s="215"/>
      <c r="K279" s="215"/>
      <c r="L279" s="215"/>
      <c r="M279" s="217" t="s">
        <v>786</v>
      </c>
      <c r="N279" s="218"/>
      <c r="O279" s="215"/>
      <c r="P279" s="215"/>
      <c r="Q279" s="215"/>
      <c r="R279" s="217"/>
      <c r="S279" s="215"/>
      <c r="T279" s="215"/>
      <c r="U279" s="215"/>
      <c r="V279" s="215"/>
      <c r="W279" s="215"/>
      <c r="X279" s="218"/>
      <c r="Y279" s="215"/>
      <c r="Z279" s="215"/>
      <c r="AA279" s="215"/>
      <c r="AB279" s="215"/>
      <c r="AC279" s="218"/>
      <c r="AD279" s="215"/>
      <c r="AE279" s="215"/>
      <c r="AF279" s="215"/>
      <c r="AG279" s="217"/>
      <c r="AH279" s="218" t="s">
        <v>793</v>
      </c>
      <c r="AI279" s="215"/>
      <c r="AJ279" s="215"/>
      <c r="AK279" s="215"/>
      <c r="AL279" s="217" t="s">
        <v>794</v>
      </c>
      <c r="AM279" s="215"/>
      <c r="AN279" s="215"/>
      <c r="AO279" s="215"/>
      <c r="AP279" s="215"/>
      <c r="AQ279" s="215"/>
      <c r="AR279" s="218"/>
      <c r="AS279" s="215"/>
      <c r="AT279" s="215"/>
      <c r="AU279" s="215"/>
      <c r="AV279" s="217"/>
      <c r="AW279" s="215"/>
      <c r="AX279" s="215"/>
      <c r="AY279" s="215"/>
      <c r="AZ279" s="215"/>
      <c r="BA279" s="215"/>
      <c r="BB279" s="219"/>
      <c r="BC279" s="215"/>
      <c r="BD279" s="215"/>
      <c r="BE279" s="215"/>
      <c r="BF279" s="217"/>
      <c r="BG279" s="215"/>
      <c r="BH279" s="215"/>
      <c r="BI279" s="215"/>
      <c r="BJ279" s="215"/>
      <c r="BK279" s="215"/>
      <c r="BL279" s="218" t="s">
        <v>795</v>
      </c>
      <c r="BM279" s="215"/>
      <c r="BN279" s="215"/>
      <c r="BO279" s="215" t="s">
        <v>796</v>
      </c>
      <c r="BP279" s="215"/>
      <c r="BQ279" s="218"/>
      <c r="BR279" s="215"/>
      <c r="BS279" s="215"/>
      <c r="BT279" s="215"/>
      <c r="BU279" s="217"/>
      <c r="BV279" s="218"/>
      <c r="BW279" s="215"/>
      <c r="BX279" s="215"/>
      <c r="BY279" s="215"/>
      <c r="BZ279" s="217"/>
      <c r="CA279" s="218"/>
      <c r="CB279" s="215"/>
      <c r="CC279" s="215"/>
      <c r="CD279" s="215"/>
      <c r="CE279" s="217"/>
      <c r="CF279" s="218"/>
      <c r="CG279" s="215"/>
      <c r="CH279" s="215"/>
      <c r="CI279" s="215"/>
      <c r="CJ279" s="217"/>
      <c r="CK279" s="215"/>
      <c r="CL279" s="215"/>
      <c r="CM279" s="215"/>
      <c r="CN279" s="215"/>
      <c r="CO279" s="215"/>
      <c r="CP279" s="215"/>
      <c r="CQ279" s="215"/>
      <c r="CR279" s="215"/>
      <c r="CS279" s="215"/>
      <c r="CT279" s="215"/>
      <c r="CU279" s="215"/>
      <c r="CV279" s="215"/>
      <c r="CW279" s="215"/>
      <c r="CX279" s="215"/>
      <c r="CY279" s="215"/>
      <c r="CZ279" s="215"/>
      <c r="DA279" s="215"/>
      <c r="DB279" s="215"/>
      <c r="DC279" s="215"/>
      <c r="DD279" s="215"/>
      <c r="DE279" s="215"/>
      <c r="DF279" s="215"/>
      <c r="DG279" s="215"/>
      <c r="DH279" s="215"/>
      <c r="DI279" s="215"/>
      <c r="DJ279" s="215"/>
      <c r="DK279" s="215"/>
      <c r="DL279" s="215"/>
      <c r="DM279" s="215"/>
      <c r="DN279" s="215"/>
      <c r="DO279" s="215"/>
      <c r="DP279" s="215"/>
      <c r="DQ279" s="215"/>
      <c r="DR279" s="215"/>
      <c r="DS279" s="215"/>
      <c r="DT279" s="215"/>
      <c r="DU279" s="215"/>
      <c r="DV279" s="215"/>
      <c r="DW279" s="215"/>
      <c r="DX279" s="215"/>
      <c r="DY279" s="215"/>
      <c r="DZ279" s="215"/>
      <c r="EA279" s="215"/>
      <c r="EB279" s="215"/>
      <c r="EC279" s="215"/>
      <c r="ED279" s="215"/>
      <c r="EE279" s="215"/>
      <c r="EF279" s="215"/>
      <c r="EG279" s="215"/>
      <c r="EH279" s="215"/>
      <c r="EI279" s="215"/>
      <c r="EJ279" s="215"/>
      <c r="EK279" s="215"/>
      <c r="EL279" s="215"/>
      <c r="EM279" s="215"/>
      <c r="EN279" s="215"/>
      <c r="EO279" s="215"/>
      <c r="EP279" s="215"/>
      <c r="EQ279" s="215"/>
      <c r="ER279" s="215"/>
      <c r="ES279" s="215"/>
      <c r="ET279" s="215"/>
      <c r="EU279" s="215"/>
      <c r="EV279" s="215"/>
      <c r="EW279" s="215"/>
      <c r="EX279" s="215"/>
      <c r="EY279" s="215"/>
      <c r="EZ279" s="215"/>
      <c r="FA279" s="215"/>
      <c r="FB279" s="215"/>
      <c r="FC279" s="215"/>
      <c r="FD279" s="215"/>
      <c r="FE279" s="215"/>
      <c r="FF279" s="215"/>
      <c r="FG279" s="215"/>
      <c r="FH279" s="215"/>
      <c r="FI279" s="215"/>
      <c r="FJ279" s="215"/>
      <c r="FK279" s="215"/>
      <c r="FL279" s="215"/>
      <c r="FM279" s="215"/>
      <c r="FN279" s="215"/>
      <c r="FO279" s="215"/>
      <c r="FP279" s="215"/>
      <c r="FQ279" s="215"/>
      <c r="FR279" s="215"/>
      <c r="FS279" s="215"/>
      <c r="FT279" s="215"/>
      <c r="FU279" s="215"/>
      <c r="FV279" s="215"/>
      <c r="FW279" s="215"/>
      <c r="FX279" s="215"/>
      <c r="FY279" s="215"/>
      <c r="FZ279" s="215"/>
      <c r="GA279" s="215"/>
      <c r="GB279" s="215"/>
      <c r="GC279" s="215"/>
      <c r="GD279" s="215"/>
      <c r="GE279" s="215"/>
      <c r="GF279" s="215"/>
      <c r="GG279" s="218"/>
      <c r="GH279" s="215"/>
      <c r="GI279" s="215"/>
      <c r="GJ279" s="215"/>
      <c r="GK279" s="215"/>
      <c r="GL279" s="1504">
        <f>SUM(I281:GK281)</f>
        <v>16.399999999999999</v>
      </c>
      <c r="GM279" s="2157">
        <f>ROUND(GL279/20,2)</f>
        <v>0.82</v>
      </c>
      <c r="GN279" s="1525"/>
    </row>
    <row r="280" spans="1:196" ht="4.5" customHeight="1">
      <c r="A280" s="1387"/>
      <c r="B280" s="1381"/>
      <c r="C280" s="1381"/>
      <c r="D280" s="1381"/>
      <c r="E280" s="1381"/>
      <c r="F280" s="1381"/>
      <c r="G280" s="1392"/>
      <c r="H280" s="1515"/>
      <c r="I280" s="215"/>
      <c r="J280" s="225"/>
      <c r="K280" s="215"/>
      <c r="L280" s="215"/>
      <c r="M280" s="215"/>
      <c r="N280" s="218"/>
      <c r="O280" s="215"/>
      <c r="P280" s="215"/>
      <c r="Q280" s="215"/>
      <c r="R280" s="217"/>
      <c r="S280" s="215"/>
      <c r="T280" s="215"/>
      <c r="U280" s="215"/>
      <c r="V280" s="215"/>
      <c r="W280" s="215"/>
      <c r="X280" s="218"/>
      <c r="Y280" s="215"/>
      <c r="Z280" s="215"/>
      <c r="AA280" s="215"/>
      <c r="AB280" s="215"/>
      <c r="AC280" s="218"/>
      <c r="AD280" s="215"/>
      <c r="AE280" s="215"/>
      <c r="AF280" s="215"/>
      <c r="AG280" s="217"/>
      <c r="AH280" s="218"/>
      <c r="AI280" s="215"/>
      <c r="AJ280" s="225"/>
      <c r="AK280" s="225"/>
      <c r="AL280" s="217"/>
      <c r="AM280" s="215"/>
      <c r="AN280" s="215"/>
      <c r="AO280" s="215"/>
      <c r="AP280" s="215"/>
      <c r="AQ280" s="215"/>
      <c r="AR280" s="218"/>
      <c r="AS280" s="215"/>
      <c r="AT280" s="215"/>
      <c r="AU280" s="215"/>
      <c r="AV280" s="217"/>
      <c r="AW280" s="215"/>
      <c r="AX280" s="215"/>
      <c r="AY280" s="215"/>
      <c r="AZ280" s="215"/>
      <c r="BA280" s="215"/>
      <c r="BB280" s="219"/>
      <c r="BC280" s="215"/>
      <c r="BD280" s="215"/>
      <c r="BE280" s="215"/>
      <c r="BF280" s="217"/>
      <c r="BG280" s="215"/>
      <c r="BH280" s="215"/>
      <c r="BI280" s="215"/>
      <c r="BJ280" s="215"/>
      <c r="BK280" s="215"/>
      <c r="BL280" s="218"/>
      <c r="BM280" s="225"/>
      <c r="BN280" s="225"/>
      <c r="BO280" s="215"/>
      <c r="BP280" s="215"/>
      <c r="BQ280" s="218"/>
      <c r="BR280" s="215"/>
      <c r="BS280" s="215"/>
      <c r="BT280" s="215"/>
      <c r="BU280" s="217"/>
      <c r="BV280" s="218"/>
      <c r="BW280" s="215"/>
      <c r="BX280" s="215"/>
      <c r="BY280" s="215"/>
      <c r="BZ280" s="217"/>
      <c r="CA280" s="218"/>
      <c r="CB280" s="215"/>
      <c r="CC280" s="215"/>
      <c r="CD280" s="215"/>
      <c r="CE280" s="217"/>
      <c r="CF280" s="218"/>
      <c r="CG280" s="215"/>
      <c r="CH280" s="215"/>
      <c r="CI280" s="215"/>
      <c r="CJ280" s="217"/>
      <c r="CK280" s="215"/>
      <c r="CL280" s="215"/>
      <c r="CM280" s="215"/>
      <c r="CN280" s="215"/>
      <c r="CO280" s="215"/>
      <c r="CP280" s="215"/>
      <c r="CQ280" s="215"/>
      <c r="CR280" s="215"/>
      <c r="CS280" s="215"/>
      <c r="CT280" s="215"/>
      <c r="CU280" s="215"/>
      <c r="CV280" s="215"/>
      <c r="CW280" s="215"/>
      <c r="CX280" s="215"/>
      <c r="CY280" s="215"/>
      <c r="CZ280" s="215"/>
      <c r="DA280" s="215"/>
      <c r="DB280" s="215"/>
      <c r="DC280" s="215"/>
      <c r="DD280" s="215"/>
      <c r="DE280" s="215"/>
      <c r="DF280" s="215"/>
      <c r="DG280" s="215"/>
      <c r="DH280" s="215"/>
      <c r="DI280" s="215"/>
      <c r="DJ280" s="215"/>
      <c r="DK280" s="215"/>
      <c r="DL280" s="215"/>
      <c r="DM280" s="215"/>
      <c r="DN280" s="215"/>
      <c r="DO280" s="215"/>
      <c r="DP280" s="215"/>
      <c r="DQ280" s="215"/>
      <c r="DR280" s="215"/>
      <c r="DS280" s="215"/>
      <c r="DT280" s="215"/>
      <c r="DU280" s="215"/>
      <c r="DV280" s="215"/>
      <c r="DW280" s="215"/>
      <c r="DX280" s="215"/>
      <c r="DY280" s="215"/>
      <c r="DZ280" s="215"/>
      <c r="EA280" s="215"/>
      <c r="EB280" s="215"/>
      <c r="EC280" s="215"/>
      <c r="ED280" s="215"/>
      <c r="EE280" s="215"/>
      <c r="EF280" s="215"/>
      <c r="EG280" s="215"/>
      <c r="EH280" s="215"/>
      <c r="EI280" s="215"/>
      <c r="EJ280" s="215"/>
      <c r="EK280" s="215"/>
      <c r="EL280" s="215"/>
      <c r="EM280" s="215"/>
      <c r="EN280" s="215"/>
      <c r="EO280" s="215"/>
      <c r="EP280" s="215"/>
      <c r="EQ280" s="215"/>
      <c r="ER280" s="215"/>
      <c r="ES280" s="215"/>
      <c r="ET280" s="215"/>
      <c r="EU280" s="215"/>
      <c r="EV280" s="215"/>
      <c r="EW280" s="215"/>
      <c r="EX280" s="215"/>
      <c r="EY280" s="215"/>
      <c r="EZ280" s="215"/>
      <c r="FA280" s="215"/>
      <c r="FB280" s="215"/>
      <c r="FC280" s="215"/>
      <c r="FD280" s="215"/>
      <c r="FE280" s="215"/>
      <c r="FF280" s="215"/>
      <c r="FG280" s="215"/>
      <c r="FH280" s="215"/>
      <c r="FI280" s="215"/>
      <c r="FJ280" s="215"/>
      <c r="FK280" s="215"/>
      <c r="FL280" s="215"/>
      <c r="FM280" s="215"/>
      <c r="FN280" s="215"/>
      <c r="FO280" s="215"/>
      <c r="FP280" s="215"/>
      <c r="FQ280" s="215"/>
      <c r="FR280" s="215"/>
      <c r="FS280" s="215"/>
      <c r="FT280" s="215"/>
      <c r="FU280" s="215"/>
      <c r="FV280" s="215"/>
      <c r="FW280" s="215"/>
      <c r="FX280" s="215"/>
      <c r="FY280" s="215"/>
      <c r="FZ280" s="215"/>
      <c r="GA280" s="215"/>
      <c r="GB280" s="215"/>
      <c r="GC280" s="215"/>
      <c r="GD280" s="215"/>
      <c r="GE280" s="215"/>
      <c r="GF280" s="215"/>
      <c r="GG280" s="218"/>
      <c r="GH280" s="215"/>
      <c r="GI280" s="215"/>
      <c r="GJ280" s="215"/>
      <c r="GK280" s="215"/>
      <c r="GL280" s="1505"/>
      <c r="GM280" s="2154"/>
      <c r="GN280" s="1525"/>
    </row>
    <row r="281" spans="1:196" ht="10.5" customHeight="1" thickBot="1">
      <c r="A281" s="1404"/>
      <c r="B281" s="1384"/>
      <c r="C281" s="1384"/>
      <c r="D281" s="1384"/>
      <c r="E281" s="1384"/>
      <c r="F281" s="1384"/>
      <c r="G281" s="1397"/>
      <c r="H281" s="1529"/>
      <c r="I281" s="1536">
        <v>5</v>
      </c>
      <c r="J281" s="1502"/>
      <c r="K281" s="1502"/>
      <c r="L281" s="1502"/>
      <c r="M281" s="1503"/>
      <c r="N281" s="1501"/>
      <c r="O281" s="1502"/>
      <c r="P281" s="1502"/>
      <c r="Q281" s="1502"/>
      <c r="R281" s="1503"/>
      <c r="S281" s="1501"/>
      <c r="T281" s="1502"/>
      <c r="U281" s="1502"/>
      <c r="V281" s="1502"/>
      <c r="W281" s="1503"/>
      <c r="X281" s="1501"/>
      <c r="Y281" s="1502"/>
      <c r="Z281" s="1502"/>
      <c r="AA281" s="1502"/>
      <c r="AB281" s="1503"/>
      <c r="AC281" s="1538"/>
      <c r="AD281" s="1539"/>
      <c r="AE281" s="1539"/>
      <c r="AF281" s="1539"/>
      <c r="AG281" s="1540"/>
      <c r="AH281" s="1533">
        <v>7</v>
      </c>
      <c r="AI281" s="1534"/>
      <c r="AJ281" s="1534"/>
      <c r="AK281" s="1534"/>
      <c r="AL281" s="1535"/>
      <c r="AM281" s="1534"/>
      <c r="AN281" s="1542"/>
      <c r="AO281" s="1542"/>
      <c r="AP281" s="1542"/>
      <c r="AQ281" s="1543"/>
      <c r="AR281" s="1501"/>
      <c r="AS281" s="1502"/>
      <c r="AT281" s="1502"/>
      <c r="AU281" s="1502"/>
      <c r="AV281" s="1503"/>
      <c r="AW281" s="1501"/>
      <c r="AX281" s="1502"/>
      <c r="AY281" s="1502"/>
      <c r="AZ281" s="1502"/>
      <c r="BA281" s="1544"/>
      <c r="BB281" s="1545"/>
      <c r="BC281" s="1502"/>
      <c r="BD281" s="1502"/>
      <c r="BE281" s="1502"/>
      <c r="BF281" s="1503"/>
      <c r="BG281" s="1510"/>
      <c r="BH281" s="1511"/>
      <c r="BI281" s="1511"/>
      <c r="BJ281" s="1511"/>
      <c r="BK281" s="1512"/>
      <c r="BL281" s="1546">
        <v>4.4000000000000004</v>
      </c>
      <c r="BM281" s="1547"/>
      <c r="BN281" s="1547"/>
      <c r="BO281" s="1547"/>
      <c r="BP281" s="1547"/>
      <c r="BQ281" s="1547"/>
      <c r="BR281" s="1547"/>
      <c r="BS281" s="1547"/>
      <c r="BT281" s="1547"/>
      <c r="BU281" s="1548"/>
      <c r="BV281" s="1501"/>
      <c r="BW281" s="1502"/>
      <c r="BX281" s="1502"/>
      <c r="BY281" s="1502"/>
      <c r="BZ281" s="1503"/>
      <c r="CA281" s="1501"/>
      <c r="CB281" s="1502"/>
      <c r="CC281" s="1502"/>
      <c r="CD281" s="1502"/>
      <c r="CE281" s="1503"/>
      <c r="CF281" s="1501"/>
      <c r="CG281" s="1502"/>
      <c r="CH281" s="1502"/>
      <c r="CI281" s="1502"/>
      <c r="CJ281" s="1503"/>
      <c r="CK281" s="1502"/>
      <c r="CL281" s="1502"/>
      <c r="CM281" s="1502"/>
      <c r="CN281" s="1502"/>
      <c r="CO281" s="1503"/>
      <c r="CP281" s="1501"/>
      <c r="CQ281" s="1502"/>
      <c r="CR281" s="1502"/>
      <c r="CS281" s="1502"/>
      <c r="CT281" s="1503"/>
      <c r="CU281" s="1501"/>
      <c r="CV281" s="1502"/>
      <c r="CW281" s="1502"/>
      <c r="CX281" s="1502"/>
      <c r="CY281" s="1503"/>
      <c r="CZ281" s="1501"/>
      <c r="DA281" s="1502"/>
      <c r="DB281" s="1502"/>
      <c r="DC281" s="1502"/>
      <c r="DD281" s="1503"/>
      <c r="DE281" s="1501"/>
      <c r="DF281" s="1502"/>
      <c r="DG281" s="1502"/>
      <c r="DH281" s="1502"/>
      <c r="DI281" s="1503"/>
      <c r="DJ281" s="1501"/>
      <c r="DK281" s="1502"/>
      <c r="DL281" s="1502"/>
      <c r="DM281" s="1502"/>
      <c r="DN281" s="1503"/>
      <c r="DO281" s="1501"/>
      <c r="DP281" s="1502"/>
      <c r="DQ281" s="1502"/>
      <c r="DR281" s="1502"/>
      <c r="DS281" s="1503"/>
      <c r="DT281" s="1501"/>
      <c r="DU281" s="1502"/>
      <c r="DV281" s="1502"/>
      <c r="DW281" s="1502"/>
      <c r="DX281" s="1503"/>
      <c r="DY281" s="1501"/>
      <c r="DZ281" s="1502"/>
      <c r="EA281" s="1502"/>
      <c r="EB281" s="1502"/>
      <c r="EC281" s="1503"/>
      <c r="ED281" s="1501"/>
      <c r="EE281" s="1502"/>
      <c r="EF281" s="1502"/>
      <c r="EG281" s="1502"/>
      <c r="EH281" s="1503"/>
      <c r="EI281" s="1501"/>
      <c r="EJ281" s="1502"/>
      <c r="EK281" s="1502"/>
      <c r="EL281" s="1502"/>
      <c r="EM281" s="1503"/>
      <c r="EN281" s="1501"/>
      <c r="EO281" s="1502"/>
      <c r="EP281" s="1502"/>
      <c r="EQ281" s="1502"/>
      <c r="ER281" s="1503"/>
      <c r="ES281" s="1501"/>
      <c r="ET281" s="1502"/>
      <c r="EU281" s="1502"/>
      <c r="EV281" s="1502"/>
      <c r="EW281" s="1503"/>
      <c r="EX281" s="1501"/>
      <c r="EY281" s="1502"/>
      <c r="EZ281" s="1502"/>
      <c r="FA281" s="1502"/>
      <c r="FB281" s="1503"/>
      <c r="FC281" s="1501"/>
      <c r="FD281" s="1502"/>
      <c r="FE281" s="1502"/>
      <c r="FF281" s="1502"/>
      <c r="FG281" s="1503"/>
      <c r="FH281" s="1501"/>
      <c r="FI281" s="1502"/>
      <c r="FJ281" s="1502"/>
      <c r="FK281" s="1502"/>
      <c r="FL281" s="1503"/>
      <c r="FM281" s="1501"/>
      <c r="FN281" s="1502"/>
      <c r="FO281" s="1502"/>
      <c r="FP281" s="1502"/>
      <c r="FQ281" s="1503"/>
      <c r="FR281" s="1501"/>
      <c r="FS281" s="1502"/>
      <c r="FT281" s="1502"/>
      <c r="FU281" s="1502"/>
      <c r="FV281" s="1503"/>
      <c r="FW281" s="1501"/>
      <c r="FX281" s="1502"/>
      <c r="FY281" s="1502"/>
      <c r="FZ281" s="1502"/>
      <c r="GA281" s="1503"/>
      <c r="GB281" s="1501"/>
      <c r="GC281" s="1502"/>
      <c r="GD281" s="1502"/>
      <c r="GE281" s="1502"/>
      <c r="GF281" s="1503"/>
      <c r="GG281" s="1501"/>
      <c r="GH281" s="1502"/>
      <c r="GI281" s="1502"/>
      <c r="GJ281" s="1502"/>
      <c r="GK281" s="1541"/>
      <c r="GL281" s="1505"/>
      <c r="GM281" s="2154"/>
      <c r="GN281" s="1537"/>
    </row>
    <row r="282" spans="1:196" ht="10.5" customHeight="1">
      <c r="A282" s="1402">
        <v>6</v>
      </c>
      <c r="B282" s="1383" t="str">
        <f>IF($A282="","",VLOOKUP($A282,②従事者明細!$A$3:$I$40,2))</f>
        <v>コンサル太郎</v>
      </c>
      <c r="C282" s="1383" t="str">
        <f>IF($A282="","",VLOOKUP($A282,②従事者明細!$A$3:$I$40,3))</f>
        <v>コンサル総括</v>
      </c>
      <c r="D282" s="1383">
        <f>IF($A282="","",VLOOKUP($A282,②従事者明細!$A$3:$I$40,6))</f>
        <v>3</v>
      </c>
      <c r="E282" s="1380" t="str">
        <f>IF($A282="","",VLOOKUP($A282,②従事者明細!$A$3:$I$40,5))</f>
        <v>コンサル</v>
      </c>
      <c r="F282" s="1380" t="str">
        <f>IF($A282="","",VLOOKUP($A282,②従事者明細!$A$3:$I$40,4))</f>
        <v>A-1</v>
      </c>
      <c r="G282" s="1531" t="s">
        <v>764</v>
      </c>
      <c r="H282" s="1532"/>
      <c r="I282" s="214"/>
      <c r="J282" s="215"/>
      <c r="K282" s="215"/>
      <c r="L282" s="215"/>
      <c r="M282" s="217"/>
      <c r="N282" s="210"/>
      <c r="O282" s="208"/>
      <c r="P282" s="208"/>
      <c r="Q282" s="208"/>
      <c r="R282" s="208"/>
      <c r="S282" s="210"/>
      <c r="T282" s="208"/>
      <c r="U282" s="208"/>
      <c r="V282" s="208"/>
      <c r="W282" s="208"/>
      <c r="X282" s="210"/>
      <c r="Y282" s="208"/>
      <c r="Z282" s="208"/>
      <c r="AA282" s="208"/>
      <c r="AB282" s="208"/>
      <c r="AC282" s="210"/>
      <c r="AD282" s="208"/>
      <c r="AE282" s="208"/>
      <c r="AF282" s="208"/>
      <c r="AG282" s="209"/>
      <c r="AH282" s="210"/>
      <c r="AI282" s="208"/>
      <c r="AJ282" s="208"/>
      <c r="AK282" s="208"/>
      <c r="AL282" s="209"/>
      <c r="AM282" s="208"/>
      <c r="AN282" s="208"/>
      <c r="AO282" s="208"/>
      <c r="AP282" s="208"/>
      <c r="AQ282" s="208"/>
      <c r="AR282" s="210"/>
      <c r="AS282" s="208"/>
      <c r="AT282" s="208"/>
      <c r="AU282" s="208"/>
      <c r="AV282" s="209"/>
      <c r="AW282" s="208"/>
      <c r="AX282" s="208"/>
      <c r="AY282" s="208"/>
      <c r="AZ282" s="208"/>
      <c r="BA282" s="208"/>
      <c r="BB282" s="211"/>
      <c r="BC282" s="208"/>
      <c r="BD282" s="208"/>
      <c r="BE282" s="208"/>
      <c r="BF282" s="209"/>
      <c r="BG282" s="208"/>
      <c r="BH282" s="208"/>
      <c r="BI282" s="208"/>
      <c r="BJ282" s="208"/>
      <c r="BK282" s="208"/>
      <c r="BL282" s="210"/>
      <c r="BM282" s="208"/>
      <c r="BN282" s="208"/>
      <c r="BO282" s="208"/>
      <c r="BP282" s="208"/>
      <c r="BQ282" s="210"/>
      <c r="BR282" s="208"/>
      <c r="BS282" s="208"/>
      <c r="BT282" s="208"/>
      <c r="BU282" s="209"/>
      <c r="BV282" s="210"/>
      <c r="BW282" s="208"/>
      <c r="BX282" s="208"/>
      <c r="BY282" s="208"/>
      <c r="BZ282" s="209"/>
      <c r="CA282" s="210"/>
      <c r="CB282" s="208"/>
      <c r="CC282" s="208"/>
      <c r="CD282" s="208"/>
      <c r="CE282" s="209"/>
      <c r="CF282" s="210"/>
      <c r="CG282" s="208"/>
      <c r="CH282" s="208"/>
      <c r="CI282" s="208"/>
      <c r="CJ282" s="209"/>
      <c r="CK282" s="208"/>
      <c r="CL282" s="208"/>
      <c r="CM282" s="208"/>
      <c r="CN282" s="208"/>
      <c r="CO282" s="208"/>
      <c r="CP282" s="208"/>
      <c r="CQ282" s="208"/>
      <c r="CR282" s="208"/>
      <c r="CS282" s="208"/>
      <c r="CT282" s="208"/>
      <c r="CU282" s="208"/>
      <c r="CV282" s="208"/>
      <c r="CW282" s="208"/>
      <c r="CX282" s="208"/>
      <c r="CY282" s="208"/>
      <c r="CZ282" s="208"/>
      <c r="DA282" s="208"/>
      <c r="DB282" s="208"/>
      <c r="DC282" s="208"/>
      <c r="DD282" s="208"/>
      <c r="DE282" s="208"/>
      <c r="DF282" s="208"/>
      <c r="DG282" s="208"/>
      <c r="DH282" s="208"/>
      <c r="DI282" s="208"/>
      <c r="DJ282" s="208"/>
      <c r="DK282" s="208"/>
      <c r="DL282" s="208"/>
      <c r="DM282" s="208"/>
      <c r="DN282" s="208"/>
      <c r="DO282" s="208"/>
      <c r="DP282" s="208"/>
      <c r="DQ282" s="208"/>
      <c r="DR282" s="208"/>
      <c r="DS282" s="208"/>
      <c r="DT282" s="208"/>
      <c r="DU282" s="208"/>
      <c r="DV282" s="208"/>
      <c r="DW282" s="208"/>
      <c r="DX282" s="208"/>
      <c r="DY282" s="208"/>
      <c r="DZ282" s="208"/>
      <c r="EA282" s="208"/>
      <c r="EB282" s="208"/>
      <c r="EC282" s="208"/>
      <c r="ED282" s="208"/>
      <c r="EE282" s="208"/>
      <c r="EF282" s="208"/>
      <c r="EG282" s="208"/>
      <c r="EH282" s="208"/>
      <c r="EI282" s="208"/>
      <c r="EJ282" s="208"/>
      <c r="EK282" s="208"/>
      <c r="EL282" s="208"/>
      <c r="EM282" s="208"/>
      <c r="EN282" s="208"/>
      <c r="EO282" s="208"/>
      <c r="EP282" s="208"/>
      <c r="EQ282" s="208"/>
      <c r="ER282" s="208"/>
      <c r="ES282" s="208"/>
      <c r="ET282" s="208"/>
      <c r="EU282" s="208"/>
      <c r="EV282" s="208"/>
      <c r="EW282" s="208"/>
      <c r="EX282" s="208"/>
      <c r="EY282" s="208"/>
      <c r="EZ282" s="208"/>
      <c r="FA282" s="208"/>
      <c r="FB282" s="208"/>
      <c r="FC282" s="208"/>
      <c r="FD282" s="208"/>
      <c r="FE282" s="208"/>
      <c r="FF282" s="208"/>
      <c r="FG282" s="208"/>
      <c r="FH282" s="208"/>
      <c r="FI282" s="208"/>
      <c r="FJ282" s="208"/>
      <c r="FK282" s="208"/>
      <c r="FL282" s="208"/>
      <c r="FM282" s="208"/>
      <c r="FN282" s="208"/>
      <c r="FO282" s="208"/>
      <c r="FP282" s="208"/>
      <c r="FQ282" s="208"/>
      <c r="FR282" s="208"/>
      <c r="FS282" s="208"/>
      <c r="FT282" s="208"/>
      <c r="FU282" s="208"/>
      <c r="FV282" s="208"/>
      <c r="FW282" s="208"/>
      <c r="FX282" s="208"/>
      <c r="FY282" s="208"/>
      <c r="FZ282" s="208"/>
      <c r="GA282" s="208"/>
      <c r="GB282" s="208"/>
      <c r="GC282" s="208"/>
      <c r="GD282" s="208"/>
      <c r="GE282" s="208"/>
      <c r="GF282" s="208"/>
      <c r="GG282" s="210"/>
      <c r="GH282" s="208"/>
      <c r="GI282" s="208"/>
      <c r="GJ282" s="208"/>
      <c r="GK282" s="208"/>
      <c r="GL282" s="1523">
        <f>SUM(I284:GK284)</f>
        <v>14</v>
      </c>
      <c r="GM282" s="2159">
        <f>ROUND(GL282/20,2)</f>
        <v>0.7</v>
      </c>
      <c r="GN282" s="1530"/>
    </row>
    <row r="283" spans="1:196" ht="4.5" customHeight="1">
      <c r="A283" s="1387"/>
      <c r="B283" s="1381"/>
      <c r="C283" s="1381"/>
      <c r="D283" s="1381"/>
      <c r="E283" s="1381"/>
      <c r="F283" s="1381"/>
      <c r="G283" s="1392"/>
      <c r="H283" s="1515"/>
      <c r="I283" s="214"/>
      <c r="J283" s="215"/>
      <c r="K283" s="215"/>
      <c r="L283" s="216"/>
      <c r="M283" s="217"/>
      <c r="N283" s="218"/>
      <c r="O283" s="215"/>
      <c r="P283" s="215"/>
      <c r="Q283" s="215"/>
      <c r="R283" s="217"/>
      <c r="S283" s="215"/>
      <c r="T283" s="215"/>
      <c r="U283" s="215"/>
      <c r="V283" s="215"/>
      <c r="W283" s="215"/>
      <c r="X283" s="218"/>
      <c r="Y283" s="215"/>
      <c r="Z283" s="215"/>
      <c r="AA283" s="215"/>
      <c r="AB283" s="215"/>
      <c r="AC283" s="218"/>
      <c r="AD283" s="215"/>
      <c r="AE283" s="215"/>
      <c r="AF283" s="215"/>
      <c r="AG283" s="217"/>
      <c r="AH283" s="218"/>
      <c r="AI283" s="215"/>
      <c r="AJ283" s="215"/>
      <c r="AK283" s="215"/>
      <c r="AL283" s="217"/>
      <c r="AM283" s="215"/>
      <c r="AN283" s="215"/>
      <c r="AO283" s="216"/>
      <c r="AP283" s="215"/>
      <c r="AQ283" s="215"/>
      <c r="AR283" s="218"/>
      <c r="AS283" s="215"/>
      <c r="AT283" s="215"/>
      <c r="AU283" s="215"/>
      <c r="AV283" s="217"/>
      <c r="AW283" s="215"/>
      <c r="AX283" s="215"/>
      <c r="AY283" s="215"/>
      <c r="AZ283" s="215"/>
      <c r="BA283" s="215"/>
      <c r="BB283" s="219"/>
      <c r="BC283" s="215"/>
      <c r="BD283" s="215"/>
      <c r="BE283" s="215"/>
      <c r="BF283" s="217"/>
      <c r="BG283" s="215"/>
      <c r="BH283" s="215"/>
      <c r="BI283" s="215"/>
      <c r="BJ283" s="215"/>
      <c r="BK283" s="215"/>
      <c r="BL283" s="218"/>
      <c r="BM283" s="215"/>
      <c r="BN283" s="215"/>
      <c r="BO283" s="215"/>
      <c r="BP283" s="215"/>
      <c r="BQ283" s="218"/>
      <c r="BR283" s="216"/>
      <c r="BS283" s="216"/>
      <c r="BT283" s="215"/>
      <c r="BU283" s="217"/>
      <c r="BV283" s="218"/>
      <c r="BW283" s="215"/>
      <c r="BX283" s="215"/>
      <c r="BY283" s="215"/>
      <c r="BZ283" s="217"/>
      <c r="CA283" s="218"/>
      <c r="CB283" s="215"/>
      <c r="CC283" s="215"/>
      <c r="CD283" s="215"/>
      <c r="CE283" s="217"/>
      <c r="CF283" s="218"/>
      <c r="CG283" s="215"/>
      <c r="CH283" s="215"/>
      <c r="CI283" s="215"/>
      <c r="CJ283" s="217"/>
      <c r="CK283" s="215"/>
      <c r="CL283" s="215"/>
      <c r="CM283" s="215"/>
      <c r="CN283" s="215"/>
      <c r="CO283" s="215"/>
      <c r="CP283" s="215"/>
      <c r="CQ283" s="215"/>
      <c r="CR283" s="215"/>
      <c r="CS283" s="215"/>
      <c r="CT283" s="215"/>
      <c r="CU283" s="215"/>
      <c r="CV283" s="215"/>
      <c r="CW283" s="215"/>
      <c r="CX283" s="215"/>
      <c r="CY283" s="215"/>
      <c r="CZ283" s="215"/>
      <c r="DA283" s="215"/>
      <c r="DB283" s="215"/>
      <c r="DC283" s="215"/>
      <c r="DD283" s="215"/>
      <c r="DE283" s="215"/>
      <c r="DF283" s="215"/>
      <c r="DG283" s="215"/>
      <c r="DH283" s="215"/>
      <c r="DI283" s="215"/>
      <c r="DJ283" s="215"/>
      <c r="DK283" s="215"/>
      <c r="DL283" s="215"/>
      <c r="DM283" s="215"/>
      <c r="DN283" s="215"/>
      <c r="DO283" s="215"/>
      <c r="DP283" s="215"/>
      <c r="DQ283" s="215"/>
      <c r="DR283" s="215"/>
      <c r="DS283" s="215"/>
      <c r="DT283" s="215"/>
      <c r="DU283" s="215"/>
      <c r="DV283" s="215"/>
      <c r="DW283" s="215"/>
      <c r="DX283" s="215"/>
      <c r="DY283" s="215"/>
      <c r="DZ283" s="215"/>
      <c r="EA283" s="215"/>
      <c r="EB283" s="215"/>
      <c r="EC283" s="215"/>
      <c r="ED283" s="215"/>
      <c r="EE283" s="215"/>
      <c r="EF283" s="215"/>
      <c r="EG283" s="215"/>
      <c r="EH283" s="215"/>
      <c r="EI283" s="215"/>
      <c r="EJ283" s="215"/>
      <c r="EK283" s="215"/>
      <c r="EL283" s="215"/>
      <c r="EM283" s="215"/>
      <c r="EN283" s="215"/>
      <c r="EO283" s="215"/>
      <c r="EP283" s="215"/>
      <c r="EQ283" s="215"/>
      <c r="ER283" s="215"/>
      <c r="ES283" s="215"/>
      <c r="ET283" s="215"/>
      <c r="EU283" s="215"/>
      <c r="EV283" s="215"/>
      <c r="EW283" s="215"/>
      <c r="EX283" s="215"/>
      <c r="EY283" s="215"/>
      <c r="EZ283" s="215"/>
      <c r="FA283" s="215"/>
      <c r="FB283" s="215"/>
      <c r="FC283" s="215"/>
      <c r="FD283" s="215"/>
      <c r="FE283" s="215"/>
      <c r="FF283" s="215"/>
      <c r="FG283" s="215"/>
      <c r="FH283" s="215"/>
      <c r="FI283" s="215"/>
      <c r="FJ283" s="215"/>
      <c r="FK283" s="215"/>
      <c r="FL283" s="215"/>
      <c r="FM283" s="215"/>
      <c r="FN283" s="215"/>
      <c r="FO283" s="215"/>
      <c r="FP283" s="215"/>
      <c r="FQ283" s="215"/>
      <c r="FR283" s="215"/>
      <c r="FS283" s="215"/>
      <c r="FT283" s="215"/>
      <c r="FU283" s="215"/>
      <c r="FV283" s="215"/>
      <c r="FW283" s="215"/>
      <c r="FX283" s="215"/>
      <c r="FY283" s="215"/>
      <c r="FZ283" s="215"/>
      <c r="GA283" s="215"/>
      <c r="GB283" s="215"/>
      <c r="GC283" s="215"/>
      <c r="GD283" s="215"/>
      <c r="GE283" s="215"/>
      <c r="GF283" s="215"/>
      <c r="GG283" s="218"/>
      <c r="GH283" s="215"/>
      <c r="GI283" s="215"/>
      <c r="GJ283" s="215"/>
      <c r="GK283" s="215"/>
      <c r="GL283" s="1505"/>
      <c r="GM283" s="2160"/>
      <c r="GN283" s="1525"/>
    </row>
    <row r="284" spans="1:196" ht="10.5" customHeight="1">
      <c r="A284" s="1387"/>
      <c r="B284" s="1381"/>
      <c r="C284" s="1381"/>
      <c r="D284" s="1381"/>
      <c r="E284" s="1381"/>
      <c r="F284" s="1381"/>
      <c r="G284" s="1393"/>
      <c r="H284" s="1520"/>
      <c r="I284" s="1517">
        <v>5</v>
      </c>
      <c r="J284" s="1511"/>
      <c r="K284" s="1511"/>
      <c r="L284" s="1511"/>
      <c r="M284" s="1512"/>
      <c r="N284" s="1510"/>
      <c r="O284" s="1511"/>
      <c r="P284" s="1511"/>
      <c r="Q284" s="1511"/>
      <c r="R284" s="1512"/>
      <c r="S284" s="1510"/>
      <c r="T284" s="1511"/>
      <c r="U284" s="1511"/>
      <c r="V284" s="1511"/>
      <c r="W284" s="1512"/>
      <c r="X284" s="1510"/>
      <c r="Y284" s="1511"/>
      <c r="Z284" s="1511"/>
      <c r="AA284" s="1511"/>
      <c r="AB284" s="1512"/>
      <c r="AC284" s="1510"/>
      <c r="AD284" s="1511"/>
      <c r="AE284" s="1511"/>
      <c r="AF284" s="1511"/>
      <c r="AG284" s="1512"/>
      <c r="AH284" s="1510"/>
      <c r="AI284" s="1511"/>
      <c r="AJ284" s="1511"/>
      <c r="AK284" s="1511"/>
      <c r="AL284" s="1512"/>
      <c r="AM284" s="1510">
        <v>4</v>
      </c>
      <c r="AN284" s="1511"/>
      <c r="AO284" s="1511"/>
      <c r="AP284" s="1511"/>
      <c r="AQ284" s="1512"/>
      <c r="AR284" s="1510"/>
      <c r="AS284" s="1511"/>
      <c r="AT284" s="1511"/>
      <c r="AU284" s="1511"/>
      <c r="AV284" s="1512"/>
      <c r="AW284" s="1510"/>
      <c r="AX284" s="1511"/>
      <c r="AY284" s="1511"/>
      <c r="AZ284" s="1511"/>
      <c r="BA284" s="1512"/>
      <c r="BB284" s="1510"/>
      <c r="BC284" s="1511"/>
      <c r="BD284" s="1511"/>
      <c r="BE284" s="1511"/>
      <c r="BF284" s="1512"/>
      <c r="BG284" s="1510"/>
      <c r="BH284" s="1511"/>
      <c r="BI284" s="1511"/>
      <c r="BJ284" s="1511"/>
      <c r="BK284" s="1512"/>
      <c r="BL284" s="1510"/>
      <c r="BM284" s="1511"/>
      <c r="BN284" s="1511"/>
      <c r="BO284" s="1511"/>
      <c r="BP284" s="1512"/>
      <c r="BQ284" s="1510">
        <v>5</v>
      </c>
      <c r="BR284" s="1511"/>
      <c r="BS284" s="1511"/>
      <c r="BT284" s="1511"/>
      <c r="BU284" s="1512"/>
      <c r="BV284" s="1510"/>
      <c r="BW284" s="1511"/>
      <c r="BX284" s="1511"/>
      <c r="BY284" s="1511"/>
      <c r="BZ284" s="1512"/>
      <c r="CA284" s="1510"/>
      <c r="CB284" s="1511"/>
      <c r="CC284" s="1511"/>
      <c r="CD284" s="1511"/>
      <c r="CE284" s="1512"/>
      <c r="CF284" s="1510"/>
      <c r="CG284" s="1511"/>
      <c r="CH284" s="1511"/>
      <c r="CI284" s="1511"/>
      <c r="CJ284" s="1512"/>
      <c r="CK284" s="1511"/>
      <c r="CL284" s="1511"/>
      <c r="CM284" s="1511"/>
      <c r="CN284" s="1511"/>
      <c r="CO284" s="1512"/>
      <c r="CP284" s="1510"/>
      <c r="CQ284" s="1511"/>
      <c r="CR284" s="1511"/>
      <c r="CS284" s="1511"/>
      <c r="CT284" s="1512"/>
      <c r="CU284" s="1510"/>
      <c r="CV284" s="1511"/>
      <c r="CW284" s="1511"/>
      <c r="CX284" s="1511"/>
      <c r="CY284" s="1512"/>
      <c r="CZ284" s="1510"/>
      <c r="DA284" s="1511"/>
      <c r="DB284" s="1511"/>
      <c r="DC284" s="1511"/>
      <c r="DD284" s="1512"/>
      <c r="DE284" s="1510"/>
      <c r="DF284" s="1511"/>
      <c r="DG284" s="1511"/>
      <c r="DH284" s="1511"/>
      <c r="DI284" s="1512"/>
      <c r="DJ284" s="1510"/>
      <c r="DK284" s="1511"/>
      <c r="DL284" s="1511"/>
      <c r="DM284" s="1511"/>
      <c r="DN284" s="1512"/>
      <c r="DO284" s="1510"/>
      <c r="DP284" s="1511"/>
      <c r="DQ284" s="1511"/>
      <c r="DR284" s="1511"/>
      <c r="DS284" s="1512"/>
      <c r="DT284" s="1510"/>
      <c r="DU284" s="1511"/>
      <c r="DV284" s="1511"/>
      <c r="DW284" s="1511"/>
      <c r="DX284" s="1512"/>
      <c r="DY284" s="1510"/>
      <c r="DZ284" s="1511"/>
      <c r="EA284" s="1511"/>
      <c r="EB284" s="1511"/>
      <c r="EC284" s="1512"/>
      <c r="ED284" s="1510"/>
      <c r="EE284" s="1511"/>
      <c r="EF284" s="1511"/>
      <c r="EG284" s="1511"/>
      <c r="EH284" s="1512"/>
      <c r="EI284" s="1510"/>
      <c r="EJ284" s="1511"/>
      <c r="EK284" s="1511"/>
      <c r="EL284" s="1511"/>
      <c r="EM284" s="1512"/>
      <c r="EN284" s="1510"/>
      <c r="EO284" s="1511"/>
      <c r="EP284" s="1511"/>
      <c r="EQ284" s="1511"/>
      <c r="ER284" s="1512"/>
      <c r="ES284" s="1510"/>
      <c r="ET284" s="1511"/>
      <c r="EU284" s="1511"/>
      <c r="EV284" s="1511"/>
      <c r="EW284" s="1512"/>
      <c r="EX284" s="1510"/>
      <c r="EY284" s="1511"/>
      <c r="EZ284" s="1511"/>
      <c r="FA284" s="1511"/>
      <c r="FB284" s="1512"/>
      <c r="FC284" s="1510"/>
      <c r="FD284" s="1511"/>
      <c r="FE284" s="1511"/>
      <c r="FF284" s="1511"/>
      <c r="FG284" s="1512"/>
      <c r="FH284" s="1510"/>
      <c r="FI284" s="1511"/>
      <c r="FJ284" s="1511"/>
      <c r="FK284" s="1511"/>
      <c r="FL284" s="1512"/>
      <c r="FM284" s="1510"/>
      <c r="FN284" s="1511"/>
      <c r="FO284" s="1511"/>
      <c r="FP284" s="1511"/>
      <c r="FQ284" s="1512"/>
      <c r="FR284" s="1510"/>
      <c r="FS284" s="1511"/>
      <c r="FT284" s="1511"/>
      <c r="FU284" s="1511"/>
      <c r="FV284" s="1512"/>
      <c r="FW284" s="1510"/>
      <c r="FX284" s="1511"/>
      <c r="FY284" s="1511"/>
      <c r="FZ284" s="1511"/>
      <c r="GA284" s="1512"/>
      <c r="GB284" s="1510"/>
      <c r="GC284" s="1511"/>
      <c r="GD284" s="1511"/>
      <c r="GE284" s="1511"/>
      <c r="GF284" s="1512"/>
      <c r="GG284" s="1510"/>
      <c r="GH284" s="1511"/>
      <c r="GI284" s="1511"/>
      <c r="GJ284" s="1511"/>
      <c r="GK284" s="1512"/>
      <c r="GL284" s="1514"/>
      <c r="GM284" s="2160"/>
      <c r="GN284" s="1525"/>
    </row>
    <row r="285" spans="1:196" ht="11.25" customHeight="1">
      <c r="A285" s="1387"/>
      <c r="B285" s="1381"/>
      <c r="C285" s="1381"/>
      <c r="D285" s="1381"/>
      <c r="E285" s="1381"/>
      <c r="F285" s="1381"/>
      <c r="G285" s="1518" t="s">
        <v>767</v>
      </c>
      <c r="H285" s="1515"/>
      <c r="I285" s="214"/>
      <c r="J285" s="215"/>
      <c r="K285" s="215"/>
      <c r="L285" s="215"/>
      <c r="M285" s="217"/>
      <c r="N285" s="218"/>
      <c r="O285" s="215"/>
      <c r="P285" s="215"/>
      <c r="Q285" s="215"/>
      <c r="R285" s="215"/>
      <c r="S285" s="218"/>
      <c r="T285" s="215"/>
      <c r="U285" s="215"/>
      <c r="V285" s="215"/>
      <c r="W285" s="215"/>
      <c r="X285" s="218"/>
      <c r="Y285" s="215"/>
      <c r="Z285" s="215"/>
      <c r="AA285" s="215"/>
      <c r="AB285" s="215"/>
      <c r="AC285" s="218"/>
      <c r="AD285" s="215"/>
      <c r="AE285" s="215"/>
      <c r="AF285" s="215"/>
      <c r="AG285" s="217"/>
      <c r="AH285" s="218"/>
      <c r="AI285" s="215"/>
      <c r="AJ285" s="215"/>
      <c r="AK285" s="215"/>
      <c r="AL285" s="217"/>
      <c r="AM285" s="215"/>
      <c r="AN285" s="215"/>
      <c r="AO285" s="215"/>
      <c r="AP285" s="215"/>
      <c r="AQ285" s="215"/>
      <c r="AR285" s="218"/>
      <c r="AS285" s="215"/>
      <c r="AT285" s="215"/>
      <c r="AU285" s="215"/>
      <c r="AV285" s="217"/>
      <c r="AW285" s="215"/>
      <c r="AX285" s="215"/>
      <c r="AY285" s="215"/>
      <c r="AZ285" s="215"/>
      <c r="BA285" s="215"/>
      <c r="BB285" s="219"/>
      <c r="BC285" s="215"/>
      <c r="BD285" s="215"/>
      <c r="BE285" s="215"/>
      <c r="BF285" s="217"/>
      <c r="BG285" s="215"/>
      <c r="BH285" s="215"/>
      <c r="BI285" s="215"/>
      <c r="BJ285" s="215"/>
      <c r="BK285" s="215"/>
      <c r="BL285" s="218"/>
      <c r="BM285" s="215"/>
      <c r="BN285" s="215"/>
      <c r="BO285" s="215"/>
      <c r="BP285" s="215"/>
      <c r="BQ285" s="218"/>
      <c r="BR285" s="215"/>
      <c r="BS285" s="215"/>
      <c r="BT285" s="215"/>
      <c r="BU285" s="217"/>
      <c r="BV285" s="218"/>
      <c r="BW285" s="215"/>
      <c r="BX285" s="215"/>
      <c r="BY285" s="215"/>
      <c r="BZ285" s="217"/>
      <c r="CA285" s="218"/>
      <c r="CB285" s="215"/>
      <c r="CC285" s="215"/>
      <c r="CD285" s="215"/>
      <c r="CE285" s="217"/>
      <c r="CF285" s="218"/>
      <c r="CG285" s="215"/>
      <c r="CH285" s="215"/>
      <c r="CI285" s="215"/>
      <c r="CJ285" s="217"/>
      <c r="CK285" s="215"/>
      <c r="CL285" s="215"/>
      <c r="CM285" s="215"/>
      <c r="CN285" s="215"/>
      <c r="CO285" s="215"/>
      <c r="CP285" s="215"/>
      <c r="CQ285" s="215"/>
      <c r="CR285" s="215"/>
      <c r="CS285" s="215"/>
      <c r="CT285" s="215"/>
      <c r="CU285" s="215"/>
      <c r="CV285" s="215"/>
      <c r="CW285" s="215"/>
      <c r="CX285" s="215"/>
      <c r="CY285" s="215"/>
      <c r="CZ285" s="215"/>
      <c r="DA285" s="215"/>
      <c r="DB285" s="215"/>
      <c r="DC285" s="215"/>
      <c r="DD285" s="215"/>
      <c r="DE285" s="215"/>
      <c r="DF285" s="215"/>
      <c r="DG285" s="215"/>
      <c r="DH285" s="215"/>
      <c r="DI285" s="215"/>
      <c r="DJ285" s="215"/>
      <c r="DK285" s="215"/>
      <c r="DL285" s="215"/>
      <c r="DM285" s="215"/>
      <c r="DN285" s="215"/>
      <c r="DO285" s="215"/>
      <c r="DP285" s="215"/>
      <c r="DQ285" s="215"/>
      <c r="DR285" s="215"/>
      <c r="DS285" s="215"/>
      <c r="DT285" s="215"/>
      <c r="DU285" s="215"/>
      <c r="DV285" s="215"/>
      <c r="DW285" s="215"/>
      <c r="DX285" s="215"/>
      <c r="DY285" s="215"/>
      <c r="DZ285" s="215"/>
      <c r="EA285" s="215"/>
      <c r="EB285" s="215"/>
      <c r="EC285" s="215"/>
      <c r="ED285" s="215"/>
      <c r="EE285" s="215"/>
      <c r="EF285" s="215"/>
      <c r="EG285" s="215"/>
      <c r="EH285" s="215"/>
      <c r="EI285" s="215"/>
      <c r="EJ285" s="215"/>
      <c r="EK285" s="215"/>
      <c r="EL285" s="215"/>
      <c r="EM285" s="215"/>
      <c r="EN285" s="215"/>
      <c r="EO285" s="215"/>
      <c r="EP285" s="215"/>
      <c r="EQ285" s="215"/>
      <c r="ER285" s="215"/>
      <c r="ES285" s="215"/>
      <c r="ET285" s="215"/>
      <c r="EU285" s="215"/>
      <c r="EV285" s="215"/>
      <c r="EW285" s="215"/>
      <c r="EX285" s="215"/>
      <c r="EY285" s="215"/>
      <c r="EZ285" s="215"/>
      <c r="FA285" s="215"/>
      <c r="FB285" s="215"/>
      <c r="FC285" s="215"/>
      <c r="FD285" s="215"/>
      <c r="FE285" s="215"/>
      <c r="FF285" s="215"/>
      <c r="FG285" s="215"/>
      <c r="FH285" s="215"/>
      <c r="FI285" s="215"/>
      <c r="FJ285" s="215"/>
      <c r="FK285" s="215"/>
      <c r="FL285" s="215"/>
      <c r="FM285" s="215"/>
      <c r="FN285" s="215"/>
      <c r="FO285" s="215"/>
      <c r="FP285" s="215"/>
      <c r="FQ285" s="215"/>
      <c r="FR285" s="215"/>
      <c r="FS285" s="215"/>
      <c r="FT285" s="215"/>
      <c r="FU285" s="215"/>
      <c r="FV285" s="215"/>
      <c r="FW285" s="215"/>
      <c r="FX285" s="215"/>
      <c r="FY285" s="215"/>
      <c r="FZ285" s="215"/>
      <c r="GA285" s="215"/>
      <c r="GB285" s="215"/>
      <c r="GC285" s="215"/>
      <c r="GD285" s="215"/>
      <c r="GE285" s="215"/>
      <c r="GF285" s="215"/>
      <c r="GG285" s="218"/>
      <c r="GH285" s="215"/>
      <c r="GI285" s="215"/>
      <c r="GJ285" s="215"/>
      <c r="GK285" s="215"/>
      <c r="GL285" s="1504">
        <f>SUM(I287:GK287)</f>
        <v>14</v>
      </c>
      <c r="GM285" s="2157">
        <f>ROUND(GL285/20,2)</f>
        <v>0.7</v>
      </c>
      <c r="GN285" s="1525"/>
    </row>
    <row r="286" spans="1:196" ht="8.25" customHeight="1">
      <c r="A286" s="1387"/>
      <c r="B286" s="1381"/>
      <c r="C286" s="1381"/>
      <c r="D286" s="1381"/>
      <c r="E286" s="1381"/>
      <c r="F286" s="1381"/>
      <c r="G286" s="1518"/>
      <c r="H286" s="1515"/>
      <c r="I286" s="214"/>
      <c r="J286" s="215"/>
      <c r="K286" s="216"/>
      <c r="L286" s="215"/>
      <c r="M286" s="217"/>
      <c r="N286" s="218"/>
      <c r="O286" s="215"/>
      <c r="P286" s="215"/>
      <c r="Q286" s="215"/>
      <c r="R286" s="215"/>
      <c r="S286" s="218"/>
      <c r="T286" s="215"/>
      <c r="U286" s="215"/>
      <c r="V286" s="215"/>
      <c r="W286" s="215"/>
      <c r="X286" s="218"/>
      <c r="Y286" s="215"/>
      <c r="Z286" s="215"/>
      <c r="AA286" s="215"/>
      <c r="AB286" s="215"/>
      <c r="AC286" s="218"/>
      <c r="AD286" s="215"/>
      <c r="AE286" s="215"/>
      <c r="AF286" s="215"/>
      <c r="AG286" s="217"/>
      <c r="AH286" s="218"/>
      <c r="AI286" s="215"/>
      <c r="AJ286" s="215"/>
      <c r="AK286" s="215"/>
      <c r="AL286" s="217"/>
      <c r="AM286" s="215"/>
      <c r="AN286" s="215"/>
      <c r="AO286" s="216"/>
      <c r="AP286" s="215"/>
      <c r="AQ286" s="215"/>
      <c r="AR286" s="218"/>
      <c r="AS286" s="215"/>
      <c r="AT286" s="215"/>
      <c r="AU286" s="215"/>
      <c r="AV286" s="217"/>
      <c r="AW286" s="215"/>
      <c r="AX286" s="215"/>
      <c r="AY286" s="215"/>
      <c r="AZ286" s="215"/>
      <c r="BA286" s="215"/>
      <c r="BB286" s="219"/>
      <c r="BC286" s="215"/>
      <c r="BD286" s="215"/>
      <c r="BE286" s="215"/>
      <c r="BF286" s="217"/>
      <c r="BG286" s="215"/>
      <c r="BH286" s="215"/>
      <c r="BI286" s="215"/>
      <c r="BJ286" s="215"/>
      <c r="BK286" s="215"/>
      <c r="BL286" s="218"/>
      <c r="BM286" s="215"/>
      <c r="BN286" s="215"/>
      <c r="BO286" s="215"/>
      <c r="BP286" s="215"/>
      <c r="BQ286" s="218"/>
      <c r="BR286" s="216"/>
      <c r="BS286" s="216"/>
      <c r="BT286" s="215"/>
      <c r="BU286" s="217"/>
      <c r="BV286" s="218"/>
      <c r="BW286" s="215"/>
      <c r="BX286" s="215"/>
      <c r="BY286" s="215"/>
      <c r="BZ286" s="217"/>
      <c r="CA286" s="218"/>
      <c r="CB286" s="215"/>
      <c r="CC286" s="215"/>
      <c r="CD286" s="215"/>
      <c r="CE286" s="217"/>
      <c r="CF286" s="218"/>
      <c r="CG286" s="215"/>
      <c r="CH286" s="215"/>
      <c r="CI286" s="215"/>
      <c r="CJ286" s="217"/>
      <c r="CK286" s="215"/>
      <c r="CL286" s="215"/>
      <c r="CM286" s="215"/>
      <c r="CN286" s="215"/>
      <c r="CO286" s="215"/>
      <c r="CP286" s="215"/>
      <c r="CQ286" s="215"/>
      <c r="CR286" s="215"/>
      <c r="CS286" s="215"/>
      <c r="CT286" s="215"/>
      <c r="CU286" s="215"/>
      <c r="CV286" s="215"/>
      <c r="CW286" s="215"/>
      <c r="CX286" s="215"/>
      <c r="CY286" s="215"/>
      <c r="CZ286" s="215"/>
      <c r="DA286" s="215"/>
      <c r="DB286" s="215"/>
      <c r="DC286" s="215"/>
      <c r="DD286" s="215"/>
      <c r="DE286" s="215"/>
      <c r="DF286" s="215"/>
      <c r="DG286" s="215"/>
      <c r="DH286" s="215"/>
      <c r="DI286" s="215"/>
      <c r="DJ286" s="215"/>
      <c r="DK286" s="215"/>
      <c r="DL286" s="215"/>
      <c r="DM286" s="215"/>
      <c r="DN286" s="215"/>
      <c r="DO286" s="215"/>
      <c r="DP286" s="215"/>
      <c r="DQ286" s="215"/>
      <c r="DR286" s="215"/>
      <c r="DS286" s="215"/>
      <c r="DT286" s="215"/>
      <c r="DU286" s="215"/>
      <c r="DV286" s="215"/>
      <c r="DW286" s="215"/>
      <c r="DX286" s="215"/>
      <c r="DY286" s="215"/>
      <c r="DZ286" s="215"/>
      <c r="EA286" s="215"/>
      <c r="EB286" s="215"/>
      <c r="EC286" s="215"/>
      <c r="ED286" s="215"/>
      <c r="EE286" s="215"/>
      <c r="EF286" s="215"/>
      <c r="EG286" s="215"/>
      <c r="EH286" s="215"/>
      <c r="EI286" s="215"/>
      <c r="EJ286" s="215"/>
      <c r="EK286" s="215"/>
      <c r="EL286" s="215"/>
      <c r="EM286" s="215"/>
      <c r="EN286" s="215"/>
      <c r="EO286" s="215"/>
      <c r="EP286" s="215"/>
      <c r="EQ286" s="215"/>
      <c r="ER286" s="215"/>
      <c r="ES286" s="215"/>
      <c r="ET286" s="215"/>
      <c r="EU286" s="215"/>
      <c r="EV286" s="215"/>
      <c r="EW286" s="215"/>
      <c r="EX286" s="215"/>
      <c r="EY286" s="215"/>
      <c r="EZ286" s="215"/>
      <c r="FA286" s="215"/>
      <c r="FB286" s="215"/>
      <c r="FC286" s="215"/>
      <c r="FD286" s="215"/>
      <c r="FE286" s="215"/>
      <c r="FF286" s="215"/>
      <c r="FG286" s="215"/>
      <c r="FH286" s="215"/>
      <c r="FI286" s="215"/>
      <c r="FJ286" s="215"/>
      <c r="FK286" s="215"/>
      <c r="FL286" s="215"/>
      <c r="FM286" s="215"/>
      <c r="FN286" s="215"/>
      <c r="FO286" s="215"/>
      <c r="FP286" s="215"/>
      <c r="FQ286" s="215"/>
      <c r="FR286" s="215"/>
      <c r="FS286" s="215"/>
      <c r="FT286" s="215"/>
      <c r="FU286" s="215"/>
      <c r="FV286" s="215"/>
      <c r="FW286" s="215"/>
      <c r="FX286" s="215"/>
      <c r="FY286" s="215"/>
      <c r="FZ286" s="215"/>
      <c r="GA286" s="215"/>
      <c r="GB286" s="215"/>
      <c r="GC286" s="215"/>
      <c r="GD286" s="215"/>
      <c r="GE286" s="215"/>
      <c r="GF286" s="215"/>
      <c r="GG286" s="218"/>
      <c r="GH286" s="215"/>
      <c r="GI286" s="215"/>
      <c r="GJ286" s="215"/>
      <c r="GK286" s="215"/>
      <c r="GL286" s="1505"/>
      <c r="GM286" s="2154"/>
      <c r="GN286" s="1525"/>
    </row>
    <row r="287" spans="1:196" ht="10.5" customHeight="1">
      <c r="A287" s="1387"/>
      <c r="B287" s="1381"/>
      <c r="C287" s="1381"/>
      <c r="D287" s="1381"/>
      <c r="E287" s="1381"/>
      <c r="F287" s="1381"/>
      <c r="G287" s="1519"/>
      <c r="H287" s="1520"/>
      <c r="I287" s="1517">
        <v>5</v>
      </c>
      <c r="J287" s="1511"/>
      <c r="K287" s="1511"/>
      <c r="L287" s="1511"/>
      <c r="M287" s="1512"/>
      <c r="N287" s="1510"/>
      <c r="O287" s="1511"/>
      <c r="P287" s="1511"/>
      <c r="Q287" s="1511"/>
      <c r="R287" s="1512"/>
      <c r="S287" s="1510"/>
      <c r="T287" s="1511"/>
      <c r="U287" s="1511"/>
      <c r="V287" s="1511"/>
      <c r="W287" s="1512"/>
      <c r="X287" s="1510"/>
      <c r="Y287" s="1511"/>
      <c r="Z287" s="1511"/>
      <c r="AA287" s="1511"/>
      <c r="AB287" s="1512"/>
      <c r="AC287" s="1510"/>
      <c r="AD287" s="1511"/>
      <c r="AE287" s="1511"/>
      <c r="AF287" s="1511"/>
      <c r="AG287" s="1512"/>
      <c r="AH287" s="1510"/>
      <c r="AI287" s="1511"/>
      <c r="AJ287" s="1511"/>
      <c r="AK287" s="1511"/>
      <c r="AL287" s="1512"/>
      <c r="AM287" s="1510">
        <v>4</v>
      </c>
      <c r="AN287" s="1511"/>
      <c r="AO287" s="1511"/>
      <c r="AP287" s="1511"/>
      <c r="AQ287" s="1512"/>
      <c r="AR287" s="1510"/>
      <c r="AS287" s="1511"/>
      <c r="AT287" s="1511"/>
      <c r="AU287" s="1511"/>
      <c r="AV287" s="1512"/>
      <c r="AW287" s="1510"/>
      <c r="AX287" s="1511"/>
      <c r="AY287" s="1511"/>
      <c r="AZ287" s="1511"/>
      <c r="BA287" s="1521"/>
      <c r="BB287" s="1522"/>
      <c r="BC287" s="1511"/>
      <c r="BD287" s="1511"/>
      <c r="BE287" s="1511"/>
      <c r="BF287" s="1512"/>
      <c r="BG287" s="1510"/>
      <c r="BH287" s="1511"/>
      <c r="BI287" s="1511"/>
      <c r="BJ287" s="1511"/>
      <c r="BK287" s="1512"/>
      <c r="BL287" s="1510"/>
      <c r="BM287" s="1511"/>
      <c r="BN287" s="1511"/>
      <c r="BO287" s="1511"/>
      <c r="BP287" s="1512"/>
      <c r="BQ287" s="1510">
        <v>5</v>
      </c>
      <c r="BR287" s="1511"/>
      <c r="BS287" s="1511"/>
      <c r="BT287" s="1511"/>
      <c r="BU287" s="1512"/>
      <c r="BV287" s="1510"/>
      <c r="BW287" s="1511"/>
      <c r="BX287" s="1511"/>
      <c r="BY287" s="1511"/>
      <c r="BZ287" s="1512"/>
      <c r="CA287" s="1510"/>
      <c r="CB287" s="1511"/>
      <c r="CC287" s="1511"/>
      <c r="CD287" s="1511"/>
      <c r="CE287" s="1512"/>
      <c r="CF287" s="1510"/>
      <c r="CG287" s="1511"/>
      <c r="CH287" s="1511"/>
      <c r="CI287" s="1511"/>
      <c r="CJ287" s="1512"/>
      <c r="CK287" s="1511"/>
      <c r="CL287" s="1511"/>
      <c r="CM287" s="1511"/>
      <c r="CN287" s="1511"/>
      <c r="CO287" s="1512"/>
      <c r="CP287" s="1510"/>
      <c r="CQ287" s="1511"/>
      <c r="CR287" s="1511"/>
      <c r="CS287" s="1511"/>
      <c r="CT287" s="1512"/>
      <c r="CU287" s="1510"/>
      <c r="CV287" s="1511"/>
      <c r="CW287" s="1511"/>
      <c r="CX287" s="1511"/>
      <c r="CY287" s="1512"/>
      <c r="CZ287" s="1510"/>
      <c r="DA287" s="1511"/>
      <c r="DB287" s="1511"/>
      <c r="DC287" s="1511"/>
      <c r="DD287" s="1512"/>
      <c r="DE287" s="1510"/>
      <c r="DF287" s="1511"/>
      <c r="DG287" s="1511"/>
      <c r="DH287" s="1511"/>
      <c r="DI287" s="1512"/>
      <c r="DJ287" s="1510"/>
      <c r="DK287" s="1511"/>
      <c r="DL287" s="1511"/>
      <c r="DM287" s="1511"/>
      <c r="DN287" s="1512"/>
      <c r="DO287" s="1510"/>
      <c r="DP287" s="1511"/>
      <c r="DQ287" s="1511"/>
      <c r="DR287" s="1511"/>
      <c r="DS287" s="1512"/>
      <c r="DT287" s="1510"/>
      <c r="DU287" s="1511"/>
      <c r="DV287" s="1511"/>
      <c r="DW287" s="1511"/>
      <c r="DX287" s="1512"/>
      <c r="DY287" s="1510"/>
      <c r="DZ287" s="1511"/>
      <c r="EA287" s="1511"/>
      <c r="EB287" s="1511"/>
      <c r="EC287" s="1512"/>
      <c r="ED287" s="1510"/>
      <c r="EE287" s="1511"/>
      <c r="EF287" s="1511"/>
      <c r="EG287" s="1511"/>
      <c r="EH287" s="1512"/>
      <c r="EI287" s="1510"/>
      <c r="EJ287" s="1511"/>
      <c r="EK287" s="1511"/>
      <c r="EL287" s="1511"/>
      <c r="EM287" s="1512"/>
      <c r="EN287" s="1510"/>
      <c r="EO287" s="1511"/>
      <c r="EP287" s="1511"/>
      <c r="EQ287" s="1511"/>
      <c r="ER287" s="1512"/>
      <c r="ES287" s="1510"/>
      <c r="ET287" s="1511"/>
      <c r="EU287" s="1511"/>
      <c r="EV287" s="1511"/>
      <c r="EW287" s="1512"/>
      <c r="EX287" s="1510"/>
      <c r="EY287" s="1511"/>
      <c r="EZ287" s="1511"/>
      <c r="FA287" s="1511"/>
      <c r="FB287" s="1512"/>
      <c r="FC287" s="1510"/>
      <c r="FD287" s="1511"/>
      <c r="FE287" s="1511"/>
      <c r="FF287" s="1511"/>
      <c r="FG287" s="1512"/>
      <c r="FH287" s="1510"/>
      <c r="FI287" s="1511"/>
      <c r="FJ287" s="1511"/>
      <c r="FK287" s="1511"/>
      <c r="FL287" s="1512"/>
      <c r="FM287" s="1510"/>
      <c r="FN287" s="1511"/>
      <c r="FO287" s="1511"/>
      <c r="FP287" s="1511"/>
      <c r="FQ287" s="1512"/>
      <c r="FR287" s="1510"/>
      <c r="FS287" s="1511"/>
      <c r="FT287" s="1511"/>
      <c r="FU287" s="1511"/>
      <c r="FV287" s="1512"/>
      <c r="FW287" s="1510"/>
      <c r="FX287" s="1511"/>
      <c r="FY287" s="1511"/>
      <c r="FZ287" s="1511"/>
      <c r="GA287" s="1512"/>
      <c r="GB287" s="1510"/>
      <c r="GC287" s="1511"/>
      <c r="GD287" s="1511"/>
      <c r="GE287" s="1511"/>
      <c r="GF287" s="1512"/>
      <c r="GG287" s="1510"/>
      <c r="GH287" s="1511"/>
      <c r="GI287" s="1511"/>
      <c r="GJ287" s="1511"/>
      <c r="GK287" s="1513"/>
      <c r="GL287" s="1514"/>
      <c r="GM287" s="2155"/>
      <c r="GN287" s="1525"/>
    </row>
    <row r="288" spans="1:196" ht="10.5" customHeight="1">
      <c r="A288" s="1387"/>
      <c r="B288" s="1381"/>
      <c r="C288" s="1381"/>
      <c r="D288" s="1381"/>
      <c r="E288" s="1381"/>
      <c r="F288" s="1381"/>
      <c r="G288" s="1392" t="s">
        <v>716</v>
      </c>
      <c r="H288" s="1515"/>
      <c r="I288" s="214" t="s">
        <v>785</v>
      </c>
      <c r="J288" s="215"/>
      <c r="K288" s="215"/>
      <c r="L288" s="215"/>
      <c r="M288" s="217" t="s">
        <v>786</v>
      </c>
      <c r="N288" s="218"/>
      <c r="O288" s="215"/>
      <c r="P288" s="215"/>
      <c r="Q288" s="215"/>
      <c r="R288" s="217"/>
      <c r="S288" s="215"/>
      <c r="T288" s="215"/>
      <c r="U288" s="215"/>
      <c r="V288" s="215"/>
      <c r="W288" s="215"/>
      <c r="X288" s="218"/>
      <c r="Y288" s="215"/>
      <c r="Z288" s="215"/>
      <c r="AA288" s="215"/>
      <c r="AB288" s="215"/>
      <c r="AC288" s="218"/>
      <c r="AD288" s="215"/>
      <c r="AE288" s="215"/>
      <c r="AF288" s="215"/>
      <c r="AG288" s="217"/>
      <c r="AH288" s="218"/>
      <c r="AI288" s="215"/>
      <c r="AJ288" s="215"/>
      <c r="AK288" s="215"/>
      <c r="AL288" s="217"/>
      <c r="AM288" s="215" t="s">
        <v>830</v>
      </c>
      <c r="AN288" s="215"/>
      <c r="AO288" s="215"/>
      <c r="AP288" s="215"/>
      <c r="AQ288" s="215" t="s">
        <v>831</v>
      </c>
      <c r="AR288" s="218"/>
      <c r="AS288" s="215"/>
      <c r="AT288" s="215"/>
      <c r="AU288" s="215"/>
      <c r="AV288" s="217"/>
      <c r="AW288" s="215"/>
      <c r="AX288" s="215"/>
      <c r="AY288" s="215"/>
      <c r="AZ288" s="215"/>
      <c r="BA288" s="215"/>
      <c r="BB288" s="219"/>
      <c r="BC288" s="215"/>
      <c r="BD288" s="215"/>
      <c r="BE288" s="215"/>
      <c r="BF288" s="217"/>
      <c r="BG288" s="215"/>
      <c r="BH288" s="215"/>
      <c r="BI288" s="215"/>
      <c r="BJ288" s="215"/>
      <c r="BK288" s="215"/>
      <c r="BL288" s="218"/>
      <c r="BM288" s="215"/>
      <c r="BN288" s="215"/>
      <c r="BO288" s="215"/>
      <c r="BP288" s="215" t="s">
        <v>791</v>
      </c>
      <c r="BQ288" s="218"/>
      <c r="BR288" s="215"/>
      <c r="BS288" s="215"/>
      <c r="BT288" s="215" t="s">
        <v>792</v>
      </c>
      <c r="BU288" s="217"/>
      <c r="BV288" s="218"/>
      <c r="BW288" s="215"/>
      <c r="BX288" s="215"/>
      <c r="BY288" s="215"/>
      <c r="BZ288" s="217"/>
      <c r="CA288" s="218"/>
      <c r="CB288" s="215"/>
      <c r="CC288" s="215"/>
      <c r="CD288" s="215"/>
      <c r="CE288" s="217"/>
      <c r="CF288" s="218"/>
      <c r="CG288" s="215"/>
      <c r="CH288" s="215"/>
      <c r="CI288" s="215"/>
      <c r="CJ288" s="217"/>
      <c r="CK288" s="215"/>
      <c r="CL288" s="215"/>
      <c r="CM288" s="215"/>
      <c r="CN288" s="215"/>
      <c r="CO288" s="215"/>
      <c r="CP288" s="215"/>
      <c r="CQ288" s="215"/>
      <c r="CR288" s="215"/>
      <c r="CS288" s="215"/>
      <c r="CT288" s="215"/>
      <c r="CU288" s="215"/>
      <c r="CV288" s="215"/>
      <c r="CW288" s="215"/>
      <c r="CX288" s="215"/>
      <c r="CY288" s="215"/>
      <c r="CZ288" s="215"/>
      <c r="DA288" s="215"/>
      <c r="DB288" s="215"/>
      <c r="DC288" s="215"/>
      <c r="DD288" s="215"/>
      <c r="DE288" s="215"/>
      <c r="DF288" s="215"/>
      <c r="DG288" s="215"/>
      <c r="DH288" s="215"/>
      <c r="DI288" s="215"/>
      <c r="DJ288" s="215"/>
      <c r="DK288" s="215"/>
      <c r="DL288" s="215"/>
      <c r="DM288" s="215"/>
      <c r="DN288" s="215"/>
      <c r="DO288" s="215"/>
      <c r="DP288" s="215"/>
      <c r="DQ288" s="215"/>
      <c r="DR288" s="215"/>
      <c r="DS288" s="215"/>
      <c r="DT288" s="215"/>
      <c r="DU288" s="215"/>
      <c r="DV288" s="215"/>
      <c r="DW288" s="215"/>
      <c r="DX288" s="215"/>
      <c r="DY288" s="215"/>
      <c r="DZ288" s="215"/>
      <c r="EA288" s="215"/>
      <c r="EB288" s="215"/>
      <c r="EC288" s="215"/>
      <c r="ED288" s="215"/>
      <c r="EE288" s="215"/>
      <c r="EF288" s="215"/>
      <c r="EG288" s="215"/>
      <c r="EH288" s="215"/>
      <c r="EI288" s="215"/>
      <c r="EJ288" s="215"/>
      <c r="EK288" s="215"/>
      <c r="EL288" s="215"/>
      <c r="EM288" s="215"/>
      <c r="EN288" s="215"/>
      <c r="EO288" s="215"/>
      <c r="EP288" s="215"/>
      <c r="EQ288" s="215"/>
      <c r="ER288" s="215"/>
      <c r="ES288" s="215"/>
      <c r="ET288" s="215"/>
      <c r="EU288" s="215"/>
      <c r="EV288" s="215"/>
      <c r="EW288" s="215"/>
      <c r="EX288" s="215"/>
      <c r="EY288" s="215"/>
      <c r="EZ288" s="215"/>
      <c r="FA288" s="215"/>
      <c r="FB288" s="215"/>
      <c r="FC288" s="215"/>
      <c r="FD288" s="215"/>
      <c r="FE288" s="215"/>
      <c r="FF288" s="215"/>
      <c r="FG288" s="215"/>
      <c r="FH288" s="215"/>
      <c r="FI288" s="215"/>
      <c r="FJ288" s="215"/>
      <c r="FK288" s="215"/>
      <c r="FL288" s="215"/>
      <c r="FM288" s="215"/>
      <c r="FN288" s="215"/>
      <c r="FO288" s="215"/>
      <c r="FP288" s="215"/>
      <c r="FQ288" s="215"/>
      <c r="FR288" s="215"/>
      <c r="FS288" s="215"/>
      <c r="FT288" s="215"/>
      <c r="FU288" s="215"/>
      <c r="FV288" s="215"/>
      <c r="FW288" s="215"/>
      <c r="FX288" s="215"/>
      <c r="FY288" s="215"/>
      <c r="FZ288" s="215"/>
      <c r="GA288" s="215"/>
      <c r="GB288" s="215"/>
      <c r="GC288" s="215"/>
      <c r="GD288" s="215"/>
      <c r="GE288" s="215"/>
      <c r="GF288" s="215"/>
      <c r="GG288" s="218"/>
      <c r="GH288" s="215"/>
      <c r="GI288" s="215"/>
      <c r="GJ288" s="215"/>
      <c r="GK288" s="215"/>
      <c r="GL288" s="1504">
        <f>SUM(I290:GK290)</f>
        <v>13</v>
      </c>
      <c r="GM288" s="2157">
        <f>ROUND(GL288/20,2)</f>
        <v>0.65</v>
      </c>
      <c r="GN288" s="1525"/>
    </row>
    <row r="289" spans="1:196" ht="4.5" customHeight="1">
      <c r="A289" s="1387"/>
      <c r="B289" s="1381"/>
      <c r="C289" s="1381"/>
      <c r="D289" s="1381"/>
      <c r="E289" s="1381"/>
      <c r="F289" s="1381"/>
      <c r="G289" s="1392"/>
      <c r="H289" s="1515"/>
      <c r="I289" s="215"/>
      <c r="J289" s="225"/>
      <c r="K289" s="215"/>
      <c r="L289" s="215"/>
      <c r="M289" s="215"/>
      <c r="N289" s="218"/>
      <c r="O289" s="215"/>
      <c r="P289" s="215"/>
      <c r="Q289" s="215"/>
      <c r="R289" s="217"/>
      <c r="S289" s="215"/>
      <c r="T289" s="215"/>
      <c r="U289" s="215"/>
      <c r="V289" s="215"/>
      <c r="W289" s="215"/>
      <c r="X289" s="218"/>
      <c r="Y289" s="215"/>
      <c r="Z289" s="215"/>
      <c r="AA289" s="215"/>
      <c r="AB289" s="215"/>
      <c r="AC289" s="218"/>
      <c r="AD289" s="215"/>
      <c r="AE289" s="215"/>
      <c r="AF289" s="215"/>
      <c r="AG289" s="217"/>
      <c r="AH289" s="218"/>
      <c r="AI289" s="215"/>
      <c r="AJ289" s="215"/>
      <c r="AK289" s="215"/>
      <c r="AL289" s="217"/>
      <c r="AM289" s="215"/>
      <c r="AN289" s="215"/>
      <c r="AO289" s="225"/>
      <c r="AP289" s="215"/>
      <c r="AQ289" s="215"/>
      <c r="AR289" s="218"/>
      <c r="AS289" s="215"/>
      <c r="AT289" s="215"/>
      <c r="AU289" s="215"/>
      <c r="AV289" s="217"/>
      <c r="AW289" s="215"/>
      <c r="AX289" s="215"/>
      <c r="AY289" s="215"/>
      <c r="AZ289" s="215"/>
      <c r="BA289" s="215"/>
      <c r="BB289" s="219"/>
      <c r="BC289" s="215"/>
      <c r="BD289" s="215"/>
      <c r="BE289" s="215"/>
      <c r="BF289" s="217"/>
      <c r="BG289" s="215"/>
      <c r="BH289" s="215"/>
      <c r="BI289" s="215"/>
      <c r="BJ289" s="215"/>
      <c r="BK289" s="215"/>
      <c r="BL289" s="218"/>
      <c r="BM289" s="215"/>
      <c r="BN289" s="215"/>
      <c r="BO289" s="215"/>
      <c r="BP289" s="215"/>
      <c r="BQ289" s="218"/>
      <c r="BR289" s="225"/>
      <c r="BS289" s="225"/>
      <c r="BT289" s="215"/>
      <c r="BU289" s="217"/>
      <c r="BV289" s="218"/>
      <c r="BW289" s="215"/>
      <c r="BX289" s="215"/>
      <c r="BY289" s="215"/>
      <c r="BZ289" s="217"/>
      <c r="CA289" s="218"/>
      <c r="CB289" s="215"/>
      <c r="CC289" s="215"/>
      <c r="CD289" s="215"/>
      <c r="CE289" s="217"/>
      <c r="CF289" s="218"/>
      <c r="CG289" s="215"/>
      <c r="CH289" s="215"/>
      <c r="CI289" s="215"/>
      <c r="CJ289" s="217"/>
      <c r="CK289" s="215"/>
      <c r="CL289" s="215"/>
      <c r="CM289" s="215"/>
      <c r="CN289" s="215"/>
      <c r="CO289" s="215"/>
      <c r="CP289" s="215"/>
      <c r="CQ289" s="215"/>
      <c r="CR289" s="215"/>
      <c r="CS289" s="215"/>
      <c r="CT289" s="215"/>
      <c r="CU289" s="215"/>
      <c r="CV289" s="215"/>
      <c r="CW289" s="215"/>
      <c r="CX289" s="215"/>
      <c r="CY289" s="215"/>
      <c r="CZ289" s="215"/>
      <c r="DA289" s="215"/>
      <c r="DB289" s="215"/>
      <c r="DC289" s="215"/>
      <c r="DD289" s="215"/>
      <c r="DE289" s="215"/>
      <c r="DF289" s="215"/>
      <c r="DG289" s="215"/>
      <c r="DH289" s="215"/>
      <c r="DI289" s="215"/>
      <c r="DJ289" s="215"/>
      <c r="DK289" s="215"/>
      <c r="DL289" s="215"/>
      <c r="DM289" s="215"/>
      <c r="DN289" s="215"/>
      <c r="DO289" s="215"/>
      <c r="DP289" s="215"/>
      <c r="DQ289" s="215"/>
      <c r="DR289" s="215"/>
      <c r="DS289" s="215"/>
      <c r="DT289" s="215"/>
      <c r="DU289" s="215"/>
      <c r="DV289" s="215"/>
      <c r="DW289" s="215"/>
      <c r="DX289" s="215"/>
      <c r="DY289" s="215"/>
      <c r="DZ289" s="215"/>
      <c r="EA289" s="215"/>
      <c r="EB289" s="215"/>
      <c r="EC289" s="215"/>
      <c r="ED289" s="215"/>
      <c r="EE289" s="215"/>
      <c r="EF289" s="215"/>
      <c r="EG289" s="215"/>
      <c r="EH289" s="215"/>
      <c r="EI289" s="215"/>
      <c r="EJ289" s="215"/>
      <c r="EK289" s="215"/>
      <c r="EL289" s="215"/>
      <c r="EM289" s="215"/>
      <c r="EN289" s="215"/>
      <c r="EO289" s="215"/>
      <c r="EP289" s="215"/>
      <c r="EQ289" s="215"/>
      <c r="ER289" s="215"/>
      <c r="ES289" s="215"/>
      <c r="ET289" s="215"/>
      <c r="EU289" s="215"/>
      <c r="EV289" s="215"/>
      <c r="EW289" s="215"/>
      <c r="EX289" s="215"/>
      <c r="EY289" s="215"/>
      <c r="EZ289" s="215"/>
      <c r="FA289" s="215"/>
      <c r="FB289" s="215"/>
      <c r="FC289" s="215"/>
      <c r="FD289" s="215"/>
      <c r="FE289" s="215"/>
      <c r="FF289" s="215"/>
      <c r="FG289" s="215"/>
      <c r="FH289" s="215"/>
      <c r="FI289" s="215"/>
      <c r="FJ289" s="215"/>
      <c r="FK289" s="215"/>
      <c r="FL289" s="215"/>
      <c r="FM289" s="215"/>
      <c r="FN289" s="215"/>
      <c r="FO289" s="215"/>
      <c r="FP289" s="215"/>
      <c r="FQ289" s="215"/>
      <c r="FR289" s="215"/>
      <c r="FS289" s="215"/>
      <c r="FT289" s="215"/>
      <c r="FU289" s="215"/>
      <c r="FV289" s="215"/>
      <c r="FW289" s="215"/>
      <c r="FX289" s="215"/>
      <c r="FY289" s="215"/>
      <c r="FZ289" s="215"/>
      <c r="GA289" s="215"/>
      <c r="GB289" s="215"/>
      <c r="GC289" s="215"/>
      <c r="GD289" s="215"/>
      <c r="GE289" s="215"/>
      <c r="GF289" s="215"/>
      <c r="GG289" s="218"/>
      <c r="GH289" s="215"/>
      <c r="GI289" s="215"/>
      <c r="GJ289" s="215"/>
      <c r="GK289" s="215"/>
      <c r="GL289" s="1505"/>
      <c r="GM289" s="2154"/>
      <c r="GN289" s="1525"/>
    </row>
    <row r="290" spans="1:196" ht="10.5" customHeight="1" thickBot="1">
      <c r="A290" s="1404"/>
      <c r="B290" s="1384"/>
      <c r="C290" s="1384"/>
      <c r="D290" s="1384"/>
      <c r="E290" s="1384"/>
      <c r="F290" s="1384"/>
      <c r="G290" s="1397"/>
      <c r="H290" s="1529"/>
      <c r="I290" s="1536">
        <v>5</v>
      </c>
      <c r="J290" s="1502"/>
      <c r="K290" s="1502"/>
      <c r="L290" s="1502"/>
      <c r="M290" s="1503"/>
      <c r="N290" s="1501"/>
      <c r="O290" s="1502"/>
      <c r="P290" s="1502"/>
      <c r="Q290" s="1502"/>
      <c r="R290" s="1503"/>
      <c r="S290" s="1501"/>
      <c r="T290" s="1502"/>
      <c r="U290" s="1502"/>
      <c r="V290" s="1502"/>
      <c r="W290" s="1503"/>
      <c r="X290" s="1501"/>
      <c r="Y290" s="1502"/>
      <c r="Z290" s="1502"/>
      <c r="AA290" s="1502"/>
      <c r="AB290" s="1503"/>
      <c r="AC290" s="1501"/>
      <c r="AD290" s="1502"/>
      <c r="AE290" s="1502"/>
      <c r="AF290" s="1502"/>
      <c r="AG290" s="1503"/>
      <c r="AH290" s="1501"/>
      <c r="AI290" s="1502"/>
      <c r="AJ290" s="1502"/>
      <c r="AK290" s="1502"/>
      <c r="AL290" s="1503"/>
      <c r="AM290" s="1533">
        <v>3</v>
      </c>
      <c r="AN290" s="1534"/>
      <c r="AO290" s="1534"/>
      <c r="AP290" s="1534"/>
      <c r="AQ290" s="1535"/>
      <c r="AR290" s="1501"/>
      <c r="AS290" s="1502"/>
      <c r="AT290" s="1502"/>
      <c r="AU290" s="1502"/>
      <c r="AV290" s="1503"/>
      <c r="AW290" s="1501"/>
      <c r="AX290" s="1502"/>
      <c r="AY290" s="1502"/>
      <c r="AZ290" s="1502"/>
      <c r="BA290" s="1503"/>
      <c r="BB290" s="1501"/>
      <c r="BC290" s="1502"/>
      <c r="BD290" s="1502"/>
      <c r="BE290" s="1502"/>
      <c r="BF290" s="1503"/>
      <c r="BG290" s="1501"/>
      <c r="BH290" s="1502"/>
      <c r="BI290" s="1502"/>
      <c r="BJ290" s="1502"/>
      <c r="BK290" s="1503"/>
      <c r="BL290" s="1501"/>
      <c r="BM290" s="1502"/>
      <c r="BN290" s="1502"/>
      <c r="BO290" s="1502"/>
      <c r="BP290" s="1503"/>
      <c r="BQ290" s="1501">
        <v>5</v>
      </c>
      <c r="BR290" s="1502"/>
      <c r="BS290" s="1502"/>
      <c r="BT290" s="1502"/>
      <c r="BU290" s="1503"/>
      <c r="BV290" s="1501"/>
      <c r="BW290" s="1502"/>
      <c r="BX290" s="1502"/>
      <c r="BY290" s="1502"/>
      <c r="BZ290" s="1503"/>
      <c r="CA290" s="1501"/>
      <c r="CB290" s="1502"/>
      <c r="CC290" s="1502"/>
      <c r="CD290" s="1502"/>
      <c r="CE290" s="1503"/>
      <c r="CF290" s="1501"/>
      <c r="CG290" s="1502"/>
      <c r="CH290" s="1502"/>
      <c r="CI290" s="1502"/>
      <c r="CJ290" s="1503"/>
      <c r="CK290" s="1501"/>
      <c r="CL290" s="1502"/>
      <c r="CM290" s="1502"/>
      <c r="CN290" s="1502"/>
      <c r="CO290" s="1503"/>
      <c r="CP290" s="1501"/>
      <c r="CQ290" s="1502"/>
      <c r="CR290" s="1502"/>
      <c r="CS290" s="1502"/>
      <c r="CT290" s="1503"/>
      <c r="CU290" s="1501"/>
      <c r="CV290" s="1502"/>
      <c r="CW290" s="1502"/>
      <c r="CX290" s="1502"/>
      <c r="CY290" s="1503"/>
      <c r="CZ290" s="1501"/>
      <c r="DA290" s="1502"/>
      <c r="DB290" s="1502"/>
      <c r="DC290" s="1502"/>
      <c r="DD290" s="1503"/>
      <c r="DE290" s="1501"/>
      <c r="DF290" s="1502"/>
      <c r="DG290" s="1502"/>
      <c r="DH290" s="1502"/>
      <c r="DI290" s="1503"/>
      <c r="DJ290" s="1501"/>
      <c r="DK290" s="1502"/>
      <c r="DL290" s="1502"/>
      <c r="DM290" s="1502"/>
      <c r="DN290" s="1503"/>
      <c r="DO290" s="1501"/>
      <c r="DP290" s="1502"/>
      <c r="DQ290" s="1502"/>
      <c r="DR290" s="1502"/>
      <c r="DS290" s="1503"/>
      <c r="DT290" s="1501"/>
      <c r="DU290" s="1502"/>
      <c r="DV290" s="1502"/>
      <c r="DW290" s="1502"/>
      <c r="DX290" s="1503"/>
      <c r="DY290" s="1501"/>
      <c r="DZ290" s="1502"/>
      <c r="EA290" s="1502"/>
      <c r="EB290" s="1502"/>
      <c r="EC290" s="1503"/>
      <c r="ED290" s="1501"/>
      <c r="EE290" s="1502"/>
      <c r="EF290" s="1502"/>
      <c r="EG290" s="1502"/>
      <c r="EH290" s="1503"/>
      <c r="EI290" s="1501"/>
      <c r="EJ290" s="1502"/>
      <c r="EK290" s="1502"/>
      <c r="EL290" s="1502"/>
      <c r="EM290" s="1503"/>
      <c r="EN290" s="1501"/>
      <c r="EO290" s="1502"/>
      <c r="EP290" s="1502"/>
      <c r="EQ290" s="1502"/>
      <c r="ER290" s="1503"/>
      <c r="ES290" s="1501"/>
      <c r="ET290" s="1502"/>
      <c r="EU290" s="1502"/>
      <c r="EV290" s="1502"/>
      <c r="EW290" s="1503"/>
      <c r="EX290" s="1501"/>
      <c r="EY290" s="1502"/>
      <c r="EZ290" s="1502"/>
      <c r="FA290" s="1502"/>
      <c r="FB290" s="1503"/>
      <c r="FC290" s="1501"/>
      <c r="FD290" s="1502"/>
      <c r="FE290" s="1502"/>
      <c r="FF290" s="1502"/>
      <c r="FG290" s="1503"/>
      <c r="FH290" s="1501"/>
      <c r="FI290" s="1502"/>
      <c r="FJ290" s="1502"/>
      <c r="FK290" s="1502"/>
      <c r="FL290" s="1503"/>
      <c r="FM290" s="1501"/>
      <c r="FN290" s="1502"/>
      <c r="FO290" s="1502"/>
      <c r="FP290" s="1502"/>
      <c r="FQ290" s="1503"/>
      <c r="FR290" s="1501"/>
      <c r="FS290" s="1502"/>
      <c r="FT290" s="1502"/>
      <c r="FU290" s="1502"/>
      <c r="FV290" s="1503"/>
      <c r="FW290" s="1501"/>
      <c r="FX290" s="1502"/>
      <c r="FY290" s="1502"/>
      <c r="FZ290" s="1502"/>
      <c r="GA290" s="1503"/>
      <c r="GB290" s="1501"/>
      <c r="GC290" s="1502"/>
      <c r="GD290" s="1502"/>
      <c r="GE290" s="1502"/>
      <c r="GF290" s="1503"/>
      <c r="GG290" s="1501"/>
      <c r="GH290" s="1502"/>
      <c r="GI290" s="1502"/>
      <c r="GJ290" s="1502"/>
      <c r="GK290" s="1503"/>
      <c r="GL290" s="1505"/>
      <c r="GM290" s="2154"/>
      <c r="GN290" s="1537"/>
    </row>
    <row r="291" spans="1:196" ht="10.5" customHeight="1">
      <c r="A291" s="1402"/>
      <c r="B291" s="1383" t="str">
        <f>IF($A291="","",VLOOKUP($A291,②従事者明細!$A$3:$I$40,2))</f>
        <v/>
      </c>
      <c r="C291" s="1383" t="str">
        <f>IF($A291="","",VLOOKUP($A291,②従事者明細!$A$3:$I$40,3))</f>
        <v/>
      </c>
      <c r="D291" s="1383" t="str">
        <f>IF($A291="","",VLOOKUP($A291,②従事者明細!$A$3:$I$40,6))</f>
        <v/>
      </c>
      <c r="E291" s="1380" t="str">
        <f>IF($A291="","",VLOOKUP($A291,②従事者明細!$A$3:$I$40,5))</f>
        <v/>
      </c>
      <c r="F291" s="1380" t="str">
        <f>IF($A291="","",VLOOKUP($A291,②従事者明細!$A$3:$I$40,4))</f>
        <v/>
      </c>
      <c r="G291" s="1531" t="s">
        <v>764</v>
      </c>
      <c r="H291" s="1532"/>
      <c r="I291" s="207"/>
      <c r="J291" s="208"/>
      <c r="K291" s="208"/>
      <c r="L291" s="208"/>
      <c r="M291" s="209"/>
      <c r="N291" s="210"/>
      <c r="O291" s="208"/>
      <c r="P291" s="208"/>
      <c r="Q291" s="208"/>
      <c r="R291" s="208"/>
      <c r="S291" s="210"/>
      <c r="T291" s="208"/>
      <c r="U291" s="208"/>
      <c r="V291" s="208"/>
      <c r="W291" s="208"/>
      <c r="X291" s="210"/>
      <c r="Y291" s="208"/>
      <c r="Z291" s="208"/>
      <c r="AA291" s="208"/>
      <c r="AB291" s="208"/>
      <c r="AC291" s="210"/>
      <c r="AD291" s="208"/>
      <c r="AE291" s="208"/>
      <c r="AF291" s="208"/>
      <c r="AG291" s="209"/>
      <c r="AH291" s="210"/>
      <c r="AI291" s="208"/>
      <c r="AJ291" s="208"/>
      <c r="AK291" s="208"/>
      <c r="AL291" s="209"/>
      <c r="AM291" s="208"/>
      <c r="AN291" s="208"/>
      <c r="AO291" s="208"/>
      <c r="AP291" s="208"/>
      <c r="AQ291" s="208"/>
      <c r="AR291" s="210"/>
      <c r="AS291" s="208"/>
      <c r="AT291" s="208"/>
      <c r="AU291" s="208"/>
      <c r="AV291" s="209"/>
      <c r="AW291" s="208"/>
      <c r="AX291" s="208"/>
      <c r="AY291" s="208"/>
      <c r="AZ291" s="208"/>
      <c r="BA291" s="208"/>
      <c r="BB291" s="211"/>
      <c r="BC291" s="208"/>
      <c r="BD291" s="208"/>
      <c r="BE291" s="208"/>
      <c r="BF291" s="209"/>
      <c r="BG291" s="208"/>
      <c r="BH291" s="208"/>
      <c r="BI291" s="208"/>
      <c r="BJ291" s="208"/>
      <c r="BK291" s="208"/>
      <c r="BL291" s="210"/>
      <c r="BM291" s="208"/>
      <c r="BN291" s="208"/>
      <c r="BO291" s="208"/>
      <c r="BP291" s="208"/>
      <c r="BQ291" s="210"/>
      <c r="BR291" s="208"/>
      <c r="BS291" s="208"/>
      <c r="BT291" s="208"/>
      <c r="BU291" s="209"/>
      <c r="BV291" s="210"/>
      <c r="BW291" s="208"/>
      <c r="BX291" s="208"/>
      <c r="BY291" s="208"/>
      <c r="BZ291" s="209"/>
      <c r="CA291" s="210"/>
      <c r="CB291" s="208"/>
      <c r="CC291" s="208"/>
      <c r="CD291" s="208"/>
      <c r="CE291" s="209"/>
      <c r="CF291" s="210"/>
      <c r="CG291" s="208"/>
      <c r="CH291" s="208"/>
      <c r="CI291" s="208"/>
      <c r="CJ291" s="209"/>
      <c r="CK291" s="208"/>
      <c r="CL291" s="208"/>
      <c r="CM291" s="208"/>
      <c r="CN291" s="208"/>
      <c r="CO291" s="208"/>
      <c r="CP291" s="208"/>
      <c r="CQ291" s="208"/>
      <c r="CR291" s="208"/>
      <c r="CS291" s="208"/>
      <c r="CT291" s="208"/>
      <c r="CU291" s="208"/>
      <c r="CV291" s="208"/>
      <c r="CW291" s="208"/>
      <c r="CX291" s="208"/>
      <c r="CY291" s="208"/>
      <c r="CZ291" s="208"/>
      <c r="DA291" s="208"/>
      <c r="DB291" s="208"/>
      <c r="DC291" s="208"/>
      <c r="DD291" s="208"/>
      <c r="DE291" s="208"/>
      <c r="DF291" s="208"/>
      <c r="DG291" s="208"/>
      <c r="DH291" s="208"/>
      <c r="DI291" s="208"/>
      <c r="DJ291" s="208"/>
      <c r="DK291" s="208"/>
      <c r="DL291" s="208"/>
      <c r="DM291" s="208"/>
      <c r="DN291" s="208"/>
      <c r="DO291" s="208"/>
      <c r="DP291" s="208"/>
      <c r="DQ291" s="208"/>
      <c r="DR291" s="208"/>
      <c r="DS291" s="208"/>
      <c r="DT291" s="208"/>
      <c r="DU291" s="208"/>
      <c r="DV291" s="208"/>
      <c r="DW291" s="208"/>
      <c r="DX291" s="208"/>
      <c r="DY291" s="208"/>
      <c r="DZ291" s="208"/>
      <c r="EA291" s="208"/>
      <c r="EB291" s="208"/>
      <c r="EC291" s="208"/>
      <c r="ED291" s="208"/>
      <c r="EE291" s="208"/>
      <c r="EF291" s="208"/>
      <c r="EG291" s="208"/>
      <c r="EH291" s="208"/>
      <c r="EI291" s="208"/>
      <c r="EJ291" s="208"/>
      <c r="EK291" s="208"/>
      <c r="EL291" s="208"/>
      <c r="EM291" s="208"/>
      <c r="EN291" s="208"/>
      <c r="EO291" s="208"/>
      <c r="EP291" s="208"/>
      <c r="EQ291" s="208"/>
      <c r="ER291" s="208"/>
      <c r="ES291" s="208"/>
      <c r="ET291" s="208"/>
      <c r="EU291" s="208"/>
      <c r="EV291" s="208"/>
      <c r="EW291" s="208"/>
      <c r="EX291" s="208"/>
      <c r="EY291" s="208"/>
      <c r="EZ291" s="208"/>
      <c r="FA291" s="208"/>
      <c r="FB291" s="208"/>
      <c r="FC291" s="208"/>
      <c r="FD291" s="208"/>
      <c r="FE291" s="208"/>
      <c r="FF291" s="208"/>
      <c r="FG291" s="208"/>
      <c r="FH291" s="208"/>
      <c r="FI291" s="208"/>
      <c r="FJ291" s="208"/>
      <c r="FK291" s="208"/>
      <c r="FL291" s="208"/>
      <c r="FM291" s="208"/>
      <c r="FN291" s="208"/>
      <c r="FO291" s="208"/>
      <c r="FP291" s="208"/>
      <c r="FQ291" s="208"/>
      <c r="FR291" s="208"/>
      <c r="FS291" s="208"/>
      <c r="FT291" s="208"/>
      <c r="FU291" s="208"/>
      <c r="FV291" s="208"/>
      <c r="FW291" s="208"/>
      <c r="FX291" s="208"/>
      <c r="FY291" s="208"/>
      <c r="FZ291" s="208"/>
      <c r="GA291" s="208"/>
      <c r="GB291" s="208"/>
      <c r="GC291" s="208"/>
      <c r="GD291" s="208"/>
      <c r="GE291" s="208"/>
      <c r="GF291" s="208"/>
      <c r="GG291" s="210"/>
      <c r="GH291" s="208"/>
      <c r="GI291" s="208"/>
      <c r="GJ291" s="208"/>
      <c r="GK291" s="208"/>
      <c r="GL291" s="1523">
        <f>SUM(I293:GK293)</f>
        <v>0</v>
      </c>
      <c r="GM291" s="2159">
        <f>ROUND(GL291/20,2)</f>
        <v>0</v>
      </c>
      <c r="GN291" s="1530"/>
    </row>
    <row r="292" spans="1:196" ht="4.5" customHeight="1">
      <c r="A292" s="1387"/>
      <c r="B292" s="1381"/>
      <c r="C292" s="1381"/>
      <c r="D292" s="1381"/>
      <c r="E292" s="1381"/>
      <c r="F292" s="1381"/>
      <c r="G292" s="1392"/>
      <c r="H292" s="1515"/>
      <c r="I292" s="214"/>
      <c r="J292" s="215"/>
      <c r="K292" s="215"/>
      <c r="L292" s="215"/>
      <c r="M292" s="217"/>
      <c r="N292" s="218"/>
      <c r="O292" s="215"/>
      <c r="P292" s="215"/>
      <c r="Q292" s="215"/>
      <c r="R292" s="217"/>
      <c r="S292" s="215"/>
      <c r="T292" s="215"/>
      <c r="U292" s="215"/>
      <c r="V292" s="215"/>
      <c r="W292" s="215"/>
      <c r="X292" s="218"/>
      <c r="Y292" s="215"/>
      <c r="Z292" s="215"/>
      <c r="AA292" s="215"/>
      <c r="AB292" s="215"/>
      <c r="AC292" s="218"/>
      <c r="AD292" s="215"/>
      <c r="AE292" s="215"/>
      <c r="AF292" s="215"/>
      <c r="AG292" s="217"/>
      <c r="AH292" s="218"/>
      <c r="AI292" s="215"/>
      <c r="AJ292" s="215"/>
      <c r="AK292" s="215"/>
      <c r="AL292" s="217"/>
      <c r="AM292" s="215"/>
      <c r="AN292" s="215"/>
      <c r="AO292" s="215"/>
      <c r="AP292" s="215"/>
      <c r="AQ292" s="215"/>
      <c r="AR292" s="218"/>
      <c r="AS292" s="215"/>
      <c r="AT292" s="215"/>
      <c r="AU292" s="215"/>
      <c r="AV292" s="217"/>
      <c r="AW292" s="215"/>
      <c r="AX292" s="215"/>
      <c r="AY292" s="215"/>
      <c r="AZ292" s="215"/>
      <c r="BA292" s="215"/>
      <c r="BB292" s="219"/>
      <c r="BC292" s="215"/>
      <c r="BD292" s="215"/>
      <c r="BE292" s="215"/>
      <c r="BF292" s="217"/>
      <c r="BG292" s="215"/>
      <c r="BH292" s="215"/>
      <c r="BI292" s="215"/>
      <c r="BJ292" s="215"/>
      <c r="BK292" s="215"/>
      <c r="BL292" s="218"/>
      <c r="BM292" s="215"/>
      <c r="BN292" s="215"/>
      <c r="BO292" s="215"/>
      <c r="BP292" s="215"/>
      <c r="BQ292" s="218"/>
      <c r="BR292" s="215"/>
      <c r="BS292" s="215"/>
      <c r="BT292" s="215"/>
      <c r="BU292" s="217"/>
      <c r="BV292" s="218"/>
      <c r="BW292" s="215"/>
      <c r="BX292" s="215"/>
      <c r="BY292" s="215"/>
      <c r="BZ292" s="217"/>
      <c r="CA292" s="218"/>
      <c r="CB292" s="215"/>
      <c r="CC292" s="215"/>
      <c r="CD292" s="215"/>
      <c r="CE292" s="217"/>
      <c r="CF292" s="218"/>
      <c r="CG292" s="215"/>
      <c r="CH292" s="215"/>
      <c r="CI292" s="215"/>
      <c r="CJ292" s="217"/>
      <c r="CK292" s="215"/>
      <c r="CL292" s="215"/>
      <c r="CM292" s="215"/>
      <c r="CN292" s="215"/>
      <c r="CO292" s="215"/>
      <c r="CP292" s="215"/>
      <c r="CQ292" s="215"/>
      <c r="CR292" s="215"/>
      <c r="CS292" s="215"/>
      <c r="CT292" s="215"/>
      <c r="CU292" s="215"/>
      <c r="CV292" s="215"/>
      <c r="CW292" s="215"/>
      <c r="CX292" s="215"/>
      <c r="CY292" s="215"/>
      <c r="CZ292" s="215"/>
      <c r="DA292" s="215"/>
      <c r="DB292" s="215"/>
      <c r="DC292" s="215"/>
      <c r="DD292" s="215"/>
      <c r="DE292" s="215"/>
      <c r="DF292" s="215"/>
      <c r="DG292" s="215"/>
      <c r="DH292" s="215"/>
      <c r="DI292" s="215"/>
      <c r="DJ292" s="215"/>
      <c r="DK292" s="215"/>
      <c r="DL292" s="215"/>
      <c r="DM292" s="215"/>
      <c r="DN292" s="215"/>
      <c r="DO292" s="215"/>
      <c r="DP292" s="215"/>
      <c r="DQ292" s="215"/>
      <c r="DR292" s="215"/>
      <c r="DS292" s="215"/>
      <c r="DT292" s="215"/>
      <c r="DU292" s="215"/>
      <c r="DV292" s="215"/>
      <c r="DW292" s="215"/>
      <c r="DX292" s="215"/>
      <c r="DY292" s="215"/>
      <c r="DZ292" s="215"/>
      <c r="EA292" s="215"/>
      <c r="EB292" s="215"/>
      <c r="EC292" s="215"/>
      <c r="ED292" s="215"/>
      <c r="EE292" s="215"/>
      <c r="EF292" s="215"/>
      <c r="EG292" s="215"/>
      <c r="EH292" s="215"/>
      <c r="EI292" s="215"/>
      <c r="EJ292" s="215"/>
      <c r="EK292" s="215"/>
      <c r="EL292" s="215"/>
      <c r="EM292" s="215"/>
      <c r="EN292" s="215"/>
      <c r="EO292" s="215"/>
      <c r="EP292" s="215"/>
      <c r="EQ292" s="215"/>
      <c r="ER292" s="215"/>
      <c r="ES292" s="215"/>
      <c r="ET292" s="215"/>
      <c r="EU292" s="215"/>
      <c r="EV292" s="215"/>
      <c r="EW292" s="215"/>
      <c r="EX292" s="215"/>
      <c r="EY292" s="215"/>
      <c r="EZ292" s="215"/>
      <c r="FA292" s="215"/>
      <c r="FB292" s="215"/>
      <c r="FC292" s="215"/>
      <c r="FD292" s="215"/>
      <c r="FE292" s="215"/>
      <c r="FF292" s="215"/>
      <c r="FG292" s="215"/>
      <c r="FH292" s="215"/>
      <c r="FI292" s="215"/>
      <c r="FJ292" s="215"/>
      <c r="FK292" s="215"/>
      <c r="FL292" s="215"/>
      <c r="FM292" s="215"/>
      <c r="FN292" s="215"/>
      <c r="FO292" s="215"/>
      <c r="FP292" s="215"/>
      <c r="FQ292" s="215"/>
      <c r="FR292" s="215"/>
      <c r="FS292" s="215"/>
      <c r="FT292" s="215"/>
      <c r="FU292" s="215"/>
      <c r="FV292" s="215"/>
      <c r="FW292" s="215"/>
      <c r="FX292" s="215"/>
      <c r="FY292" s="215"/>
      <c r="FZ292" s="215"/>
      <c r="GA292" s="215"/>
      <c r="GB292" s="215"/>
      <c r="GC292" s="215"/>
      <c r="GD292" s="215"/>
      <c r="GE292" s="215"/>
      <c r="GF292" s="215"/>
      <c r="GG292" s="218"/>
      <c r="GH292" s="215"/>
      <c r="GI292" s="215"/>
      <c r="GJ292" s="215"/>
      <c r="GK292" s="215"/>
      <c r="GL292" s="1505"/>
      <c r="GM292" s="2160"/>
      <c r="GN292" s="1525"/>
    </row>
    <row r="293" spans="1:196" ht="10.5" customHeight="1">
      <c r="A293" s="1387"/>
      <c r="B293" s="1381"/>
      <c r="C293" s="1381"/>
      <c r="D293" s="1381"/>
      <c r="E293" s="1381"/>
      <c r="F293" s="1381"/>
      <c r="G293" s="1393"/>
      <c r="H293" s="1520"/>
      <c r="I293" s="1510"/>
      <c r="J293" s="1511"/>
      <c r="K293" s="1511"/>
      <c r="L293" s="1511"/>
      <c r="M293" s="1512"/>
      <c r="N293" s="1510"/>
      <c r="O293" s="1511"/>
      <c r="P293" s="1511"/>
      <c r="Q293" s="1511"/>
      <c r="R293" s="1512"/>
      <c r="S293" s="1510"/>
      <c r="T293" s="1511"/>
      <c r="U293" s="1511"/>
      <c r="V293" s="1511"/>
      <c r="W293" s="1512"/>
      <c r="X293" s="1510"/>
      <c r="Y293" s="1511"/>
      <c r="Z293" s="1511"/>
      <c r="AA293" s="1511"/>
      <c r="AB293" s="1512"/>
      <c r="AC293" s="1510"/>
      <c r="AD293" s="1511"/>
      <c r="AE293" s="1511"/>
      <c r="AF293" s="1511"/>
      <c r="AG293" s="1512"/>
      <c r="AH293" s="1510"/>
      <c r="AI293" s="1511"/>
      <c r="AJ293" s="1511"/>
      <c r="AK293" s="1511"/>
      <c r="AL293" s="1512"/>
      <c r="AM293" s="1510"/>
      <c r="AN293" s="1511"/>
      <c r="AO293" s="1511"/>
      <c r="AP293" s="1511"/>
      <c r="AQ293" s="1512"/>
      <c r="AR293" s="1510"/>
      <c r="AS293" s="1511"/>
      <c r="AT293" s="1511"/>
      <c r="AU293" s="1511"/>
      <c r="AV293" s="1512"/>
      <c r="AW293" s="1510"/>
      <c r="AX293" s="1511"/>
      <c r="AY293" s="1511"/>
      <c r="AZ293" s="1511"/>
      <c r="BA293" s="1512"/>
      <c r="BB293" s="1510"/>
      <c r="BC293" s="1511"/>
      <c r="BD293" s="1511"/>
      <c r="BE293" s="1511"/>
      <c r="BF293" s="1512"/>
      <c r="BG293" s="1510"/>
      <c r="BH293" s="1511"/>
      <c r="BI293" s="1511"/>
      <c r="BJ293" s="1511"/>
      <c r="BK293" s="1512"/>
      <c r="BL293" s="1510"/>
      <c r="BM293" s="1511"/>
      <c r="BN293" s="1511"/>
      <c r="BO293" s="1511"/>
      <c r="BP293" s="1512"/>
      <c r="BQ293" s="1510"/>
      <c r="BR293" s="1511"/>
      <c r="BS293" s="1511"/>
      <c r="BT293" s="1511"/>
      <c r="BU293" s="1512"/>
      <c r="BV293" s="1510"/>
      <c r="BW293" s="1511"/>
      <c r="BX293" s="1511"/>
      <c r="BY293" s="1511"/>
      <c r="BZ293" s="1512"/>
      <c r="CA293" s="1510"/>
      <c r="CB293" s="1511"/>
      <c r="CC293" s="1511"/>
      <c r="CD293" s="1511"/>
      <c r="CE293" s="1512"/>
      <c r="CF293" s="1510"/>
      <c r="CG293" s="1511"/>
      <c r="CH293" s="1511"/>
      <c r="CI293" s="1511"/>
      <c r="CJ293" s="1512"/>
      <c r="CK293" s="1511"/>
      <c r="CL293" s="1511"/>
      <c r="CM293" s="1511"/>
      <c r="CN293" s="1511"/>
      <c r="CO293" s="1512"/>
      <c r="CP293" s="1510"/>
      <c r="CQ293" s="1511"/>
      <c r="CR293" s="1511"/>
      <c r="CS293" s="1511"/>
      <c r="CT293" s="1512"/>
      <c r="CU293" s="1510"/>
      <c r="CV293" s="1511"/>
      <c r="CW293" s="1511"/>
      <c r="CX293" s="1511"/>
      <c r="CY293" s="1512"/>
      <c r="CZ293" s="1510"/>
      <c r="DA293" s="1511"/>
      <c r="DB293" s="1511"/>
      <c r="DC293" s="1511"/>
      <c r="DD293" s="1512"/>
      <c r="DE293" s="1510"/>
      <c r="DF293" s="1511"/>
      <c r="DG293" s="1511"/>
      <c r="DH293" s="1511"/>
      <c r="DI293" s="1512"/>
      <c r="DJ293" s="1510"/>
      <c r="DK293" s="1511"/>
      <c r="DL293" s="1511"/>
      <c r="DM293" s="1511"/>
      <c r="DN293" s="1512"/>
      <c r="DO293" s="1510"/>
      <c r="DP293" s="1511"/>
      <c r="DQ293" s="1511"/>
      <c r="DR293" s="1511"/>
      <c r="DS293" s="1512"/>
      <c r="DT293" s="1510"/>
      <c r="DU293" s="1511"/>
      <c r="DV293" s="1511"/>
      <c r="DW293" s="1511"/>
      <c r="DX293" s="1512"/>
      <c r="DY293" s="1510"/>
      <c r="DZ293" s="1511"/>
      <c r="EA293" s="1511"/>
      <c r="EB293" s="1511"/>
      <c r="EC293" s="1512"/>
      <c r="ED293" s="1510"/>
      <c r="EE293" s="1511"/>
      <c r="EF293" s="1511"/>
      <c r="EG293" s="1511"/>
      <c r="EH293" s="1512"/>
      <c r="EI293" s="1510"/>
      <c r="EJ293" s="1511"/>
      <c r="EK293" s="1511"/>
      <c r="EL293" s="1511"/>
      <c r="EM293" s="1512"/>
      <c r="EN293" s="1510"/>
      <c r="EO293" s="1511"/>
      <c r="EP293" s="1511"/>
      <c r="EQ293" s="1511"/>
      <c r="ER293" s="1512"/>
      <c r="ES293" s="1510"/>
      <c r="ET293" s="1511"/>
      <c r="EU293" s="1511"/>
      <c r="EV293" s="1511"/>
      <c r="EW293" s="1512"/>
      <c r="EX293" s="1510"/>
      <c r="EY293" s="1511"/>
      <c r="EZ293" s="1511"/>
      <c r="FA293" s="1511"/>
      <c r="FB293" s="1512"/>
      <c r="FC293" s="1510"/>
      <c r="FD293" s="1511"/>
      <c r="FE293" s="1511"/>
      <c r="FF293" s="1511"/>
      <c r="FG293" s="1512"/>
      <c r="FH293" s="1510"/>
      <c r="FI293" s="1511"/>
      <c r="FJ293" s="1511"/>
      <c r="FK293" s="1511"/>
      <c r="FL293" s="1512"/>
      <c r="FM293" s="1510"/>
      <c r="FN293" s="1511"/>
      <c r="FO293" s="1511"/>
      <c r="FP293" s="1511"/>
      <c r="FQ293" s="1512"/>
      <c r="FR293" s="1510"/>
      <c r="FS293" s="1511"/>
      <c r="FT293" s="1511"/>
      <c r="FU293" s="1511"/>
      <c r="FV293" s="1512"/>
      <c r="FW293" s="1510"/>
      <c r="FX293" s="1511"/>
      <c r="FY293" s="1511"/>
      <c r="FZ293" s="1511"/>
      <c r="GA293" s="1512"/>
      <c r="GB293" s="1510"/>
      <c r="GC293" s="1511"/>
      <c r="GD293" s="1511"/>
      <c r="GE293" s="1511"/>
      <c r="GF293" s="1512"/>
      <c r="GG293" s="1510"/>
      <c r="GH293" s="1511"/>
      <c r="GI293" s="1511"/>
      <c r="GJ293" s="1511"/>
      <c r="GK293" s="1512"/>
      <c r="GL293" s="1514"/>
      <c r="GM293" s="2160"/>
      <c r="GN293" s="1525"/>
    </row>
    <row r="294" spans="1:196" ht="10.5" customHeight="1">
      <c r="A294" s="1387"/>
      <c r="B294" s="1381"/>
      <c r="C294" s="1381"/>
      <c r="D294" s="1381"/>
      <c r="E294" s="1381"/>
      <c r="F294" s="1381"/>
      <c r="G294" s="1518" t="s">
        <v>767</v>
      </c>
      <c r="H294" s="1515"/>
      <c r="I294" s="214"/>
      <c r="J294" s="215"/>
      <c r="K294" s="215"/>
      <c r="L294" s="215"/>
      <c r="M294" s="217"/>
      <c r="N294" s="218"/>
      <c r="O294" s="215"/>
      <c r="P294" s="215"/>
      <c r="Q294" s="215"/>
      <c r="R294" s="215"/>
      <c r="S294" s="218"/>
      <c r="T294" s="215"/>
      <c r="U294" s="215"/>
      <c r="V294" s="215"/>
      <c r="W294" s="215"/>
      <c r="X294" s="218"/>
      <c r="Y294" s="215"/>
      <c r="Z294" s="215"/>
      <c r="AA294" s="215"/>
      <c r="AB294" s="215"/>
      <c r="AC294" s="218"/>
      <c r="AD294" s="215"/>
      <c r="AE294" s="215"/>
      <c r="AF294" s="215"/>
      <c r="AG294" s="217"/>
      <c r="AH294" s="218"/>
      <c r="AI294" s="215"/>
      <c r="AJ294" s="215"/>
      <c r="AK294" s="215"/>
      <c r="AL294" s="217"/>
      <c r="AM294" s="215"/>
      <c r="AN294" s="215"/>
      <c r="AO294" s="215"/>
      <c r="AP294" s="215"/>
      <c r="AQ294" s="215"/>
      <c r="AR294" s="218"/>
      <c r="AS294" s="215"/>
      <c r="AT294" s="215"/>
      <c r="AU294" s="215"/>
      <c r="AV294" s="217"/>
      <c r="AW294" s="215"/>
      <c r="AX294" s="215"/>
      <c r="AY294" s="215"/>
      <c r="AZ294" s="215"/>
      <c r="BA294" s="215"/>
      <c r="BB294" s="219"/>
      <c r="BC294" s="215"/>
      <c r="BD294" s="215"/>
      <c r="BE294" s="215"/>
      <c r="BF294" s="217"/>
      <c r="BG294" s="215"/>
      <c r="BH294" s="215"/>
      <c r="BI294" s="215"/>
      <c r="BJ294" s="215"/>
      <c r="BK294" s="215"/>
      <c r="BL294" s="218"/>
      <c r="BM294" s="215"/>
      <c r="BN294" s="215"/>
      <c r="BO294" s="215"/>
      <c r="BP294" s="215"/>
      <c r="BQ294" s="218"/>
      <c r="BR294" s="215"/>
      <c r="BS294" s="215"/>
      <c r="BT294" s="215"/>
      <c r="BU294" s="217"/>
      <c r="BV294" s="218"/>
      <c r="BW294" s="215"/>
      <c r="BX294" s="215"/>
      <c r="BY294" s="215"/>
      <c r="BZ294" s="217"/>
      <c r="CA294" s="218"/>
      <c r="CB294" s="215"/>
      <c r="CC294" s="215"/>
      <c r="CD294" s="215"/>
      <c r="CE294" s="217"/>
      <c r="CF294" s="218"/>
      <c r="CG294" s="215"/>
      <c r="CH294" s="215"/>
      <c r="CI294" s="215"/>
      <c r="CJ294" s="217"/>
      <c r="CK294" s="215"/>
      <c r="CL294" s="215"/>
      <c r="CM294" s="215"/>
      <c r="CN294" s="215"/>
      <c r="CO294" s="215"/>
      <c r="CP294" s="215"/>
      <c r="CQ294" s="215"/>
      <c r="CR294" s="215"/>
      <c r="CS294" s="215"/>
      <c r="CT294" s="215"/>
      <c r="CU294" s="215"/>
      <c r="CV294" s="215"/>
      <c r="CW294" s="215"/>
      <c r="CX294" s="215"/>
      <c r="CY294" s="215"/>
      <c r="CZ294" s="215"/>
      <c r="DA294" s="215"/>
      <c r="DB294" s="215"/>
      <c r="DC294" s="215"/>
      <c r="DD294" s="215"/>
      <c r="DE294" s="215"/>
      <c r="DF294" s="215"/>
      <c r="DG294" s="215"/>
      <c r="DH294" s="215"/>
      <c r="DI294" s="215"/>
      <c r="DJ294" s="215"/>
      <c r="DK294" s="215"/>
      <c r="DL294" s="215"/>
      <c r="DM294" s="215"/>
      <c r="DN294" s="215"/>
      <c r="DO294" s="215"/>
      <c r="DP294" s="215"/>
      <c r="DQ294" s="215"/>
      <c r="DR294" s="215"/>
      <c r="DS294" s="215"/>
      <c r="DT294" s="215"/>
      <c r="DU294" s="215"/>
      <c r="DV294" s="215"/>
      <c r="DW294" s="215"/>
      <c r="DX294" s="215"/>
      <c r="DY294" s="215"/>
      <c r="DZ294" s="215"/>
      <c r="EA294" s="215"/>
      <c r="EB294" s="215"/>
      <c r="EC294" s="215"/>
      <c r="ED294" s="215"/>
      <c r="EE294" s="215"/>
      <c r="EF294" s="215"/>
      <c r="EG294" s="215"/>
      <c r="EH294" s="215"/>
      <c r="EI294" s="215"/>
      <c r="EJ294" s="215"/>
      <c r="EK294" s="215"/>
      <c r="EL294" s="215"/>
      <c r="EM294" s="215"/>
      <c r="EN294" s="215"/>
      <c r="EO294" s="215"/>
      <c r="EP294" s="215"/>
      <c r="EQ294" s="215"/>
      <c r="ER294" s="215"/>
      <c r="ES294" s="215"/>
      <c r="ET294" s="215"/>
      <c r="EU294" s="215"/>
      <c r="EV294" s="215"/>
      <c r="EW294" s="215"/>
      <c r="EX294" s="215"/>
      <c r="EY294" s="215"/>
      <c r="EZ294" s="215"/>
      <c r="FA294" s="215"/>
      <c r="FB294" s="215"/>
      <c r="FC294" s="215"/>
      <c r="FD294" s="215"/>
      <c r="FE294" s="215"/>
      <c r="FF294" s="215"/>
      <c r="FG294" s="215"/>
      <c r="FH294" s="215"/>
      <c r="FI294" s="215"/>
      <c r="FJ294" s="215"/>
      <c r="FK294" s="215"/>
      <c r="FL294" s="215"/>
      <c r="FM294" s="215"/>
      <c r="FN294" s="215"/>
      <c r="FO294" s="215"/>
      <c r="FP294" s="215"/>
      <c r="FQ294" s="215"/>
      <c r="FR294" s="215"/>
      <c r="FS294" s="215"/>
      <c r="FT294" s="215"/>
      <c r="FU294" s="215"/>
      <c r="FV294" s="215"/>
      <c r="FW294" s="215"/>
      <c r="FX294" s="215"/>
      <c r="FY294" s="215"/>
      <c r="FZ294" s="215"/>
      <c r="GA294" s="215"/>
      <c r="GB294" s="215"/>
      <c r="GC294" s="215"/>
      <c r="GD294" s="215"/>
      <c r="GE294" s="215"/>
      <c r="GF294" s="215"/>
      <c r="GG294" s="218"/>
      <c r="GH294" s="215"/>
      <c r="GI294" s="215"/>
      <c r="GJ294" s="215"/>
      <c r="GK294" s="215"/>
      <c r="GL294" s="1504">
        <f>SUM(I296:GK296)</f>
        <v>0</v>
      </c>
      <c r="GM294" s="2157">
        <f>ROUND(GL294/20,2)</f>
        <v>0</v>
      </c>
      <c r="GN294" s="1525"/>
    </row>
    <row r="295" spans="1:196" ht="8.25" customHeight="1">
      <c r="A295" s="1387"/>
      <c r="B295" s="1381"/>
      <c r="C295" s="1381"/>
      <c r="D295" s="1381"/>
      <c r="E295" s="1381"/>
      <c r="F295" s="1381"/>
      <c r="G295" s="1518"/>
      <c r="H295" s="1515"/>
      <c r="I295" s="214"/>
      <c r="J295" s="215"/>
      <c r="K295" s="215"/>
      <c r="L295" s="215"/>
      <c r="M295" s="217"/>
      <c r="N295" s="218"/>
      <c r="O295" s="215"/>
      <c r="P295" s="215"/>
      <c r="Q295" s="215"/>
      <c r="R295" s="215"/>
      <c r="S295" s="218"/>
      <c r="T295" s="215"/>
      <c r="U295" s="215"/>
      <c r="V295" s="215"/>
      <c r="W295" s="215"/>
      <c r="X295" s="218"/>
      <c r="Y295" s="215"/>
      <c r="Z295" s="215"/>
      <c r="AA295" s="215"/>
      <c r="AB295" s="215"/>
      <c r="AC295" s="218"/>
      <c r="AD295" s="215"/>
      <c r="AE295" s="215"/>
      <c r="AF295" s="215"/>
      <c r="AG295" s="217"/>
      <c r="AH295" s="218"/>
      <c r="AI295" s="215"/>
      <c r="AJ295" s="215"/>
      <c r="AK295" s="215"/>
      <c r="AL295" s="217"/>
      <c r="AM295" s="215"/>
      <c r="AN295" s="215"/>
      <c r="AO295" s="215"/>
      <c r="AP295" s="215"/>
      <c r="AQ295" s="215"/>
      <c r="AR295" s="218"/>
      <c r="AS295" s="215"/>
      <c r="AT295" s="215"/>
      <c r="AU295" s="215"/>
      <c r="AV295" s="217"/>
      <c r="AW295" s="215"/>
      <c r="AX295" s="215"/>
      <c r="AY295" s="215"/>
      <c r="AZ295" s="215"/>
      <c r="BA295" s="215"/>
      <c r="BB295" s="219"/>
      <c r="BC295" s="215"/>
      <c r="BD295" s="215"/>
      <c r="BE295" s="215"/>
      <c r="BF295" s="217"/>
      <c r="BG295" s="215"/>
      <c r="BH295" s="215"/>
      <c r="BI295" s="215"/>
      <c r="BJ295" s="215"/>
      <c r="BK295" s="215"/>
      <c r="BL295" s="218"/>
      <c r="BM295" s="215"/>
      <c r="BN295" s="215"/>
      <c r="BO295" s="215"/>
      <c r="BP295" s="215"/>
      <c r="BQ295" s="218"/>
      <c r="BR295" s="215"/>
      <c r="BS295" s="215"/>
      <c r="BT295" s="215"/>
      <c r="BU295" s="217"/>
      <c r="BV295" s="218"/>
      <c r="BW295" s="215"/>
      <c r="BX295" s="215"/>
      <c r="BY295" s="215"/>
      <c r="BZ295" s="217"/>
      <c r="CA295" s="218"/>
      <c r="CB295" s="215"/>
      <c r="CC295" s="215"/>
      <c r="CD295" s="215"/>
      <c r="CE295" s="217"/>
      <c r="CF295" s="218"/>
      <c r="CG295" s="215"/>
      <c r="CH295" s="215"/>
      <c r="CI295" s="215"/>
      <c r="CJ295" s="217"/>
      <c r="CK295" s="215"/>
      <c r="CL295" s="215"/>
      <c r="CM295" s="215"/>
      <c r="CN295" s="215"/>
      <c r="CO295" s="215"/>
      <c r="CP295" s="215"/>
      <c r="CQ295" s="215"/>
      <c r="CR295" s="215"/>
      <c r="CS295" s="215"/>
      <c r="CT295" s="215"/>
      <c r="CU295" s="215"/>
      <c r="CV295" s="215"/>
      <c r="CW295" s="215"/>
      <c r="CX295" s="215"/>
      <c r="CY295" s="215"/>
      <c r="CZ295" s="215"/>
      <c r="DA295" s="215"/>
      <c r="DB295" s="215"/>
      <c r="DC295" s="215"/>
      <c r="DD295" s="215"/>
      <c r="DE295" s="215"/>
      <c r="DF295" s="215"/>
      <c r="DG295" s="215"/>
      <c r="DH295" s="215"/>
      <c r="DI295" s="215"/>
      <c r="DJ295" s="215"/>
      <c r="DK295" s="215"/>
      <c r="DL295" s="215"/>
      <c r="DM295" s="215"/>
      <c r="DN295" s="215"/>
      <c r="DO295" s="215"/>
      <c r="DP295" s="215"/>
      <c r="DQ295" s="215"/>
      <c r="DR295" s="215"/>
      <c r="DS295" s="215"/>
      <c r="DT295" s="215"/>
      <c r="DU295" s="215"/>
      <c r="DV295" s="215"/>
      <c r="DW295" s="215"/>
      <c r="DX295" s="215"/>
      <c r="DY295" s="215"/>
      <c r="DZ295" s="215"/>
      <c r="EA295" s="215"/>
      <c r="EB295" s="215"/>
      <c r="EC295" s="215"/>
      <c r="ED295" s="215"/>
      <c r="EE295" s="215"/>
      <c r="EF295" s="215"/>
      <c r="EG295" s="215"/>
      <c r="EH295" s="215"/>
      <c r="EI295" s="215"/>
      <c r="EJ295" s="215"/>
      <c r="EK295" s="215"/>
      <c r="EL295" s="215"/>
      <c r="EM295" s="215"/>
      <c r="EN295" s="215"/>
      <c r="EO295" s="215"/>
      <c r="EP295" s="215"/>
      <c r="EQ295" s="215"/>
      <c r="ER295" s="215"/>
      <c r="ES295" s="215"/>
      <c r="ET295" s="215"/>
      <c r="EU295" s="215"/>
      <c r="EV295" s="215"/>
      <c r="EW295" s="215"/>
      <c r="EX295" s="215"/>
      <c r="EY295" s="215"/>
      <c r="EZ295" s="215"/>
      <c r="FA295" s="215"/>
      <c r="FB295" s="215"/>
      <c r="FC295" s="215"/>
      <c r="FD295" s="215"/>
      <c r="FE295" s="215"/>
      <c r="FF295" s="215"/>
      <c r="FG295" s="215"/>
      <c r="FH295" s="215"/>
      <c r="FI295" s="215"/>
      <c r="FJ295" s="215"/>
      <c r="FK295" s="215"/>
      <c r="FL295" s="215"/>
      <c r="FM295" s="215"/>
      <c r="FN295" s="215"/>
      <c r="FO295" s="215"/>
      <c r="FP295" s="215"/>
      <c r="FQ295" s="215"/>
      <c r="FR295" s="215"/>
      <c r="FS295" s="215"/>
      <c r="FT295" s="215"/>
      <c r="FU295" s="215"/>
      <c r="FV295" s="215"/>
      <c r="FW295" s="215"/>
      <c r="FX295" s="215"/>
      <c r="FY295" s="215"/>
      <c r="FZ295" s="215"/>
      <c r="GA295" s="215"/>
      <c r="GB295" s="215"/>
      <c r="GC295" s="215"/>
      <c r="GD295" s="215"/>
      <c r="GE295" s="215"/>
      <c r="GF295" s="215"/>
      <c r="GG295" s="218"/>
      <c r="GH295" s="215"/>
      <c r="GI295" s="215"/>
      <c r="GJ295" s="215"/>
      <c r="GK295" s="215"/>
      <c r="GL295" s="1505"/>
      <c r="GM295" s="2154"/>
      <c r="GN295" s="1525"/>
    </row>
    <row r="296" spans="1:196" ht="10.5" customHeight="1">
      <c r="A296" s="1387"/>
      <c r="B296" s="1381"/>
      <c r="C296" s="1381"/>
      <c r="D296" s="1381"/>
      <c r="E296" s="1381"/>
      <c r="F296" s="1381"/>
      <c r="G296" s="1519"/>
      <c r="H296" s="1520"/>
      <c r="I296" s="1517"/>
      <c r="J296" s="1511"/>
      <c r="K296" s="1511"/>
      <c r="L296" s="1511"/>
      <c r="M296" s="1512"/>
      <c r="N296" s="1510"/>
      <c r="O296" s="1511"/>
      <c r="P296" s="1511"/>
      <c r="Q296" s="1511"/>
      <c r="R296" s="1512"/>
      <c r="S296" s="1510"/>
      <c r="T296" s="1511"/>
      <c r="U296" s="1511"/>
      <c r="V296" s="1511"/>
      <c r="W296" s="1512"/>
      <c r="X296" s="1510"/>
      <c r="Y296" s="1511"/>
      <c r="Z296" s="1511"/>
      <c r="AA296" s="1511"/>
      <c r="AB296" s="1512"/>
      <c r="AC296" s="1510"/>
      <c r="AD296" s="1511"/>
      <c r="AE296" s="1511"/>
      <c r="AF296" s="1511"/>
      <c r="AG296" s="1512"/>
      <c r="AH296" s="1510"/>
      <c r="AI296" s="1511"/>
      <c r="AJ296" s="1511"/>
      <c r="AK296" s="1511"/>
      <c r="AL296" s="1512"/>
      <c r="AM296" s="1510"/>
      <c r="AN296" s="1511"/>
      <c r="AO296" s="1511"/>
      <c r="AP296" s="1511"/>
      <c r="AQ296" s="1512"/>
      <c r="AR296" s="1510"/>
      <c r="AS296" s="1511"/>
      <c r="AT296" s="1511"/>
      <c r="AU296" s="1511"/>
      <c r="AV296" s="1512"/>
      <c r="AW296" s="1510"/>
      <c r="AX296" s="1511"/>
      <c r="AY296" s="1511"/>
      <c r="AZ296" s="1511"/>
      <c r="BA296" s="1521"/>
      <c r="BB296" s="1522"/>
      <c r="BC296" s="1511"/>
      <c r="BD296" s="1511"/>
      <c r="BE296" s="1511"/>
      <c r="BF296" s="1512"/>
      <c r="BG296" s="1510"/>
      <c r="BH296" s="1511"/>
      <c r="BI296" s="1511"/>
      <c r="BJ296" s="1511"/>
      <c r="BK296" s="1512"/>
      <c r="BL296" s="1510"/>
      <c r="BM296" s="1511"/>
      <c r="BN296" s="1511"/>
      <c r="BO296" s="1511"/>
      <c r="BP296" s="1512"/>
      <c r="BQ296" s="1510"/>
      <c r="BR296" s="1511"/>
      <c r="BS296" s="1511"/>
      <c r="BT296" s="1511"/>
      <c r="BU296" s="1512"/>
      <c r="BV296" s="1510"/>
      <c r="BW296" s="1511"/>
      <c r="BX296" s="1511"/>
      <c r="BY296" s="1511"/>
      <c r="BZ296" s="1512"/>
      <c r="CA296" s="1510"/>
      <c r="CB296" s="1511"/>
      <c r="CC296" s="1511"/>
      <c r="CD296" s="1511"/>
      <c r="CE296" s="1512"/>
      <c r="CF296" s="1510"/>
      <c r="CG296" s="1511"/>
      <c r="CH296" s="1511"/>
      <c r="CI296" s="1511"/>
      <c r="CJ296" s="1512"/>
      <c r="CK296" s="1511"/>
      <c r="CL296" s="1511"/>
      <c r="CM296" s="1511"/>
      <c r="CN296" s="1511"/>
      <c r="CO296" s="1512"/>
      <c r="CP296" s="1510"/>
      <c r="CQ296" s="1511"/>
      <c r="CR296" s="1511"/>
      <c r="CS296" s="1511"/>
      <c r="CT296" s="1512"/>
      <c r="CU296" s="1510"/>
      <c r="CV296" s="1511"/>
      <c r="CW296" s="1511"/>
      <c r="CX296" s="1511"/>
      <c r="CY296" s="1512"/>
      <c r="CZ296" s="1510"/>
      <c r="DA296" s="1511"/>
      <c r="DB296" s="1511"/>
      <c r="DC296" s="1511"/>
      <c r="DD296" s="1512"/>
      <c r="DE296" s="1510"/>
      <c r="DF296" s="1511"/>
      <c r="DG296" s="1511"/>
      <c r="DH296" s="1511"/>
      <c r="DI296" s="1512"/>
      <c r="DJ296" s="1510"/>
      <c r="DK296" s="1511"/>
      <c r="DL296" s="1511"/>
      <c r="DM296" s="1511"/>
      <c r="DN296" s="1512"/>
      <c r="DO296" s="1510"/>
      <c r="DP296" s="1511"/>
      <c r="DQ296" s="1511"/>
      <c r="DR296" s="1511"/>
      <c r="DS296" s="1512"/>
      <c r="DT296" s="1510"/>
      <c r="DU296" s="1511"/>
      <c r="DV296" s="1511"/>
      <c r="DW296" s="1511"/>
      <c r="DX296" s="1512"/>
      <c r="DY296" s="1510"/>
      <c r="DZ296" s="1511"/>
      <c r="EA296" s="1511"/>
      <c r="EB296" s="1511"/>
      <c r="EC296" s="1512"/>
      <c r="ED296" s="1510"/>
      <c r="EE296" s="1511"/>
      <c r="EF296" s="1511"/>
      <c r="EG296" s="1511"/>
      <c r="EH296" s="1512"/>
      <c r="EI296" s="1510"/>
      <c r="EJ296" s="1511"/>
      <c r="EK296" s="1511"/>
      <c r="EL296" s="1511"/>
      <c r="EM296" s="1512"/>
      <c r="EN296" s="1510"/>
      <c r="EO296" s="1511"/>
      <c r="EP296" s="1511"/>
      <c r="EQ296" s="1511"/>
      <c r="ER296" s="1512"/>
      <c r="ES296" s="1510"/>
      <c r="ET296" s="1511"/>
      <c r="EU296" s="1511"/>
      <c r="EV296" s="1511"/>
      <c r="EW296" s="1512"/>
      <c r="EX296" s="1510"/>
      <c r="EY296" s="1511"/>
      <c r="EZ296" s="1511"/>
      <c r="FA296" s="1511"/>
      <c r="FB296" s="1512"/>
      <c r="FC296" s="1510"/>
      <c r="FD296" s="1511"/>
      <c r="FE296" s="1511"/>
      <c r="FF296" s="1511"/>
      <c r="FG296" s="1512"/>
      <c r="FH296" s="1510"/>
      <c r="FI296" s="1511"/>
      <c r="FJ296" s="1511"/>
      <c r="FK296" s="1511"/>
      <c r="FL296" s="1512"/>
      <c r="FM296" s="1510"/>
      <c r="FN296" s="1511"/>
      <c r="FO296" s="1511"/>
      <c r="FP296" s="1511"/>
      <c r="FQ296" s="1512"/>
      <c r="FR296" s="1510"/>
      <c r="FS296" s="1511"/>
      <c r="FT296" s="1511"/>
      <c r="FU296" s="1511"/>
      <c r="FV296" s="1512"/>
      <c r="FW296" s="1510"/>
      <c r="FX296" s="1511"/>
      <c r="FY296" s="1511"/>
      <c r="FZ296" s="1511"/>
      <c r="GA296" s="1512"/>
      <c r="GB296" s="1510"/>
      <c r="GC296" s="1511"/>
      <c r="GD296" s="1511"/>
      <c r="GE296" s="1511"/>
      <c r="GF296" s="1512"/>
      <c r="GG296" s="1510"/>
      <c r="GH296" s="1511"/>
      <c r="GI296" s="1511"/>
      <c r="GJ296" s="1511"/>
      <c r="GK296" s="1513"/>
      <c r="GL296" s="1514"/>
      <c r="GM296" s="2155"/>
      <c r="GN296" s="1525"/>
    </row>
    <row r="297" spans="1:196" ht="10.5" customHeight="1">
      <c r="A297" s="1387"/>
      <c r="B297" s="1381"/>
      <c r="C297" s="1381"/>
      <c r="D297" s="1381"/>
      <c r="E297" s="1381"/>
      <c r="F297" s="1381"/>
      <c r="G297" s="1392" t="s">
        <v>716</v>
      </c>
      <c r="H297" s="1515"/>
      <c r="I297" s="214"/>
      <c r="J297" s="215"/>
      <c r="K297" s="215"/>
      <c r="L297" s="215"/>
      <c r="M297" s="217"/>
      <c r="N297" s="218"/>
      <c r="O297" s="215"/>
      <c r="P297" s="215"/>
      <c r="Q297" s="215"/>
      <c r="R297" s="217"/>
      <c r="S297" s="215"/>
      <c r="T297" s="215"/>
      <c r="U297" s="215"/>
      <c r="V297" s="215"/>
      <c r="W297" s="215"/>
      <c r="X297" s="218"/>
      <c r="Y297" s="215"/>
      <c r="Z297" s="215"/>
      <c r="AA297" s="215"/>
      <c r="AB297" s="215"/>
      <c r="AC297" s="218"/>
      <c r="AD297" s="215"/>
      <c r="AE297" s="215"/>
      <c r="AF297" s="215"/>
      <c r="AG297" s="217"/>
      <c r="AH297" s="218"/>
      <c r="AI297" s="215"/>
      <c r="AJ297" s="215"/>
      <c r="AK297" s="215"/>
      <c r="AL297" s="217"/>
      <c r="AM297" s="215"/>
      <c r="AN297" s="215"/>
      <c r="AO297" s="215"/>
      <c r="AP297" s="215"/>
      <c r="AQ297" s="215"/>
      <c r="AR297" s="218"/>
      <c r="AS297" s="215"/>
      <c r="AT297" s="215"/>
      <c r="AU297" s="215"/>
      <c r="AV297" s="217"/>
      <c r="AW297" s="215"/>
      <c r="AX297" s="215"/>
      <c r="AY297" s="215"/>
      <c r="AZ297" s="215"/>
      <c r="BA297" s="215"/>
      <c r="BB297" s="219"/>
      <c r="BC297" s="215"/>
      <c r="BD297" s="215"/>
      <c r="BE297" s="215"/>
      <c r="BF297" s="217"/>
      <c r="BG297" s="215"/>
      <c r="BH297" s="215"/>
      <c r="BI297" s="215"/>
      <c r="BJ297" s="215"/>
      <c r="BK297" s="215"/>
      <c r="BL297" s="218"/>
      <c r="BM297" s="215"/>
      <c r="BN297" s="215"/>
      <c r="BO297" s="215"/>
      <c r="BP297" s="215"/>
      <c r="BQ297" s="218"/>
      <c r="BR297" s="215"/>
      <c r="BS297" s="215"/>
      <c r="BT297" s="215"/>
      <c r="BU297" s="217"/>
      <c r="BV297" s="218"/>
      <c r="BW297" s="215"/>
      <c r="BX297" s="215"/>
      <c r="BY297" s="215"/>
      <c r="BZ297" s="217"/>
      <c r="CA297" s="218"/>
      <c r="CB297" s="215"/>
      <c r="CC297" s="215"/>
      <c r="CD297" s="215"/>
      <c r="CE297" s="217"/>
      <c r="CF297" s="218"/>
      <c r="CG297" s="215"/>
      <c r="CH297" s="215"/>
      <c r="CI297" s="215"/>
      <c r="CJ297" s="217"/>
      <c r="CK297" s="215"/>
      <c r="CL297" s="215"/>
      <c r="CM297" s="215"/>
      <c r="CN297" s="215"/>
      <c r="CO297" s="215"/>
      <c r="CP297" s="215"/>
      <c r="CQ297" s="215"/>
      <c r="CR297" s="215"/>
      <c r="CS297" s="215"/>
      <c r="CT297" s="215"/>
      <c r="CU297" s="215"/>
      <c r="CV297" s="215"/>
      <c r="CW297" s="215"/>
      <c r="CX297" s="215"/>
      <c r="CY297" s="215"/>
      <c r="CZ297" s="215"/>
      <c r="DA297" s="215"/>
      <c r="DB297" s="215"/>
      <c r="DC297" s="215"/>
      <c r="DD297" s="215"/>
      <c r="DE297" s="215"/>
      <c r="DF297" s="215"/>
      <c r="DG297" s="215"/>
      <c r="DH297" s="215"/>
      <c r="DI297" s="215"/>
      <c r="DJ297" s="215"/>
      <c r="DK297" s="215"/>
      <c r="DL297" s="215"/>
      <c r="DM297" s="215"/>
      <c r="DN297" s="215"/>
      <c r="DO297" s="215"/>
      <c r="DP297" s="215"/>
      <c r="DQ297" s="215"/>
      <c r="DR297" s="215"/>
      <c r="DS297" s="215"/>
      <c r="DT297" s="215"/>
      <c r="DU297" s="215"/>
      <c r="DV297" s="215"/>
      <c r="DW297" s="215"/>
      <c r="DX297" s="215"/>
      <c r="DY297" s="215"/>
      <c r="DZ297" s="215"/>
      <c r="EA297" s="215"/>
      <c r="EB297" s="215"/>
      <c r="EC297" s="215"/>
      <c r="ED297" s="215"/>
      <c r="EE297" s="215"/>
      <c r="EF297" s="215"/>
      <c r="EG297" s="215"/>
      <c r="EH297" s="215"/>
      <c r="EI297" s="215"/>
      <c r="EJ297" s="215"/>
      <c r="EK297" s="215"/>
      <c r="EL297" s="215"/>
      <c r="EM297" s="215"/>
      <c r="EN297" s="215"/>
      <c r="EO297" s="215"/>
      <c r="EP297" s="215"/>
      <c r="EQ297" s="215"/>
      <c r="ER297" s="215"/>
      <c r="ES297" s="215"/>
      <c r="ET297" s="215"/>
      <c r="EU297" s="215"/>
      <c r="EV297" s="215"/>
      <c r="EW297" s="215"/>
      <c r="EX297" s="215"/>
      <c r="EY297" s="215"/>
      <c r="EZ297" s="215"/>
      <c r="FA297" s="215"/>
      <c r="FB297" s="215"/>
      <c r="FC297" s="215"/>
      <c r="FD297" s="215"/>
      <c r="FE297" s="215"/>
      <c r="FF297" s="215"/>
      <c r="FG297" s="215"/>
      <c r="FH297" s="215"/>
      <c r="FI297" s="215"/>
      <c r="FJ297" s="215"/>
      <c r="FK297" s="215"/>
      <c r="FL297" s="215"/>
      <c r="FM297" s="215"/>
      <c r="FN297" s="215"/>
      <c r="FO297" s="215"/>
      <c r="FP297" s="215"/>
      <c r="FQ297" s="215"/>
      <c r="FR297" s="215"/>
      <c r="FS297" s="215"/>
      <c r="FT297" s="215"/>
      <c r="FU297" s="215"/>
      <c r="FV297" s="215"/>
      <c r="FW297" s="215"/>
      <c r="FX297" s="215"/>
      <c r="FY297" s="215"/>
      <c r="FZ297" s="215"/>
      <c r="GA297" s="215"/>
      <c r="GB297" s="215"/>
      <c r="GC297" s="215"/>
      <c r="GD297" s="215"/>
      <c r="GE297" s="215"/>
      <c r="GF297" s="215"/>
      <c r="GG297" s="218"/>
      <c r="GH297" s="215"/>
      <c r="GI297" s="215"/>
      <c r="GJ297" s="215"/>
      <c r="GK297" s="215"/>
      <c r="GL297" s="1504">
        <f>SUM(I299:GK299)</f>
        <v>0</v>
      </c>
      <c r="GM297" s="2157">
        <f>ROUND(GL297/20,2)</f>
        <v>0</v>
      </c>
      <c r="GN297" s="1525"/>
    </row>
    <row r="298" spans="1:196" ht="4.5" customHeight="1">
      <c r="A298" s="1387"/>
      <c r="B298" s="1381"/>
      <c r="C298" s="1381"/>
      <c r="D298" s="1381"/>
      <c r="E298" s="1381"/>
      <c r="F298" s="1381"/>
      <c r="G298" s="1392"/>
      <c r="H298" s="1515"/>
      <c r="I298" s="214"/>
      <c r="J298" s="215"/>
      <c r="K298" s="215"/>
      <c r="L298" s="215"/>
      <c r="M298" s="217"/>
      <c r="N298" s="218"/>
      <c r="O298" s="215"/>
      <c r="P298" s="215"/>
      <c r="Q298" s="215"/>
      <c r="R298" s="217"/>
      <c r="S298" s="215"/>
      <c r="T298" s="215"/>
      <c r="U298" s="215"/>
      <c r="V298" s="215"/>
      <c r="W298" s="215"/>
      <c r="X298" s="218"/>
      <c r="Y298" s="215"/>
      <c r="Z298" s="215"/>
      <c r="AA298" s="215"/>
      <c r="AB298" s="215"/>
      <c r="AC298" s="218"/>
      <c r="AD298" s="215"/>
      <c r="AE298" s="215"/>
      <c r="AF298" s="215"/>
      <c r="AG298" s="217"/>
      <c r="AH298" s="218"/>
      <c r="AI298" s="215"/>
      <c r="AJ298" s="215"/>
      <c r="AK298" s="215"/>
      <c r="AL298" s="217"/>
      <c r="AM298" s="215"/>
      <c r="AN298" s="215"/>
      <c r="AO298" s="215"/>
      <c r="AP298" s="215"/>
      <c r="AQ298" s="215"/>
      <c r="AR298" s="218"/>
      <c r="AS298" s="215"/>
      <c r="AT298" s="215"/>
      <c r="AU298" s="215"/>
      <c r="AV298" s="217"/>
      <c r="AW298" s="215"/>
      <c r="AX298" s="215"/>
      <c r="AY298" s="215"/>
      <c r="AZ298" s="215"/>
      <c r="BA298" s="215"/>
      <c r="BB298" s="219"/>
      <c r="BC298" s="215"/>
      <c r="BD298" s="215"/>
      <c r="BE298" s="215"/>
      <c r="BF298" s="217"/>
      <c r="BG298" s="215"/>
      <c r="BH298" s="215"/>
      <c r="BI298" s="215"/>
      <c r="BJ298" s="215"/>
      <c r="BK298" s="215"/>
      <c r="BL298" s="218"/>
      <c r="BM298" s="215"/>
      <c r="BN298" s="215"/>
      <c r="BO298" s="215"/>
      <c r="BP298" s="215"/>
      <c r="BQ298" s="218"/>
      <c r="BR298" s="215"/>
      <c r="BS298" s="215"/>
      <c r="BT298" s="215"/>
      <c r="BU298" s="217"/>
      <c r="BV298" s="218"/>
      <c r="BW298" s="215"/>
      <c r="BX298" s="215"/>
      <c r="BY298" s="215"/>
      <c r="BZ298" s="217"/>
      <c r="CA298" s="218"/>
      <c r="CB298" s="215"/>
      <c r="CC298" s="215"/>
      <c r="CD298" s="215"/>
      <c r="CE298" s="217"/>
      <c r="CF298" s="218"/>
      <c r="CG298" s="215"/>
      <c r="CH298" s="215"/>
      <c r="CI298" s="215"/>
      <c r="CJ298" s="217"/>
      <c r="CK298" s="215"/>
      <c r="CL298" s="215"/>
      <c r="CM298" s="215"/>
      <c r="CN298" s="215"/>
      <c r="CO298" s="215"/>
      <c r="CP298" s="215"/>
      <c r="CQ298" s="215"/>
      <c r="CR298" s="215"/>
      <c r="CS298" s="215"/>
      <c r="CT298" s="215"/>
      <c r="CU298" s="215"/>
      <c r="CV298" s="215"/>
      <c r="CW298" s="215"/>
      <c r="CX298" s="215"/>
      <c r="CY298" s="215"/>
      <c r="CZ298" s="215"/>
      <c r="DA298" s="215"/>
      <c r="DB298" s="215"/>
      <c r="DC298" s="215"/>
      <c r="DD298" s="215"/>
      <c r="DE298" s="215"/>
      <c r="DF298" s="215"/>
      <c r="DG298" s="215"/>
      <c r="DH298" s="215"/>
      <c r="DI298" s="215"/>
      <c r="DJ298" s="215"/>
      <c r="DK298" s="215"/>
      <c r="DL298" s="215"/>
      <c r="DM298" s="215"/>
      <c r="DN298" s="215"/>
      <c r="DO298" s="215"/>
      <c r="DP298" s="215"/>
      <c r="DQ298" s="215"/>
      <c r="DR298" s="215"/>
      <c r="DS298" s="215"/>
      <c r="DT298" s="215"/>
      <c r="DU298" s="215"/>
      <c r="DV298" s="215"/>
      <c r="DW298" s="215"/>
      <c r="DX298" s="215"/>
      <c r="DY298" s="215"/>
      <c r="DZ298" s="215"/>
      <c r="EA298" s="215"/>
      <c r="EB298" s="215"/>
      <c r="EC298" s="215"/>
      <c r="ED298" s="215"/>
      <c r="EE298" s="215"/>
      <c r="EF298" s="215"/>
      <c r="EG298" s="215"/>
      <c r="EH298" s="215"/>
      <c r="EI298" s="215"/>
      <c r="EJ298" s="215"/>
      <c r="EK298" s="215"/>
      <c r="EL298" s="215"/>
      <c r="EM298" s="215"/>
      <c r="EN298" s="215"/>
      <c r="EO298" s="215"/>
      <c r="EP298" s="215"/>
      <c r="EQ298" s="215"/>
      <c r="ER298" s="215"/>
      <c r="ES298" s="215"/>
      <c r="ET298" s="215"/>
      <c r="EU298" s="215"/>
      <c r="EV298" s="215"/>
      <c r="EW298" s="215"/>
      <c r="EX298" s="215"/>
      <c r="EY298" s="215"/>
      <c r="EZ298" s="215"/>
      <c r="FA298" s="215"/>
      <c r="FB298" s="215"/>
      <c r="FC298" s="215"/>
      <c r="FD298" s="215"/>
      <c r="FE298" s="215"/>
      <c r="FF298" s="215"/>
      <c r="FG298" s="215"/>
      <c r="FH298" s="215"/>
      <c r="FI298" s="215"/>
      <c r="FJ298" s="215"/>
      <c r="FK298" s="215"/>
      <c r="FL298" s="215"/>
      <c r="FM298" s="215"/>
      <c r="FN298" s="215"/>
      <c r="FO298" s="215"/>
      <c r="FP298" s="215"/>
      <c r="FQ298" s="215"/>
      <c r="FR298" s="215"/>
      <c r="FS298" s="215"/>
      <c r="FT298" s="215"/>
      <c r="FU298" s="215"/>
      <c r="FV298" s="215"/>
      <c r="FW298" s="215"/>
      <c r="FX298" s="215"/>
      <c r="FY298" s="215"/>
      <c r="FZ298" s="215"/>
      <c r="GA298" s="215"/>
      <c r="GB298" s="215"/>
      <c r="GC298" s="215"/>
      <c r="GD298" s="215"/>
      <c r="GE298" s="215"/>
      <c r="GF298" s="215"/>
      <c r="GG298" s="218"/>
      <c r="GH298" s="215"/>
      <c r="GI298" s="215"/>
      <c r="GJ298" s="215"/>
      <c r="GK298" s="215"/>
      <c r="GL298" s="1505"/>
      <c r="GM298" s="2154"/>
      <c r="GN298" s="1525"/>
    </row>
    <row r="299" spans="1:196" ht="10.5" customHeight="1" thickBot="1">
      <c r="A299" s="1388"/>
      <c r="B299" s="1382"/>
      <c r="C299" s="1382"/>
      <c r="D299" s="1382"/>
      <c r="E299" s="1384"/>
      <c r="F299" s="1384"/>
      <c r="G299" s="1403"/>
      <c r="H299" s="1516"/>
      <c r="I299" s="1506"/>
      <c r="J299" s="1472"/>
      <c r="K299" s="1472"/>
      <c r="L299" s="1472"/>
      <c r="M299" s="1473"/>
      <c r="N299" s="1471"/>
      <c r="O299" s="1472"/>
      <c r="P299" s="1472"/>
      <c r="Q299" s="1472"/>
      <c r="R299" s="1473"/>
      <c r="S299" s="1471"/>
      <c r="T299" s="1472"/>
      <c r="U299" s="1472"/>
      <c r="V299" s="1472"/>
      <c r="W299" s="1473"/>
      <c r="X299" s="1471"/>
      <c r="Y299" s="1472"/>
      <c r="Z299" s="1472"/>
      <c r="AA299" s="1472"/>
      <c r="AB299" s="1473"/>
      <c r="AC299" s="1471"/>
      <c r="AD299" s="1472"/>
      <c r="AE299" s="1472"/>
      <c r="AF299" s="1472"/>
      <c r="AG299" s="1473"/>
      <c r="AH299" s="1471"/>
      <c r="AI299" s="1472"/>
      <c r="AJ299" s="1472"/>
      <c r="AK299" s="1472"/>
      <c r="AL299" s="1473"/>
      <c r="AM299" s="1507"/>
      <c r="AN299" s="1508"/>
      <c r="AO299" s="1508"/>
      <c r="AP299" s="1508"/>
      <c r="AQ299" s="1509"/>
      <c r="AR299" s="1471"/>
      <c r="AS299" s="1472"/>
      <c r="AT299" s="1472"/>
      <c r="AU299" s="1472"/>
      <c r="AV299" s="1473"/>
      <c r="AW299" s="1471"/>
      <c r="AX299" s="1472"/>
      <c r="AY299" s="1472"/>
      <c r="AZ299" s="1472"/>
      <c r="BA299" s="1473"/>
      <c r="BB299" s="1471"/>
      <c r="BC299" s="1472"/>
      <c r="BD299" s="1472"/>
      <c r="BE299" s="1472"/>
      <c r="BF299" s="1473"/>
      <c r="BG299" s="1471"/>
      <c r="BH299" s="1472"/>
      <c r="BI299" s="1472"/>
      <c r="BJ299" s="1472"/>
      <c r="BK299" s="1473"/>
      <c r="BL299" s="1471"/>
      <c r="BM299" s="1472"/>
      <c r="BN299" s="1472"/>
      <c r="BO299" s="1472"/>
      <c r="BP299" s="1473"/>
      <c r="BQ299" s="1471"/>
      <c r="BR299" s="1472"/>
      <c r="BS299" s="1472"/>
      <c r="BT299" s="1472"/>
      <c r="BU299" s="1473"/>
      <c r="BV299" s="1471"/>
      <c r="BW299" s="1472"/>
      <c r="BX299" s="1472"/>
      <c r="BY299" s="1472"/>
      <c r="BZ299" s="1473"/>
      <c r="CA299" s="1471"/>
      <c r="CB299" s="1472"/>
      <c r="CC299" s="1472"/>
      <c r="CD299" s="1472"/>
      <c r="CE299" s="1473"/>
      <c r="CF299" s="1471"/>
      <c r="CG299" s="1472"/>
      <c r="CH299" s="1472"/>
      <c r="CI299" s="1472"/>
      <c r="CJ299" s="1473"/>
      <c r="CK299" s="1471"/>
      <c r="CL299" s="1472"/>
      <c r="CM299" s="1472"/>
      <c r="CN299" s="1472"/>
      <c r="CO299" s="1473"/>
      <c r="CP299" s="1471"/>
      <c r="CQ299" s="1472"/>
      <c r="CR299" s="1472"/>
      <c r="CS299" s="1472"/>
      <c r="CT299" s="1473"/>
      <c r="CU299" s="1471"/>
      <c r="CV299" s="1472"/>
      <c r="CW299" s="1472"/>
      <c r="CX299" s="1472"/>
      <c r="CY299" s="1473"/>
      <c r="CZ299" s="1471"/>
      <c r="DA299" s="1472"/>
      <c r="DB299" s="1472"/>
      <c r="DC299" s="1472"/>
      <c r="DD299" s="1473"/>
      <c r="DE299" s="1471"/>
      <c r="DF299" s="1472"/>
      <c r="DG299" s="1472"/>
      <c r="DH299" s="1472"/>
      <c r="DI299" s="1473"/>
      <c r="DJ299" s="1471"/>
      <c r="DK299" s="1472"/>
      <c r="DL299" s="1472"/>
      <c r="DM299" s="1472"/>
      <c r="DN299" s="1473"/>
      <c r="DO299" s="1471"/>
      <c r="DP299" s="1472"/>
      <c r="DQ299" s="1472"/>
      <c r="DR299" s="1472"/>
      <c r="DS299" s="1473"/>
      <c r="DT299" s="1471"/>
      <c r="DU299" s="1472"/>
      <c r="DV299" s="1472"/>
      <c r="DW299" s="1472"/>
      <c r="DX299" s="1473"/>
      <c r="DY299" s="1471"/>
      <c r="DZ299" s="1472"/>
      <c r="EA299" s="1472"/>
      <c r="EB299" s="1472"/>
      <c r="EC299" s="1473"/>
      <c r="ED299" s="1471"/>
      <c r="EE299" s="1472"/>
      <c r="EF299" s="1472"/>
      <c r="EG299" s="1472"/>
      <c r="EH299" s="1473"/>
      <c r="EI299" s="1471"/>
      <c r="EJ299" s="1472"/>
      <c r="EK299" s="1472"/>
      <c r="EL299" s="1472"/>
      <c r="EM299" s="1473"/>
      <c r="EN299" s="1471"/>
      <c r="EO299" s="1472"/>
      <c r="EP299" s="1472"/>
      <c r="EQ299" s="1472"/>
      <c r="ER299" s="1473"/>
      <c r="ES299" s="1471"/>
      <c r="ET299" s="1472"/>
      <c r="EU299" s="1472"/>
      <c r="EV299" s="1472"/>
      <c r="EW299" s="1473"/>
      <c r="EX299" s="1471"/>
      <c r="EY299" s="1472"/>
      <c r="EZ299" s="1472"/>
      <c r="FA299" s="1472"/>
      <c r="FB299" s="1473"/>
      <c r="FC299" s="1471"/>
      <c r="FD299" s="1472"/>
      <c r="FE299" s="1472"/>
      <c r="FF299" s="1472"/>
      <c r="FG299" s="1473"/>
      <c r="FH299" s="1471"/>
      <c r="FI299" s="1472"/>
      <c r="FJ299" s="1472"/>
      <c r="FK299" s="1472"/>
      <c r="FL299" s="1473"/>
      <c r="FM299" s="1471"/>
      <c r="FN299" s="1472"/>
      <c r="FO299" s="1472"/>
      <c r="FP299" s="1472"/>
      <c r="FQ299" s="1473"/>
      <c r="FR299" s="1471"/>
      <c r="FS299" s="1472"/>
      <c r="FT299" s="1472"/>
      <c r="FU299" s="1472"/>
      <c r="FV299" s="1473"/>
      <c r="FW299" s="1471"/>
      <c r="FX299" s="1472"/>
      <c r="FY299" s="1472"/>
      <c r="FZ299" s="1472"/>
      <c r="GA299" s="1473"/>
      <c r="GB299" s="1471"/>
      <c r="GC299" s="1472"/>
      <c r="GD299" s="1472"/>
      <c r="GE299" s="1472"/>
      <c r="GF299" s="1473"/>
      <c r="GG299" s="1471"/>
      <c r="GH299" s="1472"/>
      <c r="GI299" s="1472"/>
      <c r="GJ299" s="1472"/>
      <c r="GK299" s="1473"/>
      <c r="GL299" s="1505"/>
      <c r="GM299" s="2154"/>
      <c r="GN299" s="1526"/>
    </row>
    <row r="300" spans="1:196" ht="10.5" hidden="1" customHeight="1">
      <c r="A300" s="1401"/>
      <c r="B300" s="1380" t="str">
        <f>IF($A300="","",VLOOKUP($A300,②従事者明細!$A$3:$I$40,2))</f>
        <v/>
      </c>
      <c r="C300" s="1380" t="str">
        <f>IF($A300="","",VLOOKUP($A300,②従事者明細!$A$3:$I$40,3))</f>
        <v/>
      </c>
      <c r="D300" s="1380" t="str">
        <f>IF($A300="","",VLOOKUP($A300,②従事者明細!$A$3:$I$40,6))</f>
        <v/>
      </c>
      <c r="E300" s="1380" t="str">
        <f>IF($A300="","",VLOOKUP($A300,②従事者明細!$A$3:$I$40,5))</f>
        <v/>
      </c>
      <c r="F300" s="1380" t="str">
        <f>IF($A300="","",VLOOKUP($A300,②従事者明細!$A$3:$I$40,4))</f>
        <v/>
      </c>
      <c r="G300" s="1527" t="s">
        <v>764</v>
      </c>
      <c r="H300" s="1528"/>
      <c r="I300" s="256"/>
      <c r="J300" s="257"/>
      <c r="K300" s="257"/>
      <c r="L300" s="257"/>
      <c r="M300" s="258"/>
      <c r="N300" s="259"/>
      <c r="O300" s="257"/>
      <c r="P300" s="257"/>
      <c r="Q300" s="257"/>
      <c r="R300" s="257"/>
      <c r="S300" s="259"/>
      <c r="T300" s="257"/>
      <c r="U300" s="257"/>
      <c r="V300" s="257"/>
      <c r="W300" s="257"/>
      <c r="X300" s="259"/>
      <c r="Y300" s="257"/>
      <c r="Z300" s="257"/>
      <c r="AA300" s="257"/>
      <c r="AB300" s="257"/>
      <c r="AC300" s="259"/>
      <c r="AD300" s="257"/>
      <c r="AE300" s="257"/>
      <c r="AF300" s="257"/>
      <c r="AG300" s="258"/>
      <c r="AH300" s="259"/>
      <c r="AI300" s="257"/>
      <c r="AJ300" s="257"/>
      <c r="AK300" s="257"/>
      <c r="AL300" s="258"/>
      <c r="AM300" s="257"/>
      <c r="AN300" s="257"/>
      <c r="AO300" s="257"/>
      <c r="AP300" s="257"/>
      <c r="AQ300" s="257"/>
      <c r="AR300" s="259"/>
      <c r="AS300" s="257"/>
      <c r="AT300" s="257"/>
      <c r="AU300" s="257"/>
      <c r="AV300" s="258"/>
      <c r="AW300" s="257"/>
      <c r="AX300" s="257"/>
      <c r="AY300" s="257"/>
      <c r="AZ300" s="257"/>
      <c r="BA300" s="257"/>
      <c r="BB300" s="260"/>
      <c r="BC300" s="257"/>
      <c r="BD300" s="257"/>
      <c r="BE300" s="257"/>
      <c r="BF300" s="258"/>
      <c r="BG300" s="257"/>
      <c r="BH300" s="257"/>
      <c r="BI300" s="257"/>
      <c r="BJ300" s="257"/>
      <c r="BK300" s="257"/>
      <c r="BL300" s="259"/>
      <c r="BM300" s="257"/>
      <c r="BN300" s="257"/>
      <c r="BO300" s="257"/>
      <c r="BP300" s="257"/>
      <c r="BQ300" s="259"/>
      <c r="BR300" s="257"/>
      <c r="BS300" s="257"/>
      <c r="BT300" s="257"/>
      <c r="BU300" s="258"/>
      <c r="BV300" s="259"/>
      <c r="BW300" s="257"/>
      <c r="BX300" s="257"/>
      <c r="BY300" s="257"/>
      <c r="BZ300" s="258"/>
      <c r="CA300" s="259"/>
      <c r="CB300" s="257"/>
      <c r="CC300" s="257"/>
      <c r="CD300" s="257"/>
      <c r="CE300" s="258"/>
      <c r="CF300" s="259"/>
      <c r="CG300" s="257"/>
      <c r="CH300" s="257"/>
      <c r="CI300" s="257"/>
      <c r="CJ300" s="258"/>
      <c r="CK300" s="257"/>
      <c r="CL300" s="257"/>
      <c r="CM300" s="257"/>
      <c r="CN300" s="257"/>
      <c r="CO300" s="257"/>
      <c r="CP300" s="257"/>
      <c r="CQ300" s="257"/>
      <c r="CR300" s="257"/>
      <c r="CS300" s="257"/>
      <c r="CT300" s="257"/>
      <c r="CU300" s="257"/>
      <c r="CV300" s="257"/>
      <c r="CW300" s="257"/>
      <c r="CX300" s="257"/>
      <c r="CY300" s="257"/>
      <c r="CZ300" s="257"/>
      <c r="DA300" s="257"/>
      <c r="DB300" s="257"/>
      <c r="DC300" s="257"/>
      <c r="DD300" s="257"/>
      <c r="DE300" s="257"/>
      <c r="DF300" s="257"/>
      <c r="DG300" s="257"/>
      <c r="DH300" s="257"/>
      <c r="DI300" s="257"/>
      <c r="DJ300" s="257"/>
      <c r="DK300" s="257"/>
      <c r="DL300" s="257"/>
      <c r="DM300" s="257"/>
      <c r="DN300" s="257"/>
      <c r="DO300" s="257"/>
      <c r="DP300" s="257"/>
      <c r="DQ300" s="257"/>
      <c r="DR300" s="257"/>
      <c r="DS300" s="257"/>
      <c r="DT300" s="257"/>
      <c r="DU300" s="257"/>
      <c r="DV300" s="257"/>
      <c r="DW300" s="257"/>
      <c r="DX300" s="257"/>
      <c r="DY300" s="257"/>
      <c r="DZ300" s="257"/>
      <c r="EA300" s="257"/>
      <c r="EB300" s="257"/>
      <c r="EC300" s="257"/>
      <c r="ED300" s="257"/>
      <c r="EE300" s="257"/>
      <c r="EF300" s="257"/>
      <c r="EG300" s="257"/>
      <c r="EH300" s="257"/>
      <c r="EI300" s="257"/>
      <c r="EJ300" s="257"/>
      <c r="EK300" s="257"/>
      <c r="EL300" s="257"/>
      <c r="EM300" s="257"/>
      <c r="EN300" s="257"/>
      <c r="EO300" s="257"/>
      <c r="EP300" s="257"/>
      <c r="EQ300" s="257"/>
      <c r="ER300" s="257"/>
      <c r="ES300" s="257"/>
      <c r="ET300" s="257"/>
      <c r="EU300" s="257"/>
      <c r="EV300" s="257"/>
      <c r="EW300" s="257"/>
      <c r="EX300" s="257"/>
      <c r="EY300" s="257"/>
      <c r="EZ300" s="257"/>
      <c r="FA300" s="257"/>
      <c r="FB300" s="257"/>
      <c r="FC300" s="257"/>
      <c r="FD300" s="257"/>
      <c r="FE300" s="257"/>
      <c r="FF300" s="257"/>
      <c r="FG300" s="257"/>
      <c r="FH300" s="257"/>
      <c r="FI300" s="257"/>
      <c r="FJ300" s="257"/>
      <c r="FK300" s="257"/>
      <c r="FL300" s="257"/>
      <c r="FM300" s="257"/>
      <c r="FN300" s="257"/>
      <c r="FO300" s="257"/>
      <c r="FP300" s="257"/>
      <c r="FQ300" s="257"/>
      <c r="FR300" s="257"/>
      <c r="FS300" s="257"/>
      <c r="FT300" s="257"/>
      <c r="FU300" s="257"/>
      <c r="FV300" s="257"/>
      <c r="FW300" s="257"/>
      <c r="FX300" s="257"/>
      <c r="FY300" s="257"/>
      <c r="FZ300" s="257"/>
      <c r="GA300" s="257"/>
      <c r="GB300" s="257"/>
      <c r="GC300" s="257"/>
      <c r="GD300" s="257"/>
      <c r="GE300" s="257"/>
      <c r="GF300" s="257"/>
      <c r="GG300" s="259"/>
      <c r="GH300" s="257"/>
      <c r="GI300" s="257"/>
      <c r="GJ300" s="257"/>
      <c r="GK300" s="257"/>
      <c r="GL300" s="1523">
        <f>SUM(I302:GK302)</f>
        <v>0</v>
      </c>
      <c r="GM300" s="2159">
        <f>ROUND(GL300/20,2)</f>
        <v>0</v>
      </c>
      <c r="GN300" s="1524"/>
    </row>
    <row r="301" spans="1:196" ht="4.5" hidden="1" customHeight="1">
      <c r="A301" s="1387"/>
      <c r="B301" s="1381"/>
      <c r="C301" s="1381"/>
      <c r="D301" s="1381"/>
      <c r="E301" s="1381"/>
      <c r="F301" s="1381"/>
      <c r="G301" s="1392"/>
      <c r="H301" s="1515"/>
      <c r="I301" s="214"/>
      <c r="J301" s="215"/>
      <c r="K301" s="215"/>
      <c r="L301" s="215"/>
      <c r="M301" s="217"/>
      <c r="N301" s="218"/>
      <c r="O301" s="215"/>
      <c r="P301" s="215"/>
      <c r="Q301" s="215"/>
      <c r="R301" s="217"/>
      <c r="S301" s="215"/>
      <c r="T301" s="215"/>
      <c r="U301" s="215"/>
      <c r="V301" s="215"/>
      <c r="W301" s="215"/>
      <c r="X301" s="218"/>
      <c r="Y301" s="215"/>
      <c r="Z301" s="215"/>
      <c r="AA301" s="215"/>
      <c r="AB301" s="215"/>
      <c r="AC301" s="218"/>
      <c r="AD301" s="215"/>
      <c r="AE301" s="215"/>
      <c r="AF301" s="215"/>
      <c r="AG301" s="217"/>
      <c r="AH301" s="218"/>
      <c r="AI301" s="215"/>
      <c r="AJ301" s="215"/>
      <c r="AK301" s="215"/>
      <c r="AL301" s="217"/>
      <c r="AM301" s="215"/>
      <c r="AN301" s="215"/>
      <c r="AO301" s="215"/>
      <c r="AP301" s="215"/>
      <c r="AQ301" s="215"/>
      <c r="AR301" s="218"/>
      <c r="AS301" s="215"/>
      <c r="AT301" s="215"/>
      <c r="AU301" s="215"/>
      <c r="AV301" s="217"/>
      <c r="AW301" s="215"/>
      <c r="AX301" s="215"/>
      <c r="AY301" s="215"/>
      <c r="AZ301" s="215"/>
      <c r="BA301" s="215"/>
      <c r="BB301" s="219"/>
      <c r="BC301" s="215"/>
      <c r="BD301" s="215"/>
      <c r="BE301" s="215"/>
      <c r="BF301" s="217"/>
      <c r="BG301" s="215"/>
      <c r="BH301" s="215"/>
      <c r="BI301" s="215"/>
      <c r="BJ301" s="215"/>
      <c r="BK301" s="215"/>
      <c r="BL301" s="218"/>
      <c r="BM301" s="215"/>
      <c r="BN301" s="215"/>
      <c r="BO301" s="215"/>
      <c r="BP301" s="215"/>
      <c r="BQ301" s="218"/>
      <c r="BR301" s="215"/>
      <c r="BS301" s="215"/>
      <c r="BT301" s="215"/>
      <c r="BU301" s="217"/>
      <c r="BV301" s="218"/>
      <c r="BW301" s="215"/>
      <c r="BX301" s="215"/>
      <c r="BY301" s="215"/>
      <c r="BZ301" s="217"/>
      <c r="CA301" s="218"/>
      <c r="CB301" s="215"/>
      <c r="CC301" s="215"/>
      <c r="CD301" s="215"/>
      <c r="CE301" s="217"/>
      <c r="CF301" s="218"/>
      <c r="CG301" s="215"/>
      <c r="CH301" s="215"/>
      <c r="CI301" s="215"/>
      <c r="CJ301" s="217"/>
      <c r="CK301" s="215"/>
      <c r="CL301" s="215"/>
      <c r="CM301" s="215"/>
      <c r="CN301" s="215"/>
      <c r="CO301" s="215"/>
      <c r="CP301" s="215"/>
      <c r="CQ301" s="215"/>
      <c r="CR301" s="215"/>
      <c r="CS301" s="215"/>
      <c r="CT301" s="215"/>
      <c r="CU301" s="215"/>
      <c r="CV301" s="215"/>
      <c r="CW301" s="215"/>
      <c r="CX301" s="215"/>
      <c r="CY301" s="215"/>
      <c r="CZ301" s="215"/>
      <c r="DA301" s="215"/>
      <c r="DB301" s="215"/>
      <c r="DC301" s="215"/>
      <c r="DD301" s="215"/>
      <c r="DE301" s="215"/>
      <c r="DF301" s="215"/>
      <c r="DG301" s="215"/>
      <c r="DH301" s="215"/>
      <c r="DI301" s="215"/>
      <c r="DJ301" s="215"/>
      <c r="DK301" s="215"/>
      <c r="DL301" s="215"/>
      <c r="DM301" s="215"/>
      <c r="DN301" s="215"/>
      <c r="DO301" s="215"/>
      <c r="DP301" s="215"/>
      <c r="DQ301" s="215"/>
      <c r="DR301" s="215"/>
      <c r="DS301" s="215"/>
      <c r="DT301" s="215"/>
      <c r="DU301" s="215"/>
      <c r="DV301" s="215"/>
      <c r="DW301" s="215"/>
      <c r="DX301" s="215"/>
      <c r="DY301" s="215"/>
      <c r="DZ301" s="215"/>
      <c r="EA301" s="215"/>
      <c r="EB301" s="215"/>
      <c r="EC301" s="215"/>
      <c r="ED301" s="215"/>
      <c r="EE301" s="215"/>
      <c r="EF301" s="215"/>
      <c r="EG301" s="215"/>
      <c r="EH301" s="215"/>
      <c r="EI301" s="215"/>
      <c r="EJ301" s="215"/>
      <c r="EK301" s="215"/>
      <c r="EL301" s="215"/>
      <c r="EM301" s="215"/>
      <c r="EN301" s="215"/>
      <c r="EO301" s="215"/>
      <c r="EP301" s="215"/>
      <c r="EQ301" s="215"/>
      <c r="ER301" s="215"/>
      <c r="ES301" s="215"/>
      <c r="ET301" s="215"/>
      <c r="EU301" s="215"/>
      <c r="EV301" s="215"/>
      <c r="EW301" s="215"/>
      <c r="EX301" s="215"/>
      <c r="EY301" s="215"/>
      <c r="EZ301" s="215"/>
      <c r="FA301" s="215"/>
      <c r="FB301" s="215"/>
      <c r="FC301" s="215"/>
      <c r="FD301" s="215"/>
      <c r="FE301" s="215"/>
      <c r="FF301" s="215"/>
      <c r="FG301" s="215"/>
      <c r="FH301" s="215"/>
      <c r="FI301" s="215"/>
      <c r="FJ301" s="215"/>
      <c r="FK301" s="215"/>
      <c r="FL301" s="215"/>
      <c r="FM301" s="215"/>
      <c r="FN301" s="215"/>
      <c r="FO301" s="215"/>
      <c r="FP301" s="215"/>
      <c r="FQ301" s="215"/>
      <c r="FR301" s="215"/>
      <c r="FS301" s="215"/>
      <c r="FT301" s="215"/>
      <c r="FU301" s="215"/>
      <c r="FV301" s="215"/>
      <c r="FW301" s="215"/>
      <c r="FX301" s="215"/>
      <c r="FY301" s="215"/>
      <c r="FZ301" s="215"/>
      <c r="GA301" s="215"/>
      <c r="GB301" s="215"/>
      <c r="GC301" s="215"/>
      <c r="GD301" s="215"/>
      <c r="GE301" s="215"/>
      <c r="GF301" s="215"/>
      <c r="GG301" s="218"/>
      <c r="GH301" s="215"/>
      <c r="GI301" s="215"/>
      <c r="GJ301" s="215"/>
      <c r="GK301" s="215"/>
      <c r="GL301" s="1505"/>
      <c r="GM301" s="2160"/>
      <c r="GN301" s="1525"/>
    </row>
    <row r="302" spans="1:196" ht="10.5" hidden="1" customHeight="1">
      <c r="A302" s="1387"/>
      <c r="B302" s="1381"/>
      <c r="C302" s="1381"/>
      <c r="D302" s="1381"/>
      <c r="E302" s="1381"/>
      <c r="F302" s="1381"/>
      <c r="G302" s="1393"/>
      <c r="H302" s="1520"/>
      <c r="I302" s="1510"/>
      <c r="J302" s="1511"/>
      <c r="K302" s="1511"/>
      <c r="L302" s="1511"/>
      <c r="M302" s="1512"/>
      <c r="N302" s="1510"/>
      <c r="O302" s="1511"/>
      <c r="P302" s="1511"/>
      <c r="Q302" s="1511"/>
      <c r="R302" s="1512"/>
      <c r="S302" s="1510"/>
      <c r="T302" s="1511"/>
      <c r="U302" s="1511"/>
      <c r="V302" s="1511"/>
      <c r="W302" s="1512"/>
      <c r="X302" s="1510"/>
      <c r="Y302" s="1511"/>
      <c r="Z302" s="1511"/>
      <c r="AA302" s="1511"/>
      <c r="AB302" s="1512"/>
      <c r="AC302" s="1510"/>
      <c r="AD302" s="1511"/>
      <c r="AE302" s="1511"/>
      <c r="AF302" s="1511"/>
      <c r="AG302" s="1512"/>
      <c r="AH302" s="1510"/>
      <c r="AI302" s="1511"/>
      <c r="AJ302" s="1511"/>
      <c r="AK302" s="1511"/>
      <c r="AL302" s="1512"/>
      <c r="AM302" s="1510"/>
      <c r="AN302" s="1511"/>
      <c r="AO302" s="1511"/>
      <c r="AP302" s="1511"/>
      <c r="AQ302" s="1512"/>
      <c r="AR302" s="1510"/>
      <c r="AS302" s="1511"/>
      <c r="AT302" s="1511"/>
      <c r="AU302" s="1511"/>
      <c r="AV302" s="1512"/>
      <c r="AW302" s="1510"/>
      <c r="AX302" s="1511"/>
      <c r="AY302" s="1511"/>
      <c r="AZ302" s="1511"/>
      <c r="BA302" s="1512"/>
      <c r="BB302" s="1510"/>
      <c r="BC302" s="1511"/>
      <c r="BD302" s="1511"/>
      <c r="BE302" s="1511"/>
      <c r="BF302" s="1512"/>
      <c r="BG302" s="1510"/>
      <c r="BH302" s="1511"/>
      <c r="BI302" s="1511"/>
      <c r="BJ302" s="1511"/>
      <c r="BK302" s="1512"/>
      <c r="BL302" s="1510"/>
      <c r="BM302" s="1511"/>
      <c r="BN302" s="1511"/>
      <c r="BO302" s="1511"/>
      <c r="BP302" s="1512"/>
      <c r="BQ302" s="1510"/>
      <c r="BR302" s="1511"/>
      <c r="BS302" s="1511"/>
      <c r="BT302" s="1511"/>
      <c r="BU302" s="1512"/>
      <c r="BV302" s="1510"/>
      <c r="BW302" s="1511"/>
      <c r="BX302" s="1511"/>
      <c r="BY302" s="1511"/>
      <c r="BZ302" s="1512"/>
      <c r="CA302" s="1510"/>
      <c r="CB302" s="1511"/>
      <c r="CC302" s="1511"/>
      <c r="CD302" s="1511"/>
      <c r="CE302" s="1512"/>
      <c r="CF302" s="1510"/>
      <c r="CG302" s="1511"/>
      <c r="CH302" s="1511"/>
      <c r="CI302" s="1511"/>
      <c r="CJ302" s="1512"/>
      <c r="CK302" s="1511"/>
      <c r="CL302" s="1511"/>
      <c r="CM302" s="1511"/>
      <c r="CN302" s="1511"/>
      <c r="CO302" s="1512"/>
      <c r="CP302" s="1510"/>
      <c r="CQ302" s="1511"/>
      <c r="CR302" s="1511"/>
      <c r="CS302" s="1511"/>
      <c r="CT302" s="1512"/>
      <c r="CU302" s="1510"/>
      <c r="CV302" s="1511"/>
      <c r="CW302" s="1511"/>
      <c r="CX302" s="1511"/>
      <c r="CY302" s="1512"/>
      <c r="CZ302" s="1510"/>
      <c r="DA302" s="1511"/>
      <c r="DB302" s="1511"/>
      <c r="DC302" s="1511"/>
      <c r="DD302" s="1512"/>
      <c r="DE302" s="1510"/>
      <c r="DF302" s="1511"/>
      <c r="DG302" s="1511"/>
      <c r="DH302" s="1511"/>
      <c r="DI302" s="1512"/>
      <c r="DJ302" s="1510"/>
      <c r="DK302" s="1511"/>
      <c r="DL302" s="1511"/>
      <c r="DM302" s="1511"/>
      <c r="DN302" s="1512"/>
      <c r="DO302" s="1510"/>
      <c r="DP302" s="1511"/>
      <c r="DQ302" s="1511"/>
      <c r="DR302" s="1511"/>
      <c r="DS302" s="1512"/>
      <c r="DT302" s="1510"/>
      <c r="DU302" s="1511"/>
      <c r="DV302" s="1511"/>
      <c r="DW302" s="1511"/>
      <c r="DX302" s="1512"/>
      <c r="DY302" s="1510"/>
      <c r="DZ302" s="1511"/>
      <c r="EA302" s="1511"/>
      <c r="EB302" s="1511"/>
      <c r="EC302" s="1512"/>
      <c r="ED302" s="1510"/>
      <c r="EE302" s="1511"/>
      <c r="EF302" s="1511"/>
      <c r="EG302" s="1511"/>
      <c r="EH302" s="1512"/>
      <c r="EI302" s="1510"/>
      <c r="EJ302" s="1511"/>
      <c r="EK302" s="1511"/>
      <c r="EL302" s="1511"/>
      <c r="EM302" s="1512"/>
      <c r="EN302" s="1510"/>
      <c r="EO302" s="1511"/>
      <c r="EP302" s="1511"/>
      <c r="EQ302" s="1511"/>
      <c r="ER302" s="1512"/>
      <c r="ES302" s="1510"/>
      <c r="ET302" s="1511"/>
      <c r="EU302" s="1511"/>
      <c r="EV302" s="1511"/>
      <c r="EW302" s="1512"/>
      <c r="EX302" s="1510"/>
      <c r="EY302" s="1511"/>
      <c r="EZ302" s="1511"/>
      <c r="FA302" s="1511"/>
      <c r="FB302" s="1512"/>
      <c r="FC302" s="1510"/>
      <c r="FD302" s="1511"/>
      <c r="FE302" s="1511"/>
      <c r="FF302" s="1511"/>
      <c r="FG302" s="1512"/>
      <c r="FH302" s="1510"/>
      <c r="FI302" s="1511"/>
      <c r="FJ302" s="1511"/>
      <c r="FK302" s="1511"/>
      <c r="FL302" s="1512"/>
      <c r="FM302" s="1510"/>
      <c r="FN302" s="1511"/>
      <c r="FO302" s="1511"/>
      <c r="FP302" s="1511"/>
      <c r="FQ302" s="1512"/>
      <c r="FR302" s="1510"/>
      <c r="FS302" s="1511"/>
      <c r="FT302" s="1511"/>
      <c r="FU302" s="1511"/>
      <c r="FV302" s="1512"/>
      <c r="FW302" s="1510"/>
      <c r="FX302" s="1511"/>
      <c r="FY302" s="1511"/>
      <c r="FZ302" s="1511"/>
      <c r="GA302" s="1512"/>
      <c r="GB302" s="1510"/>
      <c r="GC302" s="1511"/>
      <c r="GD302" s="1511"/>
      <c r="GE302" s="1511"/>
      <c r="GF302" s="1512"/>
      <c r="GG302" s="1510"/>
      <c r="GH302" s="1511"/>
      <c r="GI302" s="1511"/>
      <c r="GJ302" s="1511"/>
      <c r="GK302" s="1512"/>
      <c r="GL302" s="1514"/>
      <c r="GM302" s="2160"/>
      <c r="GN302" s="1525"/>
    </row>
    <row r="303" spans="1:196" ht="10.5" hidden="1" customHeight="1">
      <c r="A303" s="1387"/>
      <c r="B303" s="1381"/>
      <c r="C303" s="1381"/>
      <c r="D303" s="1381"/>
      <c r="E303" s="1381"/>
      <c r="F303" s="1381"/>
      <c r="G303" s="1518" t="s">
        <v>767</v>
      </c>
      <c r="H303" s="1515"/>
      <c r="I303" s="214"/>
      <c r="J303" s="215"/>
      <c r="K303" s="215"/>
      <c r="L303" s="215"/>
      <c r="M303" s="217"/>
      <c r="N303" s="218"/>
      <c r="O303" s="215"/>
      <c r="P303" s="215"/>
      <c r="Q303" s="215"/>
      <c r="R303" s="215"/>
      <c r="S303" s="218"/>
      <c r="T303" s="215"/>
      <c r="U303" s="215"/>
      <c r="V303" s="215"/>
      <c r="W303" s="215"/>
      <c r="X303" s="218"/>
      <c r="Y303" s="215"/>
      <c r="Z303" s="215"/>
      <c r="AA303" s="215"/>
      <c r="AB303" s="215"/>
      <c r="AC303" s="218"/>
      <c r="AD303" s="215"/>
      <c r="AE303" s="215"/>
      <c r="AF303" s="215"/>
      <c r="AG303" s="217"/>
      <c r="AH303" s="218"/>
      <c r="AI303" s="215"/>
      <c r="AJ303" s="215"/>
      <c r="AK303" s="215"/>
      <c r="AL303" s="217"/>
      <c r="AM303" s="215"/>
      <c r="AN303" s="215"/>
      <c r="AO303" s="215"/>
      <c r="AP303" s="215"/>
      <c r="AQ303" s="215"/>
      <c r="AR303" s="218"/>
      <c r="AS303" s="215"/>
      <c r="AT303" s="215"/>
      <c r="AU303" s="215"/>
      <c r="AV303" s="217"/>
      <c r="AW303" s="215"/>
      <c r="AX303" s="215"/>
      <c r="AY303" s="215"/>
      <c r="AZ303" s="215"/>
      <c r="BA303" s="215"/>
      <c r="BB303" s="219"/>
      <c r="BC303" s="215"/>
      <c r="BD303" s="215"/>
      <c r="BE303" s="215"/>
      <c r="BF303" s="217"/>
      <c r="BG303" s="215"/>
      <c r="BH303" s="215"/>
      <c r="BI303" s="215"/>
      <c r="BJ303" s="215"/>
      <c r="BK303" s="215"/>
      <c r="BL303" s="218"/>
      <c r="BM303" s="215"/>
      <c r="BN303" s="215"/>
      <c r="BO303" s="215"/>
      <c r="BP303" s="215"/>
      <c r="BQ303" s="218"/>
      <c r="BR303" s="215"/>
      <c r="BS303" s="215"/>
      <c r="BT303" s="215"/>
      <c r="BU303" s="217"/>
      <c r="BV303" s="218"/>
      <c r="BW303" s="215"/>
      <c r="BX303" s="215"/>
      <c r="BY303" s="215"/>
      <c r="BZ303" s="217"/>
      <c r="CA303" s="218"/>
      <c r="CB303" s="215"/>
      <c r="CC303" s="215"/>
      <c r="CD303" s="215"/>
      <c r="CE303" s="217"/>
      <c r="CF303" s="218"/>
      <c r="CG303" s="215"/>
      <c r="CH303" s="215"/>
      <c r="CI303" s="215"/>
      <c r="CJ303" s="217"/>
      <c r="CK303" s="215"/>
      <c r="CL303" s="215"/>
      <c r="CM303" s="215"/>
      <c r="CN303" s="215"/>
      <c r="CO303" s="215"/>
      <c r="CP303" s="215"/>
      <c r="CQ303" s="215"/>
      <c r="CR303" s="215"/>
      <c r="CS303" s="215"/>
      <c r="CT303" s="215"/>
      <c r="CU303" s="215"/>
      <c r="CV303" s="215"/>
      <c r="CW303" s="215"/>
      <c r="CX303" s="215"/>
      <c r="CY303" s="215"/>
      <c r="CZ303" s="215"/>
      <c r="DA303" s="215"/>
      <c r="DB303" s="215"/>
      <c r="DC303" s="215"/>
      <c r="DD303" s="215"/>
      <c r="DE303" s="215"/>
      <c r="DF303" s="215"/>
      <c r="DG303" s="215"/>
      <c r="DH303" s="215"/>
      <c r="DI303" s="215"/>
      <c r="DJ303" s="215"/>
      <c r="DK303" s="215"/>
      <c r="DL303" s="215"/>
      <c r="DM303" s="215"/>
      <c r="DN303" s="215"/>
      <c r="DO303" s="215"/>
      <c r="DP303" s="215"/>
      <c r="DQ303" s="215"/>
      <c r="DR303" s="215"/>
      <c r="DS303" s="215"/>
      <c r="DT303" s="215"/>
      <c r="DU303" s="215"/>
      <c r="DV303" s="215"/>
      <c r="DW303" s="215"/>
      <c r="DX303" s="215"/>
      <c r="DY303" s="215"/>
      <c r="DZ303" s="215"/>
      <c r="EA303" s="215"/>
      <c r="EB303" s="215"/>
      <c r="EC303" s="215"/>
      <c r="ED303" s="215"/>
      <c r="EE303" s="215"/>
      <c r="EF303" s="215"/>
      <c r="EG303" s="215"/>
      <c r="EH303" s="215"/>
      <c r="EI303" s="215"/>
      <c r="EJ303" s="215"/>
      <c r="EK303" s="215"/>
      <c r="EL303" s="215"/>
      <c r="EM303" s="215"/>
      <c r="EN303" s="215"/>
      <c r="EO303" s="215"/>
      <c r="EP303" s="215"/>
      <c r="EQ303" s="215"/>
      <c r="ER303" s="215"/>
      <c r="ES303" s="215"/>
      <c r="ET303" s="215"/>
      <c r="EU303" s="215"/>
      <c r="EV303" s="215"/>
      <c r="EW303" s="215"/>
      <c r="EX303" s="215"/>
      <c r="EY303" s="215"/>
      <c r="EZ303" s="215"/>
      <c r="FA303" s="215"/>
      <c r="FB303" s="215"/>
      <c r="FC303" s="215"/>
      <c r="FD303" s="215"/>
      <c r="FE303" s="215"/>
      <c r="FF303" s="215"/>
      <c r="FG303" s="215"/>
      <c r="FH303" s="215"/>
      <c r="FI303" s="215"/>
      <c r="FJ303" s="215"/>
      <c r="FK303" s="215"/>
      <c r="FL303" s="215"/>
      <c r="FM303" s="215"/>
      <c r="FN303" s="215"/>
      <c r="FO303" s="215"/>
      <c r="FP303" s="215"/>
      <c r="FQ303" s="215"/>
      <c r="FR303" s="215"/>
      <c r="FS303" s="215"/>
      <c r="FT303" s="215"/>
      <c r="FU303" s="215"/>
      <c r="FV303" s="215"/>
      <c r="FW303" s="215"/>
      <c r="FX303" s="215"/>
      <c r="FY303" s="215"/>
      <c r="FZ303" s="215"/>
      <c r="GA303" s="215"/>
      <c r="GB303" s="215"/>
      <c r="GC303" s="215"/>
      <c r="GD303" s="215"/>
      <c r="GE303" s="215"/>
      <c r="GF303" s="215"/>
      <c r="GG303" s="218"/>
      <c r="GH303" s="215"/>
      <c r="GI303" s="215"/>
      <c r="GJ303" s="215"/>
      <c r="GK303" s="215"/>
      <c r="GL303" s="1504">
        <f>SUM(I305:GK305)</f>
        <v>0</v>
      </c>
      <c r="GM303" s="2157">
        <f>ROUND(GL303/20,2)</f>
        <v>0</v>
      </c>
      <c r="GN303" s="1525"/>
    </row>
    <row r="304" spans="1:196" ht="8.25" hidden="1" customHeight="1">
      <c r="A304" s="1387"/>
      <c r="B304" s="1381"/>
      <c r="C304" s="1381"/>
      <c r="D304" s="1381"/>
      <c r="E304" s="1381"/>
      <c r="F304" s="1381"/>
      <c r="G304" s="1518"/>
      <c r="H304" s="1515"/>
      <c r="I304" s="214"/>
      <c r="J304" s="215"/>
      <c r="K304" s="215"/>
      <c r="L304" s="215"/>
      <c r="M304" s="217"/>
      <c r="N304" s="218"/>
      <c r="O304" s="215"/>
      <c r="P304" s="215"/>
      <c r="Q304" s="215"/>
      <c r="R304" s="215"/>
      <c r="S304" s="218"/>
      <c r="T304" s="215"/>
      <c r="U304" s="215"/>
      <c r="V304" s="215"/>
      <c r="W304" s="215"/>
      <c r="X304" s="218"/>
      <c r="Y304" s="215"/>
      <c r="Z304" s="215"/>
      <c r="AA304" s="215"/>
      <c r="AB304" s="215"/>
      <c r="AC304" s="218"/>
      <c r="AD304" s="215"/>
      <c r="AE304" s="215"/>
      <c r="AF304" s="215"/>
      <c r="AG304" s="217"/>
      <c r="AH304" s="218"/>
      <c r="AI304" s="215"/>
      <c r="AJ304" s="215"/>
      <c r="AK304" s="215"/>
      <c r="AL304" s="217"/>
      <c r="AM304" s="215"/>
      <c r="AN304" s="215"/>
      <c r="AO304" s="215"/>
      <c r="AP304" s="215"/>
      <c r="AQ304" s="215"/>
      <c r="AR304" s="218"/>
      <c r="AS304" s="215"/>
      <c r="AT304" s="215"/>
      <c r="AU304" s="215"/>
      <c r="AV304" s="217"/>
      <c r="AW304" s="215"/>
      <c r="AX304" s="215"/>
      <c r="AY304" s="215"/>
      <c r="AZ304" s="215"/>
      <c r="BA304" s="215"/>
      <c r="BB304" s="219"/>
      <c r="BC304" s="215"/>
      <c r="BD304" s="215"/>
      <c r="BE304" s="215"/>
      <c r="BF304" s="217"/>
      <c r="BG304" s="215"/>
      <c r="BH304" s="215"/>
      <c r="BI304" s="215"/>
      <c r="BJ304" s="215"/>
      <c r="BK304" s="215"/>
      <c r="BL304" s="218"/>
      <c r="BM304" s="215"/>
      <c r="BN304" s="215"/>
      <c r="BO304" s="215"/>
      <c r="BP304" s="215"/>
      <c r="BQ304" s="218"/>
      <c r="BR304" s="215"/>
      <c r="BS304" s="215"/>
      <c r="BT304" s="215"/>
      <c r="BU304" s="217"/>
      <c r="BV304" s="218"/>
      <c r="BW304" s="215"/>
      <c r="BX304" s="215"/>
      <c r="BY304" s="215"/>
      <c r="BZ304" s="217"/>
      <c r="CA304" s="218"/>
      <c r="CB304" s="215"/>
      <c r="CC304" s="215"/>
      <c r="CD304" s="215"/>
      <c r="CE304" s="217"/>
      <c r="CF304" s="218"/>
      <c r="CG304" s="215"/>
      <c r="CH304" s="215"/>
      <c r="CI304" s="215"/>
      <c r="CJ304" s="217"/>
      <c r="CK304" s="215"/>
      <c r="CL304" s="215"/>
      <c r="CM304" s="215"/>
      <c r="CN304" s="215"/>
      <c r="CO304" s="215"/>
      <c r="CP304" s="215"/>
      <c r="CQ304" s="215"/>
      <c r="CR304" s="215"/>
      <c r="CS304" s="215"/>
      <c r="CT304" s="215"/>
      <c r="CU304" s="215"/>
      <c r="CV304" s="215"/>
      <c r="CW304" s="215"/>
      <c r="CX304" s="215"/>
      <c r="CY304" s="215"/>
      <c r="CZ304" s="215"/>
      <c r="DA304" s="215"/>
      <c r="DB304" s="215"/>
      <c r="DC304" s="215"/>
      <c r="DD304" s="215"/>
      <c r="DE304" s="215"/>
      <c r="DF304" s="215"/>
      <c r="DG304" s="215"/>
      <c r="DH304" s="215"/>
      <c r="DI304" s="215"/>
      <c r="DJ304" s="215"/>
      <c r="DK304" s="215"/>
      <c r="DL304" s="215"/>
      <c r="DM304" s="215"/>
      <c r="DN304" s="215"/>
      <c r="DO304" s="215"/>
      <c r="DP304" s="215"/>
      <c r="DQ304" s="215"/>
      <c r="DR304" s="215"/>
      <c r="DS304" s="215"/>
      <c r="DT304" s="215"/>
      <c r="DU304" s="215"/>
      <c r="DV304" s="215"/>
      <c r="DW304" s="215"/>
      <c r="DX304" s="215"/>
      <c r="DY304" s="215"/>
      <c r="DZ304" s="215"/>
      <c r="EA304" s="215"/>
      <c r="EB304" s="215"/>
      <c r="EC304" s="215"/>
      <c r="ED304" s="215"/>
      <c r="EE304" s="215"/>
      <c r="EF304" s="215"/>
      <c r="EG304" s="215"/>
      <c r="EH304" s="215"/>
      <c r="EI304" s="215"/>
      <c r="EJ304" s="215"/>
      <c r="EK304" s="215"/>
      <c r="EL304" s="215"/>
      <c r="EM304" s="215"/>
      <c r="EN304" s="215"/>
      <c r="EO304" s="215"/>
      <c r="EP304" s="215"/>
      <c r="EQ304" s="215"/>
      <c r="ER304" s="215"/>
      <c r="ES304" s="215"/>
      <c r="ET304" s="215"/>
      <c r="EU304" s="215"/>
      <c r="EV304" s="215"/>
      <c r="EW304" s="215"/>
      <c r="EX304" s="215"/>
      <c r="EY304" s="215"/>
      <c r="EZ304" s="215"/>
      <c r="FA304" s="215"/>
      <c r="FB304" s="215"/>
      <c r="FC304" s="215"/>
      <c r="FD304" s="215"/>
      <c r="FE304" s="215"/>
      <c r="FF304" s="215"/>
      <c r="FG304" s="215"/>
      <c r="FH304" s="215"/>
      <c r="FI304" s="215"/>
      <c r="FJ304" s="215"/>
      <c r="FK304" s="215"/>
      <c r="FL304" s="215"/>
      <c r="FM304" s="215"/>
      <c r="FN304" s="215"/>
      <c r="FO304" s="215"/>
      <c r="FP304" s="215"/>
      <c r="FQ304" s="215"/>
      <c r="FR304" s="215"/>
      <c r="FS304" s="215"/>
      <c r="FT304" s="215"/>
      <c r="FU304" s="215"/>
      <c r="FV304" s="215"/>
      <c r="FW304" s="215"/>
      <c r="FX304" s="215"/>
      <c r="FY304" s="215"/>
      <c r="FZ304" s="215"/>
      <c r="GA304" s="215"/>
      <c r="GB304" s="215"/>
      <c r="GC304" s="215"/>
      <c r="GD304" s="215"/>
      <c r="GE304" s="215"/>
      <c r="GF304" s="215"/>
      <c r="GG304" s="218"/>
      <c r="GH304" s="215"/>
      <c r="GI304" s="215"/>
      <c r="GJ304" s="215"/>
      <c r="GK304" s="215"/>
      <c r="GL304" s="1505"/>
      <c r="GM304" s="2154"/>
      <c r="GN304" s="1525"/>
    </row>
    <row r="305" spans="1:196" ht="10.5" hidden="1" customHeight="1">
      <c r="A305" s="1387"/>
      <c r="B305" s="1381"/>
      <c r="C305" s="1381"/>
      <c r="D305" s="1381"/>
      <c r="E305" s="1381"/>
      <c r="F305" s="1381"/>
      <c r="G305" s="1519"/>
      <c r="H305" s="1520"/>
      <c r="I305" s="1517"/>
      <c r="J305" s="1511"/>
      <c r="K305" s="1511"/>
      <c r="L305" s="1511"/>
      <c r="M305" s="1512"/>
      <c r="N305" s="1510"/>
      <c r="O305" s="1511"/>
      <c r="P305" s="1511"/>
      <c r="Q305" s="1511"/>
      <c r="R305" s="1512"/>
      <c r="S305" s="1510"/>
      <c r="T305" s="1511"/>
      <c r="U305" s="1511"/>
      <c r="V305" s="1511"/>
      <c r="W305" s="1512"/>
      <c r="X305" s="1510"/>
      <c r="Y305" s="1511"/>
      <c r="Z305" s="1511"/>
      <c r="AA305" s="1511"/>
      <c r="AB305" s="1512"/>
      <c r="AC305" s="1510"/>
      <c r="AD305" s="1511"/>
      <c r="AE305" s="1511"/>
      <c r="AF305" s="1511"/>
      <c r="AG305" s="1512"/>
      <c r="AH305" s="1510"/>
      <c r="AI305" s="1511"/>
      <c r="AJ305" s="1511"/>
      <c r="AK305" s="1511"/>
      <c r="AL305" s="1512"/>
      <c r="AM305" s="1510"/>
      <c r="AN305" s="1511"/>
      <c r="AO305" s="1511"/>
      <c r="AP305" s="1511"/>
      <c r="AQ305" s="1512"/>
      <c r="AR305" s="1510"/>
      <c r="AS305" s="1511"/>
      <c r="AT305" s="1511"/>
      <c r="AU305" s="1511"/>
      <c r="AV305" s="1512"/>
      <c r="AW305" s="1510"/>
      <c r="AX305" s="1511"/>
      <c r="AY305" s="1511"/>
      <c r="AZ305" s="1511"/>
      <c r="BA305" s="1521"/>
      <c r="BB305" s="1522"/>
      <c r="BC305" s="1511"/>
      <c r="BD305" s="1511"/>
      <c r="BE305" s="1511"/>
      <c r="BF305" s="1512"/>
      <c r="BG305" s="1510"/>
      <c r="BH305" s="1511"/>
      <c r="BI305" s="1511"/>
      <c r="BJ305" s="1511"/>
      <c r="BK305" s="1512"/>
      <c r="BL305" s="1510"/>
      <c r="BM305" s="1511"/>
      <c r="BN305" s="1511"/>
      <c r="BO305" s="1511"/>
      <c r="BP305" s="1512"/>
      <c r="BQ305" s="1510"/>
      <c r="BR305" s="1511"/>
      <c r="BS305" s="1511"/>
      <c r="BT305" s="1511"/>
      <c r="BU305" s="1512"/>
      <c r="BV305" s="1510"/>
      <c r="BW305" s="1511"/>
      <c r="BX305" s="1511"/>
      <c r="BY305" s="1511"/>
      <c r="BZ305" s="1512"/>
      <c r="CA305" s="1510"/>
      <c r="CB305" s="1511"/>
      <c r="CC305" s="1511"/>
      <c r="CD305" s="1511"/>
      <c r="CE305" s="1512"/>
      <c r="CF305" s="1510"/>
      <c r="CG305" s="1511"/>
      <c r="CH305" s="1511"/>
      <c r="CI305" s="1511"/>
      <c r="CJ305" s="1512"/>
      <c r="CK305" s="1511"/>
      <c r="CL305" s="1511"/>
      <c r="CM305" s="1511"/>
      <c r="CN305" s="1511"/>
      <c r="CO305" s="1512"/>
      <c r="CP305" s="1510"/>
      <c r="CQ305" s="1511"/>
      <c r="CR305" s="1511"/>
      <c r="CS305" s="1511"/>
      <c r="CT305" s="1512"/>
      <c r="CU305" s="1510"/>
      <c r="CV305" s="1511"/>
      <c r="CW305" s="1511"/>
      <c r="CX305" s="1511"/>
      <c r="CY305" s="1512"/>
      <c r="CZ305" s="1510"/>
      <c r="DA305" s="1511"/>
      <c r="DB305" s="1511"/>
      <c r="DC305" s="1511"/>
      <c r="DD305" s="1512"/>
      <c r="DE305" s="1510"/>
      <c r="DF305" s="1511"/>
      <c r="DG305" s="1511"/>
      <c r="DH305" s="1511"/>
      <c r="DI305" s="1512"/>
      <c r="DJ305" s="1510"/>
      <c r="DK305" s="1511"/>
      <c r="DL305" s="1511"/>
      <c r="DM305" s="1511"/>
      <c r="DN305" s="1512"/>
      <c r="DO305" s="1510"/>
      <c r="DP305" s="1511"/>
      <c r="DQ305" s="1511"/>
      <c r="DR305" s="1511"/>
      <c r="DS305" s="1512"/>
      <c r="DT305" s="1510"/>
      <c r="DU305" s="1511"/>
      <c r="DV305" s="1511"/>
      <c r="DW305" s="1511"/>
      <c r="DX305" s="1512"/>
      <c r="DY305" s="1510"/>
      <c r="DZ305" s="1511"/>
      <c r="EA305" s="1511"/>
      <c r="EB305" s="1511"/>
      <c r="EC305" s="1512"/>
      <c r="ED305" s="1510"/>
      <c r="EE305" s="1511"/>
      <c r="EF305" s="1511"/>
      <c r="EG305" s="1511"/>
      <c r="EH305" s="1512"/>
      <c r="EI305" s="1510"/>
      <c r="EJ305" s="1511"/>
      <c r="EK305" s="1511"/>
      <c r="EL305" s="1511"/>
      <c r="EM305" s="1512"/>
      <c r="EN305" s="1510"/>
      <c r="EO305" s="1511"/>
      <c r="EP305" s="1511"/>
      <c r="EQ305" s="1511"/>
      <c r="ER305" s="1512"/>
      <c r="ES305" s="1510"/>
      <c r="ET305" s="1511"/>
      <c r="EU305" s="1511"/>
      <c r="EV305" s="1511"/>
      <c r="EW305" s="1512"/>
      <c r="EX305" s="1510"/>
      <c r="EY305" s="1511"/>
      <c r="EZ305" s="1511"/>
      <c r="FA305" s="1511"/>
      <c r="FB305" s="1512"/>
      <c r="FC305" s="1510"/>
      <c r="FD305" s="1511"/>
      <c r="FE305" s="1511"/>
      <c r="FF305" s="1511"/>
      <c r="FG305" s="1512"/>
      <c r="FH305" s="1510"/>
      <c r="FI305" s="1511"/>
      <c r="FJ305" s="1511"/>
      <c r="FK305" s="1511"/>
      <c r="FL305" s="1512"/>
      <c r="FM305" s="1510"/>
      <c r="FN305" s="1511"/>
      <c r="FO305" s="1511"/>
      <c r="FP305" s="1511"/>
      <c r="FQ305" s="1512"/>
      <c r="FR305" s="1510"/>
      <c r="FS305" s="1511"/>
      <c r="FT305" s="1511"/>
      <c r="FU305" s="1511"/>
      <c r="FV305" s="1512"/>
      <c r="FW305" s="1510"/>
      <c r="FX305" s="1511"/>
      <c r="FY305" s="1511"/>
      <c r="FZ305" s="1511"/>
      <c r="GA305" s="1512"/>
      <c r="GB305" s="1510"/>
      <c r="GC305" s="1511"/>
      <c r="GD305" s="1511"/>
      <c r="GE305" s="1511"/>
      <c r="GF305" s="1512"/>
      <c r="GG305" s="1510"/>
      <c r="GH305" s="1511"/>
      <c r="GI305" s="1511"/>
      <c r="GJ305" s="1511"/>
      <c r="GK305" s="1513"/>
      <c r="GL305" s="1514"/>
      <c r="GM305" s="2155"/>
      <c r="GN305" s="1525"/>
    </row>
    <row r="306" spans="1:196" ht="10.5" hidden="1" customHeight="1">
      <c r="A306" s="1387"/>
      <c r="B306" s="1381"/>
      <c r="C306" s="1381"/>
      <c r="D306" s="1381"/>
      <c r="E306" s="1381"/>
      <c r="F306" s="1381"/>
      <c r="G306" s="1392" t="s">
        <v>716</v>
      </c>
      <c r="H306" s="1515"/>
      <c r="I306" s="214"/>
      <c r="J306" s="215"/>
      <c r="K306" s="215"/>
      <c r="L306" s="215"/>
      <c r="M306" s="217"/>
      <c r="N306" s="218"/>
      <c r="O306" s="215"/>
      <c r="P306" s="215"/>
      <c r="Q306" s="215"/>
      <c r="R306" s="217"/>
      <c r="S306" s="215"/>
      <c r="T306" s="215"/>
      <c r="U306" s="215"/>
      <c r="V306" s="215"/>
      <c r="W306" s="215"/>
      <c r="X306" s="218"/>
      <c r="Y306" s="215"/>
      <c r="Z306" s="215"/>
      <c r="AA306" s="215"/>
      <c r="AB306" s="215"/>
      <c r="AC306" s="218"/>
      <c r="AD306" s="215"/>
      <c r="AE306" s="215"/>
      <c r="AF306" s="215"/>
      <c r="AG306" s="217"/>
      <c r="AH306" s="218"/>
      <c r="AI306" s="215"/>
      <c r="AJ306" s="215"/>
      <c r="AK306" s="215"/>
      <c r="AL306" s="217"/>
      <c r="AM306" s="215"/>
      <c r="AN306" s="215"/>
      <c r="AO306" s="215"/>
      <c r="AP306" s="215"/>
      <c r="AQ306" s="215"/>
      <c r="AR306" s="218"/>
      <c r="AS306" s="215"/>
      <c r="AT306" s="215"/>
      <c r="AU306" s="215"/>
      <c r="AV306" s="217"/>
      <c r="AW306" s="215"/>
      <c r="AX306" s="215"/>
      <c r="AY306" s="215"/>
      <c r="AZ306" s="215"/>
      <c r="BA306" s="215"/>
      <c r="BB306" s="219"/>
      <c r="BC306" s="215"/>
      <c r="BD306" s="215"/>
      <c r="BE306" s="215"/>
      <c r="BF306" s="217"/>
      <c r="BG306" s="215"/>
      <c r="BH306" s="215"/>
      <c r="BI306" s="215"/>
      <c r="BJ306" s="215"/>
      <c r="BK306" s="215"/>
      <c r="BL306" s="218"/>
      <c r="BM306" s="215"/>
      <c r="BN306" s="215"/>
      <c r="BO306" s="215"/>
      <c r="BP306" s="215"/>
      <c r="BQ306" s="218"/>
      <c r="BR306" s="215"/>
      <c r="BS306" s="215"/>
      <c r="BT306" s="215"/>
      <c r="BU306" s="217"/>
      <c r="BV306" s="218"/>
      <c r="BW306" s="215"/>
      <c r="BX306" s="215"/>
      <c r="BY306" s="215"/>
      <c r="BZ306" s="217"/>
      <c r="CA306" s="218"/>
      <c r="CB306" s="215"/>
      <c r="CC306" s="215"/>
      <c r="CD306" s="215"/>
      <c r="CE306" s="217"/>
      <c r="CF306" s="218"/>
      <c r="CG306" s="215"/>
      <c r="CH306" s="215"/>
      <c r="CI306" s="215"/>
      <c r="CJ306" s="217"/>
      <c r="CK306" s="215"/>
      <c r="CL306" s="215"/>
      <c r="CM306" s="215"/>
      <c r="CN306" s="215"/>
      <c r="CO306" s="215"/>
      <c r="CP306" s="215"/>
      <c r="CQ306" s="215"/>
      <c r="CR306" s="215"/>
      <c r="CS306" s="215"/>
      <c r="CT306" s="215"/>
      <c r="CU306" s="215"/>
      <c r="CV306" s="215"/>
      <c r="CW306" s="215"/>
      <c r="CX306" s="215"/>
      <c r="CY306" s="215"/>
      <c r="CZ306" s="215"/>
      <c r="DA306" s="215"/>
      <c r="DB306" s="215"/>
      <c r="DC306" s="215"/>
      <c r="DD306" s="215"/>
      <c r="DE306" s="215"/>
      <c r="DF306" s="215"/>
      <c r="DG306" s="215"/>
      <c r="DH306" s="215"/>
      <c r="DI306" s="215"/>
      <c r="DJ306" s="215"/>
      <c r="DK306" s="215"/>
      <c r="DL306" s="215"/>
      <c r="DM306" s="215"/>
      <c r="DN306" s="215"/>
      <c r="DO306" s="215"/>
      <c r="DP306" s="215"/>
      <c r="DQ306" s="215"/>
      <c r="DR306" s="215"/>
      <c r="DS306" s="215"/>
      <c r="DT306" s="215"/>
      <c r="DU306" s="215"/>
      <c r="DV306" s="215"/>
      <c r="DW306" s="215"/>
      <c r="DX306" s="215"/>
      <c r="DY306" s="215"/>
      <c r="DZ306" s="215"/>
      <c r="EA306" s="215"/>
      <c r="EB306" s="215"/>
      <c r="EC306" s="215"/>
      <c r="ED306" s="215"/>
      <c r="EE306" s="215"/>
      <c r="EF306" s="215"/>
      <c r="EG306" s="215"/>
      <c r="EH306" s="215"/>
      <c r="EI306" s="215"/>
      <c r="EJ306" s="215"/>
      <c r="EK306" s="215"/>
      <c r="EL306" s="215"/>
      <c r="EM306" s="215"/>
      <c r="EN306" s="215"/>
      <c r="EO306" s="215"/>
      <c r="EP306" s="215"/>
      <c r="EQ306" s="215"/>
      <c r="ER306" s="215"/>
      <c r="ES306" s="215"/>
      <c r="ET306" s="215"/>
      <c r="EU306" s="215"/>
      <c r="EV306" s="215"/>
      <c r="EW306" s="215"/>
      <c r="EX306" s="215"/>
      <c r="EY306" s="215"/>
      <c r="EZ306" s="215"/>
      <c r="FA306" s="215"/>
      <c r="FB306" s="215"/>
      <c r="FC306" s="215"/>
      <c r="FD306" s="215"/>
      <c r="FE306" s="215"/>
      <c r="FF306" s="215"/>
      <c r="FG306" s="215"/>
      <c r="FH306" s="215"/>
      <c r="FI306" s="215"/>
      <c r="FJ306" s="215"/>
      <c r="FK306" s="215"/>
      <c r="FL306" s="215"/>
      <c r="FM306" s="215"/>
      <c r="FN306" s="215"/>
      <c r="FO306" s="215"/>
      <c r="FP306" s="215"/>
      <c r="FQ306" s="215"/>
      <c r="FR306" s="215"/>
      <c r="FS306" s="215"/>
      <c r="FT306" s="215"/>
      <c r="FU306" s="215"/>
      <c r="FV306" s="215"/>
      <c r="FW306" s="215"/>
      <c r="FX306" s="215"/>
      <c r="FY306" s="215"/>
      <c r="FZ306" s="215"/>
      <c r="GA306" s="215"/>
      <c r="GB306" s="215"/>
      <c r="GC306" s="215"/>
      <c r="GD306" s="215"/>
      <c r="GE306" s="215"/>
      <c r="GF306" s="215"/>
      <c r="GG306" s="218"/>
      <c r="GH306" s="215"/>
      <c r="GI306" s="215"/>
      <c r="GJ306" s="215"/>
      <c r="GK306" s="215"/>
      <c r="GL306" s="1504">
        <f>SUM(I308:GK308)</f>
        <v>0</v>
      </c>
      <c r="GM306" s="2157">
        <f>ROUND(GL306/20,2)</f>
        <v>0</v>
      </c>
      <c r="GN306" s="1525"/>
    </row>
    <row r="307" spans="1:196" ht="4.5" hidden="1" customHeight="1">
      <c r="A307" s="1387"/>
      <c r="B307" s="1381"/>
      <c r="C307" s="1381"/>
      <c r="D307" s="1381"/>
      <c r="E307" s="1381"/>
      <c r="F307" s="1381"/>
      <c r="G307" s="1392"/>
      <c r="H307" s="1515"/>
      <c r="I307" s="214"/>
      <c r="J307" s="215"/>
      <c r="K307" s="215"/>
      <c r="L307" s="215"/>
      <c r="M307" s="217"/>
      <c r="N307" s="218"/>
      <c r="O307" s="215"/>
      <c r="P307" s="215"/>
      <c r="Q307" s="215"/>
      <c r="R307" s="217"/>
      <c r="S307" s="215"/>
      <c r="T307" s="215"/>
      <c r="U307" s="215"/>
      <c r="V307" s="215"/>
      <c r="W307" s="215"/>
      <c r="X307" s="218"/>
      <c r="Y307" s="215"/>
      <c r="Z307" s="215"/>
      <c r="AA307" s="215"/>
      <c r="AB307" s="215"/>
      <c r="AC307" s="218"/>
      <c r="AD307" s="215"/>
      <c r="AE307" s="215"/>
      <c r="AF307" s="215"/>
      <c r="AG307" s="217"/>
      <c r="AH307" s="218"/>
      <c r="AI307" s="215"/>
      <c r="AJ307" s="215"/>
      <c r="AK307" s="215"/>
      <c r="AL307" s="217"/>
      <c r="AM307" s="215"/>
      <c r="AN307" s="215"/>
      <c r="AO307" s="215"/>
      <c r="AP307" s="215"/>
      <c r="AQ307" s="215"/>
      <c r="AR307" s="218"/>
      <c r="AS307" s="215"/>
      <c r="AT307" s="215"/>
      <c r="AU307" s="215"/>
      <c r="AV307" s="217"/>
      <c r="AW307" s="215"/>
      <c r="AX307" s="215"/>
      <c r="AY307" s="215"/>
      <c r="AZ307" s="215"/>
      <c r="BA307" s="215"/>
      <c r="BB307" s="219"/>
      <c r="BC307" s="215"/>
      <c r="BD307" s="215"/>
      <c r="BE307" s="215"/>
      <c r="BF307" s="217"/>
      <c r="BG307" s="215"/>
      <c r="BH307" s="215"/>
      <c r="BI307" s="215"/>
      <c r="BJ307" s="215"/>
      <c r="BK307" s="215"/>
      <c r="BL307" s="218"/>
      <c r="BM307" s="215"/>
      <c r="BN307" s="215"/>
      <c r="BO307" s="215"/>
      <c r="BP307" s="215"/>
      <c r="BQ307" s="218"/>
      <c r="BR307" s="215"/>
      <c r="BS307" s="215"/>
      <c r="BT307" s="215"/>
      <c r="BU307" s="217"/>
      <c r="BV307" s="218"/>
      <c r="BW307" s="215"/>
      <c r="BX307" s="215"/>
      <c r="BY307" s="215"/>
      <c r="BZ307" s="217"/>
      <c r="CA307" s="218"/>
      <c r="CB307" s="215"/>
      <c r="CC307" s="215"/>
      <c r="CD307" s="215"/>
      <c r="CE307" s="217"/>
      <c r="CF307" s="218"/>
      <c r="CG307" s="215"/>
      <c r="CH307" s="215"/>
      <c r="CI307" s="215"/>
      <c r="CJ307" s="217"/>
      <c r="CK307" s="215"/>
      <c r="CL307" s="215"/>
      <c r="CM307" s="215"/>
      <c r="CN307" s="215"/>
      <c r="CO307" s="215"/>
      <c r="CP307" s="215"/>
      <c r="CQ307" s="215"/>
      <c r="CR307" s="215"/>
      <c r="CS307" s="215"/>
      <c r="CT307" s="215"/>
      <c r="CU307" s="215"/>
      <c r="CV307" s="215"/>
      <c r="CW307" s="215"/>
      <c r="CX307" s="215"/>
      <c r="CY307" s="215"/>
      <c r="CZ307" s="215"/>
      <c r="DA307" s="215"/>
      <c r="DB307" s="215"/>
      <c r="DC307" s="215"/>
      <c r="DD307" s="215"/>
      <c r="DE307" s="215"/>
      <c r="DF307" s="215"/>
      <c r="DG307" s="215"/>
      <c r="DH307" s="215"/>
      <c r="DI307" s="215"/>
      <c r="DJ307" s="215"/>
      <c r="DK307" s="215"/>
      <c r="DL307" s="215"/>
      <c r="DM307" s="215"/>
      <c r="DN307" s="215"/>
      <c r="DO307" s="215"/>
      <c r="DP307" s="215"/>
      <c r="DQ307" s="215"/>
      <c r="DR307" s="215"/>
      <c r="DS307" s="215"/>
      <c r="DT307" s="215"/>
      <c r="DU307" s="215"/>
      <c r="DV307" s="215"/>
      <c r="DW307" s="215"/>
      <c r="DX307" s="215"/>
      <c r="DY307" s="215"/>
      <c r="DZ307" s="215"/>
      <c r="EA307" s="215"/>
      <c r="EB307" s="215"/>
      <c r="EC307" s="215"/>
      <c r="ED307" s="215"/>
      <c r="EE307" s="215"/>
      <c r="EF307" s="215"/>
      <c r="EG307" s="215"/>
      <c r="EH307" s="215"/>
      <c r="EI307" s="215"/>
      <c r="EJ307" s="215"/>
      <c r="EK307" s="215"/>
      <c r="EL307" s="215"/>
      <c r="EM307" s="215"/>
      <c r="EN307" s="215"/>
      <c r="EO307" s="215"/>
      <c r="EP307" s="215"/>
      <c r="EQ307" s="215"/>
      <c r="ER307" s="215"/>
      <c r="ES307" s="215"/>
      <c r="ET307" s="215"/>
      <c r="EU307" s="215"/>
      <c r="EV307" s="215"/>
      <c r="EW307" s="215"/>
      <c r="EX307" s="215"/>
      <c r="EY307" s="215"/>
      <c r="EZ307" s="215"/>
      <c r="FA307" s="215"/>
      <c r="FB307" s="215"/>
      <c r="FC307" s="215"/>
      <c r="FD307" s="215"/>
      <c r="FE307" s="215"/>
      <c r="FF307" s="215"/>
      <c r="FG307" s="215"/>
      <c r="FH307" s="215"/>
      <c r="FI307" s="215"/>
      <c r="FJ307" s="215"/>
      <c r="FK307" s="215"/>
      <c r="FL307" s="215"/>
      <c r="FM307" s="215"/>
      <c r="FN307" s="215"/>
      <c r="FO307" s="215"/>
      <c r="FP307" s="215"/>
      <c r="FQ307" s="215"/>
      <c r="FR307" s="215"/>
      <c r="FS307" s="215"/>
      <c r="FT307" s="215"/>
      <c r="FU307" s="215"/>
      <c r="FV307" s="215"/>
      <c r="FW307" s="215"/>
      <c r="FX307" s="215"/>
      <c r="FY307" s="215"/>
      <c r="FZ307" s="215"/>
      <c r="GA307" s="215"/>
      <c r="GB307" s="215"/>
      <c r="GC307" s="215"/>
      <c r="GD307" s="215"/>
      <c r="GE307" s="215"/>
      <c r="GF307" s="215"/>
      <c r="GG307" s="218"/>
      <c r="GH307" s="215"/>
      <c r="GI307" s="215"/>
      <c r="GJ307" s="215"/>
      <c r="GK307" s="215"/>
      <c r="GL307" s="1505"/>
      <c r="GM307" s="2154"/>
      <c r="GN307" s="1525"/>
    </row>
    <row r="308" spans="1:196" ht="10.5" hidden="1" customHeight="1" thickBot="1">
      <c r="A308" s="1388"/>
      <c r="B308" s="1382"/>
      <c r="C308" s="1382"/>
      <c r="D308" s="1382"/>
      <c r="E308" s="1384"/>
      <c r="F308" s="1384"/>
      <c r="G308" s="1403"/>
      <c r="H308" s="1516"/>
      <c r="I308" s="1506"/>
      <c r="J308" s="1472"/>
      <c r="K308" s="1472"/>
      <c r="L308" s="1472"/>
      <c r="M308" s="1473"/>
      <c r="N308" s="1471"/>
      <c r="O308" s="1472"/>
      <c r="P308" s="1472"/>
      <c r="Q308" s="1472"/>
      <c r="R308" s="1473"/>
      <c r="S308" s="1471"/>
      <c r="T308" s="1472"/>
      <c r="U308" s="1472"/>
      <c r="V308" s="1472"/>
      <c r="W308" s="1473"/>
      <c r="X308" s="1471"/>
      <c r="Y308" s="1472"/>
      <c r="Z308" s="1472"/>
      <c r="AA308" s="1472"/>
      <c r="AB308" s="1473"/>
      <c r="AC308" s="1471"/>
      <c r="AD308" s="1472"/>
      <c r="AE308" s="1472"/>
      <c r="AF308" s="1472"/>
      <c r="AG308" s="1473"/>
      <c r="AH308" s="1471"/>
      <c r="AI308" s="1472"/>
      <c r="AJ308" s="1472"/>
      <c r="AK308" s="1472"/>
      <c r="AL308" s="1473"/>
      <c r="AM308" s="1507"/>
      <c r="AN308" s="1508"/>
      <c r="AO308" s="1508"/>
      <c r="AP308" s="1508"/>
      <c r="AQ308" s="1509"/>
      <c r="AR308" s="1471"/>
      <c r="AS308" s="1472"/>
      <c r="AT308" s="1472"/>
      <c r="AU308" s="1472"/>
      <c r="AV308" s="1473"/>
      <c r="AW308" s="1471"/>
      <c r="AX308" s="1472"/>
      <c r="AY308" s="1472"/>
      <c r="AZ308" s="1472"/>
      <c r="BA308" s="1473"/>
      <c r="BB308" s="1471"/>
      <c r="BC308" s="1472"/>
      <c r="BD308" s="1472"/>
      <c r="BE308" s="1472"/>
      <c r="BF308" s="1473"/>
      <c r="BG308" s="1471"/>
      <c r="BH308" s="1472"/>
      <c r="BI308" s="1472"/>
      <c r="BJ308" s="1472"/>
      <c r="BK308" s="1473"/>
      <c r="BL308" s="1471"/>
      <c r="BM308" s="1472"/>
      <c r="BN308" s="1472"/>
      <c r="BO308" s="1472"/>
      <c r="BP308" s="1473"/>
      <c r="BQ308" s="1471"/>
      <c r="BR308" s="1472"/>
      <c r="BS308" s="1472"/>
      <c r="BT308" s="1472"/>
      <c r="BU308" s="1473"/>
      <c r="BV308" s="1471"/>
      <c r="BW308" s="1472"/>
      <c r="BX308" s="1472"/>
      <c r="BY308" s="1472"/>
      <c r="BZ308" s="1473"/>
      <c r="CA308" s="1471"/>
      <c r="CB308" s="1472"/>
      <c r="CC308" s="1472"/>
      <c r="CD308" s="1472"/>
      <c r="CE308" s="1473"/>
      <c r="CF308" s="1471"/>
      <c r="CG308" s="1472"/>
      <c r="CH308" s="1472"/>
      <c r="CI308" s="1472"/>
      <c r="CJ308" s="1473"/>
      <c r="CK308" s="1471"/>
      <c r="CL308" s="1472"/>
      <c r="CM308" s="1472"/>
      <c r="CN308" s="1472"/>
      <c r="CO308" s="1473"/>
      <c r="CP308" s="1471"/>
      <c r="CQ308" s="1472"/>
      <c r="CR308" s="1472"/>
      <c r="CS308" s="1472"/>
      <c r="CT308" s="1473"/>
      <c r="CU308" s="1471"/>
      <c r="CV308" s="1472"/>
      <c r="CW308" s="1472"/>
      <c r="CX308" s="1472"/>
      <c r="CY308" s="1473"/>
      <c r="CZ308" s="1471"/>
      <c r="DA308" s="1472"/>
      <c r="DB308" s="1472"/>
      <c r="DC308" s="1472"/>
      <c r="DD308" s="1473"/>
      <c r="DE308" s="1471"/>
      <c r="DF308" s="1472"/>
      <c r="DG308" s="1472"/>
      <c r="DH308" s="1472"/>
      <c r="DI308" s="1473"/>
      <c r="DJ308" s="1471"/>
      <c r="DK308" s="1472"/>
      <c r="DL308" s="1472"/>
      <c r="DM308" s="1472"/>
      <c r="DN308" s="1473"/>
      <c r="DO308" s="1471"/>
      <c r="DP308" s="1472"/>
      <c r="DQ308" s="1472"/>
      <c r="DR308" s="1472"/>
      <c r="DS308" s="1473"/>
      <c r="DT308" s="1471"/>
      <c r="DU308" s="1472"/>
      <c r="DV308" s="1472"/>
      <c r="DW308" s="1472"/>
      <c r="DX308" s="1473"/>
      <c r="DY308" s="1471"/>
      <c r="DZ308" s="1472"/>
      <c r="EA308" s="1472"/>
      <c r="EB308" s="1472"/>
      <c r="EC308" s="1473"/>
      <c r="ED308" s="1471"/>
      <c r="EE308" s="1472"/>
      <c r="EF308" s="1472"/>
      <c r="EG308" s="1472"/>
      <c r="EH308" s="1473"/>
      <c r="EI308" s="1471"/>
      <c r="EJ308" s="1472"/>
      <c r="EK308" s="1472"/>
      <c r="EL308" s="1472"/>
      <c r="EM308" s="1473"/>
      <c r="EN308" s="1471"/>
      <c r="EO308" s="1472"/>
      <c r="EP308" s="1472"/>
      <c r="EQ308" s="1472"/>
      <c r="ER308" s="1473"/>
      <c r="ES308" s="1471"/>
      <c r="ET308" s="1472"/>
      <c r="EU308" s="1472"/>
      <c r="EV308" s="1472"/>
      <c r="EW308" s="1473"/>
      <c r="EX308" s="1471"/>
      <c r="EY308" s="1472"/>
      <c r="EZ308" s="1472"/>
      <c r="FA308" s="1472"/>
      <c r="FB308" s="1473"/>
      <c r="FC308" s="1471"/>
      <c r="FD308" s="1472"/>
      <c r="FE308" s="1472"/>
      <c r="FF308" s="1472"/>
      <c r="FG308" s="1473"/>
      <c r="FH308" s="1471"/>
      <c r="FI308" s="1472"/>
      <c r="FJ308" s="1472"/>
      <c r="FK308" s="1472"/>
      <c r="FL308" s="1473"/>
      <c r="FM308" s="1471"/>
      <c r="FN308" s="1472"/>
      <c r="FO308" s="1472"/>
      <c r="FP308" s="1472"/>
      <c r="FQ308" s="1473"/>
      <c r="FR308" s="1471"/>
      <c r="FS308" s="1472"/>
      <c r="FT308" s="1472"/>
      <c r="FU308" s="1472"/>
      <c r="FV308" s="1473"/>
      <c r="FW308" s="1471"/>
      <c r="FX308" s="1472"/>
      <c r="FY308" s="1472"/>
      <c r="FZ308" s="1472"/>
      <c r="GA308" s="1473"/>
      <c r="GB308" s="1471"/>
      <c r="GC308" s="1472"/>
      <c r="GD308" s="1472"/>
      <c r="GE308" s="1472"/>
      <c r="GF308" s="1473"/>
      <c r="GG308" s="1471"/>
      <c r="GH308" s="1472"/>
      <c r="GI308" s="1472"/>
      <c r="GJ308" s="1472"/>
      <c r="GK308" s="1473"/>
      <c r="GL308" s="1505"/>
      <c r="GM308" s="2154"/>
      <c r="GN308" s="1526"/>
    </row>
    <row r="309" spans="1:196" ht="10.5" hidden="1" customHeight="1">
      <c r="A309" s="1401"/>
      <c r="B309" s="1380" t="str">
        <f>IF($A309="","",VLOOKUP($A309,②従事者明細!$A$3:$I$40,2))</f>
        <v/>
      </c>
      <c r="C309" s="1380" t="str">
        <f>IF($A309="","",VLOOKUP($A309,②従事者明細!$A$3:$I$40,3))</f>
        <v/>
      </c>
      <c r="D309" s="1380" t="str">
        <f>IF($A309="","",VLOOKUP($A309,②従事者明細!$A$3:$I$40,6))</f>
        <v/>
      </c>
      <c r="E309" s="1380" t="str">
        <f>IF($A309="","",VLOOKUP($A309,②従事者明細!$A$3:$I$40,5))</f>
        <v/>
      </c>
      <c r="F309" s="1380" t="str">
        <f>IF($A309="","",VLOOKUP($A309,②従事者明細!$A$3:$I$40,4))</f>
        <v/>
      </c>
      <c r="G309" s="1527" t="s">
        <v>764</v>
      </c>
      <c r="H309" s="1528"/>
      <c r="I309" s="256"/>
      <c r="J309" s="257"/>
      <c r="K309" s="257"/>
      <c r="L309" s="257"/>
      <c r="M309" s="258"/>
      <c r="N309" s="259"/>
      <c r="O309" s="257"/>
      <c r="P309" s="257"/>
      <c r="Q309" s="257"/>
      <c r="R309" s="257"/>
      <c r="S309" s="259"/>
      <c r="T309" s="257"/>
      <c r="U309" s="257"/>
      <c r="V309" s="257"/>
      <c r="W309" s="257"/>
      <c r="X309" s="259"/>
      <c r="Y309" s="257"/>
      <c r="Z309" s="257"/>
      <c r="AA309" s="257"/>
      <c r="AB309" s="257"/>
      <c r="AC309" s="259"/>
      <c r="AD309" s="257"/>
      <c r="AE309" s="257"/>
      <c r="AF309" s="257"/>
      <c r="AG309" s="258"/>
      <c r="AH309" s="259"/>
      <c r="AI309" s="257"/>
      <c r="AJ309" s="257"/>
      <c r="AK309" s="257"/>
      <c r="AL309" s="258"/>
      <c r="AM309" s="257"/>
      <c r="AN309" s="257"/>
      <c r="AO309" s="257"/>
      <c r="AP309" s="257"/>
      <c r="AQ309" s="257"/>
      <c r="AR309" s="259"/>
      <c r="AS309" s="257"/>
      <c r="AT309" s="257"/>
      <c r="AU309" s="257"/>
      <c r="AV309" s="258"/>
      <c r="AW309" s="257"/>
      <c r="AX309" s="257"/>
      <c r="AY309" s="257"/>
      <c r="AZ309" s="257"/>
      <c r="BA309" s="257"/>
      <c r="BB309" s="260"/>
      <c r="BC309" s="257"/>
      <c r="BD309" s="257"/>
      <c r="BE309" s="257"/>
      <c r="BF309" s="258"/>
      <c r="BG309" s="257"/>
      <c r="BH309" s="257"/>
      <c r="BI309" s="257"/>
      <c r="BJ309" s="257"/>
      <c r="BK309" s="257"/>
      <c r="BL309" s="259"/>
      <c r="BM309" s="257"/>
      <c r="BN309" s="257"/>
      <c r="BO309" s="257"/>
      <c r="BP309" s="257"/>
      <c r="BQ309" s="259"/>
      <c r="BR309" s="257"/>
      <c r="BS309" s="257"/>
      <c r="BT309" s="257"/>
      <c r="BU309" s="258"/>
      <c r="BV309" s="259"/>
      <c r="BW309" s="257"/>
      <c r="BX309" s="257"/>
      <c r="BY309" s="257"/>
      <c r="BZ309" s="258"/>
      <c r="CA309" s="259"/>
      <c r="CB309" s="257"/>
      <c r="CC309" s="257"/>
      <c r="CD309" s="257"/>
      <c r="CE309" s="258"/>
      <c r="CF309" s="259"/>
      <c r="CG309" s="257"/>
      <c r="CH309" s="257"/>
      <c r="CI309" s="257"/>
      <c r="CJ309" s="258"/>
      <c r="CK309" s="257"/>
      <c r="CL309" s="257"/>
      <c r="CM309" s="257"/>
      <c r="CN309" s="257"/>
      <c r="CO309" s="257"/>
      <c r="CP309" s="257"/>
      <c r="CQ309" s="257"/>
      <c r="CR309" s="257"/>
      <c r="CS309" s="257"/>
      <c r="CT309" s="257"/>
      <c r="CU309" s="257"/>
      <c r="CV309" s="257"/>
      <c r="CW309" s="257"/>
      <c r="CX309" s="257"/>
      <c r="CY309" s="257"/>
      <c r="CZ309" s="257"/>
      <c r="DA309" s="257"/>
      <c r="DB309" s="257"/>
      <c r="DC309" s="257"/>
      <c r="DD309" s="257"/>
      <c r="DE309" s="257"/>
      <c r="DF309" s="257"/>
      <c r="DG309" s="257"/>
      <c r="DH309" s="257"/>
      <c r="DI309" s="257"/>
      <c r="DJ309" s="257"/>
      <c r="DK309" s="257"/>
      <c r="DL309" s="257"/>
      <c r="DM309" s="257"/>
      <c r="DN309" s="257"/>
      <c r="DO309" s="257"/>
      <c r="DP309" s="257"/>
      <c r="DQ309" s="257"/>
      <c r="DR309" s="257"/>
      <c r="DS309" s="257"/>
      <c r="DT309" s="257"/>
      <c r="DU309" s="257"/>
      <c r="DV309" s="257"/>
      <c r="DW309" s="257"/>
      <c r="DX309" s="257"/>
      <c r="DY309" s="257"/>
      <c r="DZ309" s="257"/>
      <c r="EA309" s="257"/>
      <c r="EB309" s="257"/>
      <c r="EC309" s="257"/>
      <c r="ED309" s="257"/>
      <c r="EE309" s="257"/>
      <c r="EF309" s="257"/>
      <c r="EG309" s="257"/>
      <c r="EH309" s="257"/>
      <c r="EI309" s="257"/>
      <c r="EJ309" s="257"/>
      <c r="EK309" s="257"/>
      <c r="EL309" s="257"/>
      <c r="EM309" s="257"/>
      <c r="EN309" s="257"/>
      <c r="EO309" s="257"/>
      <c r="EP309" s="257"/>
      <c r="EQ309" s="257"/>
      <c r="ER309" s="257"/>
      <c r="ES309" s="257"/>
      <c r="ET309" s="257"/>
      <c r="EU309" s="257"/>
      <c r="EV309" s="257"/>
      <c r="EW309" s="257"/>
      <c r="EX309" s="257"/>
      <c r="EY309" s="257"/>
      <c r="EZ309" s="257"/>
      <c r="FA309" s="257"/>
      <c r="FB309" s="257"/>
      <c r="FC309" s="257"/>
      <c r="FD309" s="257"/>
      <c r="FE309" s="257"/>
      <c r="FF309" s="257"/>
      <c r="FG309" s="257"/>
      <c r="FH309" s="257"/>
      <c r="FI309" s="257"/>
      <c r="FJ309" s="257"/>
      <c r="FK309" s="257"/>
      <c r="FL309" s="257"/>
      <c r="FM309" s="257"/>
      <c r="FN309" s="257"/>
      <c r="FO309" s="257"/>
      <c r="FP309" s="257"/>
      <c r="FQ309" s="257"/>
      <c r="FR309" s="257"/>
      <c r="FS309" s="257"/>
      <c r="FT309" s="257"/>
      <c r="FU309" s="257"/>
      <c r="FV309" s="257"/>
      <c r="FW309" s="257"/>
      <c r="FX309" s="257"/>
      <c r="FY309" s="257"/>
      <c r="FZ309" s="257"/>
      <c r="GA309" s="257"/>
      <c r="GB309" s="257"/>
      <c r="GC309" s="257"/>
      <c r="GD309" s="257"/>
      <c r="GE309" s="257"/>
      <c r="GF309" s="257"/>
      <c r="GG309" s="259"/>
      <c r="GH309" s="257"/>
      <c r="GI309" s="257"/>
      <c r="GJ309" s="257"/>
      <c r="GK309" s="257"/>
      <c r="GL309" s="1523">
        <f>SUM(I311:GK311)</f>
        <v>0</v>
      </c>
      <c r="GM309" s="2159">
        <f>ROUND(GL309/20,2)</f>
        <v>0</v>
      </c>
      <c r="GN309" s="1524"/>
    </row>
    <row r="310" spans="1:196" ht="4.5" hidden="1" customHeight="1">
      <c r="A310" s="1387"/>
      <c r="B310" s="1381"/>
      <c r="C310" s="1381"/>
      <c r="D310" s="1381"/>
      <c r="E310" s="1381"/>
      <c r="F310" s="1381"/>
      <c r="G310" s="1392"/>
      <c r="H310" s="1515"/>
      <c r="I310" s="214"/>
      <c r="J310" s="215"/>
      <c r="K310" s="215"/>
      <c r="L310" s="215"/>
      <c r="M310" s="217"/>
      <c r="N310" s="218"/>
      <c r="O310" s="215"/>
      <c r="P310" s="215"/>
      <c r="Q310" s="215"/>
      <c r="R310" s="217"/>
      <c r="S310" s="215"/>
      <c r="T310" s="215"/>
      <c r="U310" s="215"/>
      <c r="V310" s="215"/>
      <c r="W310" s="215"/>
      <c r="X310" s="218"/>
      <c r="Y310" s="215"/>
      <c r="Z310" s="215"/>
      <c r="AA310" s="215"/>
      <c r="AB310" s="215"/>
      <c r="AC310" s="218"/>
      <c r="AD310" s="215"/>
      <c r="AE310" s="215"/>
      <c r="AF310" s="215"/>
      <c r="AG310" s="217"/>
      <c r="AH310" s="218"/>
      <c r="AI310" s="215"/>
      <c r="AJ310" s="215"/>
      <c r="AK310" s="215"/>
      <c r="AL310" s="217"/>
      <c r="AM310" s="215"/>
      <c r="AN310" s="215"/>
      <c r="AO310" s="215"/>
      <c r="AP310" s="215"/>
      <c r="AQ310" s="215"/>
      <c r="AR310" s="218"/>
      <c r="AS310" s="215"/>
      <c r="AT310" s="215"/>
      <c r="AU310" s="215"/>
      <c r="AV310" s="217"/>
      <c r="AW310" s="215"/>
      <c r="AX310" s="215"/>
      <c r="AY310" s="215"/>
      <c r="AZ310" s="215"/>
      <c r="BA310" s="215"/>
      <c r="BB310" s="219"/>
      <c r="BC310" s="215"/>
      <c r="BD310" s="215"/>
      <c r="BE310" s="215"/>
      <c r="BF310" s="217"/>
      <c r="BG310" s="215"/>
      <c r="BH310" s="215"/>
      <c r="BI310" s="215"/>
      <c r="BJ310" s="215"/>
      <c r="BK310" s="215"/>
      <c r="BL310" s="218"/>
      <c r="BM310" s="215"/>
      <c r="BN310" s="215"/>
      <c r="BO310" s="215"/>
      <c r="BP310" s="215"/>
      <c r="BQ310" s="218"/>
      <c r="BR310" s="215"/>
      <c r="BS310" s="215"/>
      <c r="BT310" s="215"/>
      <c r="BU310" s="217"/>
      <c r="BV310" s="218"/>
      <c r="BW310" s="215"/>
      <c r="BX310" s="215"/>
      <c r="BY310" s="215"/>
      <c r="BZ310" s="217"/>
      <c r="CA310" s="218"/>
      <c r="CB310" s="215"/>
      <c r="CC310" s="215"/>
      <c r="CD310" s="215"/>
      <c r="CE310" s="217"/>
      <c r="CF310" s="218"/>
      <c r="CG310" s="215"/>
      <c r="CH310" s="215"/>
      <c r="CI310" s="215"/>
      <c r="CJ310" s="217"/>
      <c r="CK310" s="215"/>
      <c r="CL310" s="215"/>
      <c r="CM310" s="215"/>
      <c r="CN310" s="215"/>
      <c r="CO310" s="215"/>
      <c r="CP310" s="215"/>
      <c r="CQ310" s="215"/>
      <c r="CR310" s="215"/>
      <c r="CS310" s="215"/>
      <c r="CT310" s="215"/>
      <c r="CU310" s="215"/>
      <c r="CV310" s="215"/>
      <c r="CW310" s="215"/>
      <c r="CX310" s="215"/>
      <c r="CY310" s="215"/>
      <c r="CZ310" s="215"/>
      <c r="DA310" s="215"/>
      <c r="DB310" s="215"/>
      <c r="DC310" s="215"/>
      <c r="DD310" s="215"/>
      <c r="DE310" s="215"/>
      <c r="DF310" s="215"/>
      <c r="DG310" s="215"/>
      <c r="DH310" s="215"/>
      <c r="DI310" s="215"/>
      <c r="DJ310" s="215"/>
      <c r="DK310" s="215"/>
      <c r="DL310" s="215"/>
      <c r="DM310" s="215"/>
      <c r="DN310" s="215"/>
      <c r="DO310" s="215"/>
      <c r="DP310" s="215"/>
      <c r="DQ310" s="215"/>
      <c r="DR310" s="215"/>
      <c r="DS310" s="215"/>
      <c r="DT310" s="215"/>
      <c r="DU310" s="215"/>
      <c r="DV310" s="215"/>
      <c r="DW310" s="215"/>
      <c r="DX310" s="215"/>
      <c r="DY310" s="215"/>
      <c r="DZ310" s="215"/>
      <c r="EA310" s="215"/>
      <c r="EB310" s="215"/>
      <c r="EC310" s="215"/>
      <c r="ED310" s="215"/>
      <c r="EE310" s="215"/>
      <c r="EF310" s="215"/>
      <c r="EG310" s="215"/>
      <c r="EH310" s="215"/>
      <c r="EI310" s="215"/>
      <c r="EJ310" s="215"/>
      <c r="EK310" s="215"/>
      <c r="EL310" s="215"/>
      <c r="EM310" s="215"/>
      <c r="EN310" s="215"/>
      <c r="EO310" s="215"/>
      <c r="EP310" s="215"/>
      <c r="EQ310" s="215"/>
      <c r="ER310" s="215"/>
      <c r="ES310" s="215"/>
      <c r="ET310" s="215"/>
      <c r="EU310" s="215"/>
      <c r="EV310" s="215"/>
      <c r="EW310" s="215"/>
      <c r="EX310" s="215"/>
      <c r="EY310" s="215"/>
      <c r="EZ310" s="215"/>
      <c r="FA310" s="215"/>
      <c r="FB310" s="215"/>
      <c r="FC310" s="215"/>
      <c r="FD310" s="215"/>
      <c r="FE310" s="215"/>
      <c r="FF310" s="215"/>
      <c r="FG310" s="215"/>
      <c r="FH310" s="215"/>
      <c r="FI310" s="215"/>
      <c r="FJ310" s="215"/>
      <c r="FK310" s="215"/>
      <c r="FL310" s="215"/>
      <c r="FM310" s="215"/>
      <c r="FN310" s="215"/>
      <c r="FO310" s="215"/>
      <c r="FP310" s="215"/>
      <c r="FQ310" s="215"/>
      <c r="FR310" s="215"/>
      <c r="FS310" s="215"/>
      <c r="FT310" s="215"/>
      <c r="FU310" s="215"/>
      <c r="FV310" s="215"/>
      <c r="FW310" s="215"/>
      <c r="FX310" s="215"/>
      <c r="FY310" s="215"/>
      <c r="FZ310" s="215"/>
      <c r="GA310" s="215"/>
      <c r="GB310" s="215"/>
      <c r="GC310" s="215"/>
      <c r="GD310" s="215"/>
      <c r="GE310" s="215"/>
      <c r="GF310" s="215"/>
      <c r="GG310" s="218"/>
      <c r="GH310" s="215"/>
      <c r="GI310" s="215"/>
      <c r="GJ310" s="215"/>
      <c r="GK310" s="215"/>
      <c r="GL310" s="1505"/>
      <c r="GM310" s="2160"/>
      <c r="GN310" s="1525"/>
    </row>
    <row r="311" spans="1:196" ht="10.5" hidden="1" customHeight="1">
      <c r="A311" s="1387"/>
      <c r="B311" s="1381"/>
      <c r="C311" s="1381"/>
      <c r="D311" s="1381"/>
      <c r="E311" s="1381"/>
      <c r="F311" s="1381"/>
      <c r="G311" s="1393"/>
      <c r="H311" s="1520"/>
      <c r="I311" s="1510"/>
      <c r="J311" s="1511"/>
      <c r="K311" s="1511"/>
      <c r="L311" s="1511"/>
      <c r="M311" s="1512"/>
      <c r="N311" s="1510"/>
      <c r="O311" s="1511"/>
      <c r="P311" s="1511"/>
      <c r="Q311" s="1511"/>
      <c r="R311" s="1512"/>
      <c r="S311" s="1510"/>
      <c r="T311" s="1511"/>
      <c r="U311" s="1511"/>
      <c r="V311" s="1511"/>
      <c r="W311" s="1512"/>
      <c r="X311" s="1510"/>
      <c r="Y311" s="1511"/>
      <c r="Z311" s="1511"/>
      <c r="AA311" s="1511"/>
      <c r="AB311" s="1512"/>
      <c r="AC311" s="1510"/>
      <c r="AD311" s="1511"/>
      <c r="AE311" s="1511"/>
      <c r="AF311" s="1511"/>
      <c r="AG311" s="1512"/>
      <c r="AH311" s="1510"/>
      <c r="AI311" s="1511"/>
      <c r="AJ311" s="1511"/>
      <c r="AK311" s="1511"/>
      <c r="AL311" s="1512"/>
      <c r="AM311" s="1510"/>
      <c r="AN311" s="1511"/>
      <c r="AO311" s="1511"/>
      <c r="AP311" s="1511"/>
      <c r="AQ311" s="1512"/>
      <c r="AR311" s="1510"/>
      <c r="AS311" s="1511"/>
      <c r="AT311" s="1511"/>
      <c r="AU311" s="1511"/>
      <c r="AV311" s="1512"/>
      <c r="AW311" s="1510"/>
      <c r="AX311" s="1511"/>
      <c r="AY311" s="1511"/>
      <c r="AZ311" s="1511"/>
      <c r="BA311" s="1512"/>
      <c r="BB311" s="1510"/>
      <c r="BC311" s="1511"/>
      <c r="BD311" s="1511"/>
      <c r="BE311" s="1511"/>
      <c r="BF311" s="1512"/>
      <c r="BG311" s="1510"/>
      <c r="BH311" s="1511"/>
      <c r="BI311" s="1511"/>
      <c r="BJ311" s="1511"/>
      <c r="BK311" s="1512"/>
      <c r="BL311" s="1510"/>
      <c r="BM311" s="1511"/>
      <c r="BN311" s="1511"/>
      <c r="BO311" s="1511"/>
      <c r="BP311" s="1512"/>
      <c r="BQ311" s="1510"/>
      <c r="BR311" s="1511"/>
      <c r="BS311" s="1511"/>
      <c r="BT311" s="1511"/>
      <c r="BU311" s="1512"/>
      <c r="BV311" s="1510"/>
      <c r="BW311" s="1511"/>
      <c r="BX311" s="1511"/>
      <c r="BY311" s="1511"/>
      <c r="BZ311" s="1512"/>
      <c r="CA311" s="1510"/>
      <c r="CB311" s="1511"/>
      <c r="CC311" s="1511"/>
      <c r="CD311" s="1511"/>
      <c r="CE311" s="1512"/>
      <c r="CF311" s="1510"/>
      <c r="CG311" s="1511"/>
      <c r="CH311" s="1511"/>
      <c r="CI311" s="1511"/>
      <c r="CJ311" s="1512"/>
      <c r="CK311" s="1511"/>
      <c r="CL311" s="1511"/>
      <c r="CM311" s="1511"/>
      <c r="CN311" s="1511"/>
      <c r="CO311" s="1512"/>
      <c r="CP311" s="1510"/>
      <c r="CQ311" s="1511"/>
      <c r="CR311" s="1511"/>
      <c r="CS311" s="1511"/>
      <c r="CT311" s="1512"/>
      <c r="CU311" s="1510"/>
      <c r="CV311" s="1511"/>
      <c r="CW311" s="1511"/>
      <c r="CX311" s="1511"/>
      <c r="CY311" s="1512"/>
      <c r="CZ311" s="1510"/>
      <c r="DA311" s="1511"/>
      <c r="DB311" s="1511"/>
      <c r="DC311" s="1511"/>
      <c r="DD311" s="1512"/>
      <c r="DE311" s="1510"/>
      <c r="DF311" s="1511"/>
      <c r="DG311" s="1511"/>
      <c r="DH311" s="1511"/>
      <c r="DI311" s="1512"/>
      <c r="DJ311" s="1510"/>
      <c r="DK311" s="1511"/>
      <c r="DL311" s="1511"/>
      <c r="DM311" s="1511"/>
      <c r="DN311" s="1512"/>
      <c r="DO311" s="1510"/>
      <c r="DP311" s="1511"/>
      <c r="DQ311" s="1511"/>
      <c r="DR311" s="1511"/>
      <c r="DS311" s="1512"/>
      <c r="DT311" s="1510"/>
      <c r="DU311" s="1511"/>
      <c r="DV311" s="1511"/>
      <c r="DW311" s="1511"/>
      <c r="DX311" s="1512"/>
      <c r="DY311" s="1510"/>
      <c r="DZ311" s="1511"/>
      <c r="EA311" s="1511"/>
      <c r="EB311" s="1511"/>
      <c r="EC311" s="1512"/>
      <c r="ED311" s="1510"/>
      <c r="EE311" s="1511"/>
      <c r="EF311" s="1511"/>
      <c r="EG311" s="1511"/>
      <c r="EH311" s="1512"/>
      <c r="EI311" s="1510"/>
      <c r="EJ311" s="1511"/>
      <c r="EK311" s="1511"/>
      <c r="EL311" s="1511"/>
      <c r="EM311" s="1512"/>
      <c r="EN311" s="1510"/>
      <c r="EO311" s="1511"/>
      <c r="EP311" s="1511"/>
      <c r="EQ311" s="1511"/>
      <c r="ER311" s="1512"/>
      <c r="ES311" s="1510"/>
      <c r="ET311" s="1511"/>
      <c r="EU311" s="1511"/>
      <c r="EV311" s="1511"/>
      <c r="EW311" s="1512"/>
      <c r="EX311" s="1510"/>
      <c r="EY311" s="1511"/>
      <c r="EZ311" s="1511"/>
      <c r="FA311" s="1511"/>
      <c r="FB311" s="1512"/>
      <c r="FC311" s="1510"/>
      <c r="FD311" s="1511"/>
      <c r="FE311" s="1511"/>
      <c r="FF311" s="1511"/>
      <c r="FG311" s="1512"/>
      <c r="FH311" s="1510"/>
      <c r="FI311" s="1511"/>
      <c r="FJ311" s="1511"/>
      <c r="FK311" s="1511"/>
      <c r="FL311" s="1512"/>
      <c r="FM311" s="1510"/>
      <c r="FN311" s="1511"/>
      <c r="FO311" s="1511"/>
      <c r="FP311" s="1511"/>
      <c r="FQ311" s="1512"/>
      <c r="FR311" s="1510"/>
      <c r="FS311" s="1511"/>
      <c r="FT311" s="1511"/>
      <c r="FU311" s="1511"/>
      <c r="FV311" s="1512"/>
      <c r="FW311" s="1510"/>
      <c r="FX311" s="1511"/>
      <c r="FY311" s="1511"/>
      <c r="FZ311" s="1511"/>
      <c r="GA311" s="1512"/>
      <c r="GB311" s="1510"/>
      <c r="GC311" s="1511"/>
      <c r="GD311" s="1511"/>
      <c r="GE311" s="1511"/>
      <c r="GF311" s="1512"/>
      <c r="GG311" s="1510"/>
      <c r="GH311" s="1511"/>
      <c r="GI311" s="1511"/>
      <c r="GJ311" s="1511"/>
      <c r="GK311" s="1512"/>
      <c r="GL311" s="1514"/>
      <c r="GM311" s="2160"/>
      <c r="GN311" s="1525"/>
    </row>
    <row r="312" spans="1:196" ht="10.5" hidden="1" customHeight="1">
      <c r="A312" s="1387"/>
      <c r="B312" s="1381"/>
      <c r="C312" s="1381"/>
      <c r="D312" s="1381"/>
      <c r="E312" s="1381"/>
      <c r="F312" s="1381"/>
      <c r="G312" s="1518" t="s">
        <v>767</v>
      </c>
      <c r="H312" s="1515"/>
      <c r="I312" s="214"/>
      <c r="J312" s="215"/>
      <c r="K312" s="215"/>
      <c r="L312" s="215"/>
      <c r="M312" s="217"/>
      <c r="N312" s="218"/>
      <c r="O312" s="215"/>
      <c r="P312" s="215"/>
      <c r="Q312" s="215"/>
      <c r="R312" s="215"/>
      <c r="S312" s="218"/>
      <c r="T312" s="215"/>
      <c r="U312" s="215"/>
      <c r="V312" s="215"/>
      <c r="W312" s="215"/>
      <c r="X312" s="218"/>
      <c r="Y312" s="215"/>
      <c r="Z312" s="215"/>
      <c r="AA312" s="215"/>
      <c r="AB312" s="215"/>
      <c r="AC312" s="218"/>
      <c r="AD312" s="215"/>
      <c r="AE312" s="215"/>
      <c r="AF312" s="215"/>
      <c r="AG312" s="217"/>
      <c r="AH312" s="218"/>
      <c r="AI312" s="215"/>
      <c r="AJ312" s="215"/>
      <c r="AK312" s="215"/>
      <c r="AL312" s="217"/>
      <c r="AM312" s="215"/>
      <c r="AN312" s="215"/>
      <c r="AO312" s="215"/>
      <c r="AP312" s="215"/>
      <c r="AQ312" s="215"/>
      <c r="AR312" s="218"/>
      <c r="AS312" s="215"/>
      <c r="AT312" s="215"/>
      <c r="AU312" s="215"/>
      <c r="AV312" s="217"/>
      <c r="AW312" s="215"/>
      <c r="AX312" s="215"/>
      <c r="AY312" s="215"/>
      <c r="AZ312" s="215"/>
      <c r="BA312" s="215"/>
      <c r="BB312" s="219"/>
      <c r="BC312" s="215"/>
      <c r="BD312" s="215"/>
      <c r="BE312" s="215"/>
      <c r="BF312" s="217"/>
      <c r="BG312" s="215"/>
      <c r="BH312" s="215"/>
      <c r="BI312" s="215"/>
      <c r="BJ312" s="215"/>
      <c r="BK312" s="215"/>
      <c r="BL312" s="218"/>
      <c r="BM312" s="215"/>
      <c r="BN312" s="215"/>
      <c r="BO312" s="215"/>
      <c r="BP312" s="215"/>
      <c r="BQ312" s="218"/>
      <c r="BR312" s="215"/>
      <c r="BS312" s="215"/>
      <c r="BT312" s="215"/>
      <c r="BU312" s="217"/>
      <c r="BV312" s="218"/>
      <c r="BW312" s="215"/>
      <c r="BX312" s="215"/>
      <c r="BY312" s="215"/>
      <c r="BZ312" s="217"/>
      <c r="CA312" s="218"/>
      <c r="CB312" s="215"/>
      <c r="CC312" s="215"/>
      <c r="CD312" s="215"/>
      <c r="CE312" s="217"/>
      <c r="CF312" s="218"/>
      <c r="CG312" s="215"/>
      <c r="CH312" s="215"/>
      <c r="CI312" s="215"/>
      <c r="CJ312" s="217"/>
      <c r="CK312" s="215"/>
      <c r="CL312" s="215"/>
      <c r="CM312" s="215"/>
      <c r="CN312" s="215"/>
      <c r="CO312" s="215"/>
      <c r="CP312" s="215"/>
      <c r="CQ312" s="215"/>
      <c r="CR312" s="215"/>
      <c r="CS312" s="215"/>
      <c r="CT312" s="215"/>
      <c r="CU312" s="215"/>
      <c r="CV312" s="215"/>
      <c r="CW312" s="215"/>
      <c r="CX312" s="215"/>
      <c r="CY312" s="215"/>
      <c r="CZ312" s="215"/>
      <c r="DA312" s="215"/>
      <c r="DB312" s="215"/>
      <c r="DC312" s="215"/>
      <c r="DD312" s="215"/>
      <c r="DE312" s="215"/>
      <c r="DF312" s="215"/>
      <c r="DG312" s="215"/>
      <c r="DH312" s="215"/>
      <c r="DI312" s="215"/>
      <c r="DJ312" s="215"/>
      <c r="DK312" s="215"/>
      <c r="DL312" s="215"/>
      <c r="DM312" s="215"/>
      <c r="DN312" s="215"/>
      <c r="DO312" s="215"/>
      <c r="DP312" s="215"/>
      <c r="DQ312" s="215"/>
      <c r="DR312" s="215"/>
      <c r="DS312" s="215"/>
      <c r="DT312" s="215"/>
      <c r="DU312" s="215"/>
      <c r="DV312" s="215"/>
      <c r="DW312" s="215"/>
      <c r="DX312" s="215"/>
      <c r="DY312" s="215"/>
      <c r="DZ312" s="215"/>
      <c r="EA312" s="215"/>
      <c r="EB312" s="215"/>
      <c r="EC312" s="215"/>
      <c r="ED312" s="215"/>
      <c r="EE312" s="215"/>
      <c r="EF312" s="215"/>
      <c r="EG312" s="215"/>
      <c r="EH312" s="215"/>
      <c r="EI312" s="215"/>
      <c r="EJ312" s="215"/>
      <c r="EK312" s="215"/>
      <c r="EL312" s="215"/>
      <c r="EM312" s="215"/>
      <c r="EN312" s="215"/>
      <c r="EO312" s="215"/>
      <c r="EP312" s="215"/>
      <c r="EQ312" s="215"/>
      <c r="ER312" s="215"/>
      <c r="ES312" s="215"/>
      <c r="ET312" s="215"/>
      <c r="EU312" s="215"/>
      <c r="EV312" s="215"/>
      <c r="EW312" s="215"/>
      <c r="EX312" s="215"/>
      <c r="EY312" s="215"/>
      <c r="EZ312" s="215"/>
      <c r="FA312" s="215"/>
      <c r="FB312" s="215"/>
      <c r="FC312" s="215"/>
      <c r="FD312" s="215"/>
      <c r="FE312" s="215"/>
      <c r="FF312" s="215"/>
      <c r="FG312" s="215"/>
      <c r="FH312" s="215"/>
      <c r="FI312" s="215"/>
      <c r="FJ312" s="215"/>
      <c r="FK312" s="215"/>
      <c r="FL312" s="215"/>
      <c r="FM312" s="215"/>
      <c r="FN312" s="215"/>
      <c r="FO312" s="215"/>
      <c r="FP312" s="215"/>
      <c r="FQ312" s="215"/>
      <c r="FR312" s="215"/>
      <c r="FS312" s="215"/>
      <c r="FT312" s="215"/>
      <c r="FU312" s="215"/>
      <c r="FV312" s="215"/>
      <c r="FW312" s="215"/>
      <c r="FX312" s="215"/>
      <c r="FY312" s="215"/>
      <c r="FZ312" s="215"/>
      <c r="GA312" s="215"/>
      <c r="GB312" s="215"/>
      <c r="GC312" s="215"/>
      <c r="GD312" s="215"/>
      <c r="GE312" s="215"/>
      <c r="GF312" s="215"/>
      <c r="GG312" s="218"/>
      <c r="GH312" s="215"/>
      <c r="GI312" s="215"/>
      <c r="GJ312" s="215"/>
      <c r="GK312" s="215"/>
      <c r="GL312" s="1504">
        <f>SUM(I314:GK314)</f>
        <v>0</v>
      </c>
      <c r="GM312" s="2157">
        <f>ROUND(GL312/20,2)</f>
        <v>0</v>
      </c>
      <c r="GN312" s="1525"/>
    </row>
    <row r="313" spans="1:196" ht="8.25" hidden="1" customHeight="1">
      <c r="A313" s="1387"/>
      <c r="B313" s="1381"/>
      <c r="C313" s="1381"/>
      <c r="D313" s="1381"/>
      <c r="E313" s="1381"/>
      <c r="F313" s="1381"/>
      <c r="G313" s="1518"/>
      <c r="H313" s="1515"/>
      <c r="I313" s="214"/>
      <c r="J313" s="215"/>
      <c r="K313" s="215"/>
      <c r="L313" s="215"/>
      <c r="M313" s="217"/>
      <c r="N313" s="218"/>
      <c r="O313" s="215"/>
      <c r="P313" s="215"/>
      <c r="Q313" s="215"/>
      <c r="R313" s="215"/>
      <c r="S313" s="218"/>
      <c r="T313" s="215"/>
      <c r="U313" s="215"/>
      <c r="V313" s="215"/>
      <c r="W313" s="215"/>
      <c r="X313" s="218"/>
      <c r="Y313" s="215"/>
      <c r="Z313" s="215"/>
      <c r="AA313" s="215"/>
      <c r="AB313" s="215"/>
      <c r="AC313" s="218"/>
      <c r="AD313" s="215"/>
      <c r="AE313" s="215"/>
      <c r="AF313" s="215"/>
      <c r="AG313" s="217"/>
      <c r="AH313" s="218"/>
      <c r="AI313" s="215"/>
      <c r="AJ313" s="215"/>
      <c r="AK313" s="215"/>
      <c r="AL313" s="217"/>
      <c r="AM313" s="215"/>
      <c r="AN313" s="215"/>
      <c r="AO313" s="215"/>
      <c r="AP313" s="215"/>
      <c r="AQ313" s="215"/>
      <c r="AR313" s="218"/>
      <c r="AS313" s="215"/>
      <c r="AT313" s="215"/>
      <c r="AU313" s="215"/>
      <c r="AV313" s="217"/>
      <c r="AW313" s="215"/>
      <c r="AX313" s="215"/>
      <c r="AY313" s="215"/>
      <c r="AZ313" s="215"/>
      <c r="BA313" s="215"/>
      <c r="BB313" s="219"/>
      <c r="BC313" s="215"/>
      <c r="BD313" s="215"/>
      <c r="BE313" s="215"/>
      <c r="BF313" s="217"/>
      <c r="BG313" s="215"/>
      <c r="BH313" s="215"/>
      <c r="BI313" s="215"/>
      <c r="BJ313" s="215"/>
      <c r="BK313" s="215"/>
      <c r="BL313" s="218"/>
      <c r="BM313" s="215"/>
      <c r="BN313" s="215"/>
      <c r="BO313" s="215"/>
      <c r="BP313" s="215"/>
      <c r="BQ313" s="218"/>
      <c r="BR313" s="215"/>
      <c r="BS313" s="215"/>
      <c r="BT313" s="215"/>
      <c r="BU313" s="217"/>
      <c r="BV313" s="218"/>
      <c r="BW313" s="215"/>
      <c r="BX313" s="215"/>
      <c r="BY313" s="215"/>
      <c r="BZ313" s="217"/>
      <c r="CA313" s="218"/>
      <c r="CB313" s="215"/>
      <c r="CC313" s="215"/>
      <c r="CD313" s="215"/>
      <c r="CE313" s="217"/>
      <c r="CF313" s="218"/>
      <c r="CG313" s="215"/>
      <c r="CH313" s="215"/>
      <c r="CI313" s="215"/>
      <c r="CJ313" s="217"/>
      <c r="CK313" s="215"/>
      <c r="CL313" s="215"/>
      <c r="CM313" s="215"/>
      <c r="CN313" s="215"/>
      <c r="CO313" s="215"/>
      <c r="CP313" s="215"/>
      <c r="CQ313" s="215"/>
      <c r="CR313" s="215"/>
      <c r="CS313" s="215"/>
      <c r="CT313" s="215"/>
      <c r="CU313" s="215"/>
      <c r="CV313" s="215"/>
      <c r="CW313" s="215"/>
      <c r="CX313" s="215"/>
      <c r="CY313" s="215"/>
      <c r="CZ313" s="215"/>
      <c r="DA313" s="215"/>
      <c r="DB313" s="215"/>
      <c r="DC313" s="215"/>
      <c r="DD313" s="215"/>
      <c r="DE313" s="215"/>
      <c r="DF313" s="215"/>
      <c r="DG313" s="215"/>
      <c r="DH313" s="215"/>
      <c r="DI313" s="215"/>
      <c r="DJ313" s="215"/>
      <c r="DK313" s="215"/>
      <c r="DL313" s="215"/>
      <c r="DM313" s="215"/>
      <c r="DN313" s="215"/>
      <c r="DO313" s="215"/>
      <c r="DP313" s="215"/>
      <c r="DQ313" s="215"/>
      <c r="DR313" s="215"/>
      <c r="DS313" s="215"/>
      <c r="DT313" s="215"/>
      <c r="DU313" s="215"/>
      <c r="DV313" s="215"/>
      <c r="DW313" s="215"/>
      <c r="DX313" s="215"/>
      <c r="DY313" s="215"/>
      <c r="DZ313" s="215"/>
      <c r="EA313" s="215"/>
      <c r="EB313" s="215"/>
      <c r="EC313" s="215"/>
      <c r="ED313" s="215"/>
      <c r="EE313" s="215"/>
      <c r="EF313" s="215"/>
      <c r="EG313" s="215"/>
      <c r="EH313" s="215"/>
      <c r="EI313" s="215"/>
      <c r="EJ313" s="215"/>
      <c r="EK313" s="215"/>
      <c r="EL313" s="215"/>
      <c r="EM313" s="215"/>
      <c r="EN313" s="215"/>
      <c r="EO313" s="215"/>
      <c r="EP313" s="215"/>
      <c r="EQ313" s="215"/>
      <c r="ER313" s="215"/>
      <c r="ES313" s="215"/>
      <c r="ET313" s="215"/>
      <c r="EU313" s="215"/>
      <c r="EV313" s="215"/>
      <c r="EW313" s="215"/>
      <c r="EX313" s="215"/>
      <c r="EY313" s="215"/>
      <c r="EZ313" s="215"/>
      <c r="FA313" s="215"/>
      <c r="FB313" s="215"/>
      <c r="FC313" s="215"/>
      <c r="FD313" s="215"/>
      <c r="FE313" s="215"/>
      <c r="FF313" s="215"/>
      <c r="FG313" s="215"/>
      <c r="FH313" s="215"/>
      <c r="FI313" s="215"/>
      <c r="FJ313" s="215"/>
      <c r="FK313" s="215"/>
      <c r="FL313" s="215"/>
      <c r="FM313" s="215"/>
      <c r="FN313" s="215"/>
      <c r="FO313" s="215"/>
      <c r="FP313" s="215"/>
      <c r="FQ313" s="215"/>
      <c r="FR313" s="215"/>
      <c r="FS313" s="215"/>
      <c r="FT313" s="215"/>
      <c r="FU313" s="215"/>
      <c r="FV313" s="215"/>
      <c r="FW313" s="215"/>
      <c r="FX313" s="215"/>
      <c r="FY313" s="215"/>
      <c r="FZ313" s="215"/>
      <c r="GA313" s="215"/>
      <c r="GB313" s="215"/>
      <c r="GC313" s="215"/>
      <c r="GD313" s="215"/>
      <c r="GE313" s="215"/>
      <c r="GF313" s="215"/>
      <c r="GG313" s="218"/>
      <c r="GH313" s="215"/>
      <c r="GI313" s="215"/>
      <c r="GJ313" s="215"/>
      <c r="GK313" s="215"/>
      <c r="GL313" s="1505"/>
      <c r="GM313" s="2154"/>
      <c r="GN313" s="1525"/>
    </row>
    <row r="314" spans="1:196" ht="10.5" hidden="1" customHeight="1">
      <c r="A314" s="1387"/>
      <c r="B314" s="1381"/>
      <c r="C314" s="1381"/>
      <c r="D314" s="1381"/>
      <c r="E314" s="1381"/>
      <c r="F314" s="1381"/>
      <c r="G314" s="1519"/>
      <c r="H314" s="1520"/>
      <c r="I314" s="1517"/>
      <c r="J314" s="1511"/>
      <c r="K314" s="1511"/>
      <c r="L314" s="1511"/>
      <c r="M314" s="1512"/>
      <c r="N314" s="1510"/>
      <c r="O314" s="1511"/>
      <c r="P314" s="1511"/>
      <c r="Q314" s="1511"/>
      <c r="R314" s="1512"/>
      <c r="S314" s="1510"/>
      <c r="T314" s="1511"/>
      <c r="U314" s="1511"/>
      <c r="V314" s="1511"/>
      <c r="W314" s="1512"/>
      <c r="X314" s="1510"/>
      <c r="Y314" s="1511"/>
      <c r="Z314" s="1511"/>
      <c r="AA314" s="1511"/>
      <c r="AB314" s="1512"/>
      <c r="AC314" s="1510"/>
      <c r="AD314" s="1511"/>
      <c r="AE314" s="1511"/>
      <c r="AF314" s="1511"/>
      <c r="AG314" s="1512"/>
      <c r="AH314" s="1510"/>
      <c r="AI314" s="1511"/>
      <c r="AJ314" s="1511"/>
      <c r="AK314" s="1511"/>
      <c r="AL314" s="1512"/>
      <c r="AM314" s="1510"/>
      <c r="AN314" s="1511"/>
      <c r="AO314" s="1511"/>
      <c r="AP314" s="1511"/>
      <c r="AQ314" s="1512"/>
      <c r="AR314" s="1510"/>
      <c r="AS314" s="1511"/>
      <c r="AT314" s="1511"/>
      <c r="AU314" s="1511"/>
      <c r="AV314" s="1512"/>
      <c r="AW314" s="1510"/>
      <c r="AX314" s="1511"/>
      <c r="AY314" s="1511"/>
      <c r="AZ314" s="1511"/>
      <c r="BA314" s="1521"/>
      <c r="BB314" s="1522"/>
      <c r="BC314" s="1511"/>
      <c r="BD314" s="1511"/>
      <c r="BE314" s="1511"/>
      <c r="BF314" s="1512"/>
      <c r="BG314" s="1510"/>
      <c r="BH314" s="1511"/>
      <c r="BI314" s="1511"/>
      <c r="BJ314" s="1511"/>
      <c r="BK314" s="1512"/>
      <c r="BL314" s="1510"/>
      <c r="BM314" s="1511"/>
      <c r="BN314" s="1511"/>
      <c r="BO314" s="1511"/>
      <c r="BP314" s="1512"/>
      <c r="BQ314" s="1510"/>
      <c r="BR314" s="1511"/>
      <c r="BS314" s="1511"/>
      <c r="BT314" s="1511"/>
      <c r="BU314" s="1512"/>
      <c r="BV314" s="1510"/>
      <c r="BW314" s="1511"/>
      <c r="BX314" s="1511"/>
      <c r="BY314" s="1511"/>
      <c r="BZ314" s="1512"/>
      <c r="CA314" s="1510"/>
      <c r="CB314" s="1511"/>
      <c r="CC314" s="1511"/>
      <c r="CD314" s="1511"/>
      <c r="CE314" s="1512"/>
      <c r="CF314" s="1510"/>
      <c r="CG314" s="1511"/>
      <c r="CH314" s="1511"/>
      <c r="CI314" s="1511"/>
      <c r="CJ314" s="1512"/>
      <c r="CK314" s="1511"/>
      <c r="CL314" s="1511"/>
      <c r="CM314" s="1511"/>
      <c r="CN314" s="1511"/>
      <c r="CO314" s="1512"/>
      <c r="CP314" s="1510"/>
      <c r="CQ314" s="1511"/>
      <c r="CR314" s="1511"/>
      <c r="CS314" s="1511"/>
      <c r="CT314" s="1512"/>
      <c r="CU314" s="1510"/>
      <c r="CV314" s="1511"/>
      <c r="CW314" s="1511"/>
      <c r="CX314" s="1511"/>
      <c r="CY314" s="1512"/>
      <c r="CZ314" s="1510"/>
      <c r="DA314" s="1511"/>
      <c r="DB314" s="1511"/>
      <c r="DC314" s="1511"/>
      <c r="DD314" s="1512"/>
      <c r="DE314" s="1510"/>
      <c r="DF314" s="1511"/>
      <c r="DG314" s="1511"/>
      <c r="DH314" s="1511"/>
      <c r="DI314" s="1512"/>
      <c r="DJ314" s="1510"/>
      <c r="DK314" s="1511"/>
      <c r="DL314" s="1511"/>
      <c r="DM314" s="1511"/>
      <c r="DN314" s="1512"/>
      <c r="DO314" s="1510"/>
      <c r="DP314" s="1511"/>
      <c r="DQ314" s="1511"/>
      <c r="DR314" s="1511"/>
      <c r="DS314" s="1512"/>
      <c r="DT314" s="1510"/>
      <c r="DU314" s="1511"/>
      <c r="DV314" s="1511"/>
      <c r="DW314" s="1511"/>
      <c r="DX314" s="1512"/>
      <c r="DY314" s="1510"/>
      <c r="DZ314" s="1511"/>
      <c r="EA314" s="1511"/>
      <c r="EB314" s="1511"/>
      <c r="EC314" s="1512"/>
      <c r="ED314" s="1510"/>
      <c r="EE314" s="1511"/>
      <c r="EF314" s="1511"/>
      <c r="EG314" s="1511"/>
      <c r="EH314" s="1512"/>
      <c r="EI314" s="1510"/>
      <c r="EJ314" s="1511"/>
      <c r="EK314" s="1511"/>
      <c r="EL314" s="1511"/>
      <c r="EM314" s="1512"/>
      <c r="EN314" s="1510"/>
      <c r="EO314" s="1511"/>
      <c r="EP314" s="1511"/>
      <c r="EQ314" s="1511"/>
      <c r="ER314" s="1512"/>
      <c r="ES314" s="1510"/>
      <c r="ET314" s="1511"/>
      <c r="EU314" s="1511"/>
      <c r="EV314" s="1511"/>
      <c r="EW314" s="1512"/>
      <c r="EX314" s="1510"/>
      <c r="EY314" s="1511"/>
      <c r="EZ314" s="1511"/>
      <c r="FA314" s="1511"/>
      <c r="FB314" s="1512"/>
      <c r="FC314" s="1510"/>
      <c r="FD314" s="1511"/>
      <c r="FE314" s="1511"/>
      <c r="FF314" s="1511"/>
      <c r="FG314" s="1512"/>
      <c r="FH314" s="1510"/>
      <c r="FI314" s="1511"/>
      <c r="FJ314" s="1511"/>
      <c r="FK314" s="1511"/>
      <c r="FL314" s="1512"/>
      <c r="FM314" s="1510"/>
      <c r="FN314" s="1511"/>
      <c r="FO314" s="1511"/>
      <c r="FP314" s="1511"/>
      <c r="FQ314" s="1512"/>
      <c r="FR314" s="1510"/>
      <c r="FS314" s="1511"/>
      <c r="FT314" s="1511"/>
      <c r="FU314" s="1511"/>
      <c r="FV314" s="1512"/>
      <c r="FW314" s="1510"/>
      <c r="FX314" s="1511"/>
      <c r="FY314" s="1511"/>
      <c r="FZ314" s="1511"/>
      <c r="GA314" s="1512"/>
      <c r="GB314" s="1510"/>
      <c r="GC314" s="1511"/>
      <c r="GD314" s="1511"/>
      <c r="GE314" s="1511"/>
      <c r="GF314" s="1512"/>
      <c r="GG314" s="1510"/>
      <c r="GH314" s="1511"/>
      <c r="GI314" s="1511"/>
      <c r="GJ314" s="1511"/>
      <c r="GK314" s="1513"/>
      <c r="GL314" s="1514"/>
      <c r="GM314" s="2155"/>
      <c r="GN314" s="1525"/>
    </row>
    <row r="315" spans="1:196" ht="10.5" hidden="1" customHeight="1">
      <c r="A315" s="1387"/>
      <c r="B315" s="1381"/>
      <c r="C315" s="1381"/>
      <c r="D315" s="1381"/>
      <c r="E315" s="1381"/>
      <c r="F315" s="1381"/>
      <c r="G315" s="1392" t="s">
        <v>716</v>
      </c>
      <c r="H315" s="1515"/>
      <c r="I315" s="214"/>
      <c r="J315" s="215"/>
      <c r="K315" s="215"/>
      <c r="L315" s="215"/>
      <c r="M315" s="217"/>
      <c r="N315" s="218"/>
      <c r="O315" s="215"/>
      <c r="P315" s="215"/>
      <c r="Q315" s="215"/>
      <c r="R315" s="217"/>
      <c r="S315" s="215"/>
      <c r="T315" s="215"/>
      <c r="U315" s="215"/>
      <c r="V315" s="215"/>
      <c r="W315" s="215"/>
      <c r="X315" s="218"/>
      <c r="Y315" s="215"/>
      <c r="Z315" s="215"/>
      <c r="AA315" s="215"/>
      <c r="AB315" s="215"/>
      <c r="AC315" s="218"/>
      <c r="AD315" s="215"/>
      <c r="AE315" s="215"/>
      <c r="AF315" s="215"/>
      <c r="AG315" s="217"/>
      <c r="AH315" s="218"/>
      <c r="AI315" s="215"/>
      <c r="AJ315" s="215"/>
      <c r="AK315" s="215"/>
      <c r="AL315" s="217"/>
      <c r="AM315" s="215"/>
      <c r="AN315" s="215"/>
      <c r="AO315" s="215"/>
      <c r="AP315" s="215"/>
      <c r="AQ315" s="215"/>
      <c r="AR315" s="218"/>
      <c r="AS315" s="215"/>
      <c r="AT315" s="215"/>
      <c r="AU315" s="215"/>
      <c r="AV315" s="217"/>
      <c r="AW315" s="215"/>
      <c r="AX315" s="215"/>
      <c r="AY315" s="215"/>
      <c r="AZ315" s="215"/>
      <c r="BA315" s="215"/>
      <c r="BB315" s="219"/>
      <c r="BC315" s="215"/>
      <c r="BD315" s="215"/>
      <c r="BE315" s="215"/>
      <c r="BF315" s="217"/>
      <c r="BG315" s="215"/>
      <c r="BH315" s="215"/>
      <c r="BI315" s="215"/>
      <c r="BJ315" s="215"/>
      <c r="BK315" s="215"/>
      <c r="BL315" s="218"/>
      <c r="BM315" s="215"/>
      <c r="BN315" s="215"/>
      <c r="BO315" s="215"/>
      <c r="BP315" s="215"/>
      <c r="BQ315" s="218"/>
      <c r="BR315" s="215"/>
      <c r="BS315" s="215"/>
      <c r="BT315" s="215"/>
      <c r="BU315" s="217"/>
      <c r="BV315" s="218"/>
      <c r="BW315" s="215"/>
      <c r="BX315" s="215"/>
      <c r="BY315" s="215"/>
      <c r="BZ315" s="217"/>
      <c r="CA315" s="218"/>
      <c r="CB315" s="215"/>
      <c r="CC315" s="215"/>
      <c r="CD315" s="215"/>
      <c r="CE315" s="217"/>
      <c r="CF315" s="218"/>
      <c r="CG315" s="215"/>
      <c r="CH315" s="215"/>
      <c r="CI315" s="215"/>
      <c r="CJ315" s="217"/>
      <c r="CK315" s="215"/>
      <c r="CL315" s="215"/>
      <c r="CM315" s="215"/>
      <c r="CN315" s="215"/>
      <c r="CO315" s="215"/>
      <c r="CP315" s="215"/>
      <c r="CQ315" s="215"/>
      <c r="CR315" s="215"/>
      <c r="CS315" s="215"/>
      <c r="CT315" s="215"/>
      <c r="CU315" s="215"/>
      <c r="CV315" s="215"/>
      <c r="CW315" s="215"/>
      <c r="CX315" s="215"/>
      <c r="CY315" s="215"/>
      <c r="CZ315" s="215"/>
      <c r="DA315" s="215"/>
      <c r="DB315" s="215"/>
      <c r="DC315" s="215"/>
      <c r="DD315" s="215"/>
      <c r="DE315" s="215"/>
      <c r="DF315" s="215"/>
      <c r="DG315" s="215"/>
      <c r="DH315" s="215"/>
      <c r="DI315" s="215"/>
      <c r="DJ315" s="215"/>
      <c r="DK315" s="215"/>
      <c r="DL315" s="215"/>
      <c r="DM315" s="215"/>
      <c r="DN315" s="215"/>
      <c r="DO315" s="215"/>
      <c r="DP315" s="215"/>
      <c r="DQ315" s="215"/>
      <c r="DR315" s="215"/>
      <c r="DS315" s="215"/>
      <c r="DT315" s="215"/>
      <c r="DU315" s="215"/>
      <c r="DV315" s="215"/>
      <c r="DW315" s="215"/>
      <c r="DX315" s="215"/>
      <c r="DY315" s="215"/>
      <c r="DZ315" s="215"/>
      <c r="EA315" s="215"/>
      <c r="EB315" s="215"/>
      <c r="EC315" s="215"/>
      <c r="ED315" s="215"/>
      <c r="EE315" s="215"/>
      <c r="EF315" s="215"/>
      <c r="EG315" s="215"/>
      <c r="EH315" s="215"/>
      <c r="EI315" s="215"/>
      <c r="EJ315" s="215"/>
      <c r="EK315" s="215"/>
      <c r="EL315" s="215"/>
      <c r="EM315" s="215"/>
      <c r="EN315" s="215"/>
      <c r="EO315" s="215"/>
      <c r="EP315" s="215"/>
      <c r="EQ315" s="215"/>
      <c r="ER315" s="215"/>
      <c r="ES315" s="215"/>
      <c r="ET315" s="215"/>
      <c r="EU315" s="215"/>
      <c r="EV315" s="215"/>
      <c r="EW315" s="215"/>
      <c r="EX315" s="215"/>
      <c r="EY315" s="215"/>
      <c r="EZ315" s="215"/>
      <c r="FA315" s="215"/>
      <c r="FB315" s="215"/>
      <c r="FC315" s="215"/>
      <c r="FD315" s="215"/>
      <c r="FE315" s="215"/>
      <c r="FF315" s="215"/>
      <c r="FG315" s="215"/>
      <c r="FH315" s="215"/>
      <c r="FI315" s="215"/>
      <c r="FJ315" s="215"/>
      <c r="FK315" s="215"/>
      <c r="FL315" s="215"/>
      <c r="FM315" s="215"/>
      <c r="FN315" s="215"/>
      <c r="FO315" s="215"/>
      <c r="FP315" s="215"/>
      <c r="FQ315" s="215"/>
      <c r="FR315" s="215"/>
      <c r="FS315" s="215"/>
      <c r="FT315" s="215"/>
      <c r="FU315" s="215"/>
      <c r="FV315" s="215"/>
      <c r="FW315" s="215"/>
      <c r="FX315" s="215"/>
      <c r="FY315" s="215"/>
      <c r="FZ315" s="215"/>
      <c r="GA315" s="215"/>
      <c r="GB315" s="215"/>
      <c r="GC315" s="215"/>
      <c r="GD315" s="215"/>
      <c r="GE315" s="215"/>
      <c r="GF315" s="215"/>
      <c r="GG315" s="218"/>
      <c r="GH315" s="215"/>
      <c r="GI315" s="215"/>
      <c r="GJ315" s="215"/>
      <c r="GK315" s="215"/>
      <c r="GL315" s="1504">
        <f>SUM(I317:GK317)</f>
        <v>0</v>
      </c>
      <c r="GM315" s="2157">
        <f>ROUND(GL315/20,2)</f>
        <v>0</v>
      </c>
      <c r="GN315" s="1525"/>
    </row>
    <row r="316" spans="1:196" ht="4.5" hidden="1" customHeight="1">
      <c r="A316" s="1387"/>
      <c r="B316" s="1381"/>
      <c r="C316" s="1381"/>
      <c r="D316" s="1381"/>
      <c r="E316" s="1381"/>
      <c r="F316" s="1381"/>
      <c r="G316" s="1392"/>
      <c r="H316" s="1515"/>
      <c r="I316" s="214"/>
      <c r="J316" s="215"/>
      <c r="K316" s="215"/>
      <c r="L316" s="215"/>
      <c r="M316" s="217"/>
      <c r="N316" s="218"/>
      <c r="O316" s="215"/>
      <c r="P316" s="215"/>
      <c r="Q316" s="215"/>
      <c r="R316" s="217"/>
      <c r="S316" s="215"/>
      <c r="T316" s="215"/>
      <c r="U316" s="215"/>
      <c r="V316" s="215"/>
      <c r="W316" s="215"/>
      <c r="X316" s="218"/>
      <c r="Y316" s="215"/>
      <c r="Z316" s="215"/>
      <c r="AA316" s="215"/>
      <c r="AB316" s="215"/>
      <c r="AC316" s="218"/>
      <c r="AD316" s="215"/>
      <c r="AE316" s="215"/>
      <c r="AF316" s="215"/>
      <c r="AG316" s="217"/>
      <c r="AH316" s="218"/>
      <c r="AI316" s="215"/>
      <c r="AJ316" s="215"/>
      <c r="AK316" s="215"/>
      <c r="AL316" s="217"/>
      <c r="AM316" s="215"/>
      <c r="AN316" s="215"/>
      <c r="AO316" s="215"/>
      <c r="AP316" s="215"/>
      <c r="AQ316" s="215"/>
      <c r="AR316" s="218"/>
      <c r="AS316" s="215"/>
      <c r="AT316" s="215"/>
      <c r="AU316" s="215"/>
      <c r="AV316" s="217"/>
      <c r="AW316" s="215"/>
      <c r="AX316" s="215"/>
      <c r="AY316" s="215"/>
      <c r="AZ316" s="215"/>
      <c r="BA316" s="215"/>
      <c r="BB316" s="219"/>
      <c r="BC316" s="215"/>
      <c r="BD316" s="215"/>
      <c r="BE316" s="215"/>
      <c r="BF316" s="217"/>
      <c r="BG316" s="215"/>
      <c r="BH316" s="215"/>
      <c r="BI316" s="215"/>
      <c r="BJ316" s="215"/>
      <c r="BK316" s="215"/>
      <c r="BL316" s="218"/>
      <c r="BM316" s="215"/>
      <c r="BN316" s="215"/>
      <c r="BO316" s="215"/>
      <c r="BP316" s="215"/>
      <c r="BQ316" s="218"/>
      <c r="BR316" s="215"/>
      <c r="BS316" s="215"/>
      <c r="BT316" s="215"/>
      <c r="BU316" s="217"/>
      <c r="BV316" s="218"/>
      <c r="BW316" s="215"/>
      <c r="BX316" s="215"/>
      <c r="BY316" s="215"/>
      <c r="BZ316" s="217"/>
      <c r="CA316" s="218"/>
      <c r="CB316" s="215"/>
      <c r="CC316" s="215"/>
      <c r="CD316" s="215"/>
      <c r="CE316" s="217"/>
      <c r="CF316" s="218"/>
      <c r="CG316" s="215"/>
      <c r="CH316" s="215"/>
      <c r="CI316" s="215"/>
      <c r="CJ316" s="217"/>
      <c r="CK316" s="215"/>
      <c r="CL316" s="215"/>
      <c r="CM316" s="215"/>
      <c r="CN316" s="215"/>
      <c r="CO316" s="215"/>
      <c r="CP316" s="215"/>
      <c r="CQ316" s="215"/>
      <c r="CR316" s="215"/>
      <c r="CS316" s="215"/>
      <c r="CT316" s="215"/>
      <c r="CU316" s="215"/>
      <c r="CV316" s="215"/>
      <c r="CW316" s="215"/>
      <c r="CX316" s="215"/>
      <c r="CY316" s="215"/>
      <c r="CZ316" s="215"/>
      <c r="DA316" s="215"/>
      <c r="DB316" s="215"/>
      <c r="DC316" s="215"/>
      <c r="DD316" s="215"/>
      <c r="DE316" s="215"/>
      <c r="DF316" s="215"/>
      <c r="DG316" s="215"/>
      <c r="DH316" s="215"/>
      <c r="DI316" s="215"/>
      <c r="DJ316" s="215"/>
      <c r="DK316" s="215"/>
      <c r="DL316" s="215"/>
      <c r="DM316" s="215"/>
      <c r="DN316" s="215"/>
      <c r="DO316" s="215"/>
      <c r="DP316" s="215"/>
      <c r="DQ316" s="215"/>
      <c r="DR316" s="215"/>
      <c r="DS316" s="215"/>
      <c r="DT316" s="215"/>
      <c r="DU316" s="215"/>
      <c r="DV316" s="215"/>
      <c r="DW316" s="215"/>
      <c r="DX316" s="215"/>
      <c r="DY316" s="215"/>
      <c r="DZ316" s="215"/>
      <c r="EA316" s="215"/>
      <c r="EB316" s="215"/>
      <c r="EC316" s="215"/>
      <c r="ED316" s="215"/>
      <c r="EE316" s="215"/>
      <c r="EF316" s="215"/>
      <c r="EG316" s="215"/>
      <c r="EH316" s="215"/>
      <c r="EI316" s="215"/>
      <c r="EJ316" s="215"/>
      <c r="EK316" s="215"/>
      <c r="EL316" s="215"/>
      <c r="EM316" s="215"/>
      <c r="EN316" s="215"/>
      <c r="EO316" s="215"/>
      <c r="EP316" s="215"/>
      <c r="EQ316" s="215"/>
      <c r="ER316" s="215"/>
      <c r="ES316" s="215"/>
      <c r="ET316" s="215"/>
      <c r="EU316" s="215"/>
      <c r="EV316" s="215"/>
      <c r="EW316" s="215"/>
      <c r="EX316" s="215"/>
      <c r="EY316" s="215"/>
      <c r="EZ316" s="215"/>
      <c r="FA316" s="215"/>
      <c r="FB316" s="215"/>
      <c r="FC316" s="215"/>
      <c r="FD316" s="215"/>
      <c r="FE316" s="215"/>
      <c r="FF316" s="215"/>
      <c r="FG316" s="215"/>
      <c r="FH316" s="215"/>
      <c r="FI316" s="215"/>
      <c r="FJ316" s="215"/>
      <c r="FK316" s="215"/>
      <c r="FL316" s="215"/>
      <c r="FM316" s="215"/>
      <c r="FN316" s="215"/>
      <c r="FO316" s="215"/>
      <c r="FP316" s="215"/>
      <c r="FQ316" s="215"/>
      <c r="FR316" s="215"/>
      <c r="FS316" s="215"/>
      <c r="FT316" s="215"/>
      <c r="FU316" s="215"/>
      <c r="FV316" s="215"/>
      <c r="FW316" s="215"/>
      <c r="FX316" s="215"/>
      <c r="FY316" s="215"/>
      <c r="FZ316" s="215"/>
      <c r="GA316" s="215"/>
      <c r="GB316" s="215"/>
      <c r="GC316" s="215"/>
      <c r="GD316" s="215"/>
      <c r="GE316" s="215"/>
      <c r="GF316" s="215"/>
      <c r="GG316" s="218"/>
      <c r="GH316" s="215"/>
      <c r="GI316" s="215"/>
      <c r="GJ316" s="215"/>
      <c r="GK316" s="215"/>
      <c r="GL316" s="1505"/>
      <c r="GM316" s="2154"/>
      <c r="GN316" s="1525"/>
    </row>
    <row r="317" spans="1:196" ht="10.5" hidden="1" customHeight="1" thickBot="1">
      <c r="A317" s="1388"/>
      <c r="B317" s="1382"/>
      <c r="C317" s="1382"/>
      <c r="D317" s="1382"/>
      <c r="E317" s="1384"/>
      <c r="F317" s="1384"/>
      <c r="G317" s="1403"/>
      <c r="H317" s="1516"/>
      <c r="I317" s="1506"/>
      <c r="J317" s="1472"/>
      <c r="K317" s="1472"/>
      <c r="L317" s="1472"/>
      <c r="M317" s="1473"/>
      <c r="N317" s="1471"/>
      <c r="O317" s="1472"/>
      <c r="P317" s="1472"/>
      <c r="Q317" s="1472"/>
      <c r="R317" s="1473"/>
      <c r="S317" s="1471"/>
      <c r="T317" s="1472"/>
      <c r="U317" s="1472"/>
      <c r="V317" s="1472"/>
      <c r="W317" s="1473"/>
      <c r="X317" s="1471"/>
      <c r="Y317" s="1472"/>
      <c r="Z317" s="1472"/>
      <c r="AA317" s="1472"/>
      <c r="AB317" s="1473"/>
      <c r="AC317" s="1471"/>
      <c r="AD317" s="1472"/>
      <c r="AE317" s="1472"/>
      <c r="AF317" s="1472"/>
      <c r="AG317" s="1473"/>
      <c r="AH317" s="1471"/>
      <c r="AI317" s="1472"/>
      <c r="AJ317" s="1472"/>
      <c r="AK317" s="1472"/>
      <c r="AL317" s="1473"/>
      <c r="AM317" s="1507"/>
      <c r="AN317" s="1508"/>
      <c r="AO317" s="1508"/>
      <c r="AP317" s="1508"/>
      <c r="AQ317" s="1509"/>
      <c r="AR317" s="1471"/>
      <c r="AS317" s="1472"/>
      <c r="AT317" s="1472"/>
      <c r="AU317" s="1472"/>
      <c r="AV317" s="1473"/>
      <c r="AW317" s="1471"/>
      <c r="AX317" s="1472"/>
      <c r="AY317" s="1472"/>
      <c r="AZ317" s="1472"/>
      <c r="BA317" s="1473"/>
      <c r="BB317" s="1471"/>
      <c r="BC317" s="1472"/>
      <c r="BD317" s="1472"/>
      <c r="BE317" s="1472"/>
      <c r="BF317" s="1473"/>
      <c r="BG317" s="1471"/>
      <c r="BH317" s="1472"/>
      <c r="BI317" s="1472"/>
      <c r="BJ317" s="1472"/>
      <c r="BK317" s="1473"/>
      <c r="BL317" s="1471"/>
      <c r="BM317" s="1472"/>
      <c r="BN317" s="1472"/>
      <c r="BO317" s="1472"/>
      <c r="BP317" s="1473"/>
      <c r="BQ317" s="1471"/>
      <c r="BR317" s="1472"/>
      <c r="BS317" s="1472"/>
      <c r="BT317" s="1472"/>
      <c r="BU317" s="1473"/>
      <c r="BV317" s="1471"/>
      <c r="BW317" s="1472"/>
      <c r="BX317" s="1472"/>
      <c r="BY317" s="1472"/>
      <c r="BZ317" s="1473"/>
      <c r="CA317" s="1471"/>
      <c r="CB317" s="1472"/>
      <c r="CC317" s="1472"/>
      <c r="CD317" s="1472"/>
      <c r="CE317" s="1473"/>
      <c r="CF317" s="1471"/>
      <c r="CG317" s="1472"/>
      <c r="CH317" s="1472"/>
      <c r="CI317" s="1472"/>
      <c r="CJ317" s="1473"/>
      <c r="CK317" s="1471"/>
      <c r="CL317" s="1472"/>
      <c r="CM317" s="1472"/>
      <c r="CN317" s="1472"/>
      <c r="CO317" s="1473"/>
      <c r="CP317" s="1471"/>
      <c r="CQ317" s="1472"/>
      <c r="CR317" s="1472"/>
      <c r="CS317" s="1472"/>
      <c r="CT317" s="1473"/>
      <c r="CU317" s="1471"/>
      <c r="CV317" s="1472"/>
      <c r="CW317" s="1472"/>
      <c r="CX317" s="1472"/>
      <c r="CY317" s="1473"/>
      <c r="CZ317" s="1471"/>
      <c r="DA317" s="1472"/>
      <c r="DB317" s="1472"/>
      <c r="DC317" s="1472"/>
      <c r="DD317" s="1473"/>
      <c r="DE317" s="1471"/>
      <c r="DF317" s="1472"/>
      <c r="DG317" s="1472"/>
      <c r="DH317" s="1472"/>
      <c r="DI317" s="1473"/>
      <c r="DJ317" s="1471"/>
      <c r="DK317" s="1472"/>
      <c r="DL317" s="1472"/>
      <c r="DM317" s="1472"/>
      <c r="DN317" s="1473"/>
      <c r="DO317" s="1471"/>
      <c r="DP317" s="1472"/>
      <c r="DQ317" s="1472"/>
      <c r="DR317" s="1472"/>
      <c r="DS317" s="1473"/>
      <c r="DT317" s="1471"/>
      <c r="DU317" s="1472"/>
      <c r="DV317" s="1472"/>
      <c r="DW317" s="1472"/>
      <c r="DX317" s="1473"/>
      <c r="DY317" s="1471"/>
      <c r="DZ317" s="1472"/>
      <c r="EA317" s="1472"/>
      <c r="EB317" s="1472"/>
      <c r="EC317" s="1473"/>
      <c r="ED317" s="1471"/>
      <c r="EE317" s="1472"/>
      <c r="EF317" s="1472"/>
      <c r="EG317" s="1472"/>
      <c r="EH317" s="1473"/>
      <c r="EI317" s="1471"/>
      <c r="EJ317" s="1472"/>
      <c r="EK317" s="1472"/>
      <c r="EL317" s="1472"/>
      <c r="EM317" s="1473"/>
      <c r="EN317" s="1471"/>
      <c r="EO317" s="1472"/>
      <c r="EP317" s="1472"/>
      <c r="EQ317" s="1472"/>
      <c r="ER317" s="1473"/>
      <c r="ES317" s="1471"/>
      <c r="ET317" s="1472"/>
      <c r="EU317" s="1472"/>
      <c r="EV317" s="1472"/>
      <c r="EW317" s="1473"/>
      <c r="EX317" s="1471"/>
      <c r="EY317" s="1472"/>
      <c r="EZ317" s="1472"/>
      <c r="FA317" s="1472"/>
      <c r="FB317" s="1473"/>
      <c r="FC317" s="1471"/>
      <c r="FD317" s="1472"/>
      <c r="FE317" s="1472"/>
      <c r="FF317" s="1472"/>
      <c r="FG317" s="1473"/>
      <c r="FH317" s="1471"/>
      <c r="FI317" s="1472"/>
      <c r="FJ317" s="1472"/>
      <c r="FK317" s="1472"/>
      <c r="FL317" s="1473"/>
      <c r="FM317" s="1471"/>
      <c r="FN317" s="1472"/>
      <c r="FO317" s="1472"/>
      <c r="FP317" s="1472"/>
      <c r="FQ317" s="1473"/>
      <c r="FR317" s="1471"/>
      <c r="FS317" s="1472"/>
      <c r="FT317" s="1472"/>
      <c r="FU317" s="1472"/>
      <c r="FV317" s="1473"/>
      <c r="FW317" s="1471"/>
      <c r="FX317" s="1472"/>
      <c r="FY317" s="1472"/>
      <c r="FZ317" s="1472"/>
      <c r="GA317" s="1473"/>
      <c r="GB317" s="1471"/>
      <c r="GC317" s="1472"/>
      <c r="GD317" s="1472"/>
      <c r="GE317" s="1472"/>
      <c r="GF317" s="1473"/>
      <c r="GG317" s="1471"/>
      <c r="GH317" s="1472"/>
      <c r="GI317" s="1472"/>
      <c r="GJ317" s="1472"/>
      <c r="GK317" s="1473"/>
      <c r="GL317" s="1505"/>
      <c r="GM317" s="2154"/>
      <c r="GN317" s="1526"/>
    </row>
    <row r="318" spans="1:196" ht="10.5" hidden="1" customHeight="1">
      <c r="A318" s="1387"/>
      <c r="B318" s="1381" t="str">
        <f>IF($A318="","",VLOOKUP($A318,②従事者明細!$A$3:$I$40,2))</f>
        <v/>
      </c>
      <c r="C318" s="1381" t="str">
        <f>IF($A318="","",VLOOKUP($A318,②従事者明細!$A$3:$I$40,3))</f>
        <v/>
      </c>
      <c r="D318" s="1381" t="str">
        <f>IF($A318="","",VLOOKUP($A318,②従事者明細!$A$3:$I$40,6))</f>
        <v/>
      </c>
      <c r="E318" s="1380" t="str">
        <f>IF($A318="","",VLOOKUP($A318,②従事者明細!$A$3:$I$40,5))</f>
        <v/>
      </c>
      <c r="F318" s="1380" t="str">
        <f>IF($A318="","",VLOOKUP($A318,②従事者明細!$A$3:$I$40,4))</f>
        <v/>
      </c>
      <c r="G318" s="1392" t="s">
        <v>764</v>
      </c>
      <c r="H318" s="1515"/>
      <c r="I318" s="214"/>
      <c r="J318" s="215"/>
      <c r="K318" s="215"/>
      <c r="L318" s="215"/>
      <c r="M318" s="217"/>
      <c r="N318" s="218"/>
      <c r="O318" s="215"/>
      <c r="P318" s="215"/>
      <c r="Q318" s="215"/>
      <c r="R318" s="215"/>
      <c r="S318" s="218"/>
      <c r="T318" s="215"/>
      <c r="U318" s="215"/>
      <c r="V318" s="215"/>
      <c r="W318" s="215"/>
      <c r="X318" s="218"/>
      <c r="Y318" s="215"/>
      <c r="Z318" s="215"/>
      <c r="AA318" s="215"/>
      <c r="AB318" s="215"/>
      <c r="AC318" s="218"/>
      <c r="AD318" s="215"/>
      <c r="AE318" s="215"/>
      <c r="AF318" s="215"/>
      <c r="AG318" s="217"/>
      <c r="AH318" s="218"/>
      <c r="AI318" s="215"/>
      <c r="AJ318" s="215"/>
      <c r="AK318" s="215"/>
      <c r="AL318" s="217"/>
      <c r="AM318" s="215"/>
      <c r="AN318" s="215"/>
      <c r="AO318" s="215"/>
      <c r="AP318" s="215"/>
      <c r="AQ318" s="215"/>
      <c r="AR318" s="218"/>
      <c r="AS318" s="215"/>
      <c r="AT318" s="215"/>
      <c r="AU318" s="215"/>
      <c r="AV318" s="217"/>
      <c r="AW318" s="215"/>
      <c r="AX318" s="215"/>
      <c r="AY318" s="215"/>
      <c r="AZ318" s="215"/>
      <c r="BA318" s="215"/>
      <c r="BB318" s="219"/>
      <c r="BC318" s="215"/>
      <c r="BD318" s="215"/>
      <c r="BE318" s="215"/>
      <c r="BF318" s="217"/>
      <c r="BG318" s="215"/>
      <c r="BH318" s="215"/>
      <c r="BI318" s="215"/>
      <c r="BJ318" s="215"/>
      <c r="BK318" s="215"/>
      <c r="BL318" s="218"/>
      <c r="BM318" s="215"/>
      <c r="BN318" s="215"/>
      <c r="BO318" s="215"/>
      <c r="BP318" s="215"/>
      <c r="BQ318" s="218"/>
      <c r="BR318" s="215"/>
      <c r="BS318" s="215"/>
      <c r="BT318" s="215"/>
      <c r="BU318" s="217"/>
      <c r="BV318" s="218"/>
      <c r="BW318" s="215"/>
      <c r="BX318" s="215"/>
      <c r="BY318" s="215"/>
      <c r="BZ318" s="217"/>
      <c r="CA318" s="218"/>
      <c r="CB318" s="215"/>
      <c r="CC318" s="215"/>
      <c r="CD318" s="215"/>
      <c r="CE318" s="217"/>
      <c r="CF318" s="218"/>
      <c r="CG318" s="215"/>
      <c r="CH318" s="215"/>
      <c r="CI318" s="215"/>
      <c r="CJ318" s="217"/>
      <c r="CK318" s="215"/>
      <c r="CL318" s="215"/>
      <c r="CM318" s="215"/>
      <c r="CN318" s="215"/>
      <c r="CO318" s="215"/>
      <c r="CP318" s="215"/>
      <c r="CQ318" s="215"/>
      <c r="CR318" s="215"/>
      <c r="CS318" s="215"/>
      <c r="CT318" s="215"/>
      <c r="CU318" s="215"/>
      <c r="CV318" s="215"/>
      <c r="CW318" s="215"/>
      <c r="CX318" s="215"/>
      <c r="CY318" s="215"/>
      <c r="CZ318" s="215"/>
      <c r="DA318" s="215"/>
      <c r="DB318" s="215"/>
      <c r="DC318" s="215"/>
      <c r="DD318" s="215"/>
      <c r="DE318" s="215"/>
      <c r="DF318" s="215"/>
      <c r="DG318" s="215"/>
      <c r="DH318" s="215"/>
      <c r="DI318" s="215"/>
      <c r="DJ318" s="215"/>
      <c r="DK318" s="215"/>
      <c r="DL318" s="215"/>
      <c r="DM318" s="215"/>
      <c r="DN318" s="215"/>
      <c r="DO318" s="215"/>
      <c r="DP318" s="215"/>
      <c r="DQ318" s="215"/>
      <c r="DR318" s="215"/>
      <c r="DS318" s="215"/>
      <c r="DT318" s="215"/>
      <c r="DU318" s="215"/>
      <c r="DV318" s="215"/>
      <c r="DW318" s="215"/>
      <c r="DX318" s="215"/>
      <c r="DY318" s="215"/>
      <c r="DZ318" s="215"/>
      <c r="EA318" s="215"/>
      <c r="EB318" s="215"/>
      <c r="EC318" s="215"/>
      <c r="ED318" s="215"/>
      <c r="EE318" s="215"/>
      <c r="EF318" s="215"/>
      <c r="EG318" s="215"/>
      <c r="EH318" s="215"/>
      <c r="EI318" s="215"/>
      <c r="EJ318" s="215"/>
      <c r="EK318" s="215"/>
      <c r="EL318" s="215"/>
      <c r="EM318" s="215"/>
      <c r="EN318" s="215"/>
      <c r="EO318" s="215"/>
      <c r="EP318" s="215"/>
      <c r="EQ318" s="215"/>
      <c r="ER318" s="215"/>
      <c r="ES318" s="215"/>
      <c r="ET318" s="215"/>
      <c r="EU318" s="215"/>
      <c r="EV318" s="215"/>
      <c r="EW318" s="215"/>
      <c r="EX318" s="215"/>
      <c r="EY318" s="215"/>
      <c r="EZ318" s="215"/>
      <c r="FA318" s="215"/>
      <c r="FB318" s="215"/>
      <c r="FC318" s="215"/>
      <c r="FD318" s="215"/>
      <c r="FE318" s="215"/>
      <c r="FF318" s="215"/>
      <c r="FG318" s="215"/>
      <c r="FH318" s="215"/>
      <c r="FI318" s="215"/>
      <c r="FJ318" s="215"/>
      <c r="FK318" s="215"/>
      <c r="FL318" s="215"/>
      <c r="FM318" s="215"/>
      <c r="FN318" s="215"/>
      <c r="FO318" s="215"/>
      <c r="FP318" s="215"/>
      <c r="FQ318" s="215"/>
      <c r="FR318" s="215"/>
      <c r="FS318" s="215"/>
      <c r="FT318" s="215"/>
      <c r="FU318" s="215"/>
      <c r="FV318" s="215"/>
      <c r="FW318" s="215"/>
      <c r="FX318" s="215"/>
      <c r="FY318" s="215"/>
      <c r="FZ318" s="215"/>
      <c r="GA318" s="215"/>
      <c r="GB318" s="257"/>
      <c r="GC318" s="257"/>
      <c r="GD318" s="257"/>
      <c r="GE318" s="257"/>
      <c r="GF318" s="257"/>
      <c r="GG318" s="259"/>
      <c r="GH318" s="257"/>
      <c r="GI318" s="257"/>
      <c r="GJ318" s="257"/>
      <c r="GK318" s="257"/>
      <c r="GL318" s="1523">
        <f>SUM(I320:GK320)</f>
        <v>0</v>
      </c>
      <c r="GM318" s="2159">
        <f>ROUND(GL318/20,2)</f>
        <v>0</v>
      </c>
      <c r="GN318" s="1524"/>
    </row>
    <row r="319" spans="1:196" ht="4.5" hidden="1" customHeight="1">
      <c r="A319" s="1387"/>
      <c r="B319" s="1381"/>
      <c r="C319" s="1381"/>
      <c r="D319" s="1381"/>
      <c r="E319" s="1381"/>
      <c r="F319" s="1381"/>
      <c r="G319" s="1392"/>
      <c r="H319" s="1515"/>
      <c r="I319" s="214"/>
      <c r="J319" s="215"/>
      <c r="K319" s="215"/>
      <c r="L319" s="215"/>
      <c r="M319" s="217"/>
      <c r="N319" s="218"/>
      <c r="O319" s="215"/>
      <c r="P319" s="215"/>
      <c r="Q319" s="215"/>
      <c r="R319" s="217"/>
      <c r="S319" s="215"/>
      <c r="T319" s="215"/>
      <c r="U319" s="215"/>
      <c r="V319" s="215"/>
      <c r="W319" s="215"/>
      <c r="X319" s="218"/>
      <c r="Y319" s="215"/>
      <c r="Z319" s="215"/>
      <c r="AA319" s="215"/>
      <c r="AB319" s="215"/>
      <c r="AC319" s="218"/>
      <c r="AD319" s="215"/>
      <c r="AE319" s="215"/>
      <c r="AF319" s="215"/>
      <c r="AG319" s="217"/>
      <c r="AH319" s="218"/>
      <c r="AI319" s="215"/>
      <c r="AJ319" s="215"/>
      <c r="AK319" s="215"/>
      <c r="AL319" s="217"/>
      <c r="AM319" s="215"/>
      <c r="AN319" s="215"/>
      <c r="AO319" s="215"/>
      <c r="AP319" s="215"/>
      <c r="AQ319" s="215"/>
      <c r="AR319" s="218"/>
      <c r="AS319" s="215"/>
      <c r="AT319" s="215"/>
      <c r="AU319" s="215"/>
      <c r="AV319" s="217"/>
      <c r="AW319" s="215"/>
      <c r="AX319" s="215"/>
      <c r="AY319" s="215"/>
      <c r="AZ319" s="215"/>
      <c r="BA319" s="215"/>
      <c r="BB319" s="219"/>
      <c r="BC319" s="215"/>
      <c r="BD319" s="215"/>
      <c r="BE319" s="215"/>
      <c r="BF319" s="217"/>
      <c r="BG319" s="215"/>
      <c r="BH319" s="215"/>
      <c r="BI319" s="215"/>
      <c r="BJ319" s="215"/>
      <c r="BK319" s="215"/>
      <c r="BL319" s="218"/>
      <c r="BM319" s="215"/>
      <c r="BN319" s="215"/>
      <c r="BO319" s="215"/>
      <c r="BP319" s="215"/>
      <c r="BQ319" s="218"/>
      <c r="BR319" s="215"/>
      <c r="BS319" s="215"/>
      <c r="BT319" s="215"/>
      <c r="BU319" s="217"/>
      <c r="BV319" s="218"/>
      <c r="BW319" s="215"/>
      <c r="BX319" s="215"/>
      <c r="BY319" s="215"/>
      <c r="BZ319" s="217"/>
      <c r="CA319" s="218"/>
      <c r="CB319" s="215"/>
      <c r="CC319" s="215"/>
      <c r="CD319" s="215"/>
      <c r="CE319" s="217"/>
      <c r="CF319" s="218"/>
      <c r="CG319" s="215"/>
      <c r="CH319" s="215"/>
      <c r="CI319" s="215"/>
      <c r="CJ319" s="217"/>
      <c r="CK319" s="215"/>
      <c r="CL319" s="215"/>
      <c r="CM319" s="215"/>
      <c r="CN319" s="215"/>
      <c r="CO319" s="215"/>
      <c r="CP319" s="215"/>
      <c r="CQ319" s="215"/>
      <c r="CR319" s="215"/>
      <c r="CS319" s="215"/>
      <c r="CT319" s="215"/>
      <c r="CU319" s="215"/>
      <c r="CV319" s="215"/>
      <c r="CW319" s="215"/>
      <c r="CX319" s="215"/>
      <c r="CY319" s="215"/>
      <c r="CZ319" s="215"/>
      <c r="DA319" s="215"/>
      <c r="DB319" s="215"/>
      <c r="DC319" s="215"/>
      <c r="DD319" s="215"/>
      <c r="DE319" s="215"/>
      <c r="DF319" s="215"/>
      <c r="DG319" s="215"/>
      <c r="DH319" s="215"/>
      <c r="DI319" s="215"/>
      <c r="DJ319" s="215"/>
      <c r="DK319" s="215"/>
      <c r="DL319" s="215"/>
      <c r="DM319" s="215"/>
      <c r="DN319" s="215"/>
      <c r="DO319" s="215"/>
      <c r="DP319" s="215"/>
      <c r="DQ319" s="215"/>
      <c r="DR319" s="215"/>
      <c r="DS319" s="215"/>
      <c r="DT319" s="215"/>
      <c r="DU319" s="215"/>
      <c r="DV319" s="215"/>
      <c r="DW319" s="215"/>
      <c r="DX319" s="215"/>
      <c r="DY319" s="215"/>
      <c r="DZ319" s="215"/>
      <c r="EA319" s="215"/>
      <c r="EB319" s="215"/>
      <c r="EC319" s="215"/>
      <c r="ED319" s="215"/>
      <c r="EE319" s="215"/>
      <c r="EF319" s="215"/>
      <c r="EG319" s="215"/>
      <c r="EH319" s="215"/>
      <c r="EI319" s="215"/>
      <c r="EJ319" s="215"/>
      <c r="EK319" s="215"/>
      <c r="EL319" s="215"/>
      <c r="EM319" s="215"/>
      <c r="EN319" s="215"/>
      <c r="EO319" s="215"/>
      <c r="EP319" s="215"/>
      <c r="EQ319" s="215"/>
      <c r="ER319" s="215"/>
      <c r="ES319" s="215"/>
      <c r="ET319" s="215"/>
      <c r="EU319" s="215"/>
      <c r="EV319" s="215"/>
      <c r="EW319" s="215"/>
      <c r="EX319" s="215"/>
      <c r="EY319" s="215"/>
      <c r="EZ319" s="215"/>
      <c r="FA319" s="215"/>
      <c r="FB319" s="215"/>
      <c r="FC319" s="215"/>
      <c r="FD319" s="215"/>
      <c r="FE319" s="215"/>
      <c r="FF319" s="215"/>
      <c r="FG319" s="215"/>
      <c r="FH319" s="215"/>
      <c r="FI319" s="215"/>
      <c r="FJ319" s="215"/>
      <c r="FK319" s="215"/>
      <c r="FL319" s="215"/>
      <c r="FM319" s="215"/>
      <c r="FN319" s="215"/>
      <c r="FO319" s="215"/>
      <c r="FP319" s="215"/>
      <c r="FQ319" s="215"/>
      <c r="FR319" s="215"/>
      <c r="FS319" s="215"/>
      <c r="FT319" s="215"/>
      <c r="FU319" s="215"/>
      <c r="FV319" s="215"/>
      <c r="FW319" s="215"/>
      <c r="FX319" s="215"/>
      <c r="FY319" s="215"/>
      <c r="FZ319" s="215"/>
      <c r="GA319" s="215"/>
      <c r="GB319" s="215"/>
      <c r="GC319" s="215"/>
      <c r="GD319" s="215"/>
      <c r="GE319" s="215"/>
      <c r="GF319" s="215"/>
      <c r="GG319" s="218"/>
      <c r="GH319" s="215"/>
      <c r="GI319" s="215"/>
      <c r="GJ319" s="215"/>
      <c r="GK319" s="215"/>
      <c r="GL319" s="1505"/>
      <c r="GM319" s="2160"/>
      <c r="GN319" s="1525"/>
    </row>
    <row r="320" spans="1:196" ht="10.5" hidden="1" customHeight="1">
      <c r="A320" s="1387"/>
      <c r="B320" s="1381"/>
      <c r="C320" s="1381"/>
      <c r="D320" s="1381"/>
      <c r="E320" s="1381"/>
      <c r="F320" s="1381"/>
      <c r="G320" s="1393"/>
      <c r="H320" s="1520"/>
      <c r="I320" s="1510"/>
      <c r="J320" s="1511"/>
      <c r="K320" s="1511"/>
      <c r="L320" s="1511"/>
      <c r="M320" s="1512"/>
      <c r="N320" s="1510"/>
      <c r="O320" s="1511"/>
      <c r="P320" s="1511"/>
      <c r="Q320" s="1511"/>
      <c r="R320" s="1512"/>
      <c r="S320" s="1510"/>
      <c r="T320" s="1511"/>
      <c r="U320" s="1511"/>
      <c r="V320" s="1511"/>
      <c r="W320" s="1512"/>
      <c r="X320" s="1510"/>
      <c r="Y320" s="1511"/>
      <c r="Z320" s="1511"/>
      <c r="AA320" s="1511"/>
      <c r="AB320" s="1512"/>
      <c r="AC320" s="1510"/>
      <c r="AD320" s="1511"/>
      <c r="AE320" s="1511"/>
      <c r="AF320" s="1511"/>
      <c r="AG320" s="1512"/>
      <c r="AH320" s="1510"/>
      <c r="AI320" s="1511"/>
      <c r="AJ320" s="1511"/>
      <c r="AK320" s="1511"/>
      <c r="AL320" s="1512"/>
      <c r="AM320" s="1510"/>
      <c r="AN320" s="1511"/>
      <c r="AO320" s="1511"/>
      <c r="AP320" s="1511"/>
      <c r="AQ320" s="1512"/>
      <c r="AR320" s="1510"/>
      <c r="AS320" s="1511"/>
      <c r="AT320" s="1511"/>
      <c r="AU320" s="1511"/>
      <c r="AV320" s="1512"/>
      <c r="AW320" s="1510"/>
      <c r="AX320" s="1511"/>
      <c r="AY320" s="1511"/>
      <c r="AZ320" s="1511"/>
      <c r="BA320" s="1512"/>
      <c r="BB320" s="1510"/>
      <c r="BC320" s="1511"/>
      <c r="BD320" s="1511"/>
      <c r="BE320" s="1511"/>
      <c r="BF320" s="1512"/>
      <c r="BG320" s="1510"/>
      <c r="BH320" s="1511"/>
      <c r="BI320" s="1511"/>
      <c r="BJ320" s="1511"/>
      <c r="BK320" s="1512"/>
      <c r="BL320" s="1510"/>
      <c r="BM320" s="1511"/>
      <c r="BN320" s="1511"/>
      <c r="BO320" s="1511"/>
      <c r="BP320" s="1512"/>
      <c r="BQ320" s="1510"/>
      <c r="BR320" s="1511"/>
      <c r="BS320" s="1511"/>
      <c r="BT320" s="1511"/>
      <c r="BU320" s="1512"/>
      <c r="BV320" s="1510"/>
      <c r="BW320" s="1511"/>
      <c r="BX320" s="1511"/>
      <c r="BY320" s="1511"/>
      <c r="BZ320" s="1512"/>
      <c r="CA320" s="1510"/>
      <c r="CB320" s="1511"/>
      <c r="CC320" s="1511"/>
      <c r="CD320" s="1511"/>
      <c r="CE320" s="1512"/>
      <c r="CF320" s="1510"/>
      <c r="CG320" s="1511"/>
      <c r="CH320" s="1511"/>
      <c r="CI320" s="1511"/>
      <c r="CJ320" s="1512"/>
      <c r="CK320" s="1511"/>
      <c r="CL320" s="1511"/>
      <c r="CM320" s="1511"/>
      <c r="CN320" s="1511"/>
      <c r="CO320" s="1512"/>
      <c r="CP320" s="1510"/>
      <c r="CQ320" s="1511"/>
      <c r="CR320" s="1511"/>
      <c r="CS320" s="1511"/>
      <c r="CT320" s="1512"/>
      <c r="CU320" s="1510"/>
      <c r="CV320" s="1511"/>
      <c r="CW320" s="1511"/>
      <c r="CX320" s="1511"/>
      <c r="CY320" s="1512"/>
      <c r="CZ320" s="1510"/>
      <c r="DA320" s="1511"/>
      <c r="DB320" s="1511"/>
      <c r="DC320" s="1511"/>
      <c r="DD320" s="1512"/>
      <c r="DE320" s="1510"/>
      <c r="DF320" s="1511"/>
      <c r="DG320" s="1511"/>
      <c r="DH320" s="1511"/>
      <c r="DI320" s="1512"/>
      <c r="DJ320" s="1510"/>
      <c r="DK320" s="1511"/>
      <c r="DL320" s="1511"/>
      <c r="DM320" s="1511"/>
      <c r="DN320" s="1512"/>
      <c r="DO320" s="1510"/>
      <c r="DP320" s="1511"/>
      <c r="DQ320" s="1511"/>
      <c r="DR320" s="1511"/>
      <c r="DS320" s="1512"/>
      <c r="DT320" s="1510"/>
      <c r="DU320" s="1511"/>
      <c r="DV320" s="1511"/>
      <c r="DW320" s="1511"/>
      <c r="DX320" s="1512"/>
      <c r="DY320" s="1510"/>
      <c r="DZ320" s="1511"/>
      <c r="EA320" s="1511"/>
      <c r="EB320" s="1511"/>
      <c r="EC320" s="1512"/>
      <c r="ED320" s="1510"/>
      <c r="EE320" s="1511"/>
      <c r="EF320" s="1511"/>
      <c r="EG320" s="1511"/>
      <c r="EH320" s="1512"/>
      <c r="EI320" s="1510"/>
      <c r="EJ320" s="1511"/>
      <c r="EK320" s="1511"/>
      <c r="EL320" s="1511"/>
      <c r="EM320" s="1512"/>
      <c r="EN320" s="1510"/>
      <c r="EO320" s="1511"/>
      <c r="EP320" s="1511"/>
      <c r="EQ320" s="1511"/>
      <c r="ER320" s="1512"/>
      <c r="ES320" s="1510"/>
      <c r="ET320" s="1511"/>
      <c r="EU320" s="1511"/>
      <c r="EV320" s="1511"/>
      <c r="EW320" s="1512"/>
      <c r="EX320" s="1510"/>
      <c r="EY320" s="1511"/>
      <c r="EZ320" s="1511"/>
      <c r="FA320" s="1511"/>
      <c r="FB320" s="1512"/>
      <c r="FC320" s="1510"/>
      <c r="FD320" s="1511"/>
      <c r="FE320" s="1511"/>
      <c r="FF320" s="1511"/>
      <c r="FG320" s="1512"/>
      <c r="FH320" s="1510"/>
      <c r="FI320" s="1511"/>
      <c r="FJ320" s="1511"/>
      <c r="FK320" s="1511"/>
      <c r="FL320" s="1512"/>
      <c r="FM320" s="1510"/>
      <c r="FN320" s="1511"/>
      <c r="FO320" s="1511"/>
      <c r="FP320" s="1511"/>
      <c r="FQ320" s="1512"/>
      <c r="FR320" s="1510"/>
      <c r="FS320" s="1511"/>
      <c r="FT320" s="1511"/>
      <c r="FU320" s="1511"/>
      <c r="FV320" s="1512"/>
      <c r="FW320" s="1510"/>
      <c r="FX320" s="1511"/>
      <c r="FY320" s="1511"/>
      <c r="FZ320" s="1511"/>
      <c r="GA320" s="1512"/>
      <c r="GB320" s="1510"/>
      <c r="GC320" s="1511"/>
      <c r="GD320" s="1511"/>
      <c r="GE320" s="1511"/>
      <c r="GF320" s="1512"/>
      <c r="GG320" s="1510"/>
      <c r="GH320" s="1511"/>
      <c r="GI320" s="1511"/>
      <c r="GJ320" s="1511"/>
      <c r="GK320" s="1512"/>
      <c r="GL320" s="1514"/>
      <c r="GM320" s="2160"/>
      <c r="GN320" s="1525"/>
    </row>
    <row r="321" spans="1:196" ht="10.5" hidden="1" customHeight="1">
      <c r="A321" s="1387"/>
      <c r="B321" s="1381"/>
      <c r="C321" s="1381"/>
      <c r="D321" s="1381"/>
      <c r="E321" s="1381"/>
      <c r="F321" s="1381"/>
      <c r="G321" s="1518" t="s">
        <v>767</v>
      </c>
      <c r="H321" s="1515"/>
      <c r="I321" s="214"/>
      <c r="J321" s="215"/>
      <c r="K321" s="215"/>
      <c r="L321" s="215"/>
      <c r="M321" s="217"/>
      <c r="N321" s="218"/>
      <c r="O321" s="215"/>
      <c r="P321" s="215"/>
      <c r="Q321" s="215"/>
      <c r="R321" s="215"/>
      <c r="S321" s="218"/>
      <c r="T321" s="215"/>
      <c r="U321" s="215"/>
      <c r="V321" s="215"/>
      <c r="W321" s="215"/>
      <c r="X321" s="218"/>
      <c r="Y321" s="215"/>
      <c r="Z321" s="215"/>
      <c r="AA321" s="215"/>
      <c r="AB321" s="215"/>
      <c r="AC321" s="218"/>
      <c r="AD321" s="215"/>
      <c r="AE321" s="215"/>
      <c r="AF321" s="215"/>
      <c r="AG321" s="217"/>
      <c r="AH321" s="218"/>
      <c r="AI321" s="215"/>
      <c r="AJ321" s="215"/>
      <c r="AK321" s="215"/>
      <c r="AL321" s="217"/>
      <c r="AM321" s="215"/>
      <c r="AN321" s="215"/>
      <c r="AO321" s="215"/>
      <c r="AP321" s="215"/>
      <c r="AQ321" s="215"/>
      <c r="AR321" s="218"/>
      <c r="AS321" s="215"/>
      <c r="AT321" s="215"/>
      <c r="AU321" s="215"/>
      <c r="AV321" s="217"/>
      <c r="AW321" s="215"/>
      <c r="AX321" s="215"/>
      <c r="AY321" s="215"/>
      <c r="AZ321" s="215"/>
      <c r="BA321" s="215"/>
      <c r="BB321" s="219"/>
      <c r="BC321" s="215"/>
      <c r="BD321" s="215"/>
      <c r="BE321" s="215"/>
      <c r="BF321" s="217"/>
      <c r="BG321" s="215"/>
      <c r="BH321" s="215"/>
      <c r="BI321" s="215"/>
      <c r="BJ321" s="215"/>
      <c r="BK321" s="215"/>
      <c r="BL321" s="218"/>
      <c r="BM321" s="215"/>
      <c r="BN321" s="215"/>
      <c r="BO321" s="215"/>
      <c r="BP321" s="215"/>
      <c r="BQ321" s="218"/>
      <c r="BR321" s="215"/>
      <c r="BS321" s="215"/>
      <c r="BT321" s="215"/>
      <c r="BU321" s="217"/>
      <c r="BV321" s="218"/>
      <c r="BW321" s="215"/>
      <c r="BX321" s="215"/>
      <c r="BY321" s="215"/>
      <c r="BZ321" s="217"/>
      <c r="CA321" s="218"/>
      <c r="CB321" s="215"/>
      <c r="CC321" s="215"/>
      <c r="CD321" s="215"/>
      <c r="CE321" s="217"/>
      <c r="CF321" s="218"/>
      <c r="CG321" s="215"/>
      <c r="CH321" s="215"/>
      <c r="CI321" s="215"/>
      <c r="CJ321" s="217"/>
      <c r="CK321" s="215"/>
      <c r="CL321" s="215"/>
      <c r="CM321" s="215"/>
      <c r="CN321" s="215"/>
      <c r="CO321" s="215"/>
      <c r="CP321" s="215"/>
      <c r="CQ321" s="215"/>
      <c r="CR321" s="215"/>
      <c r="CS321" s="215"/>
      <c r="CT321" s="215"/>
      <c r="CU321" s="215"/>
      <c r="CV321" s="215"/>
      <c r="CW321" s="215"/>
      <c r="CX321" s="215"/>
      <c r="CY321" s="215"/>
      <c r="CZ321" s="215"/>
      <c r="DA321" s="215"/>
      <c r="DB321" s="215"/>
      <c r="DC321" s="215"/>
      <c r="DD321" s="215"/>
      <c r="DE321" s="215"/>
      <c r="DF321" s="215"/>
      <c r="DG321" s="215"/>
      <c r="DH321" s="215"/>
      <c r="DI321" s="215"/>
      <c r="DJ321" s="215"/>
      <c r="DK321" s="215"/>
      <c r="DL321" s="215"/>
      <c r="DM321" s="215"/>
      <c r="DN321" s="215"/>
      <c r="DO321" s="215"/>
      <c r="DP321" s="215"/>
      <c r="DQ321" s="215"/>
      <c r="DR321" s="215"/>
      <c r="DS321" s="215"/>
      <c r="DT321" s="215"/>
      <c r="DU321" s="215"/>
      <c r="DV321" s="215"/>
      <c r="DW321" s="215"/>
      <c r="DX321" s="215"/>
      <c r="DY321" s="215"/>
      <c r="DZ321" s="215"/>
      <c r="EA321" s="215"/>
      <c r="EB321" s="215"/>
      <c r="EC321" s="215"/>
      <c r="ED321" s="215"/>
      <c r="EE321" s="215"/>
      <c r="EF321" s="215"/>
      <c r="EG321" s="215"/>
      <c r="EH321" s="215"/>
      <c r="EI321" s="215"/>
      <c r="EJ321" s="215"/>
      <c r="EK321" s="215"/>
      <c r="EL321" s="215"/>
      <c r="EM321" s="215"/>
      <c r="EN321" s="215"/>
      <c r="EO321" s="215"/>
      <c r="EP321" s="215"/>
      <c r="EQ321" s="215"/>
      <c r="ER321" s="215"/>
      <c r="ES321" s="215"/>
      <c r="ET321" s="215"/>
      <c r="EU321" s="215"/>
      <c r="EV321" s="215"/>
      <c r="EW321" s="215"/>
      <c r="EX321" s="215"/>
      <c r="EY321" s="215"/>
      <c r="EZ321" s="215"/>
      <c r="FA321" s="215"/>
      <c r="FB321" s="215"/>
      <c r="FC321" s="215"/>
      <c r="FD321" s="215"/>
      <c r="FE321" s="215"/>
      <c r="FF321" s="215"/>
      <c r="FG321" s="215"/>
      <c r="FH321" s="215"/>
      <c r="FI321" s="215"/>
      <c r="FJ321" s="215"/>
      <c r="FK321" s="215"/>
      <c r="FL321" s="215"/>
      <c r="FM321" s="215"/>
      <c r="FN321" s="215"/>
      <c r="FO321" s="215"/>
      <c r="FP321" s="215"/>
      <c r="FQ321" s="215"/>
      <c r="FR321" s="215"/>
      <c r="FS321" s="215"/>
      <c r="FT321" s="215"/>
      <c r="FU321" s="215"/>
      <c r="FV321" s="215"/>
      <c r="FW321" s="215"/>
      <c r="FX321" s="215"/>
      <c r="FY321" s="215"/>
      <c r="FZ321" s="215"/>
      <c r="GA321" s="215"/>
      <c r="GB321" s="215"/>
      <c r="GC321" s="215"/>
      <c r="GD321" s="215"/>
      <c r="GE321" s="215"/>
      <c r="GF321" s="215"/>
      <c r="GG321" s="218"/>
      <c r="GH321" s="215"/>
      <c r="GI321" s="215"/>
      <c r="GJ321" s="215"/>
      <c r="GK321" s="215"/>
      <c r="GL321" s="1504">
        <f>SUM(I323:GK323)</f>
        <v>0</v>
      </c>
      <c r="GM321" s="2157">
        <f>ROUND(GL321/20,2)</f>
        <v>0</v>
      </c>
      <c r="GN321" s="1525"/>
    </row>
    <row r="322" spans="1:196" ht="8.25" hidden="1" customHeight="1">
      <c r="A322" s="1387"/>
      <c r="B322" s="1381"/>
      <c r="C322" s="1381"/>
      <c r="D322" s="1381"/>
      <c r="E322" s="1381"/>
      <c r="F322" s="1381"/>
      <c r="G322" s="1518"/>
      <c r="H322" s="1515"/>
      <c r="I322" s="214"/>
      <c r="J322" s="215"/>
      <c r="K322" s="215"/>
      <c r="L322" s="215"/>
      <c r="M322" s="217"/>
      <c r="N322" s="218"/>
      <c r="O322" s="215"/>
      <c r="P322" s="215"/>
      <c r="Q322" s="215"/>
      <c r="R322" s="215"/>
      <c r="S322" s="218"/>
      <c r="T322" s="215"/>
      <c r="U322" s="215"/>
      <c r="V322" s="215"/>
      <c r="W322" s="215"/>
      <c r="X322" s="218"/>
      <c r="Y322" s="215"/>
      <c r="Z322" s="215"/>
      <c r="AA322" s="215"/>
      <c r="AB322" s="215"/>
      <c r="AC322" s="218"/>
      <c r="AD322" s="215"/>
      <c r="AE322" s="215"/>
      <c r="AF322" s="215"/>
      <c r="AG322" s="217"/>
      <c r="AH322" s="218"/>
      <c r="AI322" s="215"/>
      <c r="AJ322" s="215"/>
      <c r="AK322" s="215"/>
      <c r="AL322" s="217"/>
      <c r="AM322" s="215"/>
      <c r="AN322" s="215"/>
      <c r="AO322" s="215"/>
      <c r="AP322" s="215"/>
      <c r="AQ322" s="215"/>
      <c r="AR322" s="218"/>
      <c r="AS322" s="215"/>
      <c r="AT322" s="215"/>
      <c r="AU322" s="215"/>
      <c r="AV322" s="217"/>
      <c r="AW322" s="215"/>
      <c r="AX322" s="215"/>
      <c r="AY322" s="215"/>
      <c r="AZ322" s="215"/>
      <c r="BA322" s="215"/>
      <c r="BB322" s="219"/>
      <c r="BC322" s="215"/>
      <c r="BD322" s="215"/>
      <c r="BE322" s="215"/>
      <c r="BF322" s="217"/>
      <c r="BG322" s="215"/>
      <c r="BH322" s="215"/>
      <c r="BI322" s="215"/>
      <c r="BJ322" s="215"/>
      <c r="BK322" s="215"/>
      <c r="BL322" s="218"/>
      <c r="BM322" s="215"/>
      <c r="BN322" s="215"/>
      <c r="BO322" s="215"/>
      <c r="BP322" s="215"/>
      <c r="BQ322" s="218"/>
      <c r="BR322" s="215"/>
      <c r="BS322" s="215"/>
      <c r="BT322" s="215"/>
      <c r="BU322" s="217"/>
      <c r="BV322" s="218"/>
      <c r="BW322" s="215"/>
      <c r="BX322" s="215"/>
      <c r="BY322" s="215"/>
      <c r="BZ322" s="217"/>
      <c r="CA322" s="218"/>
      <c r="CB322" s="215"/>
      <c r="CC322" s="215"/>
      <c r="CD322" s="215"/>
      <c r="CE322" s="217"/>
      <c r="CF322" s="218"/>
      <c r="CG322" s="215"/>
      <c r="CH322" s="215"/>
      <c r="CI322" s="215"/>
      <c r="CJ322" s="217"/>
      <c r="CK322" s="215"/>
      <c r="CL322" s="215"/>
      <c r="CM322" s="215"/>
      <c r="CN322" s="215"/>
      <c r="CO322" s="215"/>
      <c r="CP322" s="215"/>
      <c r="CQ322" s="215"/>
      <c r="CR322" s="215"/>
      <c r="CS322" s="215"/>
      <c r="CT322" s="215"/>
      <c r="CU322" s="215"/>
      <c r="CV322" s="215"/>
      <c r="CW322" s="215"/>
      <c r="CX322" s="215"/>
      <c r="CY322" s="215"/>
      <c r="CZ322" s="215"/>
      <c r="DA322" s="215"/>
      <c r="DB322" s="215"/>
      <c r="DC322" s="215"/>
      <c r="DD322" s="215"/>
      <c r="DE322" s="215"/>
      <c r="DF322" s="215"/>
      <c r="DG322" s="215"/>
      <c r="DH322" s="215"/>
      <c r="DI322" s="215"/>
      <c r="DJ322" s="215"/>
      <c r="DK322" s="215"/>
      <c r="DL322" s="215"/>
      <c r="DM322" s="215"/>
      <c r="DN322" s="215"/>
      <c r="DO322" s="215"/>
      <c r="DP322" s="215"/>
      <c r="DQ322" s="215"/>
      <c r="DR322" s="215"/>
      <c r="DS322" s="215"/>
      <c r="DT322" s="215"/>
      <c r="DU322" s="215"/>
      <c r="DV322" s="215"/>
      <c r="DW322" s="215"/>
      <c r="DX322" s="215"/>
      <c r="DY322" s="215"/>
      <c r="DZ322" s="215"/>
      <c r="EA322" s="215"/>
      <c r="EB322" s="215"/>
      <c r="EC322" s="215"/>
      <c r="ED322" s="215"/>
      <c r="EE322" s="215"/>
      <c r="EF322" s="215"/>
      <c r="EG322" s="215"/>
      <c r="EH322" s="215"/>
      <c r="EI322" s="215"/>
      <c r="EJ322" s="215"/>
      <c r="EK322" s="215"/>
      <c r="EL322" s="215"/>
      <c r="EM322" s="215"/>
      <c r="EN322" s="215"/>
      <c r="EO322" s="215"/>
      <c r="EP322" s="215"/>
      <c r="EQ322" s="215"/>
      <c r="ER322" s="215"/>
      <c r="ES322" s="215"/>
      <c r="ET322" s="215"/>
      <c r="EU322" s="215"/>
      <c r="EV322" s="215"/>
      <c r="EW322" s="215"/>
      <c r="EX322" s="215"/>
      <c r="EY322" s="215"/>
      <c r="EZ322" s="215"/>
      <c r="FA322" s="215"/>
      <c r="FB322" s="215"/>
      <c r="FC322" s="215"/>
      <c r="FD322" s="215"/>
      <c r="FE322" s="215"/>
      <c r="FF322" s="215"/>
      <c r="FG322" s="215"/>
      <c r="FH322" s="215"/>
      <c r="FI322" s="215"/>
      <c r="FJ322" s="215"/>
      <c r="FK322" s="215"/>
      <c r="FL322" s="215"/>
      <c r="FM322" s="215"/>
      <c r="FN322" s="215"/>
      <c r="FO322" s="215"/>
      <c r="FP322" s="215"/>
      <c r="FQ322" s="215"/>
      <c r="FR322" s="215"/>
      <c r="FS322" s="215"/>
      <c r="FT322" s="215"/>
      <c r="FU322" s="215"/>
      <c r="FV322" s="215"/>
      <c r="FW322" s="215"/>
      <c r="FX322" s="215"/>
      <c r="FY322" s="215"/>
      <c r="FZ322" s="215"/>
      <c r="GA322" s="215"/>
      <c r="GB322" s="215"/>
      <c r="GC322" s="215"/>
      <c r="GD322" s="215"/>
      <c r="GE322" s="215"/>
      <c r="GF322" s="215"/>
      <c r="GG322" s="218"/>
      <c r="GH322" s="215"/>
      <c r="GI322" s="215"/>
      <c r="GJ322" s="215"/>
      <c r="GK322" s="215"/>
      <c r="GL322" s="1505"/>
      <c r="GM322" s="2154"/>
      <c r="GN322" s="1525"/>
    </row>
    <row r="323" spans="1:196" ht="10.5" hidden="1" customHeight="1">
      <c r="A323" s="1387"/>
      <c r="B323" s="1381"/>
      <c r="C323" s="1381"/>
      <c r="D323" s="1381"/>
      <c r="E323" s="1381"/>
      <c r="F323" s="1381"/>
      <c r="G323" s="1519"/>
      <c r="H323" s="1520"/>
      <c r="I323" s="1517"/>
      <c r="J323" s="1511"/>
      <c r="K323" s="1511"/>
      <c r="L323" s="1511"/>
      <c r="M323" s="1512"/>
      <c r="N323" s="1510"/>
      <c r="O323" s="1511"/>
      <c r="P323" s="1511"/>
      <c r="Q323" s="1511"/>
      <c r="R323" s="1512"/>
      <c r="S323" s="1510"/>
      <c r="T323" s="1511"/>
      <c r="U323" s="1511"/>
      <c r="V323" s="1511"/>
      <c r="W323" s="1512"/>
      <c r="X323" s="1510"/>
      <c r="Y323" s="1511"/>
      <c r="Z323" s="1511"/>
      <c r="AA323" s="1511"/>
      <c r="AB323" s="1512"/>
      <c r="AC323" s="1510"/>
      <c r="AD323" s="1511"/>
      <c r="AE323" s="1511"/>
      <c r="AF323" s="1511"/>
      <c r="AG323" s="1512"/>
      <c r="AH323" s="1510"/>
      <c r="AI323" s="1511"/>
      <c r="AJ323" s="1511"/>
      <c r="AK323" s="1511"/>
      <c r="AL323" s="1512"/>
      <c r="AM323" s="1510"/>
      <c r="AN323" s="1511"/>
      <c r="AO323" s="1511"/>
      <c r="AP323" s="1511"/>
      <c r="AQ323" s="1512"/>
      <c r="AR323" s="1510"/>
      <c r="AS323" s="1511"/>
      <c r="AT323" s="1511"/>
      <c r="AU323" s="1511"/>
      <c r="AV323" s="1512"/>
      <c r="AW323" s="1510"/>
      <c r="AX323" s="1511"/>
      <c r="AY323" s="1511"/>
      <c r="AZ323" s="1511"/>
      <c r="BA323" s="1521"/>
      <c r="BB323" s="1522"/>
      <c r="BC323" s="1511"/>
      <c r="BD323" s="1511"/>
      <c r="BE323" s="1511"/>
      <c r="BF323" s="1512"/>
      <c r="BG323" s="1510"/>
      <c r="BH323" s="1511"/>
      <c r="BI323" s="1511"/>
      <c r="BJ323" s="1511"/>
      <c r="BK323" s="1512"/>
      <c r="BL323" s="1510"/>
      <c r="BM323" s="1511"/>
      <c r="BN323" s="1511"/>
      <c r="BO323" s="1511"/>
      <c r="BP323" s="1512"/>
      <c r="BQ323" s="1510"/>
      <c r="BR323" s="1511"/>
      <c r="BS323" s="1511"/>
      <c r="BT323" s="1511"/>
      <c r="BU323" s="1512"/>
      <c r="BV323" s="1510"/>
      <c r="BW323" s="1511"/>
      <c r="BX323" s="1511"/>
      <c r="BY323" s="1511"/>
      <c r="BZ323" s="1512"/>
      <c r="CA323" s="1510"/>
      <c r="CB323" s="1511"/>
      <c r="CC323" s="1511"/>
      <c r="CD323" s="1511"/>
      <c r="CE323" s="1512"/>
      <c r="CF323" s="1510"/>
      <c r="CG323" s="1511"/>
      <c r="CH323" s="1511"/>
      <c r="CI323" s="1511"/>
      <c r="CJ323" s="1512"/>
      <c r="CK323" s="1511"/>
      <c r="CL323" s="1511"/>
      <c r="CM323" s="1511"/>
      <c r="CN323" s="1511"/>
      <c r="CO323" s="1512"/>
      <c r="CP323" s="1510"/>
      <c r="CQ323" s="1511"/>
      <c r="CR323" s="1511"/>
      <c r="CS323" s="1511"/>
      <c r="CT323" s="1512"/>
      <c r="CU323" s="1510"/>
      <c r="CV323" s="1511"/>
      <c r="CW323" s="1511"/>
      <c r="CX323" s="1511"/>
      <c r="CY323" s="1512"/>
      <c r="CZ323" s="1510"/>
      <c r="DA323" s="1511"/>
      <c r="DB323" s="1511"/>
      <c r="DC323" s="1511"/>
      <c r="DD323" s="1512"/>
      <c r="DE323" s="1510"/>
      <c r="DF323" s="1511"/>
      <c r="DG323" s="1511"/>
      <c r="DH323" s="1511"/>
      <c r="DI323" s="1512"/>
      <c r="DJ323" s="1510"/>
      <c r="DK323" s="1511"/>
      <c r="DL323" s="1511"/>
      <c r="DM323" s="1511"/>
      <c r="DN323" s="1512"/>
      <c r="DO323" s="1510"/>
      <c r="DP323" s="1511"/>
      <c r="DQ323" s="1511"/>
      <c r="DR323" s="1511"/>
      <c r="DS323" s="1512"/>
      <c r="DT323" s="1510"/>
      <c r="DU323" s="1511"/>
      <c r="DV323" s="1511"/>
      <c r="DW323" s="1511"/>
      <c r="DX323" s="1512"/>
      <c r="DY323" s="1510"/>
      <c r="DZ323" s="1511"/>
      <c r="EA323" s="1511"/>
      <c r="EB323" s="1511"/>
      <c r="EC323" s="1512"/>
      <c r="ED323" s="1510"/>
      <c r="EE323" s="1511"/>
      <c r="EF323" s="1511"/>
      <c r="EG323" s="1511"/>
      <c r="EH323" s="1512"/>
      <c r="EI323" s="1510"/>
      <c r="EJ323" s="1511"/>
      <c r="EK323" s="1511"/>
      <c r="EL323" s="1511"/>
      <c r="EM323" s="1512"/>
      <c r="EN323" s="1510"/>
      <c r="EO323" s="1511"/>
      <c r="EP323" s="1511"/>
      <c r="EQ323" s="1511"/>
      <c r="ER323" s="1512"/>
      <c r="ES323" s="1510"/>
      <c r="ET323" s="1511"/>
      <c r="EU323" s="1511"/>
      <c r="EV323" s="1511"/>
      <c r="EW323" s="1512"/>
      <c r="EX323" s="1510"/>
      <c r="EY323" s="1511"/>
      <c r="EZ323" s="1511"/>
      <c r="FA323" s="1511"/>
      <c r="FB323" s="1512"/>
      <c r="FC323" s="1510"/>
      <c r="FD323" s="1511"/>
      <c r="FE323" s="1511"/>
      <c r="FF323" s="1511"/>
      <c r="FG323" s="1512"/>
      <c r="FH323" s="1510"/>
      <c r="FI323" s="1511"/>
      <c r="FJ323" s="1511"/>
      <c r="FK323" s="1511"/>
      <c r="FL323" s="1512"/>
      <c r="FM323" s="1510"/>
      <c r="FN323" s="1511"/>
      <c r="FO323" s="1511"/>
      <c r="FP323" s="1511"/>
      <c r="FQ323" s="1512"/>
      <c r="FR323" s="1510"/>
      <c r="FS323" s="1511"/>
      <c r="FT323" s="1511"/>
      <c r="FU323" s="1511"/>
      <c r="FV323" s="1512"/>
      <c r="FW323" s="1510"/>
      <c r="FX323" s="1511"/>
      <c r="FY323" s="1511"/>
      <c r="FZ323" s="1511"/>
      <c r="GA323" s="1512"/>
      <c r="GB323" s="1510"/>
      <c r="GC323" s="1511"/>
      <c r="GD323" s="1511"/>
      <c r="GE323" s="1511"/>
      <c r="GF323" s="1512"/>
      <c r="GG323" s="1510"/>
      <c r="GH323" s="1511"/>
      <c r="GI323" s="1511"/>
      <c r="GJ323" s="1511"/>
      <c r="GK323" s="1513"/>
      <c r="GL323" s="1514"/>
      <c r="GM323" s="2155"/>
      <c r="GN323" s="1525"/>
    </row>
    <row r="324" spans="1:196" ht="10.5" hidden="1" customHeight="1">
      <c r="A324" s="1387"/>
      <c r="B324" s="1381"/>
      <c r="C324" s="1381"/>
      <c r="D324" s="1381"/>
      <c r="E324" s="1381"/>
      <c r="F324" s="1381"/>
      <c r="G324" s="1392" t="s">
        <v>716</v>
      </c>
      <c r="H324" s="1515"/>
      <c r="I324" s="214"/>
      <c r="J324" s="215"/>
      <c r="K324" s="215"/>
      <c r="L324" s="215"/>
      <c r="M324" s="217"/>
      <c r="N324" s="218"/>
      <c r="O324" s="215"/>
      <c r="P324" s="215"/>
      <c r="Q324" s="215"/>
      <c r="R324" s="217"/>
      <c r="S324" s="215"/>
      <c r="T324" s="215"/>
      <c r="U324" s="215"/>
      <c r="V324" s="215"/>
      <c r="W324" s="215"/>
      <c r="X324" s="218"/>
      <c r="Y324" s="215"/>
      <c r="Z324" s="215"/>
      <c r="AA324" s="215"/>
      <c r="AB324" s="215"/>
      <c r="AC324" s="218"/>
      <c r="AD324" s="215"/>
      <c r="AE324" s="215"/>
      <c r="AF324" s="215"/>
      <c r="AG324" s="217"/>
      <c r="AH324" s="218"/>
      <c r="AI324" s="215"/>
      <c r="AJ324" s="215"/>
      <c r="AK324" s="215"/>
      <c r="AL324" s="217"/>
      <c r="AM324" s="215"/>
      <c r="AN324" s="215"/>
      <c r="AO324" s="215"/>
      <c r="AP324" s="215"/>
      <c r="AQ324" s="215"/>
      <c r="AR324" s="218"/>
      <c r="AS324" s="215"/>
      <c r="AT324" s="215"/>
      <c r="AU324" s="215"/>
      <c r="AV324" s="217"/>
      <c r="AW324" s="215"/>
      <c r="AX324" s="215"/>
      <c r="AY324" s="215"/>
      <c r="AZ324" s="215"/>
      <c r="BA324" s="215"/>
      <c r="BB324" s="219"/>
      <c r="BC324" s="215"/>
      <c r="BD324" s="215"/>
      <c r="BE324" s="215"/>
      <c r="BF324" s="217"/>
      <c r="BG324" s="215"/>
      <c r="BH324" s="215"/>
      <c r="BI324" s="215"/>
      <c r="BJ324" s="215"/>
      <c r="BK324" s="215"/>
      <c r="BL324" s="218"/>
      <c r="BM324" s="215"/>
      <c r="BN324" s="215"/>
      <c r="BO324" s="215"/>
      <c r="BP324" s="215"/>
      <c r="BQ324" s="218"/>
      <c r="BR324" s="215"/>
      <c r="BS324" s="215"/>
      <c r="BT324" s="215"/>
      <c r="BU324" s="217"/>
      <c r="BV324" s="218"/>
      <c r="BW324" s="215"/>
      <c r="BX324" s="215"/>
      <c r="BY324" s="215"/>
      <c r="BZ324" s="217"/>
      <c r="CA324" s="218"/>
      <c r="CB324" s="215"/>
      <c r="CC324" s="215"/>
      <c r="CD324" s="215"/>
      <c r="CE324" s="217"/>
      <c r="CF324" s="218"/>
      <c r="CG324" s="215"/>
      <c r="CH324" s="215"/>
      <c r="CI324" s="215"/>
      <c r="CJ324" s="217"/>
      <c r="CK324" s="215"/>
      <c r="CL324" s="215"/>
      <c r="CM324" s="215"/>
      <c r="CN324" s="215"/>
      <c r="CO324" s="215"/>
      <c r="CP324" s="215"/>
      <c r="CQ324" s="215"/>
      <c r="CR324" s="215"/>
      <c r="CS324" s="215"/>
      <c r="CT324" s="215"/>
      <c r="CU324" s="215"/>
      <c r="CV324" s="215"/>
      <c r="CW324" s="215"/>
      <c r="CX324" s="215"/>
      <c r="CY324" s="215"/>
      <c r="CZ324" s="215"/>
      <c r="DA324" s="215"/>
      <c r="DB324" s="215"/>
      <c r="DC324" s="215"/>
      <c r="DD324" s="215"/>
      <c r="DE324" s="215"/>
      <c r="DF324" s="215"/>
      <c r="DG324" s="215"/>
      <c r="DH324" s="215"/>
      <c r="DI324" s="215"/>
      <c r="DJ324" s="215"/>
      <c r="DK324" s="215"/>
      <c r="DL324" s="215"/>
      <c r="DM324" s="215"/>
      <c r="DN324" s="215"/>
      <c r="DO324" s="215"/>
      <c r="DP324" s="215"/>
      <c r="DQ324" s="215"/>
      <c r="DR324" s="215"/>
      <c r="DS324" s="215"/>
      <c r="DT324" s="215"/>
      <c r="DU324" s="215"/>
      <c r="DV324" s="215"/>
      <c r="DW324" s="215"/>
      <c r="DX324" s="215"/>
      <c r="DY324" s="215"/>
      <c r="DZ324" s="215"/>
      <c r="EA324" s="215"/>
      <c r="EB324" s="215"/>
      <c r="EC324" s="215"/>
      <c r="ED324" s="215"/>
      <c r="EE324" s="215"/>
      <c r="EF324" s="215"/>
      <c r="EG324" s="215"/>
      <c r="EH324" s="215"/>
      <c r="EI324" s="215"/>
      <c r="EJ324" s="215"/>
      <c r="EK324" s="215"/>
      <c r="EL324" s="215"/>
      <c r="EM324" s="215"/>
      <c r="EN324" s="215"/>
      <c r="EO324" s="215"/>
      <c r="EP324" s="215"/>
      <c r="EQ324" s="215"/>
      <c r="ER324" s="215"/>
      <c r="ES324" s="215"/>
      <c r="ET324" s="215"/>
      <c r="EU324" s="215"/>
      <c r="EV324" s="215"/>
      <c r="EW324" s="215"/>
      <c r="EX324" s="215"/>
      <c r="EY324" s="215"/>
      <c r="EZ324" s="215"/>
      <c r="FA324" s="215"/>
      <c r="FB324" s="215"/>
      <c r="FC324" s="215"/>
      <c r="FD324" s="215"/>
      <c r="FE324" s="215"/>
      <c r="FF324" s="215"/>
      <c r="FG324" s="215"/>
      <c r="FH324" s="215"/>
      <c r="FI324" s="215"/>
      <c r="FJ324" s="215"/>
      <c r="FK324" s="215"/>
      <c r="FL324" s="215"/>
      <c r="FM324" s="215"/>
      <c r="FN324" s="215"/>
      <c r="FO324" s="215"/>
      <c r="FP324" s="215"/>
      <c r="FQ324" s="215"/>
      <c r="FR324" s="215"/>
      <c r="FS324" s="215"/>
      <c r="FT324" s="215"/>
      <c r="FU324" s="215"/>
      <c r="FV324" s="215"/>
      <c r="FW324" s="215"/>
      <c r="FX324" s="215"/>
      <c r="FY324" s="215"/>
      <c r="FZ324" s="215"/>
      <c r="GA324" s="215"/>
      <c r="GB324" s="215"/>
      <c r="GC324" s="215"/>
      <c r="GD324" s="215"/>
      <c r="GE324" s="215"/>
      <c r="GF324" s="215"/>
      <c r="GG324" s="218"/>
      <c r="GH324" s="215"/>
      <c r="GI324" s="215"/>
      <c r="GJ324" s="215"/>
      <c r="GK324" s="215"/>
      <c r="GL324" s="1504">
        <f>SUM(I326:GK326)</f>
        <v>0</v>
      </c>
      <c r="GM324" s="2157">
        <f>ROUND(GL324/20,2)</f>
        <v>0</v>
      </c>
      <c r="GN324" s="1525"/>
    </row>
    <row r="325" spans="1:196" ht="4.5" hidden="1" customHeight="1">
      <c r="A325" s="1387"/>
      <c r="B325" s="1381"/>
      <c r="C325" s="1381"/>
      <c r="D325" s="1381"/>
      <c r="E325" s="1381"/>
      <c r="F325" s="1381"/>
      <c r="G325" s="1392"/>
      <c r="H325" s="1515"/>
      <c r="I325" s="214"/>
      <c r="J325" s="215"/>
      <c r="K325" s="215"/>
      <c r="L325" s="215"/>
      <c r="M325" s="217"/>
      <c r="N325" s="218"/>
      <c r="O325" s="215"/>
      <c r="P325" s="215"/>
      <c r="Q325" s="215"/>
      <c r="R325" s="217"/>
      <c r="S325" s="215"/>
      <c r="T325" s="215"/>
      <c r="U325" s="215"/>
      <c r="V325" s="215"/>
      <c r="W325" s="215"/>
      <c r="X325" s="218"/>
      <c r="Y325" s="215"/>
      <c r="Z325" s="215"/>
      <c r="AA325" s="215"/>
      <c r="AB325" s="215"/>
      <c r="AC325" s="218"/>
      <c r="AD325" s="215"/>
      <c r="AE325" s="215"/>
      <c r="AF325" s="215"/>
      <c r="AG325" s="217"/>
      <c r="AH325" s="218"/>
      <c r="AI325" s="215"/>
      <c r="AJ325" s="215"/>
      <c r="AK325" s="215"/>
      <c r="AL325" s="217"/>
      <c r="AM325" s="215"/>
      <c r="AN325" s="215"/>
      <c r="AO325" s="215"/>
      <c r="AP325" s="215"/>
      <c r="AQ325" s="215"/>
      <c r="AR325" s="218"/>
      <c r="AS325" s="215"/>
      <c r="AT325" s="215"/>
      <c r="AU325" s="215"/>
      <c r="AV325" s="217"/>
      <c r="AW325" s="215"/>
      <c r="AX325" s="215"/>
      <c r="AY325" s="215"/>
      <c r="AZ325" s="215"/>
      <c r="BA325" s="215"/>
      <c r="BB325" s="219"/>
      <c r="BC325" s="215"/>
      <c r="BD325" s="215"/>
      <c r="BE325" s="215"/>
      <c r="BF325" s="217"/>
      <c r="BG325" s="215"/>
      <c r="BH325" s="215"/>
      <c r="BI325" s="215"/>
      <c r="BJ325" s="215"/>
      <c r="BK325" s="215"/>
      <c r="BL325" s="218"/>
      <c r="BM325" s="215"/>
      <c r="BN325" s="215"/>
      <c r="BO325" s="215"/>
      <c r="BP325" s="215"/>
      <c r="BQ325" s="218"/>
      <c r="BR325" s="215"/>
      <c r="BS325" s="215"/>
      <c r="BT325" s="215"/>
      <c r="BU325" s="217"/>
      <c r="BV325" s="218"/>
      <c r="BW325" s="215"/>
      <c r="BX325" s="215"/>
      <c r="BY325" s="215"/>
      <c r="BZ325" s="217"/>
      <c r="CA325" s="218"/>
      <c r="CB325" s="215"/>
      <c r="CC325" s="215"/>
      <c r="CD325" s="215"/>
      <c r="CE325" s="217"/>
      <c r="CF325" s="218"/>
      <c r="CG325" s="215"/>
      <c r="CH325" s="215"/>
      <c r="CI325" s="215"/>
      <c r="CJ325" s="217"/>
      <c r="CK325" s="215"/>
      <c r="CL325" s="215"/>
      <c r="CM325" s="215"/>
      <c r="CN325" s="215"/>
      <c r="CO325" s="215"/>
      <c r="CP325" s="215"/>
      <c r="CQ325" s="215"/>
      <c r="CR325" s="215"/>
      <c r="CS325" s="215"/>
      <c r="CT325" s="215"/>
      <c r="CU325" s="215"/>
      <c r="CV325" s="215"/>
      <c r="CW325" s="215"/>
      <c r="CX325" s="215"/>
      <c r="CY325" s="215"/>
      <c r="CZ325" s="215"/>
      <c r="DA325" s="215"/>
      <c r="DB325" s="215"/>
      <c r="DC325" s="215"/>
      <c r="DD325" s="215"/>
      <c r="DE325" s="215"/>
      <c r="DF325" s="215"/>
      <c r="DG325" s="215"/>
      <c r="DH325" s="215"/>
      <c r="DI325" s="215"/>
      <c r="DJ325" s="215"/>
      <c r="DK325" s="215"/>
      <c r="DL325" s="215"/>
      <c r="DM325" s="215"/>
      <c r="DN325" s="215"/>
      <c r="DO325" s="215"/>
      <c r="DP325" s="215"/>
      <c r="DQ325" s="215"/>
      <c r="DR325" s="215"/>
      <c r="DS325" s="215"/>
      <c r="DT325" s="215"/>
      <c r="DU325" s="215"/>
      <c r="DV325" s="215"/>
      <c r="DW325" s="215"/>
      <c r="DX325" s="215"/>
      <c r="DY325" s="215"/>
      <c r="DZ325" s="215"/>
      <c r="EA325" s="215"/>
      <c r="EB325" s="215"/>
      <c r="EC325" s="215"/>
      <c r="ED325" s="215"/>
      <c r="EE325" s="215"/>
      <c r="EF325" s="215"/>
      <c r="EG325" s="215"/>
      <c r="EH325" s="215"/>
      <c r="EI325" s="215"/>
      <c r="EJ325" s="215"/>
      <c r="EK325" s="215"/>
      <c r="EL325" s="215"/>
      <c r="EM325" s="215"/>
      <c r="EN325" s="215"/>
      <c r="EO325" s="215"/>
      <c r="EP325" s="215"/>
      <c r="EQ325" s="215"/>
      <c r="ER325" s="215"/>
      <c r="ES325" s="215"/>
      <c r="ET325" s="215"/>
      <c r="EU325" s="215"/>
      <c r="EV325" s="215"/>
      <c r="EW325" s="215"/>
      <c r="EX325" s="215"/>
      <c r="EY325" s="215"/>
      <c r="EZ325" s="215"/>
      <c r="FA325" s="215"/>
      <c r="FB325" s="215"/>
      <c r="FC325" s="215"/>
      <c r="FD325" s="215"/>
      <c r="FE325" s="215"/>
      <c r="FF325" s="215"/>
      <c r="FG325" s="215"/>
      <c r="FH325" s="215"/>
      <c r="FI325" s="215"/>
      <c r="FJ325" s="215"/>
      <c r="FK325" s="215"/>
      <c r="FL325" s="215"/>
      <c r="FM325" s="215"/>
      <c r="FN325" s="215"/>
      <c r="FO325" s="215"/>
      <c r="FP325" s="215"/>
      <c r="FQ325" s="215"/>
      <c r="FR325" s="215"/>
      <c r="FS325" s="215"/>
      <c r="FT325" s="215"/>
      <c r="FU325" s="215"/>
      <c r="FV325" s="215"/>
      <c r="FW325" s="215"/>
      <c r="FX325" s="215"/>
      <c r="FY325" s="215"/>
      <c r="FZ325" s="215"/>
      <c r="GA325" s="215"/>
      <c r="GB325" s="215"/>
      <c r="GC325" s="215"/>
      <c r="GD325" s="215"/>
      <c r="GE325" s="215"/>
      <c r="GF325" s="215"/>
      <c r="GG325" s="218"/>
      <c r="GH325" s="215"/>
      <c r="GI325" s="215"/>
      <c r="GJ325" s="215"/>
      <c r="GK325" s="215"/>
      <c r="GL325" s="1505"/>
      <c r="GM325" s="2154"/>
      <c r="GN325" s="1525"/>
    </row>
    <row r="326" spans="1:196" ht="10.5" hidden="1" customHeight="1" thickBot="1">
      <c r="A326" s="1388"/>
      <c r="B326" s="1382"/>
      <c r="C326" s="1382"/>
      <c r="D326" s="1382"/>
      <c r="E326" s="1384"/>
      <c r="F326" s="1384"/>
      <c r="G326" s="1403"/>
      <c r="H326" s="1516"/>
      <c r="I326" s="1506"/>
      <c r="J326" s="1472"/>
      <c r="K326" s="1472"/>
      <c r="L326" s="1472"/>
      <c r="M326" s="1473"/>
      <c r="N326" s="1471"/>
      <c r="O326" s="1472"/>
      <c r="P326" s="1472"/>
      <c r="Q326" s="1472"/>
      <c r="R326" s="1473"/>
      <c r="S326" s="1471"/>
      <c r="T326" s="1472"/>
      <c r="U326" s="1472"/>
      <c r="V326" s="1472"/>
      <c r="W326" s="1473"/>
      <c r="X326" s="1471"/>
      <c r="Y326" s="1472"/>
      <c r="Z326" s="1472"/>
      <c r="AA326" s="1472"/>
      <c r="AB326" s="1473"/>
      <c r="AC326" s="1471"/>
      <c r="AD326" s="1472"/>
      <c r="AE326" s="1472"/>
      <c r="AF326" s="1472"/>
      <c r="AG326" s="1473"/>
      <c r="AH326" s="1471"/>
      <c r="AI326" s="1472"/>
      <c r="AJ326" s="1472"/>
      <c r="AK326" s="1472"/>
      <c r="AL326" s="1473"/>
      <c r="AM326" s="1507"/>
      <c r="AN326" s="1508"/>
      <c r="AO326" s="1508"/>
      <c r="AP326" s="1508"/>
      <c r="AQ326" s="1509"/>
      <c r="AR326" s="1471"/>
      <c r="AS326" s="1472"/>
      <c r="AT326" s="1472"/>
      <c r="AU326" s="1472"/>
      <c r="AV326" s="1473"/>
      <c r="AW326" s="1471"/>
      <c r="AX326" s="1472"/>
      <c r="AY326" s="1472"/>
      <c r="AZ326" s="1472"/>
      <c r="BA326" s="1473"/>
      <c r="BB326" s="1471"/>
      <c r="BC326" s="1472"/>
      <c r="BD326" s="1472"/>
      <c r="BE326" s="1472"/>
      <c r="BF326" s="1473"/>
      <c r="BG326" s="1471"/>
      <c r="BH326" s="1472"/>
      <c r="BI326" s="1472"/>
      <c r="BJ326" s="1472"/>
      <c r="BK326" s="1473"/>
      <c r="BL326" s="1471"/>
      <c r="BM326" s="1472"/>
      <c r="BN326" s="1472"/>
      <c r="BO326" s="1472"/>
      <c r="BP326" s="1473"/>
      <c r="BQ326" s="1471"/>
      <c r="BR326" s="1472"/>
      <c r="BS326" s="1472"/>
      <c r="BT326" s="1472"/>
      <c r="BU326" s="1473"/>
      <c r="BV326" s="1471"/>
      <c r="BW326" s="1472"/>
      <c r="BX326" s="1472"/>
      <c r="BY326" s="1472"/>
      <c r="BZ326" s="1473"/>
      <c r="CA326" s="1471"/>
      <c r="CB326" s="1472"/>
      <c r="CC326" s="1472"/>
      <c r="CD326" s="1472"/>
      <c r="CE326" s="1473"/>
      <c r="CF326" s="1471"/>
      <c r="CG326" s="1472"/>
      <c r="CH326" s="1472"/>
      <c r="CI326" s="1472"/>
      <c r="CJ326" s="1473"/>
      <c r="CK326" s="1501"/>
      <c r="CL326" s="1502"/>
      <c r="CM326" s="1502"/>
      <c r="CN326" s="1502"/>
      <c r="CO326" s="1503"/>
      <c r="CP326" s="1501"/>
      <c r="CQ326" s="1502"/>
      <c r="CR326" s="1502"/>
      <c r="CS326" s="1502"/>
      <c r="CT326" s="1503"/>
      <c r="CU326" s="1501"/>
      <c r="CV326" s="1502"/>
      <c r="CW326" s="1502"/>
      <c r="CX326" s="1502"/>
      <c r="CY326" s="1503"/>
      <c r="CZ326" s="1501"/>
      <c r="DA326" s="1502"/>
      <c r="DB326" s="1502"/>
      <c r="DC326" s="1502"/>
      <c r="DD326" s="1503"/>
      <c r="DE326" s="1501"/>
      <c r="DF326" s="1502"/>
      <c r="DG326" s="1502"/>
      <c r="DH326" s="1502"/>
      <c r="DI326" s="1503"/>
      <c r="DJ326" s="1501"/>
      <c r="DK326" s="1502"/>
      <c r="DL326" s="1502"/>
      <c r="DM326" s="1502"/>
      <c r="DN326" s="1503"/>
      <c r="DO326" s="1501"/>
      <c r="DP326" s="1502"/>
      <c r="DQ326" s="1502"/>
      <c r="DR326" s="1502"/>
      <c r="DS326" s="1503"/>
      <c r="DT326" s="1501"/>
      <c r="DU326" s="1502"/>
      <c r="DV326" s="1502"/>
      <c r="DW326" s="1502"/>
      <c r="DX326" s="1503"/>
      <c r="DY326" s="1501"/>
      <c r="DZ326" s="1502"/>
      <c r="EA326" s="1502"/>
      <c r="EB326" s="1502"/>
      <c r="EC326" s="1503"/>
      <c r="ED326" s="1501"/>
      <c r="EE326" s="1502"/>
      <c r="EF326" s="1502"/>
      <c r="EG326" s="1502"/>
      <c r="EH326" s="1503"/>
      <c r="EI326" s="1501"/>
      <c r="EJ326" s="1502"/>
      <c r="EK326" s="1502"/>
      <c r="EL326" s="1502"/>
      <c r="EM326" s="1503"/>
      <c r="EN326" s="1501"/>
      <c r="EO326" s="1502"/>
      <c r="EP326" s="1502"/>
      <c r="EQ326" s="1502"/>
      <c r="ER326" s="1503"/>
      <c r="ES326" s="1501"/>
      <c r="ET326" s="1502"/>
      <c r="EU326" s="1502"/>
      <c r="EV326" s="1502"/>
      <c r="EW326" s="1503"/>
      <c r="EX326" s="1501"/>
      <c r="EY326" s="1502"/>
      <c r="EZ326" s="1502"/>
      <c r="FA326" s="1502"/>
      <c r="FB326" s="1503"/>
      <c r="FC326" s="1471"/>
      <c r="FD326" s="1472"/>
      <c r="FE326" s="1472"/>
      <c r="FF326" s="1472"/>
      <c r="FG326" s="1473"/>
      <c r="FH326" s="1471"/>
      <c r="FI326" s="1472"/>
      <c r="FJ326" s="1472"/>
      <c r="FK326" s="1472"/>
      <c r="FL326" s="1473"/>
      <c r="FM326" s="1471"/>
      <c r="FN326" s="1472"/>
      <c r="FO326" s="1472"/>
      <c r="FP326" s="1472"/>
      <c r="FQ326" s="1473"/>
      <c r="FR326" s="1471"/>
      <c r="FS326" s="1472"/>
      <c r="FT326" s="1472"/>
      <c r="FU326" s="1472"/>
      <c r="FV326" s="1473"/>
      <c r="FW326" s="1471"/>
      <c r="FX326" s="1472"/>
      <c r="FY326" s="1472"/>
      <c r="FZ326" s="1472"/>
      <c r="GA326" s="1473"/>
      <c r="GB326" s="1471"/>
      <c r="GC326" s="1472"/>
      <c r="GD326" s="1472"/>
      <c r="GE326" s="1472"/>
      <c r="GF326" s="1473"/>
      <c r="GG326" s="1471"/>
      <c r="GH326" s="1472"/>
      <c r="GI326" s="1472"/>
      <c r="GJ326" s="1472"/>
      <c r="GK326" s="1473"/>
      <c r="GL326" s="1505"/>
      <c r="GM326" s="2154"/>
      <c r="GN326" s="1526"/>
    </row>
    <row r="327" spans="1:196" ht="10.5" hidden="1" customHeight="1">
      <c r="A327" s="1387"/>
      <c r="B327" s="1381" t="str">
        <f>IF($A327="","",VLOOKUP($A327,②従事者明細!$A$3:$I$40,2))</f>
        <v/>
      </c>
      <c r="C327" s="1381" t="str">
        <f>IF($A327="","",VLOOKUP($A327,②従事者明細!$A$3:$I$40,3))</f>
        <v/>
      </c>
      <c r="D327" s="1381" t="str">
        <f>IF($A327="","",VLOOKUP($A327,②従事者明細!$A$3:$I$40,6))</f>
        <v/>
      </c>
      <c r="E327" s="1380" t="str">
        <f>IF($A327="","",VLOOKUP($A327,②従事者明細!$A$3:$I$40,5))</f>
        <v/>
      </c>
      <c r="F327" s="1380" t="str">
        <f>IF($A327="","",VLOOKUP($A327,②従事者明細!$A$3:$I$40,4))</f>
        <v/>
      </c>
      <c r="G327" s="1392" t="s">
        <v>764</v>
      </c>
      <c r="H327" s="1515"/>
      <c r="I327" s="214"/>
      <c r="J327" s="215"/>
      <c r="K327" s="215"/>
      <c r="L327" s="215"/>
      <c r="M327" s="217"/>
      <c r="N327" s="218"/>
      <c r="O327" s="215"/>
      <c r="P327" s="215"/>
      <c r="Q327" s="215"/>
      <c r="R327" s="215"/>
      <c r="S327" s="218"/>
      <c r="T327" s="215"/>
      <c r="U327" s="215"/>
      <c r="V327" s="215"/>
      <c r="W327" s="215"/>
      <c r="X327" s="218"/>
      <c r="Y327" s="215"/>
      <c r="Z327" s="215"/>
      <c r="AA327" s="215"/>
      <c r="AB327" s="215"/>
      <c r="AC327" s="218"/>
      <c r="AD327" s="215"/>
      <c r="AE327" s="215"/>
      <c r="AF327" s="215"/>
      <c r="AG327" s="217"/>
      <c r="AH327" s="218"/>
      <c r="AI327" s="215"/>
      <c r="AJ327" s="215"/>
      <c r="AK327" s="215"/>
      <c r="AL327" s="217"/>
      <c r="AM327" s="215"/>
      <c r="AN327" s="215"/>
      <c r="AO327" s="215"/>
      <c r="AP327" s="215"/>
      <c r="AQ327" s="215"/>
      <c r="AR327" s="218"/>
      <c r="AS327" s="215"/>
      <c r="AT327" s="215"/>
      <c r="AU327" s="215"/>
      <c r="AV327" s="217"/>
      <c r="AW327" s="215"/>
      <c r="AX327" s="215"/>
      <c r="AY327" s="215"/>
      <c r="AZ327" s="215"/>
      <c r="BA327" s="215"/>
      <c r="BB327" s="219"/>
      <c r="BC327" s="215"/>
      <c r="BD327" s="215"/>
      <c r="BE327" s="215"/>
      <c r="BF327" s="217"/>
      <c r="BG327" s="215"/>
      <c r="BH327" s="215"/>
      <c r="BI327" s="215"/>
      <c r="BJ327" s="215"/>
      <c r="BK327" s="215"/>
      <c r="BL327" s="218"/>
      <c r="BM327" s="215"/>
      <c r="BN327" s="215"/>
      <c r="BO327" s="215"/>
      <c r="BP327" s="215"/>
      <c r="BQ327" s="218"/>
      <c r="BR327" s="215"/>
      <c r="BS327" s="215"/>
      <c r="BT327" s="215"/>
      <c r="BU327" s="217"/>
      <c r="BV327" s="218"/>
      <c r="BW327" s="215"/>
      <c r="BX327" s="215"/>
      <c r="BY327" s="215"/>
      <c r="BZ327" s="217"/>
      <c r="CA327" s="218"/>
      <c r="CB327" s="215"/>
      <c r="CC327" s="215"/>
      <c r="CD327" s="215"/>
      <c r="CE327" s="217"/>
      <c r="CF327" s="218"/>
      <c r="CG327" s="215"/>
      <c r="CH327" s="215"/>
      <c r="CI327" s="215"/>
      <c r="CJ327" s="217"/>
      <c r="CK327" s="208"/>
      <c r="CL327" s="208"/>
      <c r="CM327" s="208"/>
      <c r="CN327" s="208"/>
      <c r="CO327" s="208"/>
      <c r="CP327" s="208"/>
      <c r="CQ327" s="208"/>
      <c r="CR327" s="208"/>
      <c r="CS327" s="208"/>
      <c r="CT327" s="208"/>
      <c r="CU327" s="208"/>
      <c r="CV327" s="208"/>
      <c r="CW327" s="208"/>
      <c r="CX327" s="208"/>
      <c r="CY327" s="208"/>
      <c r="CZ327" s="208"/>
      <c r="DA327" s="208"/>
      <c r="DB327" s="208"/>
      <c r="DC327" s="208"/>
      <c r="DD327" s="208"/>
      <c r="DE327" s="208"/>
      <c r="DF327" s="208"/>
      <c r="DG327" s="208"/>
      <c r="DH327" s="208"/>
      <c r="DI327" s="208"/>
      <c r="DJ327" s="208"/>
      <c r="DK327" s="208"/>
      <c r="DL327" s="208"/>
      <c r="DM327" s="208"/>
      <c r="DN327" s="208"/>
      <c r="DO327" s="208"/>
      <c r="DP327" s="208"/>
      <c r="DQ327" s="208"/>
      <c r="DR327" s="208"/>
      <c r="DS327" s="208"/>
      <c r="DT327" s="208"/>
      <c r="DU327" s="208"/>
      <c r="DV327" s="208"/>
      <c r="DW327" s="208"/>
      <c r="DX327" s="208"/>
      <c r="DY327" s="208"/>
      <c r="DZ327" s="208"/>
      <c r="EA327" s="208"/>
      <c r="EB327" s="208"/>
      <c r="EC327" s="208"/>
      <c r="ED327" s="208"/>
      <c r="EE327" s="208"/>
      <c r="EF327" s="208"/>
      <c r="EG327" s="208"/>
      <c r="EH327" s="208"/>
      <c r="EI327" s="208"/>
      <c r="EJ327" s="208"/>
      <c r="EK327" s="208"/>
      <c r="EL327" s="208"/>
      <c r="EM327" s="208"/>
      <c r="EN327" s="208"/>
      <c r="EO327" s="208"/>
      <c r="EP327" s="208"/>
      <c r="EQ327" s="208"/>
      <c r="ER327" s="208"/>
      <c r="ES327" s="208"/>
      <c r="ET327" s="208"/>
      <c r="EU327" s="208"/>
      <c r="EV327" s="208"/>
      <c r="EW327" s="208"/>
      <c r="EX327" s="208"/>
      <c r="EY327" s="208"/>
      <c r="EZ327" s="208"/>
      <c r="FA327" s="208"/>
      <c r="FB327" s="208"/>
      <c r="FC327" s="208"/>
      <c r="FD327" s="208"/>
      <c r="FE327" s="208"/>
      <c r="FF327" s="208"/>
      <c r="FG327" s="208"/>
      <c r="FH327" s="208"/>
      <c r="FI327" s="208"/>
      <c r="FJ327" s="208"/>
      <c r="FK327" s="208"/>
      <c r="FL327" s="208"/>
      <c r="FM327" s="208"/>
      <c r="FN327" s="208"/>
      <c r="FO327" s="208"/>
      <c r="FP327" s="208"/>
      <c r="FQ327" s="208"/>
      <c r="FR327" s="208"/>
      <c r="FS327" s="208"/>
      <c r="FT327" s="208"/>
      <c r="FU327" s="208"/>
      <c r="FV327" s="208"/>
      <c r="FW327" s="208"/>
      <c r="FX327" s="208"/>
      <c r="FY327" s="208"/>
      <c r="FZ327" s="208"/>
      <c r="GA327" s="208"/>
      <c r="GB327" s="257"/>
      <c r="GC327" s="257"/>
      <c r="GD327" s="257"/>
      <c r="GE327" s="257"/>
      <c r="GF327" s="257"/>
      <c r="GG327" s="259"/>
      <c r="GH327" s="257"/>
      <c r="GI327" s="257"/>
      <c r="GJ327" s="257"/>
      <c r="GK327" s="257"/>
      <c r="GL327" s="1523">
        <f>SUM(I329:GK329)</f>
        <v>0</v>
      </c>
      <c r="GM327" s="2159">
        <f>ROUND(GL327/20,2)</f>
        <v>0</v>
      </c>
      <c r="GN327" s="1524"/>
    </row>
    <row r="328" spans="1:196" ht="4.5" hidden="1" customHeight="1">
      <c r="A328" s="1387"/>
      <c r="B328" s="1381"/>
      <c r="C328" s="1381"/>
      <c r="D328" s="1381"/>
      <c r="E328" s="1381"/>
      <c r="F328" s="1381"/>
      <c r="G328" s="1392"/>
      <c r="H328" s="1515"/>
      <c r="I328" s="214"/>
      <c r="J328" s="215"/>
      <c r="K328" s="215"/>
      <c r="L328" s="215"/>
      <c r="M328" s="217"/>
      <c r="N328" s="218"/>
      <c r="O328" s="215"/>
      <c r="P328" s="215"/>
      <c r="Q328" s="215"/>
      <c r="R328" s="217"/>
      <c r="S328" s="215"/>
      <c r="T328" s="215"/>
      <c r="U328" s="215"/>
      <c r="V328" s="215"/>
      <c r="W328" s="215"/>
      <c r="X328" s="218"/>
      <c r="Y328" s="215"/>
      <c r="Z328" s="215"/>
      <c r="AA328" s="215"/>
      <c r="AB328" s="215"/>
      <c r="AC328" s="218"/>
      <c r="AD328" s="215"/>
      <c r="AE328" s="215"/>
      <c r="AF328" s="215"/>
      <c r="AG328" s="217"/>
      <c r="AH328" s="218"/>
      <c r="AI328" s="215"/>
      <c r="AJ328" s="215"/>
      <c r="AK328" s="215"/>
      <c r="AL328" s="217"/>
      <c r="AM328" s="215"/>
      <c r="AN328" s="215"/>
      <c r="AO328" s="215"/>
      <c r="AP328" s="215"/>
      <c r="AQ328" s="215"/>
      <c r="AR328" s="218"/>
      <c r="AS328" s="215"/>
      <c r="AT328" s="215"/>
      <c r="AU328" s="215"/>
      <c r="AV328" s="217"/>
      <c r="AW328" s="215"/>
      <c r="AX328" s="215"/>
      <c r="AY328" s="215"/>
      <c r="AZ328" s="215"/>
      <c r="BA328" s="215"/>
      <c r="BB328" s="219"/>
      <c r="BC328" s="215"/>
      <c r="BD328" s="215"/>
      <c r="BE328" s="215"/>
      <c r="BF328" s="217"/>
      <c r="BG328" s="215"/>
      <c r="BH328" s="215"/>
      <c r="BI328" s="215"/>
      <c r="BJ328" s="215"/>
      <c r="BK328" s="215"/>
      <c r="BL328" s="218"/>
      <c r="BM328" s="215"/>
      <c r="BN328" s="215"/>
      <c r="BO328" s="215"/>
      <c r="BP328" s="215"/>
      <c r="BQ328" s="218"/>
      <c r="BR328" s="215"/>
      <c r="BS328" s="215"/>
      <c r="BT328" s="215"/>
      <c r="BU328" s="217"/>
      <c r="BV328" s="218"/>
      <c r="BW328" s="215"/>
      <c r="BX328" s="215"/>
      <c r="BY328" s="215"/>
      <c r="BZ328" s="217"/>
      <c r="CA328" s="218"/>
      <c r="CB328" s="215"/>
      <c r="CC328" s="215"/>
      <c r="CD328" s="215"/>
      <c r="CE328" s="217"/>
      <c r="CF328" s="218"/>
      <c r="CG328" s="215"/>
      <c r="CH328" s="215"/>
      <c r="CI328" s="215"/>
      <c r="CJ328" s="217"/>
      <c r="CK328" s="215"/>
      <c r="CL328" s="215"/>
      <c r="CM328" s="215"/>
      <c r="CN328" s="215"/>
      <c r="CO328" s="215"/>
      <c r="CP328" s="215"/>
      <c r="CQ328" s="215"/>
      <c r="CR328" s="215"/>
      <c r="CS328" s="215"/>
      <c r="CT328" s="215"/>
      <c r="CU328" s="215"/>
      <c r="CV328" s="215"/>
      <c r="CW328" s="215"/>
      <c r="CX328" s="215"/>
      <c r="CY328" s="215"/>
      <c r="CZ328" s="215"/>
      <c r="DA328" s="215"/>
      <c r="DB328" s="215"/>
      <c r="DC328" s="215"/>
      <c r="DD328" s="215"/>
      <c r="DE328" s="215"/>
      <c r="DF328" s="215"/>
      <c r="DG328" s="215"/>
      <c r="DH328" s="215"/>
      <c r="DI328" s="215"/>
      <c r="DJ328" s="215"/>
      <c r="DK328" s="215"/>
      <c r="DL328" s="215"/>
      <c r="DM328" s="215"/>
      <c r="DN328" s="215"/>
      <c r="DO328" s="215"/>
      <c r="DP328" s="215"/>
      <c r="DQ328" s="215"/>
      <c r="DR328" s="215"/>
      <c r="DS328" s="215"/>
      <c r="DT328" s="215"/>
      <c r="DU328" s="215"/>
      <c r="DV328" s="215"/>
      <c r="DW328" s="215"/>
      <c r="DX328" s="215"/>
      <c r="DY328" s="215"/>
      <c r="DZ328" s="215"/>
      <c r="EA328" s="215"/>
      <c r="EB328" s="215"/>
      <c r="EC328" s="215"/>
      <c r="ED328" s="215"/>
      <c r="EE328" s="215"/>
      <c r="EF328" s="215"/>
      <c r="EG328" s="215"/>
      <c r="EH328" s="215"/>
      <c r="EI328" s="215"/>
      <c r="EJ328" s="215"/>
      <c r="EK328" s="215"/>
      <c r="EL328" s="215"/>
      <c r="EM328" s="215"/>
      <c r="EN328" s="215"/>
      <c r="EO328" s="215"/>
      <c r="EP328" s="215"/>
      <c r="EQ328" s="215"/>
      <c r="ER328" s="215"/>
      <c r="ES328" s="215"/>
      <c r="ET328" s="215"/>
      <c r="EU328" s="215"/>
      <c r="EV328" s="215"/>
      <c r="EW328" s="215"/>
      <c r="EX328" s="215"/>
      <c r="EY328" s="215"/>
      <c r="EZ328" s="215"/>
      <c r="FA328" s="215"/>
      <c r="FB328" s="215"/>
      <c r="FC328" s="215"/>
      <c r="FD328" s="215"/>
      <c r="FE328" s="215"/>
      <c r="FF328" s="215"/>
      <c r="FG328" s="215"/>
      <c r="FH328" s="215"/>
      <c r="FI328" s="215"/>
      <c r="FJ328" s="215"/>
      <c r="FK328" s="215"/>
      <c r="FL328" s="215"/>
      <c r="FM328" s="215"/>
      <c r="FN328" s="215"/>
      <c r="FO328" s="215"/>
      <c r="FP328" s="215"/>
      <c r="FQ328" s="215"/>
      <c r="FR328" s="215"/>
      <c r="FS328" s="215"/>
      <c r="FT328" s="215"/>
      <c r="FU328" s="215"/>
      <c r="FV328" s="215"/>
      <c r="FW328" s="215"/>
      <c r="FX328" s="215"/>
      <c r="FY328" s="215"/>
      <c r="FZ328" s="215"/>
      <c r="GA328" s="215"/>
      <c r="GB328" s="215"/>
      <c r="GC328" s="215"/>
      <c r="GD328" s="215"/>
      <c r="GE328" s="215"/>
      <c r="GF328" s="215"/>
      <c r="GG328" s="218"/>
      <c r="GH328" s="215"/>
      <c r="GI328" s="215"/>
      <c r="GJ328" s="215"/>
      <c r="GK328" s="215"/>
      <c r="GL328" s="1505"/>
      <c r="GM328" s="2160"/>
      <c r="GN328" s="1525"/>
    </row>
    <row r="329" spans="1:196" ht="10.5" hidden="1" customHeight="1">
      <c r="A329" s="1387"/>
      <c r="B329" s="1381"/>
      <c r="C329" s="1381"/>
      <c r="D329" s="1381"/>
      <c r="E329" s="1381"/>
      <c r="F329" s="1381"/>
      <c r="G329" s="1393"/>
      <c r="H329" s="1520"/>
      <c r="I329" s="1510"/>
      <c r="J329" s="1511"/>
      <c r="K329" s="1511"/>
      <c r="L329" s="1511"/>
      <c r="M329" s="1512"/>
      <c r="N329" s="1510"/>
      <c r="O329" s="1511"/>
      <c r="P329" s="1511"/>
      <c r="Q329" s="1511"/>
      <c r="R329" s="1512"/>
      <c r="S329" s="1510"/>
      <c r="T329" s="1511"/>
      <c r="U329" s="1511"/>
      <c r="V329" s="1511"/>
      <c r="W329" s="1512"/>
      <c r="X329" s="1510"/>
      <c r="Y329" s="1511"/>
      <c r="Z329" s="1511"/>
      <c r="AA329" s="1511"/>
      <c r="AB329" s="1512"/>
      <c r="AC329" s="1510"/>
      <c r="AD329" s="1511"/>
      <c r="AE329" s="1511"/>
      <c r="AF329" s="1511"/>
      <c r="AG329" s="1512"/>
      <c r="AH329" s="1510"/>
      <c r="AI329" s="1511"/>
      <c r="AJ329" s="1511"/>
      <c r="AK329" s="1511"/>
      <c r="AL329" s="1512"/>
      <c r="AM329" s="1510"/>
      <c r="AN329" s="1511"/>
      <c r="AO329" s="1511"/>
      <c r="AP329" s="1511"/>
      <c r="AQ329" s="1512"/>
      <c r="AR329" s="1510"/>
      <c r="AS329" s="1511"/>
      <c r="AT329" s="1511"/>
      <c r="AU329" s="1511"/>
      <c r="AV329" s="1512"/>
      <c r="AW329" s="1510"/>
      <c r="AX329" s="1511"/>
      <c r="AY329" s="1511"/>
      <c r="AZ329" s="1511"/>
      <c r="BA329" s="1512"/>
      <c r="BB329" s="1510"/>
      <c r="BC329" s="1511"/>
      <c r="BD329" s="1511"/>
      <c r="BE329" s="1511"/>
      <c r="BF329" s="1512"/>
      <c r="BG329" s="1510"/>
      <c r="BH329" s="1511"/>
      <c r="BI329" s="1511"/>
      <c r="BJ329" s="1511"/>
      <c r="BK329" s="1512"/>
      <c r="BL329" s="1510"/>
      <c r="BM329" s="1511"/>
      <c r="BN329" s="1511"/>
      <c r="BO329" s="1511"/>
      <c r="BP329" s="1512"/>
      <c r="BQ329" s="1510"/>
      <c r="BR329" s="1511"/>
      <c r="BS329" s="1511"/>
      <c r="BT329" s="1511"/>
      <c r="BU329" s="1512"/>
      <c r="BV329" s="1510"/>
      <c r="BW329" s="1511"/>
      <c r="BX329" s="1511"/>
      <c r="BY329" s="1511"/>
      <c r="BZ329" s="1512"/>
      <c r="CA329" s="1510"/>
      <c r="CB329" s="1511"/>
      <c r="CC329" s="1511"/>
      <c r="CD329" s="1511"/>
      <c r="CE329" s="1512"/>
      <c r="CF329" s="1510"/>
      <c r="CG329" s="1511"/>
      <c r="CH329" s="1511"/>
      <c r="CI329" s="1511"/>
      <c r="CJ329" s="1512"/>
      <c r="CK329" s="1511"/>
      <c r="CL329" s="1511"/>
      <c r="CM329" s="1511"/>
      <c r="CN329" s="1511"/>
      <c r="CO329" s="1512"/>
      <c r="CP329" s="1510"/>
      <c r="CQ329" s="1511"/>
      <c r="CR329" s="1511"/>
      <c r="CS329" s="1511"/>
      <c r="CT329" s="1512"/>
      <c r="CU329" s="1510"/>
      <c r="CV329" s="1511"/>
      <c r="CW329" s="1511"/>
      <c r="CX329" s="1511"/>
      <c r="CY329" s="1512"/>
      <c r="CZ329" s="1510"/>
      <c r="DA329" s="1511"/>
      <c r="DB329" s="1511"/>
      <c r="DC329" s="1511"/>
      <c r="DD329" s="1512"/>
      <c r="DE329" s="1510"/>
      <c r="DF329" s="1511"/>
      <c r="DG329" s="1511"/>
      <c r="DH329" s="1511"/>
      <c r="DI329" s="1512"/>
      <c r="DJ329" s="1510"/>
      <c r="DK329" s="1511"/>
      <c r="DL329" s="1511"/>
      <c r="DM329" s="1511"/>
      <c r="DN329" s="1512"/>
      <c r="DO329" s="1510"/>
      <c r="DP329" s="1511"/>
      <c r="DQ329" s="1511"/>
      <c r="DR329" s="1511"/>
      <c r="DS329" s="1512"/>
      <c r="DT329" s="1510"/>
      <c r="DU329" s="1511"/>
      <c r="DV329" s="1511"/>
      <c r="DW329" s="1511"/>
      <c r="DX329" s="1512"/>
      <c r="DY329" s="1510"/>
      <c r="DZ329" s="1511"/>
      <c r="EA329" s="1511"/>
      <c r="EB329" s="1511"/>
      <c r="EC329" s="1512"/>
      <c r="ED329" s="1510"/>
      <c r="EE329" s="1511"/>
      <c r="EF329" s="1511"/>
      <c r="EG329" s="1511"/>
      <c r="EH329" s="1512"/>
      <c r="EI329" s="1510"/>
      <c r="EJ329" s="1511"/>
      <c r="EK329" s="1511"/>
      <c r="EL329" s="1511"/>
      <c r="EM329" s="1512"/>
      <c r="EN329" s="1510"/>
      <c r="EO329" s="1511"/>
      <c r="EP329" s="1511"/>
      <c r="EQ329" s="1511"/>
      <c r="ER329" s="1512"/>
      <c r="ES329" s="1510"/>
      <c r="ET329" s="1511"/>
      <c r="EU329" s="1511"/>
      <c r="EV329" s="1511"/>
      <c r="EW329" s="1512"/>
      <c r="EX329" s="1510"/>
      <c r="EY329" s="1511"/>
      <c r="EZ329" s="1511"/>
      <c r="FA329" s="1511"/>
      <c r="FB329" s="1512"/>
      <c r="FC329" s="1510"/>
      <c r="FD329" s="1511"/>
      <c r="FE329" s="1511"/>
      <c r="FF329" s="1511"/>
      <c r="FG329" s="1512"/>
      <c r="FH329" s="1510"/>
      <c r="FI329" s="1511"/>
      <c r="FJ329" s="1511"/>
      <c r="FK329" s="1511"/>
      <c r="FL329" s="1512"/>
      <c r="FM329" s="1510"/>
      <c r="FN329" s="1511"/>
      <c r="FO329" s="1511"/>
      <c r="FP329" s="1511"/>
      <c r="FQ329" s="1512"/>
      <c r="FR329" s="1510"/>
      <c r="FS329" s="1511"/>
      <c r="FT329" s="1511"/>
      <c r="FU329" s="1511"/>
      <c r="FV329" s="1512"/>
      <c r="FW329" s="1510"/>
      <c r="FX329" s="1511"/>
      <c r="FY329" s="1511"/>
      <c r="FZ329" s="1511"/>
      <c r="GA329" s="1512"/>
      <c r="GB329" s="1510"/>
      <c r="GC329" s="1511"/>
      <c r="GD329" s="1511"/>
      <c r="GE329" s="1511"/>
      <c r="GF329" s="1512"/>
      <c r="GG329" s="1510"/>
      <c r="GH329" s="1511"/>
      <c r="GI329" s="1511"/>
      <c r="GJ329" s="1511"/>
      <c r="GK329" s="1512"/>
      <c r="GL329" s="1514"/>
      <c r="GM329" s="2160"/>
      <c r="GN329" s="1525"/>
    </row>
    <row r="330" spans="1:196" ht="10.5" hidden="1" customHeight="1">
      <c r="A330" s="1387"/>
      <c r="B330" s="1381"/>
      <c r="C330" s="1381"/>
      <c r="D330" s="1381"/>
      <c r="E330" s="1381"/>
      <c r="F330" s="1381"/>
      <c r="G330" s="1518" t="s">
        <v>767</v>
      </c>
      <c r="H330" s="1515"/>
      <c r="I330" s="214"/>
      <c r="J330" s="215"/>
      <c r="K330" s="215"/>
      <c r="L330" s="215"/>
      <c r="M330" s="217"/>
      <c r="N330" s="218"/>
      <c r="O330" s="215"/>
      <c r="P330" s="215"/>
      <c r="Q330" s="215"/>
      <c r="R330" s="215"/>
      <c r="S330" s="218"/>
      <c r="T330" s="215"/>
      <c r="U330" s="215"/>
      <c r="V330" s="215"/>
      <c r="W330" s="215"/>
      <c r="X330" s="218"/>
      <c r="Y330" s="215"/>
      <c r="Z330" s="215"/>
      <c r="AA330" s="215"/>
      <c r="AB330" s="215"/>
      <c r="AC330" s="218"/>
      <c r="AD330" s="215"/>
      <c r="AE330" s="215"/>
      <c r="AF330" s="215"/>
      <c r="AG330" s="217"/>
      <c r="AH330" s="218"/>
      <c r="AI330" s="215"/>
      <c r="AJ330" s="215"/>
      <c r="AK330" s="215"/>
      <c r="AL330" s="217"/>
      <c r="AM330" s="215"/>
      <c r="AN330" s="215"/>
      <c r="AO330" s="215"/>
      <c r="AP330" s="215"/>
      <c r="AQ330" s="215"/>
      <c r="AR330" s="218"/>
      <c r="AS330" s="215"/>
      <c r="AT330" s="215"/>
      <c r="AU330" s="215"/>
      <c r="AV330" s="217"/>
      <c r="AW330" s="215"/>
      <c r="AX330" s="215"/>
      <c r="AY330" s="215"/>
      <c r="AZ330" s="215"/>
      <c r="BA330" s="215"/>
      <c r="BB330" s="219"/>
      <c r="BC330" s="215"/>
      <c r="BD330" s="215"/>
      <c r="BE330" s="215"/>
      <c r="BF330" s="217"/>
      <c r="BG330" s="215"/>
      <c r="BH330" s="215"/>
      <c r="BI330" s="215"/>
      <c r="BJ330" s="215"/>
      <c r="BK330" s="215"/>
      <c r="BL330" s="218"/>
      <c r="BM330" s="215"/>
      <c r="BN330" s="215"/>
      <c r="BO330" s="215"/>
      <c r="BP330" s="215"/>
      <c r="BQ330" s="218"/>
      <c r="BR330" s="215"/>
      <c r="BS330" s="215"/>
      <c r="BT330" s="215"/>
      <c r="BU330" s="217"/>
      <c r="BV330" s="218"/>
      <c r="BW330" s="215"/>
      <c r="BX330" s="215"/>
      <c r="BY330" s="215"/>
      <c r="BZ330" s="217"/>
      <c r="CA330" s="218"/>
      <c r="CB330" s="215"/>
      <c r="CC330" s="215"/>
      <c r="CD330" s="215"/>
      <c r="CE330" s="217"/>
      <c r="CF330" s="218"/>
      <c r="CG330" s="215"/>
      <c r="CH330" s="215"/>
      <c r="CI330" s="215"/>
      <c r="CJ330" s="217"/>
      <c r="CK330" s="215"/>
      <c r="CL330" s="215"/>
      <c r="CM330" s="215"/>
      <c r="CN330" s="215"/>
      <c r="CO330" s="215"/>
      <c r="CP330" s="215"/>
      <c r="CQ330" s="215"/>
      <c r="CR330" s="215"/>
      <c r="CS330" s="215"/>
      <c r="CT330" s="215"/>
      <c r="CU330" s="215"/>
      <c r="CV330" s="215"/>
      <c r="CW330" s="215"/>
      <c r="CX330" s="215"/>
      <c r="CY330" s="215"/>
      <c r="CZ330" s="215"/>
      <c r="DA330" s="215"/>
      <c r="DB330" s="215"/>
      <c r="DC330" s="215"/>
      <c r="DD330" s="215"/>
      <c r="DE330" s="215"/>
      <c r="DF330" s="215"/>
      <c r="DG330" s="215"/>
      <c r="DH330" s="215"/>
      <c r="DI330" s="215"/>
      <c r="DJ330" s="215"/>
      <c r="DK330" s="215"/>
      <c r="DL330" s="215"/>
      <c r="DM330" s="215"/>
      <c r="DN330" s="215"/>
      <c r="DO330" s="215"/>
      <c r="DP330" s="215"/>
      <c r="DQ330" s="215"/>
      <c r="DR330" s="215"/>
      <c r="DS330" s="215"/>
      <c r="DT330" s="215"/>
      <c r="DU330" s="215"/>
      <c r="DV330" s="215"/>
      <c r="DW330" s="215"/>
      <c r="DX330" s="215"/>
      <c r="DY330" s="215"/>
      <c r="DZ330" s="215"/>
      <c r="EA330" s="215"/>
      <c r="EB330" s="215"/>
      <c r="EC330" s="215"/>
      <c r="ED330" s="215"/>
      <c r="EE330" s="215"/>
      <c r="EF330" s="215"/>
      <c r="EG330" s="215"/>
      <c r="EH330" s="215"/>
      <c r="EI330" s="215"/>
      <c r="EJ330" s="215"/>
      <c r="EK330" s="215"/>
      <c r="EL330" s="215"/>
      <c r="EM330" s="215"/>
      <c r="EN330" s="215"/>
      <c r="EO330" s="215"/>
      <c r="EP330" s="215"/>
      <c r="EQ330" s="215"/>
      <c r="ER330" s="215"/>
      <c r="ES330" s="215"/>
      <c r="ET330" s="215"/>
      <c r="EU330" s="215"/>
      <c r="EV330" s="215"/>
      <c r="EW330" s="215"/>
      <c r="EX330" s="215"/>
      <c r="EY330" s="215"/>
      <c r="EZ330" s="215"/>
      <c r="FA330" s="215"/>
      <c r="FB330" s="215"/>
      <c r="FC330" s="215"/>
      <c r="FD330" s="215"/>
      <c r="FE330" s="215"/>
      <c r="FF330" s="215"/>
      <c r="FG330" s="215"/>
      <c r="FH330" s="215"/>
      <c r="FI330" s="215"/>
      <c r="FJ330" s="215"/>
      <c r="FK330" s="215"/>
      <c r="FL330" s="215"/>
      <c r="FM330" s="215"/>
      <c r="FN330" s="215"/>
      <c r="FO330" s="215"/>
      <c r="FP330" s="215"/>
      <c r="FQ330" s="215"/>
      <c r="FR330" s="215"/>
      <c r="FS330" s="215"/>
      <c r="FT330" s="215"/>
      <c r="FU330" s="215"/>
      <c r="FV330" s="215"/>
      <c r="FW330" s="215"/>
      <c r="FX330" s="215"/>
      <c r="FY330" s="215"/>
      <c r="FZ330" s="215"/>
      <c r="GA330" s="215"/>
      <c r="GB330" s="215"/>
      <c r="GC330" s="215"/>
      <c r="GD330" s="215"/>
      <c r="GE330" s="215"/>
      <c r="GF330" s="215"/>
      <c r="GG330" s="218"/>
      <c r="GH330" s="215"/>
      <c r="GI330" s="215"/>
      <c r="GJ330" s="215"/>
      <c r="GK330" s="215"/>
      <c r="GL330" s="1504">
        <f>SUM(I332:GK332)</f>
        <v>0</v>
      </c>
      <c r="GM330" s="2157">
        <f>ROUND(GL330/20,2)</f>
        <v>0</v>
      </c>
      <c r="GN330" s="1525"/>
    </row>
    <row r="331" spans="1:196" ht="8.25" hidden="1" customHeight="1">
      <c r="A331" s="1387"/>
      <c r="B331" s="1381"/>
      <c r="C331" s="1381"/>
      <c r="D331" s="1381"/>
      <c r="E331" s="1381"/>
      <c r="F331" s="1381"/>
      <c r="G331" s="1518"/>
      <c r="H331" s="1515"/>
      <c r="I331" s="214"/>
      <c r="J331" s="215"/>
      <c r="K331" s="215"/>
      <c r="L331" s="215"/>
      <c r="M331" s="217"/>
      <c r="N331" s="218"/>
      <c r="O331" s="215"/>
      <c r="P331" s="215"/>
      <c r="Q331" s="215"/>
      <c r="R331" s="215"/>
      <c r="S331" s="218"/>
      <c r="T331" s="215"/>
      <c r="U331" s="215"/>
      <c r="V331" s="215"/>
      <c r="W331" s="215"/>
      <c r="X331" s="218"/>
      <c r="Y331" s="215"/>
      <c r="Z331" s="215"/>
      <c r="AA331" s="215"/>
      <c r="AB331" s="215"/>
      <c r="AC331" s="218"/>
      <c r="AD331" s="215"/>
      <c r="AE331" s="215"/>
      <c r="AF331" s="215"/>
      <c r="AG331" s="217"/>
      <c r="AH331" s="218"/>
      <c r="AI331" s="215"/>
      <c r="AJ331" s="215"/>
      <c r="AK331" s="215"/>
      <c r="AL331" s="217"/>
      <c r="AM331" s="215"/>
      <c r="AN331" s="215"/>
      <c r="AO331" s="215"/>
      <c r="AP331" s="215"/>
      <c r="AQ331" s="215"/>
      <c r="AR331" s="218"/>
      <c r="AS331" s="215"/>
      <c r="AT331" s="215"/>
      <c r="AU331" s="215"/>
      <c r="AV331" s="217"/>
      <c r="AW331" s="215"/>
      <c r="AX331" s="215"/>
      <c r="AY331" s="215"/>
      <c r="AZ331" s="215"/>
      <c r="BA331" s="215"/>
      <c r="BB331" s="219"/>
      <c r="BC331" s="215"/>
      <c r="BD331" s="215"/>
      <c r="BE331" s="215"/>
      <c r="BF331" s="217"/>
      <c r="BG331" s="215"/>
      <c r="BH331" s="215"/>
      <c r="BI331" s="215"/>
      <c r="BJ331" s="215"/>
      <c r="BK331" s="215"/>
      <c r="BL331" s="218"/>
      <c r="BM331" s="215"/>
      <c r="BN331" s="215"/>
      <c r="BO331" s="215"/>
      <c r="BP331" s="215"/>
      <c r="BQ331" s="218"/>
      <c r="BR331" s="215"/>
      <c r="BS331" s="215"/>
      <c r="BT331" s="215"/>
      <c r="BU331" s="217"/>
      <c r="BV331" s="218"/>
      <c r="BW331" s="215"/>
      <c r="BX331" s="215"/>
      <c r="BY331" s="215"/>
      <c r="BZ331" s="217"/>
      <c r="CA331" s="218"/>
      <c r="CB331" s="215"/>
      <c r="CC331" s="215"/>
      <c r="CD331" s="215"/>
      <c r="CE331" s="217"/>
      <c r="CF331" s="218"/>
      <c r="CG331" s="215"/>
      <c r="CH331" s="215"/>
      <c r="CI331" s="215"/>
      <c r="CJ331" s="217"/>
      <c r="CK331" s="215"/>
      <c r="CL331" s="215"/>
      <c r="CM331" s="215"/>
      <c r="CN331" s="215"/>
      <c r="CO331" s="215"/>
      <c r="CP331" s="215"/>
      <c r="CQ331" s="215"/>
      <c r="CR331" s="215"/>
      <c r="CS331" s="215"/>
      <c r="CT331" s="215"/>
      <c r="CU331" s="215"/>
      <c r="CV331" s="215"/>
      <c r="CW331" s="215"/>
      <c r="CX331" s="215"/>
      <c r="CY331" s="215"/>
      <c r="CZ331" s="215"/>
      <c r="DA331" s="215"/>
      <c r="DB331" s="215"/>
      <c r="DC331" s="215"/>
      <c r="DD331" s="215"/>
      <c r="DE331" s="215"/>
      <c r="DF331" s="215"/>
      <c r="DG331" s="215"/>
      <c r="DH331" s="215"/>
      <c r="DI331" s="215"/>
      <c r="DJ331" s="215"/>
      <c r="DK331" s="215"/>
      <c r="DL331" s="215"/>
      <c r="DM331" s="215"/>
      <c r="DN331" s="215"/>
      <c r="DO331" s="215"/>
      <c r="DP331" s="215"/>
      <c r="DQ331" s="215"/>
      <c r="DR331" s="215"/>
      <c r="DS331" s="215"/>
      <c r="DT331" s="215"/>
      <c r="DU331" s="215"/>
      <c r="DV331" s="215"/>
      <c r="DW331" s="215"/>
      <c r="DX331" s="215"/>
      <c r="DY331" s="215"/>
      <c r="DZ331" s="215"/>
      <c r="EA331" s="215"/>
      <c r="EB331" s="215"/>
      <c r="EC331" s="215"/>
      <c r="ED331" s="215"/>
      <c r="EE331" s="215"/>
      <c r="EF331" s="215"/>
      <c r="EG331" s="215"/>
      <c r="EH331" s="215"/>
      <c r="EI331" s="215"/>
      <c r="EJ331" s="215"/>
      <c r="EK331" s="215"/>
      <c r="EL331" s="215"/>
      <c r="EM331" s="215"/>
      <c r="EN331" s="215"/>
      <c r="EO331" s="215"/>
      <c r="EP331" s="215"/>
      <c r="EQ331" s="215"/>
      <c r="ER331" s="215"/>
      <c r="ES331" s="215"/>
      <c r="ET331" s="215"/>
      <c r="EU331" s="215"/>
      <c r="EV331" s="215"/>
      <c r="EW331" s="215"/>
      <c r="EX331" s="215"/>
      <c r="EY331" s="215"/>
      <c r="EZ331" s="215"/>
      <c r="FA331" s="215"/>
      <c r="FB331" s="215"/>
      <c r="FC331" s="215"/>
      <c r="FD331" s="215"/>
      <c r="FE331" s="215"/>
      <c r="FF331" s="215"/>
      <c r="FG331" s="215"/>
      <c r="FH331" s="215"/>
      <c r="FI331" s="215"/>
      <c r="FJ331" s="215"/>
      <c r="FK331" s="215"/>
      <c r="FL331" s="215"/>
      <c r="FM331" s="215"/>
      <c r="FN331" s="215"/>
      <c r="FO331" s="215"/>
      <c r="FP331" s="215"/>
      <c r="FQ331" s="215"/>
      <c r="FR331" s="215"/>
      <c r="FS331" s="215"/>
      <c r="FT331" s="215"/>
      <c r="FU331" s="215"/>
      <c r="FV331" s="215"/>
      <c r="FW331" s="215"/>
      <c r="FX331" s="215"/>
      <c r="FY331" s="215"/>
      <c r="FZ331" s="215"/>
      <c r="GA331" s="215"/>
      <c r="GB331" s="215"/>
      <c r="GC331" s="215"/>
      <c r="GD331" s="215"/>
      <c r="GE331" s="215"/>
      <c r="GF331" s="215"/>
      <c r="GG331" s="218"/>
      <c r="GH331" s="215"/>
      <c r="GI331" s="215"/>
      <c r="GJ331" s="215"/>
      <c r="GK331" s="215"/>
      <c r="GL331" s="1505"/>
      <c r="GM331" s="2154"/>
      <c r="GN331" s="1525"/>
    </row>
    <row r="332" spans="1:196" ht="10.5" hidden="1" customHeight="1">
      <c r="A332" s="1387"/>
      <c r="B332" s="1381"/>
      <c r="C332" s="1381"/>
      <c r="D332" s="1381"/>
      <c r="E332" s="1381"/>
      <c r="F332" s="1381"/>
      <c r="G332" s="1519"/>
      <c r="H332" s="1520"/>
      <c r="I332" s="1517"/>
      <c r="J332" s="1511"/>
      <c r="K332" s="1511"/>
      <c r="L332" s="1511"/>
      <c r="M332" s="1512"/>
      <c r="N332" s="1510"/>
      <c r="O332" s="1511"/>
      <c r="P332" s="1511"/>
      <c r="Q332" s="1511"/>
      <c r="R332" s="1512"/>
      <c r="S332" s="1510"/>
      <c r="T332" s="1511"/>
      <c r="U332" s="1511"/>
      <c r="V332" s="1511"/>
      <c r="W332" s="1512"/>
      <c r="X332" s="1510"/>
      <c r="Y332" s="1511"/>
      <c r="Z332" s="1511"/>
      <c r="AA332" s="1511"/>
      <c r="AB332" s="1512"/>
      <c r="AC332" s="1510"/>
      <c r="AD332" s="1511"/>
      <c r="AE332" s="1511"/>
      <c r="AF332" s="1511"/>
      <c r="AG332" s="1512"/>
      <c r="AH332" s="1510"/>
      <c r="AI332" s="1511"/>
      <c r="AJ332" s="1511"/>
      <c r="AK332" s="1511"/>
      <c r="AL332" s="1512"/>
      <c r="AM332" s="1510"/>
      <c r="AN332" s="1511"/>
      <c r="AO332" s="1511"/>
      <c r="AP332" s="1511"/>
      <c r="AQ332" s="1512"/>
      <c r="AR332" s="1510"/>
      <c r="AS332" s="1511"/>
      <c r="AT332" s="1511"/>
      <c r="AU332" s="1511"/>
      <c r="AV332" s="1512"/>
      <c r="AW332" s="1510"/>
      <c r="AX332" s="1511"/>
      <c r="AY332" s="1511"/>
      <c r="AZ332" s="1511"/>
      <c r="BA332" s="1521"/>
      <c r="BB332" s="1522"/>
      <c r="BC332" s="1511"/>
      <c r="BD332" s="1511"/>
      <c r="BE332" s="1511"/>
      <c r="BF332" s="1512"/>
      <c r="BG332" s="1510"/>
      <c r="BH332" s="1511"/>
      <c r="BI332" s="1511"/>
      <c r="BJ332" s="1511"/>
      <c r="BK332" s="1512"/>
      <c r="BL332" s="1510"/>
      <c r="BM332" s="1511"/>
      <c r="BN332" s="1511"/>
      <c r="BO332" s="1511"/>
      <c r="BP332" s="1512"/>
      <c r="BQ332" s="1510"/>
      <c r="BR332" s="1511"/>
      <c r="BS332" s="1511"/>
      <c r="BT332" s="1511"/>
      <c r="BU332" s="1512"/>
      <c r="BV332" s="1510"/>
      <c r="BW332" s="1511"/>
      <c r="BX332" s="1511"/>
      <c r="BY332" s="1511"/>
      <c r="BZ332" s="1512"/>
      <c r="CA332" s="1510"/>
      <c r="CB332" s="1511"/>
      <c r="CC332" s="1511"/>
      <c r="CD332" s="1511"/>
      <c r="CE332" s="1512"/>
      <c r="CF332" s="1510"/>
      <c r="CG332" s="1511"/>
      <c r="CH332" s="1511"/>
      <c r="CI332" s="1511"/>
      <c r="CJ332" s="1512"/>
      <c r="CK332" s="1511"/>
      <c r="CL332" s="1511"/>
      <c r="CM332" s="1511"/>
      <c r="CN332" s="1511"/>
      <c r="CO332" s="1512"/>
      <c r="CP332" s="1510"/>
      <c r="CQ332" s="1511"/>
      <c r="CR332" s="1511"/>
      <c r="CS332" s="1511"/>
      <c r="CT332" s="1512"/>
      <c r="CU332" s="1510"/>
      <c r="CV332" s="1511"/>
      <c r="CW332" s="1511"/>
      <c r="CX332" s="1511"/>
      <c r="CY332" s="1512"/>
      <c r="CZ332" s="1510"/>
      <c r="DA332" s="1511"/>
      <c r="DB332" s="1511"/>
      <c r="DC332" s="1511"/>
      <c r="DD332" s="1512"/>
      <c r="DE332" s="1510"/>
      <c r="DF332" s="1511"/>
      <c r="DG332" s="1511"/>
      <c r="DH332" s="1511"/>
      <c r="DI332" s="1512"/>
      <c r="DJ332" s="1510"/>
      <c r="DK332" s="1511"/>
      <c r="DL332" s="1511"/>
      <c r="DM332" s="1511"/>
      <c r="DN332" s="1512"/>
      <c r="DO332" s="1510"/>
      <c r="DP332" s="1511"/>
      <c r="DQ332" s="1511"/>
      <c r="DR332" s="1511"/>
      <c r="DS332" s="1512"/>
      <c r="DT332" s="1510"/>
      <c r="DU332" s="1511"/>
      <c r="DV332" s="1511"/>
      <c r="DW332" s="1511"/>
      <c r="DX332" s="1512"/>
      <c r="DY332" s="1510"/>
      <c r="DZ332" s="1511"/>
      <c r="EA332" s="1511"/>
      <c r="EB332" s="1511"/>
      <c r="EC332" s="1512"/>
      <c r="ED332" s="1510"/>
      <c r="EE332" s="1511"/>
      <c r="EF332" s="1511"/>
      <c r="EG332" s="1511"/>
      <c r="EH332" s="1512"/>
      <c r="EI332" s="1510"/>
      <c r="EJ332" s="1511"/>
      <c r="EK332" s="1511"/>
      <c r="EL332" s="1511"/>
      <c r="EM332" s="1512"/>
      <c r="EN332" s="1510"/>
      <c r="EO332" s="1511"/>
      <c r="EP332" s="1511"/>
      <c r="EQ332" s="1511"/>
      <c r="ER332" s="1512"/>
      <c r="ES332" s="1510"/>
      <c r="ET332" s="1511"/>
      <c r="EU332" s="1511"/>
      <c r="EV332" s="1511"/>
      <c r="EW332" s="1512"/>
      <c r="EX332" s="1510"/>
      <c r="EY332" s="1511"/>
      <c r="EZ332" s="1511"/>
      <c r="FA332" s="1511"/>
      <c r="FB332" s="1512"/>
      <c r="FC332" s="1510"/>
      <c r="FD332" s="1511"/>
      <c r="FE332" s="1511"/>
      <c r="FF332" s="1511"/>
      <c r="FG332" s="1512"/>
      <c r="FH332" s="1510"/>
      <c r="FI332" s="1511"/>
      <c r="FJ332" s="1511"/>
      <c r="FK332" s="1511"/>
      <c r="FL332" s="1512"/>
      <c r="FM332" s="1510"/>
      <c r="FN332" s="1511"/>
      <c r="FO332" s="1511"/>
      <c r="FP332" s="1511"/>
      <c r="FQ332" s="1512"/>
      <c r="FR332" s="1510"/>
      <c r="FS332" s="1511"/>
      <c r="FT332" s="1511"/>
      <c r="FU332" s="1511"/>
      <c r="FV332" s="1512"/>
      <c r="FW332" s="1510"/>
      <c r="FX332" s="1511"/>
      <c r="FY332" s="1511"/>
      <c r="FZ332" s="1511"/>
      <c r="GA332" s="1512"/>
      <c r="GB332" s="1510"/>
      <c r="GC332" s="1511"/>
      <c r="GD332" s="1511"/>
      <c r="GE332" s="1511"/>
      <c r="GF332" s="1512"/>
      <c r="GG332" s="1510"/>
      <c r="GH332" s="1511"/>
      <c r="GI332" s="1511"/>
      <c r="GJ332" s="1511"/>
      <c r="GK332" s="1513"/>
      <c r="GL332" s="1514"/>
      <c r="GM332" s="2155"/>
      <c r="GN332" s="1525"/>
    </row>
    <row r="333" spans="1:196" ht="10.5" hidden="1" customHeight="1">
      <c r="A333" s="1387"/>
      <c r="B333" s="1381"/>
      <c r="C333" s="1381"/>
      <c r="D333" s="1381"/>
      <c r="E333" s="1381"/>
      <c r="F333" s="1381"/>
      <c r="G333" s="1392" t="s">
        <v>716</v>
      </c>
      <c r="H333" s="1515"/>
      <c r="I333" s="214"/>
      <c r="J333" s="215"/>
      <c r="K333" s="215"/>
      <c r="L333" s="215"/>
      <c r="M333" s="217"/>
      <c r="N333" s="218"/>
      <c r="O333" s="215"/>
      <c r="P333" s="215"/>
      <c r="Q333" s="215"/>
      <c r="R333" s="217"/>
      <c r="S333" s="215"/>
      <c r="T333" s="215"/>
      <c r="U333" s="215"/>
      <c r="V333" s="215"/>
      <c r="W333" s="215"/>
      <c r="X333" s="218"/>
      <c r="Y333" s="215"/>
      <c r="Z333" s="215"/>
      <c r="AA333" s="215"/>
      <c r="AB333" s="215"/>
      <c r="AC333" s="218"/>
      <c r="AD333" s="215"/>
      <c r="AE333" s="215"/>
      <c r="AF333" s="215"/>
      <c r="AG333" s="217"/>
      <c r="AH333" s="218"/>
      <c r="AI333" s="215"/>
      <c r="AJ333" s="215"/>
      <c r="AK333" s="215"/>
      <c r="AL333" s="217"/>
      <c r="AM333" s="215"/>
      <c r="AN333" s="215"/>
      <c r="AO333" s="215"/>
      <c r="AP333" s="215"/>
      <c r="AQ333" s="215"/>
      <c r="AR333" s="218"/>
      <c r="AS333" s="215"/>
      <c r="AT333" s="215"/>
      <c r="AU333" s="215"/>
      <c r="AV333" s="217"/>
      <c r="AW333" s="215"/>
      <c r="AX333" s="215"/>
      <c r="AY333" s="215"/>
      <c r="AZ333" s="215"/>
      <c r="BA333" s="215"/>
      <c r="BB333" s="219"/>
      <c r="BC333" s="215"/>
      <c r="BD333" s="215"/>
      <c r="BE333" s="215"/>
      <c r="BF333" s="217"/>
      <c r="BG333" s="215"/>
      <c r="BH333" s="215"/>
      <c r="BI333" s="215"/>
      <c r="BJ333" s="215"/>
      <c r="BK333" s="215"/>
      <c r="BL333" s="218"/>
      <c r="BM333" s="215"/>
      <c r="BN333" s="215"/>
      <c r="BO333" s="215"/>
      <c r="BP333" s="215"/>
      <c r="BQ333" s="218"/>
      <c r="BR333" s="215"/>
      <c r="BS333" s="215"/>
      <c r="BT333" s="215"/>
      <c r="BU333" s="217"/>
      <c r="BV333" s="218"/>
      <c r="BW333" s="215"/>
      <c r="BX333" s="215"/>
      <c r="BY333" s="215"/>
      <c r="BZ333" s="217"/>
      <c r="CA333" s="218"/>
      <c r="CB333" s="215"/>
      <c r="CC333" s="215"/>
      <c r="CD333" s="215"/>
      <c r="CE333" s="217"/>
      <c r="CF333" s="218"/>
      <c r="CG333" s="215"/>
      <c r="CH333" s="215"/>
      <c r="CI333" s="215"/>
      <c r="CJ333" s="217"/>
      <c r="CK333" s="215"/>
      <c r="CL333" s="215"/>
      <c r="CM333" s="215"/>
      <c r="CN333" s="215"/>
      <c r="CO333" s="215"/>
      <c r="CP333" s="215"/>
      <c r="CQ333" s="215"/>
      <c r="CR333" s="215"/>
      <c r="CS333" s="215"/>
      <c r="CT333" s="215"/>
      <c r="CU333" s="215"/>
      <c r="CV333" s="215"/>
      <c r="CW333" s="215"/>
      <c r="CX333" s="215"/>
      <c r="CY333" s="215"/>
      <c r="CZ333" s="215"/>
      <c r="DA333" s="215"/>
      <c r="DB333" s="215"/>
      <c r="DC333" s="215"/>
      <c r="DD333" s="215"/>
      <c r="DE333" s="215"/>
      <c r="DF333" s="215"/>
      <c r="DG333" s="215"/>
      <c r="DH333" s="215"/>
      <c r="DI333" s="215"/>
      <c r="DJ333" s="215"/>
      <c r="DK333" s="215"/>
      <c r="DL333" s="215"/>
      <c r="DM333" s="215"/>
      <c r="DN333" s="215"/>
      <c r="DO333" s="215"/>
      <c r="DP333" s="215"/>
      <c r="DQ333" s="215"/>
      <c r="DR333" s="215"/>
      <c r="DS333" s="215"/>
      <c r="DT333" s="215"/>
      <c r="DU333" s="215"/>
      <c r="DV333" s="215"/>
      <c r="DW333" s="215"/>
      <c r="DX333" s="215"/>
      <c r="DY333" s="215"/>
      <c r="DZ333" s="215"/>
      <c r="EA333" s="215"/>
      <c r="EB333" s="215"/>
      <c r="EC333" s="215"/>
      <c r="ED333" s="215"/>
      <c r="EE333" s="215"/>
      <c r="EF333" s="215"/>
      <c r="EG333" s="215"/>
      <c r="EH333" s="215"/>
      <c r="EI333" s="215"/>
      <c r="EJ333" s="215"/>
      <c r="EK333" s="215"/>
      <c r="EL333" s="215"/>
      <c r="EM333" s="215"/>
      <c r="EN333" s="215"/>
      <c r="EO333" s="215"/>
      <c r="EP333" s="215"/>
      <c r="EQ333" s="215"/>
      <c r="ER333" s="215"/>
      <c r="ES333" s="215"/>
      <c r="ET333" s="215"/>
      <c r="EU333" s="215"/>
      <c r="EV333" s="215"/>
      <c r="EW333" s="215"/>
      <c r="EX333" s="215"/>
      <c r="EY333" s="215"/>
      <c r="EZ333" s="215"/>
      <c r="FA333" s="215"/>
      <c r="FB333" s="215"/>
      <c r="FC333" s="215"/>
      <c r="FD333" s="215"/>
      <c r="FE333" s="215"/>
      <c r="FF333" s="215"/>
      <c r="FG333" s="215"/>
      <c r="FH333" s="215"/>
      <c r="FI333" s="215"/>
      <c r="FJ333" s="215"/>
      <c r="FK333" s="215"/>
      <c r="FL333" s="215"/>
      <c r="FM333" s="215"/>
      <c r="FN333" s="215"/>
      <c r="FO333" s="215"/>
      <c r="FP333" s="215"/>
      <c r="FQ333" s="215"/>
      <c r="FR333" s="215"/>
      <c r="FS333" s="215"/>
      <c r="FT333" s="215"/>
      <c r="FU333" s="215"/>
      <c r="FV333" s="215"/>
      <c r="FW333" s="215"/>
      <c r="FX333" s="215"/>
      <c r="FY333" s="215"/>
      <c r="FZ333" s="215"/>
      <c r="GA333" s="215"/>
      <c r="GB333" s="215"/>
      <c r="GC333" s="215"/>
      <c r="GD333" s="215"/>
      <c r="GE333" s="215"/>
      <c r="GF333" s="215"/>
      <c r="GG333" s="218"/>
      <c r="GH333" s="215"/>
      <c r="GI333" s="215"/>
      <c r="GJ333" s="215"/>
      <c r="GK333" s="215"/>
      <c r="GL333" s="1504">
        <f>SUM(I335:GK335)</f>
        <v>0</v>
      </c>
      <c r="GM333" s="2157">
        <f>ROUND(GL333/20,2)</f>
        <v>0</v>
      </c>
      <c r="GN333" s="1525"/>
    </row>
    <row r="334" spans="1:196" ht="4.5" hidden="1" customHeight="1">
      <c r="A334" s="1387"/>
      <c r="B334" s="1381"/>
      <c r="C334" s="1381"/>
      <c r="D334" s="1381"/>
      <c r="E334" s="1381"/>
      <c r="F334" s="1381"/>
      <c r="G334" s="1392"/>
      <c r="H334" s="1515"/>
      <c r="I334" s="214"/>
      <c r="J334" s="215"/>
      <c r="K334" s="215"/>
      <c r="L334" s="215"/>
      <c r="M334" s="217"/>
      <c r="N334" s="218"/>
      <c r="O334" s="215"/>
      <c r="P334" s="215"/>
      <c r="Q334" s="215"/>
      <c r="R334" s="217"/>
      <c r="S334" s="215"/>
      <c r="T334" s="215"/>
      <c r="U334" s="215"/>
      <c r="V334" s="215"/>
      <c r="W334" s="215"/>
      <c r="X334" s="218"/>
      <c r="Y334" s="215"/>
      <c r="Z334" s="215"/>
      <c r="AA334" s="215"/>
      <c r="AB334" s="215"/>
      <c r="AC334" s="218"/>
      <c r="AD334" s="215"/>
      <c r="AE334" s="215"/>
      <c r="AF334" s="215"/>
      <c r="AG334" s="217"/>
      <c r="AH334" s="218"/>
      <c r="AI334" s="215"/>
      <c r="AJ334" s="215"/>
      <c r="AK334" s="215"/>
      <c r="AL334" s="217"/>
      <c r="AM334" s="215"/>
      <c r="AN334" s="215"/>
      <c r="AO334" s="215"/>
      <c r="AP334" s="215"/>
      <c r="AQ334" s="215"/>
      <c r="AR334" s="218"/>
      <c r="AS334" s="215"/>
      <c r="AT334" s="215"/>
      <c r="AU334" s="215"/>
      <c r="AV334" s="217"/>
      <c r="AW334" s="215"/>
      <c r="AX334" s="215"/>
      <c r="AY334" s="215"/>
      <c r="AZ334" s="215"/>
      <c r="BA334" s="215"/>
      <c r="BB334" s="219"/>
      <c r="BC334" s="215"/>
      <c r="BD334" s="215"/>
      <c r="BE334" s="215"/>
      <c r="BF334" s="217"/>
      <c r="BG334" s="215"/>
      <c r="BH334" s="215"/>
      <c r="BI334" s="215"/>
      <c r="BJ334" s="215"/>
      <c r="BK334" s="215"/>
      <c r="BL334" s="218"/>
      <c r="BM334" s="215"/>
      <c r="BN334" s="215"/>
      <c r="BO334" s="215"/>
      <c r="BP334" s="215"/>
      <c r="BQ334" s="218"/>
      <c r="BR334" s="215"/>
      <c r="BS334" s="215"/>
      <c r="BT334" s="215"/>
      <c r="BU334" s="217"/>
      <c r="BV334" s="218"/>
      <c r="BW334" s="215"/>
      <c r="BX334" s="215"/>
      <c r="BY334" s="215"/>
      <c r="BZ334" s="217"/>
      <c r="CA334" s="218"/>
      <c r="CB334" s="215"/>
      <c r="CC334" s="215"/>
      <c r="CD334" s="215"/>
      <c r="CE334" s="217"/>
      <c r="CF334" s="218"/>
      <c r="CG334" s="215"/>
      <c r="CH334" s="215"/>
      <c r="CI334" s="215"/>
      <c r="CJ334" s="217"/>
      <c r="CK334" s="215"/>
      <c r="CL334" s="215"/>
      <c r="CM334" s="215"/>
      <c r="CN334" s="215"/>
      <c r="CO334" s="215"/>
      <c r="CP334" s="215"/>
      <c r="CQ334" s="215"/>
      <c r="CR334" s="215"/>
      <c r="CS334" s="215"/>
      <c r="CT334" s="215"/>
      <c r="CU334" s="215"/>
      <c r="CV334" s="215"/>
      <c r="CW334" s="215"/>
      <c r="CX334" s="215"/>
      <c r="CY334" s="215"/>
      <c r="CZ334" s="215"/>
      <c r="DA334" s="215"/>
      <c r="DB334" s="215"/>
      <c r="DC334" s="215"/>
      <c r="DD334" s="215"/>
      <c r="DE334" s="215"/>
      <c r="DF334" s="215"/>
      <c r="DG334" s="215"/>
      <c r="DH334" s="215"/>
      <c r="DI334" s="215"/>
      <c r="DJ334" s="215"/>
      <c r="DK334" s="215"/>
      <c r="DL334" s="215"/>
      <c r="DM334" s="215"/>
      <c r="DN334" s="215"/>
      <c r="DO334" s="215"/>
      <c r="DP334" s="215"/>
      <c r="DQ334" s="215"/>
      <c r="DR334" s="215"/>
      <c r="DS334" s="215"/>
      <c r="DT334" s="215"/>
      <c r="DU334" s="215"/>
      <c r="DV334" s="215"/>
      <c r="DW334" s="215"/>
      <c r="DX334" s="215"/>
      <c r="DY334" s="215"/>
      <c r="DZ334" s="215"/>
      <c r="EA334" s="215"/>
      <c r="EB334" s="215"/>
      <c r="EC334" s="215"/>
      <c r="ED334" s="215"/>
      <c r="EE334" s="215"/>
      <c r="EF334" s="215"/>
      <c r="EG334" s="215"/>
      <c r="EH334" s="215"/>
      <c r="EI334" s="215"/>
      <c r="EJ334" s="215"/>
      <c r="EK334" s="215"/>
      <c r="EL334" s="215"/>
      <c r="EM334" s="215"/>
      <c r="EN334" s="215"/>
      <c r="EO334" s="215"/>
      <c r="EP334" s="215"/>
      <c r="EQ334" s="215"/>
      <c r="ER334" s="215"/>
      <c r="ES334" s="215"/>
      <c r="ET334" s="215"/>
      <c r="EU334" s="215"/>
      <c r="EV334" s="215"/>
      <c r="EW334" s="215"/>
      <c r="EX334" s="215"/>
      <c r="EY334" s="215"/>
      <c r="EZ334" s="215"/>
      <c r="FA334" s="215"/>
      <c r="FB334" s="215"/>
      <c r="FC334" s="215"/>
      <c r="FD334" s="215"/>
      <c r="FE334" s="215"/>
      <c r="FF334" s="215"/>
      <c r="FG334" s="215"/>
      <c r="FH334" s="215"/>
      <c r="FI334" s="215"/>
      <c r="FJ334" s="215"/>
      <c r="FK334" s="215"/>
      <c r="FL334" s="215"/>
      <c r="FM334" s="215"/>
      <c r="FN334" s="215"/>
      <c r="FO334" s="215"/>
      <c r="FP334" s="215"/>
      <c r="FQ334" s="215"/>
      <c r="FR334" s="215"/>
      <c r="FS334" s="215"/>
      <c r="FT334" s="215"/>
      <c r="FU334" s="215"/>
      <c r="FV334" s="215"/>
      <c r="FW334" s="215"/>
      <c r="FX334" s="215"/>
      <c r="FY334" s="215"/>
      <c r="FZ334" s="215"/>
      <c r="GA334" s="215"/>
      <c r="GB334" s="215"/>
      <c r="GC334" s="215"/>
      <c r="GD334" s="215"/>
      <c r="GE334" s="215"/>
      <c r="GF334" s="215"/>
      <c r="GG334" s="218"/>
      <c r="GH334" s="215"/>
      <c r="GI334" s="215"/>
      <c r="GJ334" s="215"/>
      <c r="GK334" s="215"/>
      <c r="GL334" s="1505"/>
      <c r="GM334" s="2154"/>
      <c r="GN334" s="1525"/>
    </row>
    <row r="335" spans="1:196" ht="10.5" hidden="1" customHeight="1" thickBot="1">
      <c r="A335" s="1388"/>
      <c r="B335" s="1382"/>
      <c r="C335" s="1382"/>
      <c r="D335" s="1382"/>
      <c r="E335" s="1384"/>
      <c r="F335" s="1384"/>
      <c r="G335" s="1403"/>
      <c r="H335" s="1516"/>
      <c r="I335" s="1506"/>
      <c r="J335" s="1472"/>
      <c r="K335" s="1472"/>
      <c r="L335" s="1472"/>
      <c r="M335" s="1473"/>
      <c r="N335" s="1471"/>
      <c r="O335" s="1472"/>
      <c r="P335" s="1472"/>
      <c r="Q335" s="1472"/>
      <c r="R335" s="1473"/>
      <c r="S335" s="1471"/>
      <c r="T335" s="1472"/>
      <c r="U335" s="1472"/>
      <c r="V335" s="1472"/>
      <c r="W335" s="1473"/>
      <c r="X335" s="1471"/>
      <c r="Y335" s="1472"/>
      <c r="Z335" s="1472"/>
      <c r="AA335" s="1472"/>
      <c r="AB335" s="1473"/>
      <c r="AC335" s="1471"/>
      <c r="AD335" s="1472"/>
      <c r="AE335" s="1472"/>
      <c r="AF335" s="1472"/>
      <c r="AG335" s="1473"/>
      <c r="AH335" s="1471"/>
      <c r="AI335" s="1472"/>
      <c r="AJ335" s="1472"/>
      <c r="AK335" s="1472"/>
      <c r="AL335" s="1473"/>
      <c r="AM335" s="1507"/>
      <c r="AN335" s="1508"/>
      <c r="AO335" s="1508"/>
      <c r="AP335" s="1508"/>
      <c r="AQ335" s="1509"/>
      <c r="AR335" s="1471"/>
      <c r="AS335" s="1472"/>
      <c r="AT335" s="1472"/>
      <c r="AU335" s="1472"/>
      <c r="AV335" s="1473"/>
      <c r="AW335" s="1471"/>
      <c r="AX335" s="1472"/>
      <c r="AY335" s="1472"/>
      <c r="AZ335" s="1472"/>
      <c r="BA335" s="1473"/>
      <c r="BB335" s="1471"/>
      <c r="BC335" s="1472"/>
      <c r="BD335" s="1472"/>
      <c r="BE335" s="1472"/>
      <c r="BF335" s="1473"/>
      <c r="BG335" s="1471"/>
      <c r="BH335" s="1472"/>
      <c r="BI335" s="1472"/>
      <c r="BJ335" s="1472"/>
      <c r="BK335" s="1473"/>
      <c r="BL335" s="1471"/>
      <c r="BM335" s="1472"/>
      <c r="BN335" s="1472"/>
      <c r="BO335" s="1472"/>
      <c r="BP335" s="1473"/>
      <c r="BQ335" s="1471"/>
      <c r="BR335" s="1472"/>
      <c r="BS335" s="1472"/>
      <c r="BT335" s="1472"/>
      <c r="BU335" s="1473"/>
      <c r="BV335" s="1471"/>
      <c r="BW335" s="1472"/>
      <c r="BX335" s="1472"/>
      <c r="BY335" s="1472"/>
      <c r="BZ335" s="1473"/>
      <c r="CA335" s="1471"/>
      <c r="CB335" s="1472"/>
      <c r="CC335" s="1472"/>
      <c r="CD335" s="1472"/>
      <c r="CE335" s="1473"/>
      <c r="CF335" s="1471"/>
      <c r="CG335" s="1472"/>
      <c r="CH335" s="1472"/>
      <c r="CI335" s="1472"/>
      <c r="CJ335" s="1473"/>
      <c r="CK335" s="1501"/>
      <c r="CL335" s="1502"/>
      <c r="CM335" s="1502"/>
      <c r="CN335" s="1502"/>
      <c r="CO335" s="1503"/>
      <c r="CP335" s="1501"/>
      <c r="CQ335" s="1502"/>
      <c r="CR335" s="1502"/>
      <c r="CS335" s="1502"/>
      <c r="CT335" s="1503"/>
      <c r="CU335" s="1501"/>
      <c r="CV335" s="1502"/>
      <c r="CW335" s="1502"/>
      <c r="CX335" s="1502"/>
      <c r="CY335" s="1503"/>
      <c r="CZ335" s="1501"/>
      <c r="DA335" s="1502"/>
      <c r="DB335" s="1502"/>
      <c r="DC335" s="1502"/>
      <c r="DD335" s="1503"/>
      <c r="DE335" s="1501"/>
      <c r="DF335" s="1502"/>
      <c r="DG335" s="1502"/>
      <c r="DH335" s="1502"/>
      <c r="DI335" s="1503"/>
      <c r="DJ335" s="1501"/>
      <c r="DK335" s="1502"/>
      <c r="DL335" s="1502"/>
      <c r="DM335" s="1502"/>
      <c r="DN335" s="1503"/>
      <c r="DO335" s="1501"/>
      <c r="DP335" s="1502"/>
      <c r="DQ335" s="1502"/>
      <c r="DR335" s="1502"/>
      <c r="DS335" s="1503"/>
      <c r="DT335" s="1501"/>
      <c r="DU335" s="1502"/>
      <c r="DV335" s="1502"/>
      <c r="DW335" s="1502"/>
      <c r="DX335" s="1503"/>
      <c r="DY335" s="1501"/>
      <c r="DZ335" s="1502"/>
      <c r="EA335" s="1502"/>
      <c r="EB335" s="1502"/>
      <c r="EC335" s="1503"/>
      <c r="ED335" s="1501"/>
      <c r="EE335" s="1502"/>
      <c r="EF335" s="1502"/>
      <c r="EG335" s="1502"/>
      <c r="EH335" s="1503"/>
      <c r="EI335" s="1501"/>
      <c r="EJ335" s="1502"/>
      <c r="EK335" s="1502"/>
      <c r="EL335" s="1502"/>
      <c r="EM335" s="1503"/>
      <c r="EN335" s="1501"/>
      <c r="EO335" s="1502"/>
      <c r="EP335" s="1502"/>
      <c r="EQ335" s="1502"/>
      <c r="ER335" s="1503"/>
      <c r="ES335" s="1501"/>
      <c r="ET335" s="1502"/>
      <c r="EU335" s="1502"/>
      <c r="EV335" s="1502"/>
      <c r="EW335" s="1503"/>
      <c r="EX335" s="1501"/>
      <c r="EY335" s="1502"/>
      <c r="EZ335" s="1502"/>
      <c r="FA335" s="1502"/>
      <c r="FB335" s="1503"/>
      <c r="FC335" s="1471"/>
      <c r="FD335" s="1472"/>
      <c r="FE335" s="1472"/>
      <c r="FF335" s="1472"/>
      <c r="FG335" s="1473"/>
      <c r="FH335" s="1471"/>
      <c r="FI335" s="1472"/>
      <c r="FJ335" s="1472"/>
      <c r="FK335" s="1472"/>
      <c r="FL335" s="1473"/>
      <c r="FM335" s="1471"/>
      <c r="FN335" s="1472"/>
      <c r="FO335" s="1472"/>
      <c r="FP335" s="1472"/>
      <c r="FQ335" s="1473"/>
      <c r="FR335" s="1471"/>
      <c r="FS335" s="1472"/>
      <c r="FT335" s="1472"/>
      <c r="FU335" s="1472"/>
      <c r="FV335" s="1473"/>
      <c r="FW335" s="1471"/>
      <c r="FX335" s="1472"/>
      <c r="FY335" s="1472"/>
      <c r="FZ335" s="1472"/>
      <c r="GA335" s="1473"/>
      <c r="GB335" s="1471"/>
      <c r="GC335" s="1472"/>
      <c r="GD335" s="1472"/>
      <c r="GE335" s="1472"/>
      <c r="GF335" s="1473"/>
      <c r="GG335" s="1471"/>
      <c r="GH335" s="1472"/>
      <c r="GI335" s="1472"/>
      <c r="GJ335" s="1472"/>
      <c r="GK335" s="1473"/>
      <c r="GL335" s="1505"/>
      <c r="GM335" s="2154"/>
      <c r="GN335" s="1526"/>
    </row>
    <row r="336" spans="1:196" ht="20.100000000000001" customHeight="1">
      <c r="CK336" s="267"/>
      <c r="CL336" s="267"/>
      <c r="CM336" s="267"/>
      <c r="CN336" s="267"/>
      <c r="CO336" s="267"/>
      <c r="CP336" s="267"/>
      <c r="CQ336" s="267"/>
      <c r="CR336" s="267"/>
      <c r="CS336" s="267"/>
      <c r="CT336" s="267"/>
      <c r="CU336" s="267"/>
      <c r="CV336" s="267"/>
      <c r="CW336" s="267"/>
      <c r="CX336" s="267"/>
      <c r="CY336" s="267"/>
      <c r="CZ336" s="267"/>
      <c r="DA336" s="267"/>
      <c r="DB336" s="267"/>
      <c r="DC336" s="267"/>
      <c r="DD336" s="267"/>
      <c r="DE336" s="267"/>
      <c r="DF336" s="267"/>
      <c r="DG336" s="267"/>
      <c r="DH336" s="267"/>
      <c r="DI336" s="267"/>
      <c r="DJ336" s="267"/>
      <c r="DK336" s="267"/>
      <c r="DL336" s="267"/>
      <c r="DM336" s="267"/>
      <c r="DN336" s="267"/>
      <c r="DO336" s="267"/>
      <c r="DP336" s="267"/>
      <c r="DQ336" s="267"/>
      <c r="DR336" s="267"/>
      <c r="DS336" s="267"/>
      <c r="DT336" s="267"/>
      <c r="DU336" s="267"/>
      <c r="DV336" s="267"/>
      <c r="DW336" s="267"/>
      <c r="DX336" s="267"/>
      <c r="DY336" s="267"/>
      <c r="DZ336" s="267"/>
      <c r="EA336" s="267"/>
      <c r="EB336" s="267"/>
      <c r="EC336" s="267"/>
      <c r="ED336" s="267"/>
      <c r="EE336" s="267"/>
      <c r="EF336" s="267"/>
      <c r="EG336" s="267"/>
      <c r="EH336" s="267"/>
      <c r="EI336" s="267"/>
      <c r="EJ336" s="267"/>
      <c r="EK336" s="267"/>
      <c r="EL336" s="267"/>
      <c r="EM336" s="267"/>
      <c r="EN336" s="267"/>
      <c r="EO336" s="267"/>
      <c r="EP336" s="267"/>
      <c r="EQ336" s="267"/>
      <c r="ER336" s="267"/>
      <c r="ES336" s="267"/>
      <c r="ET336" s="267"/>
      <c r="EU336" s="267"/>
      <c r="EV336" s="267"/>
      <c r="EW336" s="267"/>
      <c r="EX336" s="267"/>
      <c r="EY336" s="267"/>
      <c r="EZ336" s="267"/>
      <c r="FA336" s="267"/>
      <c r="FB336" s="267"/>
      <c r="FC336" s="265"/>
      <c r="FD336" s="265"/>
      <c r="FE336" s="265"/>
      <c r="FF336" s="265"/>
      <c r="FG336" s="265"/>
      <c r="FH336" s="265">
        <f>SUMIF($F$82:$F$135,"B",$GL$82:$GL$135)</f>
        <v>0</v>
      </c>
      <c r="GB336" s="1474" t="s">
        <v>832</v>
      </c>
      <c r="GC336" s="1475"/>
      <c r="GD336" s="1475"/>
      <c r="GE336" s="1475"/>
      <c r="GF336" s="1475"/>
      <c r="GG336" s="1480" t="s">
        <v>764</v>
      </c>
      <c r="GH336" s="1480"/>
      <c r="GI336" s="1480"/>
      <c r="GJ336" s="1480"/>
      <c r="GK336" s="1481"/>
      <c r="GL336" s="284">
        <f>SUM(GL327,GL318,GL309,GL300,GL291,GL282,GL273,GL264,GL255,GL246)</f>
        <v>66</v>
      </c>
      <c r="GM336" s="285">
        <f>SUM(GM327,GM318,GM309,GM300,GM291,GM282,GM273,GM264,GM255,GM246)</f>
        <v>3.3000000000000003</v>
      </c>
      <c r="GN336" s="286"/>
    </row>
    <row r="337" spans="3:249" ht="20.100000000000001" customHeight="1">
      <c r="FC337" s="265"/>
      <c r="FD337" s="265"/>
      <c r="FE337" s="265"/>
      <c r="FF337" s="265"/>
      <c r="FG337" s="265"/>
      <c r="FH337" s="265"/>
      <c r="GB337" s="1476"/>
      <c r="GC337" s="1477"/>
      <c r="GD337" s="1477"/>
      <c r="GE337" s="1477"/>
      <c r="GF337" s="1477"/>
      <c r="GG337" s="1482" t="s">
        <v>781</v>
      </c>
      <c r="GH337" s="1482"/>
      <c r="GI337" s="1482"/>
      <c r="GJ337" s="1482"/>
      <c r="GK337" s="1483"/>
      <c r="GL337" s="287">
        <f>SUM(GL249,GL258,GL267,GL276,GL285,GL321,GL294,GL303,GL312,GL330)</f>
        <v>66</v>
      </c>
      <c r="GM337" s="288">
        <f>SUM(GM249,GM258,GM267,GM276,GM285,GM321,GM294,GM303,GM312,GM330)</f>
        <v>3.3</v>
      </c>
      <c r="GN337" s="1163"/>
    </row>
    <row r="338" spans="3:249" ht="20.100000000000001" customHeight="1" thickBot="1">
      <c r="CK338" s="268"/>
      <c r="CL338" s="268"/>
      <c r="CM338" s="268"/>
      <c r="CN338" s="268"/>
      <c r="CO338" s="268"/>
      <c r="CP338" s="268"/>
      <c r="CQ338" s="268"/>
      <c r="CR338" s="268"/>
      <c r="CS338" s="268"/>
      <c r="CT338" s="268"/>
      <c r="CU338" s="268"/>
      <c r="CV338" s="268"/>
      <c r="CW338" s="268"/>
      <c r="CX338" s="268"/>
      <c r="CY338" s="268"/>
      <c r="CZ338" s="268"/>
      <c r="DA338" s="268"/>
      <c r="DB338" s="268"/>
      <c r="DC338" s="268"/>
      <c r="DD338" s="268"/>
      <c r="DE338" s="268"/>
      <c r="DF338" s="268"/>
      <c r="DG338" s="268"/>
      <c r="DH338" s="268"/>
      <c r="DI338" s="268"/>
      <c r="DJ338" s="268"/>
      <c r="DK338" s="268"/>
      <c r="DL338" s="268"/>
      <c r="DM338" s="268"/>
      <c r="DN338" s="268"/>
      <c r="DO338" s="268"/>
      <c r="DP338" s="268"/>
      <c r="DQ338" s="268"/>
      <c r="DR338" s="268"/>
      <c r="DS338" s="268"/>
      <c r="DT338" s="268"/>
      <c r="DU338" s="268"/>
      <c r="DV338" s="268"/>
      <c r="DW338" s="268"/>
      <c r="DX338" s="268"/>
      <c r="DY338" s="268"/>
      <c r="DZ338" s="268"/>
      <c r="EA338" s="268"/>
      <c r="EB338" s="268"/>
      <c r="EC338" s="268"/>
      <c r="ED338" s="268"/>
      <c r="EE338" s="268"/>
      <c r="EF338" s="268"/>
      <c r="EG338" s="268"/>
      <c r="EH338" s="268"/>
      <c r="EI338" s="268"/>
      <c r="EJ338" s="268"/>
      <c r="EK338" s="268"/>
      <c r="EL338" s="268"/>
      <c r="EM338" s="268"/>
      <c r="EN338" s="268"/>
      <c r="EO338" s="268"/>
      <c r="EP338" s="268"/>
      <c r="EQ338" s="268"/>
      <c r="ER338" s="268"/>
      <c r="ES338" s="268"/>
      <c r="ET338" s="268"/>
      <c r="EU338" s="268"/>
      <c r="EV338" s="268"/>
      <c r="EW338" s="268"/>
      <c r="EX338" s="268"/>
      <c r="EY338" s="268"/>
      <c r="EZ338" s="268"/>
      <c r="FA338" s="268"/>
      <c r="FB338" s="268"/>
      <c r="FC338" s="265"/>
      <c r="FD338" s="265"/>
      <c r="FE338" s="265"/>
      <c r="FF338" s="265"/>
      <c r="FG338" s="265"/>
      <c r="FH338" s="265">
        <f>SUMIF($F$82:$F$135,"C",$GL$82:$GL$135)</f>
        <v>0</v>
      </c>
      <c r="GB338" s="1478"/>
      <c r="GC338" s="1479"/>
      <c r="GD338" s="1479"/>
      <c r="GE338" s="1479"/>
      <c r="GF338" s="1479"/>
      <c r="GG338" s="1484" t="s">
        <v>716</v>
      </c>
      <c r="GH338" s="1484"/>
      <c r="GI338" s="1484"/>
      <c r="GJ338" s="1484"/>
      <c r="GK338" s="1485"/>
      <c r="GL338" s="281">
        <f>SUM(GL333,GL324,GL315,GL306,GL297,GL288,GL279,GL270,GL261,GL252)</f>
        <v>65</v>
      </c>
      <c r="GM338" s="266">
        <f>SUM(GM333,GM324,GM315,GM306,GM297,GM288,GM279,GM270,GM261,GM252)</f>
        <v>3.25</v>
      </c>
    </row>
    <row r="339" spans="3:249" ht="20.100000000000001" customHeight="1">
      <c r="C339" s="289" t="s">
        <v>833</v>
      </c>
      <c r="D339" s="241"/>
      <c r="E339" s="241"/>
      <c r="F339" s="241"/>
      <c r="G339" s="290"/>
      <c r="FC339" s="265"/>
      <c r="FD339" s="265"/>
      <c r="FE339" s="265"/>
      <c r="FF339" s="265"/>
      <c r="FG339" s="265"/>
      <c r="FH339" s="265">
        <f>SUM(FH336:FL338)</f>
        <v>0</v>
      </c>
      <c r="GG339" s="241"/>
      <c r="GH339" s="241"/>
      <c r="GI339" s="241"/>
      <c r="GJ339" s="241"/>
      <c r="GK339" s="241"/>
      <c r="GL339" s="241"/>
      <c r="GM339" s="291"/>
    </row>
    <row r="340" spans="3:249" ht="20.100000000000001" customHeight="1" thickBot="1">
      <c r="C340" s="200" t="s">
        <v>834</v>
      </c>
      <c r="G340" s="292"/>
      <c r="FC340" s="1161"/>
      <c r="FD340" s="1161"/>
      <c r="FE340" s="1161"/>
      <c r="FF340" s="1161"/>
      <c r="FG340" s="1161"/>
      <c r="FH340" s="265"/>
      <c r="GL340" s="194"/>
      <c r="IM340" s="293"/>
      <c r="IN340" s="293"/>
      <c r="IO340" s="293"/>
    </row>
    <row r="341" spans="3:249" ht="20.100000000000001" customHeight="1">
      <c r="C341" s="200" t="s">
        <v>835</v>
      </c>
      <c r="G341" s="292"/>
      <c r="FC341" s="293"/>
      <c r="FD341" s="293"/>
      <c r="FE341" s="293"/>
      <c r="FF341" s="293"/>
      <c r="FG341" s="293"/>
      <c r="FV341" s="1486" t="s">
        <v>836</v>
      </c>
      <c r="FW341" s="1487"/>
      <c r="FX341" s="1487"/>
      <c r="FY341" s="1487"/>
      <c r="FZ341" s="1487"/>
      <c r="GA341" s="1487"/>
      <c r="GB341" s="1487"/>
      <c r="GC341" s="1487"/>
      <c r="GD341" s="1487"/>
      <c r="GE341" s="1487"/>
      <c r="GF341" s="1488"/>
      <c r="GG341" s="1495" t="s">
        <v>764</v>
      </c>
      <c r="GH341" s="1496"/>
      <c r="GI341" s="1496"/>
      <c r="GJ341" s="1496"/>
      <c r="GK341" s="1496"/>
      <c r="GL341" s="294">
        <f t="shared" ref="GL341:GM343" si="0">SUM(GL336,GL237)</f>
        <v>286</v>
      </c>
      <c r="GM341" s="295">
        <f t="shared" si="0"/>
        <v>10.620000000000001</v>
      </c>
      <c r="IM341" s="293"/>
      <c r="IN341" s="293"/>
      <c r="IO341" s="293"/>
    </row>
    <row r="342" spans="3:249" ht="20.100000000000001" customHeight="1" thickBot="1">
      <c r="C342" s="296" t="s">
        <v>837</v>
      </c>
      <c r="D342" s="199"/>
      <c r="E342" s="199"/>
      <c r="F342" s="199"/>
      <c r="G342" s="297"/>
      <c r="FC342" s="293"/>
      <c r="FD342" s="293"/>
      <c r="FE342" s="293"/>
      <c r="FF342" s="293"/>
      <c r="FG342" s="293"/>
      <c r="FV342" s="1489"/>
      <c r="FW342" s="1490"/>
      <c r="FX342" s="1490"/>
      <c r="FY342" s="1490"/>
      <c r="FZ342" s="1490"/>
      <c r="GA342" s="1490"/>
      <c r="GB342" s="1490"/>
      <c r="GC342" s="1490"/>
      <c r="GD342" s="1490"/>
      <c r="GE342" s="1490"/>
      <c r="GF342" s="1491"/>
      <c r="GG342" s="1497" t="s">
        <v>838</v>
      </c>
      <c r="GH342" s="1498"/>
      <c r="GI342" s="1498"/>
      <c r="GJ342" s="1498"/>
      <c r="GK342" s="1498"/>
      <c r="GL342" s="298">
        <f t="shared" si="0"/>
        <v>286</v>
      </c>
      <c r="GM342" s="299">
        <f t="shared" si="0"/>
        <v>10.620000000000001</v>
      </c>
      <c r="IM342" s="293"/>
      <c r="IN342" s="293"/>
      <c r="IO342" s="293"/>
    </row>
    <row r="343" spans="3:249" ht="20.100000000000001" customHeight="1" thickBot="1">
      <c r="FC343" s="293"/>
      <c r="FD343" s="293"/>
      <c r="FE343" s="293"/>
      <c r="FF343" s="293"/>
      <c r="FG343" s="293"/>
      <c r="FV343" s="1492"/>
      <c r="FW343" s="1493"/>
      <c r="FX343" s="1493"/>
      <c r="FY343" s="1493"/>
      <c r="FZ343" s="1493"/>
      <c r="GA343" s="1493"/>
      <c r="GB343" s="1493"/>
      <c r="GC343" s="1493"/>
      <c r="GD343" s="1493"/>
      <c r="GE343" s="1493"/>
      <c r="GF343" s="1494"/>
      <c r="GG343" s="1499" t="s">
        <v>716</v>
      </c>
      <c r="GH343" s="1500"/>
      <c r="GI343" s="1500"/>
      <c r="GJ343" s="1500"/>
      <c r="GK343" s="1500"/>
      <c r="GL343" s="300">
        <f t="shared" si="0"/>
        <v>285</v>
      </c>
      <c r="GM343" s="301">
        <f t="shared" si="0"/>
        <v>10.59</v>
      </c>
      <c r="IM343" s="293"/>
      <c r="IN343" s="293"/>
      <c r="IO343" s="293"/>
    </row>
    <row r="344" spans="3:249" ht="20.100000000000001" customHeight="1">
      <c r="FC344" s="293"/>
      <c r="FD344" s="293"/>
      <c r="FE344" s="293"/>
      <c r="FF344" s="293"/>
      <c r="FG344" s="293"/>
      <c r="GL344" s="194"/>
      <c r="IM344" s="293"/>
      <c r="IN344" s="293"/>
      <c r="IO344" s="293"/>
    </row>
    <row r="345" spans="3:249" ht="20.100000000000001" customHeight="1">
      <c r="FC345" s="293"/>
      <c r="FD345" s="293"/>
      <c r="FE345" s="293"/>
      <c r="FF345" s="293"/>
      <c r="FG345" s="293"/>
      <c r="GL345" s="194"/>
      <c r="IM345" s="293"/>
      <c r="IN345" s="293"/>
      <c r="IO345" s="293"/>
    </row>
    <row r="346" spans="3:249" ht="20.100000000000001" customHeight="1" thickBot="1">
      <c r="FC346" s="293"/>
      <c r="FD346" s="293"/>
      <c r="FE346" s="293"/>
      <c r="FF346" s="293"/>
      <c r="FG346" s="293"/>
      <c r="GL346" s="194"/>
      <c r="IM346" s="293"/>
      <c r="IN346" s="293"/>
      <c r="IO346" s="293"/>
    </row>
    <row r="347" spans="3:249" ht="20.100000000000001" customHeight="1">
      <c r="I347" s="1579" t="s">
        <v>762</v>
      </c>
      <c r="J347" s="1580"/>
      <c r="K347" s="1580"/>
      <c r="L347" s="1580"/>
      <c r="M347" s="1580"/>
      <c r="N347" s="1580"/>
      <c r="O347" s="1580"/>
      <c r="P347" s="1580"/>
      <c r="Q347" s="1580"/>
      <c r="R347" s="1580"/>
      <c r="S347" s="1580"/>
      <c r="T347" s="1580"/>
      <c r="U347" s="1580"/>
      <c r="V347" s="1580"/>
      <c r="W347" s="1580"/>
      <c r="X347" s="1580"/>
      <c r="Y347" s="1580"/>
      <c r="Z347" s="1580"/>
      <c r="AA347" s="1580"/>
      <c r="AB347" s="1580"/>
      <c r="AC347" s="1580"/>
      <c r="AD347" s="1580"/>
      <c r="AE347" s="1580"/>
      <c r="AF347" s="1580"/>
      <c r="AG347" s="1580"/>
      <c r="AH347" s="1580"/>
      <c r="AI347" s="1580"/>
      <c r="AJ347" s="1580"/>
      <c r="AK347" s="1580"/>
      <c r="AL347" s="1580"/>
      <c r="AM347" s="1580"/>
      <c r="AN347" s="1580"/>
      <c r="AO347" s="1580"/>
      <c r="AP347" s="1580"/>
      <c r="AQ347" s="1580"/>
      <c r="AR347" s="1580"/>
      <c r="AS347" s="1580"/>
      <c r="AT347" s="1580"/>
      <c r="AU347" s="1580"/>
      <c r="AV347" s="1580"/>
      <c r="AW347" s="1580"/>
      <c r="AX347" s="1580"/>
      <c r="AY347" s="1580"/>
      <c r="AZ347" s="1580"/>
      <c r="BA347" s="1580"/>
      <c r="BB347" s="1481" t="s">
        <v>763</v>
      </c>
      <c r="BC347" s="1580"/>
      <c r="BD347" s="1580"/>
      <c r="BE347" s="1580"/>
      <c r="BF347" s="1580"/>
      <c r="BG347" s="1580"/>
      <c r="BH347" s="1580"/>
      <c r="BI347" s="1580"/>
      <c r="BJ347" s="1580"/>
      <c r="BK347" s="1580"/>
      <c r="BL347" s="1580"/>
      <c r="BM347" s="1580"/>
      <c r="BN347" s="1580"/>
      <c r="BO347" s="1580"/>
      <c r="BP347" s="1580"/>
      <c r="BQ347" s="1580"/>
      <c r="BR347" s="1580"/>
      <c r="BS347" s="1580"/>
      <c r="BT347" s="1580"/>
      <c r="BU347" s="1580"/>
      <c r="BV347" s="1580"/>
      <c r="BW347" s="1580"/>
      <c r="BX347" s="1580"/>
      <c r="BY347" s="1580"/>
      <c r="BZ347" s="1580"/>
      <c r="CA347" s="1580"/>
      <c r="CB347" s="1580"/>
      <c r="CC347" s="1580"/>
      <c r="CD347" s="1580"/>
      <c r="CE347" s="1580"/>
      <c r="CF347" s="1580"/>
      <c r="CG347" s="1580"/>
      <c r="CH347" s="1580"/>
      <c r="CI347" s="1580"/>
      <c r="CJ347" s="1580"/>
      <c r="CK347" s="1580"/>
      <c r="CL347" s="1580"/>
      <c r="CM347" s="1580"/>
      <c r="CN347" s="1580"/>
      <c r="CO347" s="1580"/>
      <c r="CP347" s="1580"/>
      <c r="CQ347" s="1580"/>
      <c r="CR347" s="1580"/>
      <c r="CS347" s="1580"/>
      <c r="CT347" s="1580"/>
      <c r="CU347" s="1580"/>
      <c r="CV347" s="1580"/>
      <c r="CW347" s="1580"/>
      <c r="CX347" s="1580"/>
      <c r="CY347" s="1580"/>
      <c r="CZ347" s="1580"/>
      <c r="DA347" s="1580"/>
      <c r="DB347" s="1580"/>
      <c r="DC347" s="1580"/>
      <c r="DD347" s="1580"/>
      <c r="DE347" s="1580"/>
      <c r="DF347" s="1580"/>
      <c r="DG347" s="1580"/>
      <c r="DH347" s="1580"/>
      <c r="DI347" s="1663"/>
      <c r="DJ347" s="1481" t="s">
        <v>839</v>
      </c>
      <c r="DK347" s="1580"/>
      <c r="DL347" s="1580"/>
      <c r="DM347" s="1580"/>
      <c r="DN347" s="1580"/>
      <c r="DO347" s="1580"/>
      <c r="DP347" s="1580"/>
      <c r="DQ347" s="1580"/>
      <c r="DR347" s="1580"/>
      <c r="DS347" s="1580"/>
      <c r="DT347" s="1580"/>
      <c r="DU347" s="1580"/>
      <c r="DV347" s="1580"/>
      <c r="DW347" s="1580"/>
      <c r="DX347" s="1580"/>
      <c r="DY347" s="1580"/>
      <c r="DZ347" s="1580"/>
      <c r="EA347" s="1580"/>
      <c r="EB347" s="1580"/>
      <c r="EC347" s="1580"/>
      <c r="ED347" s="1580"/>
      <c r="EE347" s="1580"/>
      <c r="EF347" s="1580"/>
      <c r="EG347" s="1580"/>
      <c r="EH347" s="1580"/>
      <c r="EI347" s="1580"/>
      <c r="EJ347" s="1580"/>
      <c r="EK347" s="1580"/>
      <c r="EL347" s="1580"/>
      <c r="EM347" s="1580"/>
      <c r="EN347" s="1580"/>
      <c r="EO347" s="1580"/>
      <c r="EP347" s="1580"/>
      <c r="EQ347" s="1580"/>
      <c r="ER347" s="1580"/>
      <c r="ES347" s="1580"/>
      <c r="ET347" s="1580"/>
      <c r="EU347" s="1580"/>
      <c r="EV347" s="1580"/>
      <c r="EW347" s="1580"/>
      <c r="EX347" s="1580"/>
      <c r="EY347" s="1580"/>
      <c r="EZ347" s="1580"/>
      <c r="FA347" s="1580"/>
      <c r="FB347" s="1580"/>
      <c r="FC347" s="480"/>
      <c r="FD347" s="480"/>
      <c r="FE347" s="480"/>
      <c r="FF347" s="480"/>
      <c r="FG347" s="480"/>
      <c r="FH347" s="480"/>
      <c r="FI347" s="480"/>
      <c r="FJ347" s="480"/>
      <c r="FK347" s="480"/>
      <c r="FL347" s="480"/>
      <c r="FM347" s="480"/>
      <c r="FN347" s="480"/>
      <c r="FO347" s="480"/>
      <c r="FP347" s="480"/>
      <c r="FQ347" s="480"/>
      <c r="FR347" s="480"/>
      <c r="FS347" s="480"/>
      <c r="FT347" s="480"/>
      <c r="FU347" s="480"/>
      <c r="FV347" s="480"/>
      <c r="FW347" s="480"/>
      <c r="FX347" s="480"/>
      <c r="FY347" s="480"/>
      <c r="FZ347" s="480"/>
      <c r="GA347" s="480"/>
      <c r="GB347" s="480"/>
      <c r="GC347" s="480"/>
      <c r="GD347" s="480"/>
      <c r="GE347" s="480"/>
      <c r="GF347" s="480"/>
      <c r="GG347" s="480"/>
      <c r="GH347" s="480"/>
      <c r="GI347" s="480"/>
      <c r="GJ347" s="480"/>
      <c r="GK347" s="480"/>
      <c r="GL347" s="524" t="s">
        <v>659</v>
      </c>
      <c r="IM347" s="293"/>
      <c r="IN347" s="293"/>
      <c r="IO347" s="293"/>
    </row>
    <row r="348" spans="3:249" ht="14.25" thickBot="1">
      <c r="I348" s="1564">
        <v>4</v>
      </c>
      <c r="J348" s="1565"/>
      <c r="K348" s="1565"/>
      <c r="L348" s="1565"/>
      <c r="M348" s="1565"/>
      <c r="N348" s="1664">
        <v>5</v>
      </c>
      <c r="O348" s="1664"/>
      <c r="P348" s="1664"/>
      <c r="Q348" s="1664"/>
      <c r="R348" s="1664"/>
      <c r="S348" s="1664">
        <v>6</v>
      </c>
      <c r="T348" s="1664"/>
      <c r="U348" s="1664"/>
      <c r="V348" s="1664"/>
      <c r="W348" s="1664"/>
      <c r="X348" s="1664">
        <v>7</v>
      </c>
      <c r="Y348" s="1664"/>
      <c r="Z348" s="1664"/>
      <c r="AA348" s="1664"/>
      <c r="AB348" s="1664"/>
      <c r="AC348" s="1664">
        <v>8</v>
      </c>
      <c r="AD348" s="1664"/>
      <c r="AE348" s="1664"/>
      <c r="AF348" s="1664"/>
      <c r="AG348" s="1664"/>
      <c r="AH348" s="1664">
        <v>9</v>
      </c>
      <c r="AI348" s="1664"/>
      <c r="AJ348" s="1664"/>
      <c r="AK348" s="1664"/>
      <c r="AL348" s="1664"/>
      <c r="AM348" s="1664">
        <v>10</v>
      </c>
      <c r="AN348" s="1664"/>
      <c r="AO348" s="1664"/>
      <c r="AP348" s="1664"/>
      <c r="AQ348" s="1664"/>
      <c r="AR348" s="1664">
        <v>11</v>
      </c>
      <c r="AS348" s="1664"/>
      <c r="AT348" s="1664"/>
      <c r="AU348" s="1664"/>
      <c r="AV348" s="1664"/>
      <c r="AW348" s="1664">
        <v>12</v>
      </c>
      <c r="AX348" s="1664"/>
      <c r="AY348" s="1664"/>
      <c r="AZ348" s="1664"/>
      <c r="BA348" s="1665"/>
      <c r="BB348" s="1666">
        <v>1</v>
      </c>
      <c r="BC348" s="1664"/>
      <c r="BD348" s="1664"/>
      <c r="BE348" s="1664"/>
      <c r="BF348" s="1664"/>
      <c r="BG348" s="1664">
        <v>2</v>
      </c>
      <c r="BH348" s="1664"/>
      <c r="BI348" s="1664"/>
      <c r="BJ348" s="1664"/>
      <c r="BK348" s="1664"/>
      <c r="BL348" s="1664">
        <v>3</v>
      </c>
      <c r="BM348" s="1664"/>
      <c r="BN348" s="1664"/>
      <c r="BO348" s="1664"/>
      <c r="BP348" s="1664"/>
      <c r="BQ348" s="1664">
        <v>4</v>
      </c>
      <c r="BR348" s="1664"/>
      <c r="BS348" s="1664"/>
      <c r="BT348" s="1664"/>
      <c r="BU348" s="1664"/>
      <c r="BV348" s="1664">
        <v>5</v>
      </c>
      <c r="BW348" s="1664"/>
      <c r="BX348" s="1664"/>
      <c r="BY348" s="1664"/>
      <c r="BZ348" s="1664"/>
      <c r="CA348" s="1664">
        <v>6</v>
      </c>
      <c r="CB348" s="1664"/>
      <c r="CC348" s="1664"/>
      <c r="CD348" s="1664"/>
      <c r="CE348" s="1664"/>
      <c r="CF348" s="1664">
        <v>7</v>
      </c>
      <c r="CG348" s="1664"/>
      <c r="CH348" s="1664"/>
      <c r="CI348" s="1664"/>
      <c r="CJ348" s="1664"/>
      <c r="CK348" s="1664">
        <v>8</v>
      </c>
      <c r="CL348" s="1664"/>
      <c r="CM348" s="1664"/>
      <c r="CN348" s="1664"/>
      <c r="CO348" s="1664"/>
      <c r="CP348" s="1664">
        <v>9</v>
      </c>
      <c r="CQ348" s="1664"/>
      <c r="CR348" s="1664"/>
      <c r="CS348" s="1664"/>
      <c r="CT348" s="1664"/>
      <c r="CU348" s="1664">
        <v>10</v>
      </c>
      <c r="CV348" s="1664"/>
      <c r="CW348" s="1664"/>
      <c r="CX348" s="1664"/>
      <c r="CY348" s="1664"/>
      <c r="CZ348" s="1664">
        <v>11</v>
      </c>
      <c r="DA348" s="1664"/>
      <c r="DB348" s="1664"/>
      <c r="DC348" s="1664"/>
      <c r="DD348" s="1664"/>
      <c r="DE348" s="1664">
        <v>12</v>
      </c>
      <c r="DF348" s="1664"/>
      <c r="DG348" s="1664"/>
      <c r="DH348" s="1664"/>
      <c r="DI348" s="1665"/>
      <c r="DJ348" s="1666">
        <v>1</v>
      </c>
      <c r="DK348" s="1664"/>
      <c r="DL348" s="1664"/>
      <c r="DM348" s="1664"/>
      <c r="DN348" s="1664"/>
      <c r="DO348" s="1664">
        <v>2</v>
      </c>
      <c r="DP348" s="1664"/>
      <c r="DQ348" s="1664"/>
      <c r="DR348" s="1664"/>
      <c r="DS348" s="1664"/>
      <c r="DT348" s="1664">
        <v>3</v>
      </c>
      <c r="DU348" s="1664"/>
      <c r="DV348" s="1664"/>
      <c r="DW348" s="1664"/>
      <c r="DX348" s="1664"/>
      <c r="DY348" s="1664">
        <v>4</v>
      </c>
      <c r="DZ348" s="1664"/>
      <c r="EA348" s="1664"/>
      <c r="EB348" s="1664"/>
      <c r="EC348" s="1664"/>
      <c r="ED348" s="1664">
        <v>5</v>
      </c>
      <c r="EE348" s="1664"/>
      <c r="EF348" s="1664"/>
      <c r="EG348" s="1664"/>
      <c r="EH348" s="1664"/>
      <c r="EI348" s="1664">
        <v>6</v>
      </c>
      <c r="EJ348" s="1664"/>
      <c r="EK348" s="1664"/>
      <c r="EL348" s="1664"/>
      <c r="EM348" s="1664"/>
      <c r="EN348" s="1664">
        <v>7</v>
      </c>
      <c r="EO348" s="1664"/>
      <c r="EP348" s="1664"/>
      <c r="EQ348" s="1664"/>
      <c r="ER348" s="1664"/>
      <c r="ES348" s="1664">
        <v>8</v>
      </c>
      <c r="ET348" s="1664"/>
      <c r="EU348" s="1664"/>
      <c r="EV348" s="1664"/>
      <c r="EW348" s="1664"/>
      <c r="EX348" s="1664">
        <v>9</v>
      </c>
      <c r="EY348" s="1664"/>
      <c r="EZ348" s="1664"/>
      <c r="FA348" s="1664"/>
      <c r="FB348" s="1664"/>
      <c r="FC348" s="1664">
        <v>10</v>
      </c>
      <c r="FD348" s="1664"/>
      <c r="FE348" s="1664"/>
      <c r="FF348" s="1664"/>
      <c r="FG348" s="1664"/>
      <c r="FH348" s="1664">
        <v>11</v>
      </c>
      <c r="FI348" s="1664"/>
      <c r="FJ348" s="1664"/>
      <c r="FK348" s="1664"/>
      <c r="FL348" s="1664"/>
      <c r="FM348" s="1664">
        <v>12</v>
      </c>
      <c r="FN348" s="1664"/>
      <c r="FO348" s="1664"/>
      <c r="FP348" s="1664"/>
      <c r="FQ348" s="1664"/>
      <c r="FR348" s="1664"/>
      <c r="FS348" s="1664"/>
      <c r="FT348" s="1664"/>
      <c r="FU348" s="1664"/>
      <c r="FV348" s="1664"/>
      <c r="FW348" s="1664"/>
      <c r="FX348" s="1664"/>
      <c r="FY348" s="1664"/>
      <c r="FZ348" s="1664"/>
      <c r="GA348" s="1664"/>
      <c r="GB348" s="1664"/>
      <c r="GC348" s="1664"/>
      <c r="GD348" s="1664"/>
      <c r="GE348" s="1664"/>
      <c r="GF348" s="1664"/>
      <c r="GG348" s="1565"/>
      <c r="GH348" s="1565"/>
      <c r="GI348" s="1565"/>
      <c r="GJ348" s="1565"/>
      <c r="GK348" s="1565"/>
      <c r="GL348" s="1676"/>
    </row>
    <row r="349" spans="3:249" ht="12" customHeight="1">
      <c r="C349" s="1462" t="s">
        <v>840</v>
      </c>
      <c r="D349" s="1463"/>
      <c r="E349" s="1463"/>
      <c r="F349" s="1463"/>
      <c r="G349" s="1463"/>
      <c r="H349" s="1464"/>
      <c r="I349" s="256"/>
      <c r="J349" s="257"/>
      <c r="K349" s="257"/>
      <c r="L349" s="257"/>
      <c r="M349" s="258" t="s">
        <v>841</v>
      </c>
      <c r="N349" s="259"/>
      <c r="O349" s="257"/>
      <c r="P349" s="257"/>
      <c r="Q349" s="257"/>
      <c r="R349" s="257"/>
      <c r="S349" s="259"/>
      <c r="T349" s="257"/>
      <c r="U349" s="257"/>
      <c r="V349" s="257"/>
      <c r="W349" s="257"/>
      <c r="X349" s="259"/>
      <c r="Y349" s="257"/>
      <c r="Z349" s="257"/>
      <c r="AA349" s="257"/>
      <c r="AB349" s="257"/>
      <c r="AC349" s="259"/>
      <c r="AD349" s="257"/>
      <c r="AE349" s="257"/>
      <c r="AF349" s="257"/>
      <c r="AG349" s="258"/>
      <c r="AH349" s="259"/>
      <c r="AI349" s="257"/>
      <c r="AJ349" s="257"/>
      <c r="AK349" s="257"/>
      <c r="AL349" s="258"/>
      <c r="AM349" s="257"/>
      <c r="AN349" s="257"/>
      <c r="AO349" s="257"/>
      <c r="AP349" s="257"/>
      <c r="AQ349" s="257"/>
      <c r="AR349" s="259"/>
      <c r="AS349" s="257"/>
      <c r="AT349" s="257"/>
      <c r="AU349" s="257"/>
      <c r="AV349" s="258"/>
      <c r="AW349" s="257" t="s">
        <v>842</v>
      </c>
      <c r="AX349" s="257"/>
      <c r="AY349" s="257"/>
      <c r="AZ349" s="257"/>
      <c r="BA349" s="257"/>
      <c r="BB349" s="260"/>
      <c r="BC349" s="257"/>
      <c r="BD349" s="257"/>
      <c r="BE349" s="257"/>
      <c r="BF349" s="258"/>
      <c r="BG349" s="257"/>
      <c r="BH349" s="257"/>
      <c r="BI349" s="257"/>
      <c r="BJ349" s="257"/>
      <c r="BK349" s="257"/>
      <c r="BL349" s="259"/>
      <c r="BM349" s="257"/>
      <c r="BN349" s="257"/>
      <c r="BO349" s="257"/>
      <c r="BP349" s="257"/>
      <c r="BQ349" s="259"/>
      <c r="BR349" s="257"/>
      <c r="BS349" s="257"/>
      <c r="BT349" s="257"/>
      <c r="BU349" s="258"/>
      <c r="BV349" s="257"/>
      <c r="BW349" s="257"/>
      <c r="BX349" s="257"/>
      <c r="BY349" s="257"/>
      <c r="BZ349" s="257"/>
      <c r="CA349" s="257"/>
      <c r="CB349" s="257"/>
      <c r="CC349" s="257"/>
      <c r="CD349" s="257"/>
      <c r="CE349" s="257"/>
      <c r="CF349" s="257"/>
      <c r="CG349" s="257"/>
      <c r="CH349" s="257"/>
      <c r="CI349" s="257"/>
      <c r="CJ349" s="257"/>
      <c r="CK349" s="257"/>
      <c r="CL349" s="257"/>
      <c r="CM349" s="257"/>
      <c r="CN349" s="257"/>
      <c r="CO349" s="257"/>
      <c r="CP349" s="257"/>
      <c r="CQ349" s="257"/>
      <c r="CR349" s="257"/>
      <c r="CS349" s="257"/>
      <c r="CT349" s="257"/>
      <c r="CU349" s="257"/>
      <c r="CV349" s="257"/>
      <c r="CW349" s="257"/>
      <c r="CX349" s="257"/>
      <c r="CY349" s="257"/>
      <c r="CZ349" s="257"/>
      <c r="DA349" s="257"/>
      <c r="DB349" s="257"/>
      <c r="DC349" s="257"/>
      <c r="DD349" s="257"/>
      <c r="DE349" s="257"/>
      <c r="DF349" s="257"/>
      <c r="DG349" s="257"/>
      <c r="DH349" s="257"/>
      <c r="DI349" s="257"/>
      <c r="DJ349" s="257"/>
      <c r="DK349" s="257"/>
      <c r="DL349" s="257"/>
      <c r="DM349" s="257"/>
      <c r="DN349" s="257"/>
      <c r="DO349" s="257"/>
      <c r="DP349" s="257"/>
      <c r="DQ349" s="257"/>
      <c r="DR349" s="257"/>
      <c r="DS349" s="257"/>
      <c r="DT349" s="257"/>
      <c r="DU349" s="257"/>
      <c r="DV349" s="257"/>
      <c r="DW349" s="257"/>
      <c r="DX349" s="257"/>
      <c r="DY349" s="257"/>
      <c r="DZ349" s="257"/>
      <c r="EA349" s="257"/>
      <c r="EB349" s="257"/>
      <c r="EC349" s="257"/>
      <c r="ED349" s="257"/>
      <c r="EE349" s="257"/>
      <c r="EF349" s="257"/>
      <c r="EG349" s="257"/>
      <c r="EH349" s="257"/>
      <c r="EI349" s="257"/>
      <c r="EJ349" s="257"/>
      <c r="EK349" s="257"/>
      <c r="EL349" s="257"/>
      <c r="EM349" s="257"/>
      <c r="EN349" s="257"/>
      <c r="EO349" s="257"/>
      <c r="EP349" s="257"/>
      <c r="EQ349" s="257"/>
      <c r="ER349" s="257"/>
      <c r="ES349" s="257"/>
      <c r="ET349" s="257"/>
      <c r="EU349" s="257"/>
      <c r="EV349" s="257"/>
      <c r="EW349" s="257"/>
      <c r="EX349" s="257"/>
      <c r="EY349" s="257"/>
      <c r="EZ349" s="257"/>
      <c r="FA349" s="257"/>
      <c r="FB349" s="257"/>
      <c r="FC349" s="257"/>
      <c r="FD349" s="257"/>
      <c r="FE349" s="257"/>
      <c r="FF349" s="257"/>
      <c r="FG349" s="257"/>
      <c r="FH349" s="257"/>
      <c r="FI349" s="257"/>
      <c r="FJ349" s="257"/>
      <c r="FK349" s="257"/>
      <c r="FL349" s="257"/>
      <c r="FM349" s="257"/>
      <c r="FN349" s="257"/>
      <c r="FO349" s="257"/>
      <c r="FP349" s="257"/>
      <c r="FQ349" s="257"/>
      <c r="FR349" s="257"/>
      <c r="FS349" s="257"/>
      <c r="FT349" s="257"/>
      <c r="FU349" s="257"/>
      <c r="FV349" s="257"/>
      <c r="FW349" s="257"/>
      <c r="FX349" s="257"/>
      <c r="FY349" s="257"/>
      <c r="FZ349" s="257"/>
      <c r="GA349" s="257"/>
      <c r="GB349" s="257"/>
      <c r="GC349" s="257"/>
      <c r="GD349" s="257"/>
      <c r="GE349" s="257"/>
      <c r="GF349" s="257"/>
      <c r="GG349" s="259" t="s">
        <v>841</v>
      </c>
      <c r="GH349" s="257"/>
      <c r="GI349" s="257"/>
      <c r="GJ349" s="257"/>
      <c r="GK349" s="302"/>
      <c r="GL349" s="1677"/>
    </row>
    <row r="350" spans="3:249" ht="12" customHeight="1" thickBot="1">
      <c r="C350" s="1465"/>
      <c r="D350" s="1466"/>
      <c r="E350" s="1466"/>
      <c r="F350" s="1466"/>
      <c r="G350" s="1466"/>
      <c r="H350" s="1467"/>
      <c r="I350" s="1468" t="s">
        <v>843</v>
      </c>
      <c r="J350" s="1469"/>
      <c r="K350" s="1469"/>
      <c r="L350" s="1469"/>
      <c r="M350" s="1469"/>
      <c r="N350" s="2164"/>
      <c r="O350" s="2164"/>
      <c r="P350" s="2164"/>
      <c r="Q350" s="303"/>
      <c r="R350" s="304"/>
      <c r="S350" s="303"/>
      <c r="T350" s="303"/>
      <c r="U350" s="303"/>
      <c r="V350" s="303"/>
      <c r="W350" s="303"/>
      <c r="X350" s="305"/>
      <c r="Y350" s="303"/>
      <c r="Z350" s="303"/>
      <c r="AA350" s="303"/>
      <c r="AB350" s="303"/>
      <c r="AC350" s="305"/>
      <c r="AD350" s="303"/>
      <c r="AE350" s="303"/>
      <c r="AF350" s="303"/>
      <c r="AG350" s="304"/>
      <c r="AH350" s="305"/>
      <c r="AI350" s="303"/>
      <c r="AJ350" s="303"/>
      <c r="AK350" s="303"/>
      <c r="AL350" s="304"/>
      <c r="AM350" s="303"/>
      <c r="AN350" s="303"/>
      <c r="AO350" s="303"/>
      <c r="AP350" s="303"/>
      <c r="AQ350" s="303"/>
      <c r="AR350" s="305"/>
      <c r="AS350" s="303"/>
      <c r="AT350" s="1470" t="s">
        <v>844</v>
      </c>
      <c r="AU350" s="2164"/>
      <c r="AV350" s="2164"/>
      <c r="AW350" s="2164"/>
      <c r="AX350" s="2164"/>
      <c r="AY350" s="2164"/>
      <c r="AZ350" s="2164"/>
      <c r="BA350" s="2165"/>
      <c r="BB350" s="306"/>
      <c r="BC350" s="303"/>
      <c r="BD350" s="303"/>
      <c r="BE350" s="303"/>
      <c r="BF350" s="304"/>
      <c r="BG350" s="303"/>
      <c r="BH350" s="303"/>
      <c r="BI350" s="303"/>
      <c r="BJ350" s="303"/>
      <c r="BK350" s="303"/>
      <c r="BL350" s="305"/>
      <c r="BM350" s="303"/>
      <c r="BN350" s="303"/>
      <c r="BO350" s="303"/>
      <c r="BP350" s="303"/>
      <c r="BQ350" s="305"/>
      <c r="BR350" s="303"/>
      <c r="BS350" s="303"/>
      <c r="BT350" s="303"/>
      <c r="BU350" s="304"/>
      <c r="BV350" s="303"/>
      <c r="BW350" s="303"/>
      <c r="BX350" s="303"/>
      <c r="BY350" s="303"/>
      <c r="BZ350" s="303"/>
      <c r="CA350" s="303"/>
      <c r="CB350" s="303"/>
      <c r="CC350" s="303"/>
      <c r="CD350" s="303"/>
      <c r="CE350" s="303"/>
      <c r="CF350" s="303"/>
      <c r="CG350" s="303"/>
      <c r="CH350" s="303"/>
      <c r="CI350" s="303"/>
      <c r="CJ350" s="303"/>
      <c r="CK350" s="303"/>
      <c r="CL350" s="303"/>
      <c r="CM350" s="303"/>
      <c r="CN350" s="303"/>
      <c r="CO350" s="303"/>
      <c r="CP350" s="303"/>
      <c r="CQ350" s="303"/>
      <c r="CR350" s="303"/>
      <c r="CS350" s="303"/>
      <c r="CT350" s="303"/>
      <c r="CU350" s="303"/>
      <c r="CV350" s="303"/>
      <c r="CW350" s="303"/>
      <c r="CX350" s="303"/>
      <c r="CY350" s="303"/>
      <c r="CZ350" s="303"/>
      <c r="DA350" s="303"/>
      <c r="DB350" s="303"/>
      <c r="DC350" s="303"/>
      <c r="DD350" s="303"/>
      <c r="DE350" s="303"/>
      <c r="DF350" s="303"/>
      <c r="DG350" s="303"/>
      <c r="DH350" s="303"/>
      <c r="DI350" s="303"/>
      <c r="DJ350" s="303"/>
      <c r="DK350" s="303"/>
      <c r="DL350" s="303"/>
      <c r="DM350" s="303"/>
      <c r="DN350" s="303"/>
      <c r="DO350" s="303"/>
      <c r="DP350" s="303"/>
      <c r="DQ350" s="303"/>
      <c r="DR350" s="303"/>
      <c r="DS350" s="303"/>
      <c r="DT350" s="303"/>
      <c r="DU350" s="303"/>
      <c r="DV350" s="303"/>
      <c r="DW350" s="303"/>
      <c r="DX350" s="303"/>
      <c r="DY350" s="303"/>
      <c r="DZ350" s="303"/>
      <c r="EA350" s="303"/>
      <c r="EB350" s="303"/>
      <c r="EC350" s="303"/>
      <c r="ED350" s="303"/>
      <c r="EE350" s="303"/>
      <c r="EF350" s="303"/>
      <c r="EG350" s="303"/>
      <c r="EH350" s="303"/>
      <c r="EI350" s="303"/>
      <c r="EJ350" s="303"/>
      <c r="EK350" s="303"/>
      <c r="EL350" s="303"/>
      <c r="EM350" s="303"/>
      <c r="EN350" s="303"/>
      <c r="EO350" s="303"/>
      <c r="EP350" s="303"/>
      <c r="EQ350" s="303"/>
      <c r="ER350" s="303"/>
      <c r="ES350" s="303"/>
      <c r="ET350" s="303"/>
      <c r="EU350" s="303"/>
      <c r="EV350" s="303"/>
      <c r="EW350" s="303"/>
      <c r="EX350" s="303"/>
      <c r="EY350" s="303"/>
      <c r="EZ350" s="303"/>
      <c r="FA350" s="303"/>
      <c r="FB350" s="303"/>
      <c r="FC350" s="303"/>
      <c r="FD350" s="303"/>
      <c r="FE350" s="303"/>
      <c r="FF350" s="303"/>
      <c r="FG350" s="303"/>
      <c r="FH350" s="303"/>
      <c r="FI350" s="303"/>
      <c r="FJ350" s="303"/>
      <c r="FK350" s="303"/>
      <c r="FL350" s="303"/>
      <c r="FM350" s="303"/>
      <c r="FN350" s="303"/>
      <c r="FO350" s="303"/>
      <c r="FP350" s="303"/>
      <c r="FQ350" s="303"/>
      <c r="FR350" s="303"/>
      <c r="FS350" s="303"/>
      <c r="FT350" s="303"/>
      <c r="FU350" s="303"/>
      <c r="FV350" s="303"/>
      <c r="FW350" s="303"/>
      <c r="FX350" s="303"/>
      <c r="FY350" s="303"/>
      <c r="FZ350" s="303"/>
      <c r="GA350" s="303"/>
      <c r="GB350" s="303"/>
      <c r="GC350" s="1470" t="s">
        <v>845</v>
      </c>
      <c r="GD350" s="2164"/>
      <c r="GE350" s="2164"/>
      <c r="GF350" s="2164"/>
      <c r="GG350" s="2164"/>
      <c r="GH350" s="2164"/>
      <c r="GI350" s="2164"/>
      <c r="GJ350" s="2164"/>
      <c r="GK350" s="2166"/>
      <c r="GL350" s="1678"/>
    </row>
    <row r="351" spans="3:249" ht="18" customHeight="1">
      <c r="C351" s="1670" t="s">
        <v>743</v>
      </c>
      <c r="D351" s="1671"/>
      <c r="E351" s="1671"/>
      <c r="F351" s="1671"/>
      <c r="G351" s="1671"/>
      <c r="H351" s="1672"/>
      <c r="I351" s="1679"/>
      <c r="J351" s="1668"/>
      <c r="K351" s="1668"/>
      <c r="L351" s="1668"/>
      <c r="M351" s="1668"/>
      <c r="N351" s="1668">
        <v>15</v>
      </c>
      <c r="O351" s="1668"/>
      <c r="P351" s="1668"/>
      <c r="Q351" s="1668"/>
      <c r="R351" s="1668"/>
      <c r="S351" s="1668"/>
      <c r="T351" s="1668"/>
      <c r="U351" s="1668"/>
      <c r="V351" s="1668"/>
      <c r="W351" s="1668"/>
      <c r="X351" s="1668"/>
      <c r="Y351" s="1668"/>
      <c r="Z351" s="1668"/>
      <c r="AA351" s="1668"/>
      <c r="AB351" s="1668"/>
      <c r="AC351" s="1668">
        <v>10</v>
      </c>
      <c r="AD351" s="1668"/>
      <c r="AE351" s="1668"/>
      <c r="AF351" s="1668"/>
      <c r="AG351" s="1668"/>
      <c r="AH351" s="1668"/>
      <c r="AI351" s="1668"/>
      <c r="AJ351" s="1668"/>
      <c r="AK351" s="1668"/>
      <c r="AL351" s="1668"/>
      <c r="AM351" s="1668"/>
      <c r="AN351" s="1668"/>
      <c r="AO351" s="1668"/>
      <c r="AP351" s="1668"/>
      <c r="AQ351" s="1668"/>
      <c r="AR351" s="1668"/>
      <c r="AS351" s="1668"/>
      <c r="AT351" s="1668"/>
      <c r="AU351" s="1668"/>
      <c r="AV351" s="1668"/>
      <c r="AW351" s="1668"/>
      <c r="AX351" s="1668"/>
      <c r="AY351" s="1668"/>
      <c r="AZ351" s="1668"/>
      <c r="BA351" s="1668"/>
      <c r="BB351" s="1668">
        <v>20</v>
      </c>
      <c r="BC351" s="1668"/>
      <c r="BD351" s="1668"/>
      <c r="BE351" s="1668"/>
      <c r="BF351" s="1668"/>
      <c r="BG351" s="1668"/>
      <c r="BH351" s="1668"/>
      <c r="BI351" s="1668"/>
      <c r="BJ351" s="1668"/>
      <c r="BK351" s="1668"/>
      <c r="BL351" s="1668"/>
      <c r="BM351" s="1668"/>
      <c r="BN351" s="1668"/>
      <c r="BO351" s="1668"/>
      <c r="BP351" s="1668"/>
      <c r="BQ351" s="1668">
        <v>10</v>
      </c>
      <c r="BR351" s="1668"/>
      <c r="BS351" s="1668"/>
      <c r="BT351" s="1668"/>
      <c r="BU351" s="1668"/>
      <c r="BV351" s="1668"/>
      <c r="BW351" s="1668"/>
      <c r="BX351" s="1668"/>
      <c r="BY351" s="1668"/>
      <c r="BZ351" s="1668"/>
      <c r="CA351" s="1668"/>
      <c r="CB351" s="1668"/>
      <c r="CC351" s="1668"/>
      <c r="CD351" s="1668"/>
      <c r="CE351" s="1668"/>
      <c r="CF351" s="1668"/>
      <c r="CG351" s="1668"/>
      <c r="CH351" s="1668"/>
      <c r="CI351" s="1668"/>
      <c r="CJ351" s="1668"/>
      <c r="CK351" s="1668"/>
      <c r="CL351" s="1668"/>
      <c r="CM351" s="1668"/>
      <c r="CN351" s="1668"/>
      <c r="CO351" s="1668"/>
      <c r="CP351" s="1668"/>
      <c r="CQ351" s="1668"/>
      <c r="CR351" s="1668"/>
      <c r="CS351" s="1668"/>
      <c r="CT351" s="1668"/>
      <c r="CU351" s="1668"/>
      <c r="CV351" s="1668"/>
      <c r="CW351" s="1668"/>
      <c r="CX351" s="1668"/>
      <c r="CY351" s="1668"/>
      <c r="CZ351" s="1668"/>
      <c r="DA351" s="1668"/>
      <c r="DB351" s="1668"/>
      <c r="DC351" s="1668"/>
      <c r="DD351" s="1668"/>
      <c r="DE351" s="1668"/>
      <c r="DF351" s="1668"/>
      <c r="DG351" s="1668"/>
      <c r="DH351" s="1668"/>
      <c r="DI351" s="1668"/>
      <c r="DJ351" s="1668"/>
      <c r="DK351" s="1668"/>
      <c r="DL351" s="1668"/>
      <c r="DM351" s="1668"/>
      <c r="DN351" s="1668"/>
      <c r="DO351" s="1668"/>
      <c r="DP351" s="1668"/>
      <c r="DQ351" s="1668"/>
      <c r="DR351" s="1668"/>
      <c r="DS351" s="1668"/>
      <c r="DT351" s="1668"/>
      <c r="DU351" s="1668"/>
      <c r="DV351" s="1668"/>
      <c r="DW351" s="1668"/>
      <c r="DX351" s="1668"/>
      <c r="DY351" s="1668"/>
      <c r="DZ351" s="1668"/>
      <c r="EA351" s="1668"/>
      <c r="EB351" s="1668"/>
      <c r="EC351" s="1668"/>
      <c r="ED351" s="1668"/>
      <c r="EE351" s="1668"/>
      <c r="EF351" s="1668"/>
      <c r="EG351" s="1668"/>
      <c r="EH351" s="1668"/>
      <c r="EI351" s="1668"/>
      <c r="EJ351" s="1668"/>
      <c r="EK351" s="1668"/>
      <c r="EL351" s="1668"/>
      <c r="EM351" s="1668"/>
      <c r="EN351" s="1668"/>
      <c r="EO351" s="1668"/>
      <c r="EP351" s="1668"/>
      <c r="EQ351" s="1668"/>
      <c r="ER351" s="1668"/>
      <c r="ES351" s="1668"/>
      <c r="ET351" s="1668"/>
      <c r="EU351" s="1668"/>
      <c r="EV351" s="1668"/>
      <c r="EW351" s="1668"/>
      <c r="EX351" s="1668"/>
      <c r="EY351" s="1668"/>
      <c r="EZ351" s="1668"/>
      <c r="FA351" s="1668"/>
      <c r="FB351" s="1668"/>
      <c r="FC351" s="1668"/>
      <c r="FD351" s="1668"/>
      <c r="FE351" s="1668"/>
      <c r="FF351" s="1668"/>
      <c r="FG351" s="1668"/>
      <c r="FH351" s="1668"/>
      <c r="FI351" s="1668"/>
      <c r="FJ351" s="1668"/>
      <c r="FK351" s="1668"/>
      <c r="FL351" s="1668"/>
      <c r="FM351" s="1668"/>
      <c r="FN351" s="1668"/>
      <c r="FO351" s="1668"/>
      <c r="FP351" s="1668"/>
      <c r="FQ351" s="1668"/>
      <c r="FR351" s="1668"/>
      <c r="FS351" s="1668"/>
      <c r="FT351" s="1668"/>
      <c r="FU351" s="1668"/>
      <c r="FV351" s="1668"/>
      <c r="FW351" s="1668"/>
      <c r="FX351" s="1668"/>
      <c r="FY351" s="1668"/>
      <c r="FZ351" s="1668"/>
      <c r="GA351" s="1668"/>
      <c r="GB351" s="1668"/>
      <c r="GC351" s="1668"/>
      <c r="GD351" s="1668"/>
      <c r="GE351" s="1668"/>
      <c r="GF351" s="1668"/>
      <c r="GG351" s="1668"/>
      <c r="GH351" s="1668"/>
      <c r="GI351" s="1668"/>
      <c r="GJ351" s="1668"/>
      <c r="GK351" s="1682"/>
      <c r="GL351" s="525">
        <f>SUM(I351:GJ351)</f>
        <v>55</v>
      </c>
    </row>
    <row r="352" spans="3:249" ht="18" customHeight="1">
      <c r="C352" s="1670" t="s">
        <v>846</v>
      </c>
      <c r="D352" s="1671"/>
      <c r="E352" s="1671"/>
      <c r="F352" s="1671"/>
      <c r="G352" s="1671"/>
      <c r="H352" s="1672"/>
      <c r="I352" s="1680"/>
      <c r="J352" s="1669"/>
      <c r="K352" s="1669"/>
      <c r="L352" s="1669"/>
      <c r="M352" s="1669"/>
      <c r="N352" s="1669">
        <v>13</v>
      </c>
      <c r="O352" s="1669"/>
      <c r="P352" s="1669"/>
      <c r="Q352" s="1669"/>
      <c r="R352" s="1669"/>
      <c r="S352" s="1669"/>
      <c r="T352" s="1669"/>
      <c r="U352" s="1669"/>
      <c r="V352" s="1669"/>
      <c r="W352" s="1669"/>
      <c r="X352" s="1669"/>
      <c r="Y352" s="1669"/>
      <c r="Z352" s="1669"/>
      <c r="AA352" s="1669"/>
      <c r="AB352" s="1669"/>
      <c r="AC352" s="1669">
        <v>8</v>
      </c>
      <c r="AD352" s="1669"/>
      <c r="AE352" s="1669"/>
      <c r="AF352" s="1669"/>
      <c r="AG352" s="1669"/>
      <c r="AH352" s="1669"/>
      <c r="AI352" s="1669"/>
      <c r="AJ352" s="1669"/>
      <c r="AK352" s="1669"/>
      <c r="AL352" s="1669"/>
      <c r="AM352" s="1669"/>
      <c r="AN352" s="1669"/>
      <c r="AO352" s="1669"/>
      <c r="AP352" s="1669"/>
      <c r="AQ352" s="1669"/>
      <c r="AR352" s="1669"/>
      <c r="AS352" s="1669"/>
      <c r="AT352" s="1669"/>
      <c r="AU352" s="1669"/>
      <c r="AV352" s="1669"/>
      <c r="AW352" s="1669"/>
      <c r="AX352" s="1669"/>
      <c r="AY352" s="1669"/>
      <c r="AZ352" s="1669"/>
      <c r="BA352" s="1669"/>
      <c r="BB352" s="1669">
        <v>18</v>
      </c>
      <c r="BC352" s="1669"/>
      <c r="BD352" s="1669"/>
      <c r="BE352" s="1669"/>
      <c r="BF352" s="1669"/>
      <c r="BG352" s="1669"/>
      <c r="BH352" s="1669"/>
      <c r="BI352" s="1669"/>
      <c r="BJ352" s="1669"/>
      <c r="BK352" s="1669"/>
      <c r="BL352" s="1669"/>
      <c r="BM352" s="1669"/>
      <c r="BN352" s="1669"/>
      <c r="BO352" s="1669"/>
      <c r="BP352" s="1669"/>
      <c r="BQ352" s="1669">
        <v>8</v>
      </c>
      <c r="BR352" s="1669"/>
      <c r="BS352" s="1669"/>
      <c r="BT352" s="1669"/>
      <c r="BU352" s="1669"/>
      <c r="BV352" s="1669"/>
      <c r="BW352" s="1669"/>
      <c r="BX352" s="1669"/>
      <c r="BY352" s="1669"/>
      <c r="BZ352" s="1669"/>
      <c r="CA352" s="1669"/>
      <c r="CB352" s="1669"/>
      <c r="CC352" s="1669"/>
      <c r="CD352" s="1669"/>
      <c r="CE352" s="1669"/>
      <c r="CF352" s="1669"/>
      <c r="CG352" s="1669"/>
      <c r="CH352" s="1669"/>
      <c r="CI352" s="1669"/>
      <c r="CJ352" s="1669"/>
      <c r="CK352" s="1669"/>
      <c r="CL352" s="1669"/>
      <c r="CM352" s="1669"/>
      <c r="CN352" s="1669"/>
      <c r="CO352" s="1669"/>
      <c r="CP352" s="1669"/>
      <c r="CQ352" s="1669"/>
      <c r="CR352" s="1669"/>
      <c r="CS352" s="1669"/>
      <c r="CT352" s="1669"/>
      <c r="CU352" s="1669"/>
      <c r="CV352" s="1669"/>
      <c r="CW352" s="1669"/>
      <c r="CX352" s="1669"/>
      <c r="CY352" s="1669"/>
      <c r="CZ352" s="1669"/>
      <c r="DA352" s="1669"/>
      <c r="DB352" s="1669"/>
      <c r="DC352" s="1669"/>
      <c r="DD352" s="1669"/>
      <c r="DE352" s="1669"/>
      <c r="DF352" s="1669"/>
      <c r="DG352" s="1669"/>
      <c r="DH352" s="1669"/>
      <c r="DI352" s="1669"/>
      <c r="DJ352" s="1669"/>
      <c r="DK352" s="1669"/>
      <c r="DL352" s="1669"/>
      <c r="DM352" s="1669"/>
      <c r="DN352" s="1669"/>
      <c r="DO352" s="1669"/>
      <c r="DP352" s="1669"/>
      <c r="DQ352" s="1669"/>
      <c r="DR352" s="1669"/>
      <c r="DS352" s="1669"/>
      <c r="DT352" s="1669"/>
      <c r="DU352" s="1669"/>
      <c r="DV352" s="1669"/>
      <c r="DW352" s="1669"/>
      <c r="DX352" s="1669"/>
      <c r="DY352" s="1669"/>
      <c r="DZ352" s="1669"/>
      <c r="EA352" s="1669"/>
      <c r="EB352" s="1669"/>
      <c r="EC352" s="1669"/>
      <c r="ED352" s="1669"/>
      <c r="EE352" s="1669"/>
      <c r="EF352" s="1669"/>
      <c r="EG352" s="1669"/>
      <c r="EH352" s="1669"/>
      <c r="EI352" s="1669"/>
      <c r="EJ352" s="1669"/>
      <c r="EK352" s="1669"/>
      <c r="EL352" s="1669"/>
      <c r="EM352" s="1669"/>
      <c r="EN352" s="1669"/>
      <c r="EO352" s="1669"/>
      <c r="EP352" s="1669"/>
      <c r="EQ352" s="1669"/>
      <c r="ER352" s="1669"/>
      <c r="ES352" s="1669"/>
      <c r="ET352" s="1669"/>
      <c r="EU352" s="1669"/>
      <c r="EV352" s="1669"/>
      <c r="EW352" s="1669"/>
      <c r="EX352" s="1669"/>
      <c r="EY352" s="1669"/>
      <c r="EZ352" s="1669"/>
      <c r="FA352" s="1669"/>
      <c r="FB352" s="1669"/>
      <c r="FC352" s="1669"/>
      <c r="FD352" s="1669"/>
      <c r="FE352" s="1669"/>
      <c r="FF352" s="1669"/>
      <c r="FG352" s="1669"/>
      <c r="FH352" s="1669"/>
      <c r="FI352" s="1669"/>
      <c r="FJ352" s="1669"/>
      <c r="FK352" s="1669"/>
      <c r="FL352" s="1669"/>
      <c r="FM352" s="1669"/>
      <c r="FN352" s="1669"/>
      <c r="FO352" s="1669"/>
      <c r="FP352" s="1669"/>
      <c r="FQ352" s="1669"/>
      <c r="FR352" s="1669"/>
      <c r="FS352" s="1669"/>
      <c r="FT352" s="1669"/>
      <c r="FU352" s="1669"/>
      <c r="FV352" s="1669"/>
      <c r="FW352" s="1669"/>
      <c r="FX352" s="1669"/>
      <c r="FY352" s="1669"/>
      <c r="FZ352" s="1669"/>
      <c r="GA352" s="1669"/>
      <c r="GB352" s="1669"/>
      <c r="GC352" s="1669"/>
      <c r="GD352" s="1669"/>
      <c r="GE352" s="1669"/>
      <c r="GF352" s="1669"/>
      <c r="GG352" s="1669"/>
      <c r="GH352" s="1669"/>
      <c r="GI352" s="1669"/>
      <c r="GJ352" s="1669"/>
      <c r="GK352" s="1684"/>
      <c r="GL352" s="525">
        <f>SUM(I352:GJ352)</f>
        <v>47</v>
      </c>
    </row>
    <row r="353" spans="3:194" ht="18" customHeight="1" thickBot="1">
      <c r="C353" s="1673" t="s">
        <v>847</v>
      </c>
      <c r="D353" s="1674"/>
      <c r="E353" s="1674"/>
      <c r="F353" s="1674"/>
      <c r="G353" s="1674"/>
      <c r="H353" s="1675"/>
      <c r="I353" s="1681"/>
      <c r="J353" s="1667"/>
      <c r="K353" s="1667"/>
      <c r="L353" s="1667"/>
      <c r="M353" s="1667"/>
      <c r="N353" s="1667"/>
      <c r="O353" s="1667"/>
      <c r="P353" s="1667"/>
      <c r="Q353" s="1667"/>
      <c r="R353" s="1667"/>
      <c r="S353" s="1667"/>
      <c r="T353" s="1667"/>
      <c r="U353" s="1667"/>
      <c r="V353" s="1667"/>
      <c r="W353" s="1667"/>
      <c r="X353" s="1667"/>
      <c r="Y353" s="1667"/>
      <c r="Z353" s="1667"/>
      <c r="AA353" s="1667"/>
      <c r="AB353" s="1667"/>
      <c r="AC353" s="1667"/>
      <c r="AD353" s="1667"/>
      <c r="AE353" s="1667"/>
      <c r="AF353" s="1667"/>
      <c r="AG353" s="1667"/>
      <c r="AH353" s="1667"/>
      <c r="AI353" s="1667"/>
      <c r="AJ353" s="1667"/>
      <c r="AK353" s="1667"/>
      <c r="AL353" s="1667"/>
      <c r="AM353" s="1667"/>
      <c r="AN353" s="1667"/>
      <c r="AO353" s="1667"/>
      <c r="AP353" s="1667"/>
      <c r="AQ353" s="1667"/>
      <c r="AR353" s="1667"/>
      <c r="AS353" s="1667"/>
      <c r="AT353" s="1667"/>
      <c r="AU353" s="1667"/>
      <c r="AV353" s="1667"/>
      <c r="AW353" s="1667"/>
      <c r="AX353" s="1667"/>
      <c r="AY353" s="1667"/>
      <c r="AZ353" s="1667"/>
      <c r="BA353" s="1667"/>
      <c r="BB353" s="1667"/>
      <c r="BC353" s="1667"/>
      <c r="BD353" s="1667"/>
      <c r="BE353" s="1667"/>
      <c r="BF353" s="1667"/>
      <c r="BG353" s="1667"/>
      <c r="BH353" s="1667"/>
      <c r="BI353" s="1667"/>
      <c r="BJ353" s="1667"/>
      <c r="BK353" s="1667"/>
      <c r="BL353" s="1667"/>
      <c r="BM353" s="1667"/>
      <c r="BN353" s="1667"/>
      <c r="BO353" s="1667"/>
      <c r="BP353" s="1667"/>
      <c r="BQ353" s="1667"/>
      <c r="BR353" s="1667"/>
      <c r="BS353" s="1667"/>
      <c r="BT353" s="1667"/>
      <c r="BU353" s="1667"/>
      <c r="BV353" s="1667"/>
      <c r="BW353" s="1667"/>
      <c r="BX353" s="1667"/>
      <c r="BY353" s="1667"/>
      <c r="BZ353" s="1667"/>
      <c r="CA353" s="1667"/>
      <c r="CB353" s="1667"/>
      <c r="CC353" s="1667"/>
      <c r="CD353" s="1667"/>
      <c r="CE353" s="1667"/>
      <c r="CF353" s="1667"/>
      <c r="CG353" s="1667"/>
      <c r="CH353" s="1667"/>
      <c r="CI353" s="1667"/>
      <c r="CJ353" s="1667"/>
      <c r="CK353" s="1667"/>
      <c r="CL353" s="1667"/>
      <c r="CM353" s="1667"/>
      <c r="CN353" s="1667"/>
      <c r="CO353" s="1667"/>
      <c r="CP353" s="1667"/>
      <c r="CQ353" s="1667"/>
      <c r="CR353" s="1667"/>
      <c r="CS353" s="1667"/>
      <c r="CT353" s="1667"/>
      <c r="CU353" s="1667"/>
      <c r="CV353" s="1667"/>
      <c r="CW353" s="1667"/>
      <c r="CX353" s="1667"/>
      <c r="CY353" s="1667"/>
      <c r="CZ353" s="1667"/>
      <c r="DA353" s="1667"/>
      <c r="DB353" s="1667"/>
      <c r="DC353" s="1667"/>
      <c r="DD353" s="1667"/>
      <c r="DE353" s="1667"/>
      <c r="DF353" s="1667"/>
      <c r="DG353" s="1667"/>
      <c r="DH353" s="1667"/>
      <c r="DI353" s="1667"/>
      <c r="DJ353" s="1667"/>
      <c r="DK353" s="1667"/>
      <c r="DL353" s="1667"/>
      <c r="DM353" s="1667"/>
      <c r="DN353" s="1667"/>
      <c r="DO353" s="1667"/>
      <c r="DP353" s="1667"/>
      <c r="DQ353" s="1667"/>
      <c r="DR353" s="1667"/>
      <c r="DS353" s="1667"/>
      <c r="DT353" s="1667"/>
      <c r="DU353" s="1667"/>
      <c r="DV353" s="1667"/>
      <c r="DW353" s="1667"/>
      <c r="DX353" s="1667"/>
      <c r="DY353" s="1667"/>
      <c r="DZ353" s="1667"/>
      <c r="EA353" s="1667"/>
      <c r="EB353" s="1667"/>
      <c r="EC353" s="1667"/>
      <c r="ED353" s="1667"/>
      <c r="EE353" s="1667"/>
      <c r="EF353" s="1667"/>
      <c r="EG353" s="1667"/>
      <c r="EH353" s="1667"/>
      <c r="EI353" s="1667"/>
      <c r="EJ353" s="1667"/>
      <c r="EK353" s="1667"/>
      <c r="EL353" s="1667"/>
      <c r="EM353" s="1667"/>
      <c r="EN353" s="1667"/>
      <c r="EO353" s="1667"/>
      <c r="EP353" s="1667"/>
      <c r="EQ353" s="1667"/>
      <c r="ER353" s="1667"/>
      <c r="ES353" s="1667"/>
      <c r="ET353" s="1667"/>
      <c r="EU353" s="1667"/>
      <c r="EV353" s="1667"/>
      <c r="EW353" s="1667"/>
      <c r="EX353" s="1667"/>
      <c r="EY353" s="1667"/>
      <c r="EZ353" s="1667"/>
      <c r="FA353" s="1667"/>
      <c r="FB353" s="1667"/>
      <c r="FC353" s="1667"/>
      <c r="FD353" s="1667"/>
      <c r="FE353" s="1667"/>
      <c r="FF353" s="1667"/>
      <c r="FG353" s="1667"/>
      <c r="FH353" s="1667"/>
      <c r="FI353" s="1667"/>
      <c r="FJ353" s="1667"/>
      <c r="FK353" s="1667"/>
      <c r="FL353" s="1667"/>
      <c r="FM353" s="1667"/>
      <c r="FN353" s="1667"/>
      <c r="FO353" s="1667"/>
      <c r="FP353" s="1667"/>
      <c r="FQ353" s="1667"/>
      <c r="FR353" s="1667"/>
      <c r="FS353" s="1667"/>
      <c r="FT353" s="1667"/>
      <c r="FU353" s="1667"/>
      <c r="FV353" s="1667"/>
      <c r="FW353" s="1667"/>
      <c r="FX353" s="1667"/>
      <c r="FY353" s="1667"/>
      <c r="FZ353" s="1667"/>
      <c r="GA353" s="1667"/>
      <c r="GB353" s="1667"/>
      <c r="GC353" s="1667"/>
      <c r="GD353" s="1667"/>
      <c r="GE353" s="1667"/>
      <c r="GF353" s="1667"/>
      <c r="GG353" s="1667"/>
      <c r="GH353" s="1667"/>
      <c r="GI353" s="1667"/>
      <c r="GJ353" s="1667"/>
      <c r="GK353" s="1683"/>
      <c r="GL353" s="526">
        <f>SUM(I353:GJ353)</f>
        <v>0</v>
      </c>
    </row>
    <row r="354" spans="3:194" ht="15" customHeight="1">
      <c r="C354" s="309"/>
      <c r="D354" s="310"/>
      <c r="E354" s="307"/>
      <c r="F354" s="307"/>
      <c r="G354" s="307"/>
      <c r="H354" s="307"/>
      <c r="I354" s="307"/>
      <c r="J354" s="307"/>
      <c r="K354" s="307"/>
      <c r="L354" s="307"/>
      <c r="M354" s="307"/>
      <c r="N354" s="307"/>
      <c r="O354" s="307"/>
      <c r="P354" s="307"/>
      <c r="Q354" s="307"/>
      <c r="R354" s="307"/>
      <c r="S354" s="307"/>
      <c r="T354" s="307"/>
      <c r="U354" s="307"/>
      <c r="V354" s="307"/>
      <c r="W354" s="307"/>
      <c r="X354" s="307"/>
      <c r="Y354" s="307"/>
      <c r="Z354" s="307"/>
      <c r="AA354" s="307"/>
      <c r="AB354" s="307"/>
      <c r="AC354" s="307"/>
      <c r="AD354" s="307"/>
      <c r="AE354" s="307"/>
      <c r="AF354" s="307"/>
      <c r="AG354" s="307"/>
      <c r="AH354" s="307"/>
      <c r="AI354" s="307"/>
      <c r="AJ354" s="307"/>
      <c r="AK354" s="307"/>
      <c r="AL354" s="307"/>
      <c r="AM354" s="307"/>
      <c r="AN354" s="307"/>
      <c r="AO354" s="307"/>
      <c r="AP354" s="307"/>
      <c r="AQ354" s="307"/>
      <c r="AR354" s="307"/>
      <c r="AS354" s="307"/>
      <c r="AT354" s="307"/>
      <c r="AU354" s="307"/>
      <c r="AV354" s="307"/>
      <c r="AW354" s="307"/>
      <c r="AX354" s="307"/>
      <c r="AY354" s="307"/>
      <c r="AZ354" s="307"/>
      <c r="BA354" s="307"/>
      <c r="BB354" s="307"/>
      <c r="BC354" s="307"/>
      <c r="BD354" s="307"/>
      <c r="BE354" s="307"/>
      <c r="BF354" s="307"/>
      <c r="BG354" s="307"/>
      <c r="BH354" s="307"/>
      <c r="BI354" s="307"/>
      <c r="BJ354" s="307"/>
      <c r="BK354" s="307"/>
      <c r="BL354" s="307"/>
      <c r="BM354" s="307"/>
      <c r="BN354" s="307"/>
      <c r="BO354" s="307"/>
      <c r="BP354" s="307"/>
      <c r="BQ354" s="307"/>
      <c r="BR354" s="307"/>
      <c r="BS354" s="307"/>
      <c r="BT354" s="307"/>
      <c r="BU354" s="307"/>
      <c r="BV354" s="307"/>
      <c r="BW354" s="307"/>
      <c r="BX354" s="307"/>
      <c r="CA354" s="307"/>
      <c r="CB354" s="307"/>
      <c r="CC354" s="307"/>
      <c r="CF354" s="307"/>
      <c r="CG354" s="307"/>
      <c r="CH354" s="307"/>
      <c r="CK354" s="307"/>
      <c r="CL354" s="307"/>
      <c r="CM354" s="307"/>
      <c r="CP354" s="307"/>
      <c r="CQ354" s="307"/>
      <c r="CR354" s="307"/>
      <c r="CU354" s="307"/>
      <c r="CV354" s="307"/>
      <c r="CW354" s="307"/>
      <c r="CZ354" s="307"/>
      <c r="DA354" s="307"/>
      <c r="DB354" s="307"/>
      <c r="DE354" s="307"/>
      <c r="DF354" s="307"/>
      <c r="DG354" s="307"/>
      <c r="DJ354" s="307"/>
      <c r="DK354" s="307"/>
      <c r="DL354" s="307"/>
      <c r="DO354" s="307"/>
      <c r="DP354" s="307"/>
      <c r="DQ354" s="307"/>
      <c r="DT354" s="307"/>
      <c r="DU354" s="307"/>
      <c r="DV354" s="307"/>
      <c r="DY354" s="307"/>
      <c r="DZ354" s="307"/>
      <c r="EA354" s="307"/>
      <c r="ED354" s="307"/>
      <c r="EE354" s="307"/>
      <c r="EF354" s="307"/>
      <c r="EI354" s="307"/>
      <c r="EJ354" s="307"/>
      <c r="EK354" s="307"/>
      <c r="EN354" s="307"/>
      <c r="EO354" s="307"/>
      <c r="EP354" s="307"/>
      <c r="ES354" s="307"/>
      <c r="ET354" s="307"/>
      <c r="EU354" s="307"/>
      <c r="EX354" s="307"/>
      <c r="EY354" s="307"/>
      <c r="EZ354" s="307"/>
      <c r="FC354" s="307"/>
      <c r="FD354" s="307"/>
      <c r="FE354" s="307"/>
      <c r="FH354" s="307"/>
      <c r="FI354" s="307"/>
      <c r="FJ354" s="307"/>
      <c r="FM354" s="307"/>
      <c r="FN354" s="307"/>
      <c r="FO354" s="307"/>
      <c r="FR354" s="307"/>
      <c r="FS354" s="307"/>
      <c r="FT354" s="307"/>
      <c r="FW354" s="307"/>
      <c r="FX354" s="307"/>
      <c r="FY354" s="307"/>
      <c r="GB354" s="307"/>
      <c r="GC354" s="307"/>
      <c r="GD354" s="307"/>
    </row>
    <row r="355" spans="3:194" ht="15" customHeight="1">
      <c r="C355" s="308" t="s">
        <v>748</v>
      </c>
      <c r="D355" s="310"/>
      <c r="E355" s="307"/>
      <c r="F355" s="307"/>
      <c r="G355" s="307"/>
      <c r="H355" s="307"/>
      <c r="I355" s="307"/>
      <c r="J355" s="307"/>
      <c r="K355" s="307"/>
      <c r="L355" s="307"/>
      <c r="M355" s="307"/>
      <c r="N355" s="307"/>
      <c r="O355" s="307"/>
      <c r="P355" s="307"/>
      <c r="Q355" s="307"/>
      <c r="R355" s="307"/>
      <c r="S355" s="307"/>
      <c r="T355" s="307"/>
      <c r="U355" s="307"/>
      <c r="V355" s="307"/>
      <c r="W355" s="307"/>
      <c r="X355" s="307"/>
      <c r="Y355" s="307"/>
      <c r="Z355" s="307"/>
      <c r="AA355" s="307"/>
      <c r="AB355" s="307"/>
      <c r="AC355" s="307"/>
      <c r="AD355" s="307"/>
      <c r="AE355" s="307"/>
      <c r="AF355" s="307"/>
      <c r="AG355" s="307"/>
      <c r="AH355" s="307"/>
      <c r="AI355" s="307"/>
      <c r="AJ355" s="307"/>
      <c r="AK355" s="307"/>
      <c r="AL355" s="307"/>
      <c r="AM355" s="307"/>
      <c r="AN355" s="307"/>
      <c r="AO355" s="307"/>
      <c r="AP355" s="307"/>
      <c r="AQ355" s="307"/>
      <c r="AR355" s="307"/>
      <c r="AS355" s="307"/>
      <c r="AT355" s="307"/>
      <c r="AU355" s="307"/>
      <c r="AV355" s="307"/>
      <c r="AW355" s="307"/>
      <c r="AX355" s="307"/>
      <c r="AY355" s="307"/>
      <c r="AZ355" s="307"/>
      <c r="BA355" s="307"/>
      <c r="BB355" s="307"/>
      <c r="BC355" s="307"/>
      <c r="BD355" s="307"/>
      <c r="BE355" s="307"/>
      <c r="BF355" s="307"/>
      <c r="BG355" s="307"/>
      <c r="BH355" s="307"/>
      <c r="BI355" s="307"/>
      <c r="BJ355" s="307"/>
      <c r="BK355" s="307"/>
      <c r="BL355" s="307"/>
      <c r="BM355" s="307"/>
      <c r="BN355" s="307"/>
      <c r="BO355" s="307"/>
      <c r="BP355" s="307"/>
      <c r="BQ355" s="307"/>
      <c r="BR355" s="307"/>
      <c r="BS355" s="307"/>
      <c r="BT355" s="307"/>
      <c r="BU355" s="307"/>
      <c r="BV355" s="307"/>
      <c r="BW355" s="307"/>
      <c r="BX355" s="307"/>
      <c r="CA355" s="307"/>
      <c r="CB355" s="307"/>
      <c r="CC355" s="307"/>
      <c r="CF355" s="307"/>
      <c r="CG355" s="307"/>
      <c r="CH355" s="307"/>
      <c r="CK355" s="307"/>
      <c r="CL355" s="307"/>
      <c r="CM355" s="307"/>
      <c r="CP355" s="307"/>
      <c r="CQ355" s="307"/>
      <c r="CR355" s="307"/>
      <c r="CU355" s="307"/>
      <c r="CV355" s="307"/>
      <c r="CW355" s="307"/>
      <c r="CZ355" s="307"/>
      <c r="DA355" s="307"/>
      <c r="DB355" s="307"/>
      <c r="DE355" s="307"/>
      <c r="DF355" s="307"/>
      <c r="DG355" s="307"/>
      <c r="DJ355" s="307"/>
      <c r="DK355" s="307"/>
      <c r="DL355" s="307"/>
      <c r="DO355" s="307"/>
      <c r="DP355" s="307"/>
      <c r="DQ355" s="307"/>
      <c r="DT355" s="307"/>
      <c r="DU355" s="307"/>
      <c r="DV355" s="307"/>
      <c r="DY355" s="307"/>
      <c r="DZ355" s="307"/>
      <c r="EA355" s="307"/>
      <c r="ED355" s="307"/>
      <c r="EE355" s="307"/>
      <c r="EF355" s="307"/>
      <c r="EI355" s="307"/>
      <c r="EJ355" s="307"/>
      <c r="EK355" s="307"/>
      <c r="EN355" s="307"/>
      <c r="EO355" s="307"/>
      <c r="EP355" s="307"/>
      <c r="ES355" s="307"/>
      <c r="ET355" s="307"/>
      <c r="EU355" s="307"/>
      <c r="EX355" s="307"/>
      <c r="EY355" s="307"/>
      <c r="EZ355" s="307"/>
      <c r="FC355" s="307"/>
      <c r="FD355" s="307"/>
      <c r="FE355" s="307"/>
      <c r="FH355" s="307"/>
      <c r="FI355" s="307"/>
      <c r="FJ355" s="307"/>
      <c r="FM355" s="307"/>
      <c r="FN355" s="307"/>
      <c r="FO355" s="307"/>
      <c r="FR355" s="307"/>
      <c r="FS355" s="307"/>
      <c r="FT355" s="307"/>
      <c r="FW355" s="307"/>
      <c r="FX355" s="307"/>
      <c r="FY355" s="307"/>
      <c r="GB355" s="307"/>
      <c r="GC355" s="307"/>
      <c r="GD355" s="307"/>
    </row>
    <row r="356" spans="3:194" ht="15" customHeight="1">
      <c r="C356" s="308" t="s">
        <v>749</v>
      </c>
      <c r="D356" s="310"/>
      <c r="E356" s="307"/>
      <c r="F356" s="307"/>
      <c r="G356" s="307"/>
      <c r="H356" s="307"/>
      <c r="I356" s="307"/>
      <c r="J356" s="307"/>
      <c r="K356" s="307"/>
      <c r="L356" s="307"/>
      <c r="M356" s="307"/>
      <c r="N356" s="307"/>
      <c r="O356" s="307"/>
      <c r="P356" s="307"/>
      <c r="Q356" s="307"/>
      <c r="R356" s="307"/>
      <c r="S356" s="307"/>
      <c r="T356" s="307"/>
      <c r="U356" s="307"/>
      <c r="V356" s="307"/>
      <c r="W356" s="307"/>
      <c r="X356" s="307"/>
      <c r="Y356" s="307"/>
      <c r="Z356" s="307"/>
      <c r="AA356" s="307"/>
      <c r="AB356" s="307"/>
      <c r="AC356" s="307"/>
      <c r="AD356" s="307"/>
      <c r="AE356" s="307"/>
      <c r="AF356" s="307"/>
      <c r="AG356" s="307"/>
      <c r="AH356" s="307"/>
      <c r="AI356" s="307"/>
      <c r="AJ356" s="307"/>
      <c r="AK356" s="307"/>
      <c r="AL356" s="307"/>
      <c r="AM356" s="307"/>
      <c r="AN356" s="307"/>
      <c r="AO356" s="307"/>
      <c r="AP356" s="307"/>
      <c r="AQ356" s="307"/>
      <c r="AR356" s="307"/>
      <c r="AS356" s="307"/>
      <c r="AT356" s="307"/>
      <c r="AU356" s="307"/>
      <c r="AV356" s="307"/>
      <c r="AW356" s="307"/>
      <c r="AX356" s="307"/>
      <c r="AY356" s="307"/>
      <c r="AZ356" s="307"/>
      <c r="BA356" s="307"/>
      <c r="BB356" s="307"/>
      <c r="BC356" s="307"/>
      <c r="BD356" s="307"/>
      <c r="BE356" s="307"/>
      <c r="BF356" s="307"/>
      <c r="BG356" s="307"/>
      <c r="BH356" s="307"/>
      <c r="BI356" s="307"/>
      <c r="BJ356" s="307"/>
      <c r="BK356" s="307"/>
      <c r="BL356" s="307"/>
      <c r="BM356" s="307"/>
      <c r="BN356" s="307"/>
      <c r="BO356" s="307"/>
      <c r="BP356" s="307"/>
      <c r="BQ356" s="307"/>
      <c r="BR356" s="307"/>
      <c r="BS356" s="307"/>
      <c r="BT356" s="307"/>
      <c r="BU356" s="307"/>
      <c r="BV356" s="307"/>
      <c r="BW356" s="307"/>
      <c r="BX356" s="307"/>
      <c r="CA356" s="307"/>
      <c r="CB356" s="307"/>
      <c r="CC356" s="307"/>
      <c r="CF356" s="307"/>
      <c r="CG356" s="307"/>
      <c r="CH356" s="307"/>
      <c r="CK356" s="307"/>
      <c r="CL356" s="307"/>
      <c r="CM356" s="307"/>
      <c r="CP356" s="307"/>
      <c r="CQ356" s="307"/>
      <c r="CR356" s="307"/>
      <c r="CU356" s="307"/>
      <c r="CV356" s="307"/>
      <c r="CW356" s="307"/>
      <c r="CZ356" s="307"/>
      <c r="DA356" s="307"/>
      <c r="DB356" s="307"/>
      <c r="DE356" s="307"/>
      <c r="DF356" s="307"/>
      <c r="DG356" s="307"/>
      <c r="DJ356" s="307"/>
      <c r="DK356" s="307"/>
      <c r="DL356" s="307"/>
      <c r="DO356" s="307"/>
      <c r="DP356" s="307"/>
      <c r="DQ356" s="307"/>
      <c r="DT356" s="307"/>
      <c r="DU356" s="307"/>
      <c r="DV356" s="307"/>
      <c r="DY356" s="307"/>
      <c r="DZ356" s="307"/>
      <c r="EA356" s="307"/>
      <c r="ED356" s="307"/>
      <c r="EE356" s="307"/>
      <c r="EF356" s="307"/>
      <c r="EI356" s="307"/>
      <c r="EJ356" s="307"/>
      <c r="EK356" s="307"/>
      <c r="EN356" s="307"/>
      <c r="EO356" s="307"/>
      <c r="EP356" s="307"/>
      <c r="ES356" s="307"/>
      <c r="ET356" s="307"/>
      <c r="EU356" s="307"/>
      <c r="EX356" s="307"/>
      <c r="EY356" s="307"/>
      <c r="EZ356" s="307"/>
      <c r="FC356" s="307"/>
      <c r="FD356" s="307"/>
      <c r="FE356" s="307"/>
      <c r="FH356" s="307"/>
      <c r="FI356" s="307"/>
      <c r="FJ356" s="307"/>
      <c r="FM356" s="307"/>
      <c r="FN356" s="307"/>
      <c r="FO356" s="307"/>
      <c r="FR356" s="307"/>
      <c r="FS356" s="307"/>
      <c r="FT356" s="307"/>
      <c r="FW356" s="307"/>
      <c r="FX356" s="307"/>
      <c r="FY356" s="307"/>
      <c r="GB356" s="307"/>
      <c r="GC356" s="307"/>
      <c r="GD356" s="307"/>
    </row>
    <row r="357" spans="3:194" ht="15" customHeight="1">
      <c r="C357" s="14" t="s">
        <v>848</v>
      </c>
      <c r="D357" s="307"/>
      <c r="E357" s="307"/>
      <c r="F357" s="307"/>
      <c r="G357" s="307"/>
      <c r="H357" s="307"/>
      <c r="I357" s="307"/>
      <c r="J357" s="307"/>
      <c r="K357" s="307"/>
      <c r="L357" s="307"/>
      <c r="M357" s="307"/>
      <c r="N357" s="307"/>
      <c r="O357" s="307"/>
      <c r="P357" s="307"/>
      <c r="Q357" s="307"/>
      <c r="R357" s="307"/>
      <c r="S357" s="307"/>
      <c r="T357" s="307"/>
      <c r="U357" s="307"/>
      <c r="V357" s="307"/>
      <c r="W357" s="307"/>
      <c r="X357" s="307"/>
      <c r="Y357" s="307"/>
      <c r="Z357" s="307"/>
      <c r="AA357" s="307"/>
      <c r="AB357" s="307"/>
      <c r="AC357" s="307"/>
      <c r="AD357" s="307"/>
      <c r="AE357" s="307"/>
      <c r="AF357" s="307"/>
      <c r="AG357" s="307"/>
      <c r="AH357" s="307"/>
      <c r="AI357" s="307"/>
      <c r="AJ357" s="307"/>
      <c r="AK357" s="307"/>
      <c r="AL357" s="307"/>
      <c r="AM357" s="307"/>
      <c r="AN357" s="307"/>
      <c r="AO357" s="307"/>
      <c r="AP357" s="307"/>
      <c r="AQ357" s="307"/>
      <c r="AR357" s="307"/>
      <c r="AS357" s="307"/>
      <c r="AT357" s="307"/>
      <c r="AU357" s="307"/>
      <c r="AV357" s="307"/>
      <c r="AW357" s="307"/>
      <c r="AX357" s="307"/>
      <c r="AY357" s="307"/>
      <c r="AZ357" s="307"/>
      <c r="BA357" s="307"/>
      <c r="BB357" s="307"/>
      <c r="BC357" s="307"/>
      <c r="BD357" s="307"/>
      <c r="BE357" s="307"/>
      <c r="BF357" s="307"/>
      <c r="BG357" s="307"/>
      <c r="BH357" s="307"/>
      <c r="BI357" s="307"/>
      <c r="BJ357" s="307"/>
      <c r="BK357" s="307"/>
      <c r="BL357" s="307"/>
      <c r="BM357" s="307"/>
      <c r="BN357" s="307"/>
      <c r="BO357" s="307"/>
      <c r="BP357" s="307"/>
      <c r="BQ357" s="307"/>
      <c r="BR357" s="307"/>
      <c r="BS357" s="307"/>
      <c r="BT357" s="307"/>
      <c r="BU357" s="307"/>
      <c r="BV357" s="307"/>
      <c r="BW357" s="307"/>
      <c r="BX357" s="307"/>
      <c r="CA357" s="307"/>
      <c r="CB357" s="307"/>
      <c r="CC357" s="307"/>
      <c r="CF357" s="307"/>
      <c r="CG357" s="307"/>
      <c r="CH357" s="307"/>
      <c r="CK357" s="307"/>
      <c r="CL357" s="307"/>
      <c r="CM357" s="307"/>
      <c r="CP357" s="307"/>
      <c r="CQ357" s="307"/>
      <c r="CR357" s="307"/>
      <c r="CU357" s="307"/>
      <c r="CV357" s="307"/>
      <c r="CW357" s="307"/>
      <c r="CZ357" s="307"/>
      <c r="DA357" s="307"/>
      <c r="DB357" s="307"/>
      <c r="DE357" s="307"/>
      <c r="DF357" s="307"/>
      <c r="DG357" s="307"/>
      <c r="DJ357" s="307"/>
      <c r="DK357" s="307"/>
      <c r="DL357" s="307"/>
      <c r="DO357" s="307"/>
      <c r="DP357" s="307"/>
      <c r="DQ357" s="307"/>
      <c r="DT357" s="307"/>
      <c r="DU357" s="307"/>
      <c r="DV357" s="307"/>
      <c r="DY357" s="307"/>
      <c r="DZ357" s="307"/>
      <c r="EA357" s="307"/>
      <c r="ED357" s="307"/>
      <c r="EE357" s="307"/>
      <c r="EF357" s="307"/>
      <c r="EI357" s="307"/>
      <c r="EJ357" s="307"/>
      <c r="EK357" s="307"/>
      <c r="EN357" s="307"/>
      <c r="EO357" s="307"/>
      <c r="EP357" s="307"/>
      <c r="ES357" s="307"/>
      <c r="ET357" s="307"/>
      <c r="EU357" s="307"/>
      <c r="EX357" s="307"/>
      <c r="EY357" s="307"/>
      <c r="EZ357" s="307"/>
      <c r="FC357" s="307"/>
      <c r="FD357" s="307"/>
      <c r="FE357" s="307"/>
      <c r="FH357" s="307"/>
      <c r="FI357" s="307"/>
      <c r="FJ357" s="307"/>
      <c r="FM357" s="307"/>
      <c r="FN357" s="307"/>
      <c r="FO357" s="307"/>
      <c r="FR357" s="307"/>
      <c r="FS357" s="307"/>
      <c r="FT357" s="307"/>
      <c r="FW357" s="307"/>
      <c r="FX357" s="307"/>
      <c r="FY357" s="307"/>
      <c r="GB357" s="307"/>
      <c r="GC357" s="307"/>
      <c r="GD357" s="307"/>
    </row>
    <row r="358" spans="3:194" ht="15" customHeight="1">
      <c r="C358" s="14" t="s">
        <v>849</v>
      </c>
      <c r="D358" s="307"/>
      <c r="E358" s="307"/>
      <c r="F358" s="307"/>
      <c r="G358" s="307"/>
      <c r="H358" s="307"/>
      <c r="I358" s="307"/>
      <c r="J358" s="307"/>
      <c r="K358" s="307"/>
      <c r="L358" s="307"/>
      <c r="M358" s="307"/>
      <c r="N358" s="307"/>
      <c r="O358" s="307"/>
      <c r="P358" s="307"/>
      <c r="Q358" s="307"/>
      <c r="R358" s="307"/>
      <c r="S358" s="307"/>
      <c r="T358" s="307"/>
      <c r="U358" s="307"/>
      <c r="V358" s="307"/>
      <c r="W358" s="307"/>
      <c r="X358" s="307"/>
      <c r="Y358" s="307"/>
      <c r="Z358" s="307"/>
      <c r="AA358" s="307"/>
      <c r="AB358" s="307"/>
      <c r="AC358" s="307"/>
      <c r="AD358" s="307"/>
      <c r="AE358" s="307"/>
      <c r="AF358" s="307"/>
      <c r="AG358" s="307"/>
      <c r="AH358" s="307"/>
      <c r="AI358" s="307"/>
      <c r="AJ358" s="307"/>
      <c r="AK358" s="307"/>
      <c r="AL358" s="307"/>
      <c r="AM358" s="307"/>
      <c r="AN358" s="307"/>
      <c r="AO358" s="307"/>
      <c r="AP358" s="307"/>
      <c r="AQ358" s="307"/>
      <c r="AR358" s="307"/>
      <c r="AS358" s="307"/>
      <c r="AT358" s="307"/>
      <c r="AU358" s="307"/>
      <c r="AV358" s="307"/>
      <c r="AW358" s="307"/>
      <c r="AX358" s="307"/>
      <c r="AY358" s="307"/>
      <c r="AZ358" s="307"/>
      <c r="BA358" s="307"/>
      <c r="BB358" s="307"/>
      <c r="BC358" s="307"/>
      <c r="BD358" s="307"/>
      <c r="BE358" s="307"/>
      <c r="BF358" s="307"/>
      <c r="BG358" s="307"/>
      <c r="BH358" s="307"/>
      <c r="BI358" s="307"/>
      <c r="BJ358" s="307"/>
      <c r="BK358" s="307"/>
      <c r="BL358" s="307"/>
      <c r="BM358" s="307"/>
      <c r="BN358" s="307"/>
      <c r="BO358" s="307"/>
      <c r="BP358" s="307"/>
      <c r="BQ358" s="307"/>
      <c r="BR358" s="307"/>
      <c r="BS358" s="307"/>
      <c r="BT358" s="307"/>
      <c r="BU358" s="307"/>
      <c r="BV358" s="307"/>
      <c r="BW358" s="307"/>
      <c r="BX358" s="307"/>
      <c r="CA358" s="307"/>
      <c r="CB358" s="307"/>
      <c r="CC358" s="307"/>
      <c r="CF358" s="307"/>
      <c r="CG358" s="307"/>
      <c r="CH358" s="307"/>
      <c r="CK358" s="307"/>
      <c r="CL358" s="307"/>
      <c r="CM358" s="307"/>
      <c r="CP358" s="307"/>
      <c r="CQ358" s="307"/>
      <c r="CR358" s="307"/>
      <c r="CU358" s="307"/>
      <c r="CV358" s="307"/>
      <c r="CW358" s="307"/>
      <c r="CZ358" s="307"/>
      <c r="DA358" s="307"/>
      <c r="DB358" s="307"/>
      <c r="DE358" s="307"/>
      <c r="DF358" s="307"/>
      <c r="DG358" s="307"/>
      <c r="DJ358" s="307"/>
      <c r="DK358" s="307"/>
      <c r="DL358" s="307"/>
      <c r="DO358" s="307"/>
      <c r="DP358" s="307"/>
      <c r="DQ358" s="307"/>
      <c r="DT358" s="307"/>
      <c r="DU358" s="307"/>
      <c r="DV358" s="307"/>
      <c r="DY358" s="307"/>
      <c r="DZ358" s="307"/>
      <c r="EA358" s="307"/>
      <c r="ED358" s="307"/>
      <c r="EE358" s="307"/>
      <c r="EF358" s="307"/>
      <c r="EI358" s="307"/>
      <c r="EJ358" s="307"/>
      <c r="EK358" s="307"/>
      <c r="EN358" s="307"/>
      <c r="EO358" s="307"/>
      <c r="EP358" s="307"/>
      <c r="ES358" s="307"/>
      <c r="ET358" s="307"/>
      <c r="EU358" s="307"/>
      <c r="EX358" s="307"/>
      <c r="EY358" s="307"/>
      <c r="EZ358" s="307"/>
      <c r="FC358" s="307"/>
      <c r="FD358" s="307"/>
      <c r="FE358" s="307"/>
      <c r="FH358" s="307"/>
      <c r="FI358" s="307"/>
      <c r="FJ358" s="307"/>
      <c r="FM358" s="307"/>
      <c r="FN358" s="307"/>
      <c r="FO358" s="307"/>
      <c r="FR358" s="307"/>
      <c r="FS358" s="307"/>
      <c r="FT358" s="307"/>
      <c r="FW358" s="307"/>
      <c r="FX358" s="307"/>
      <c r="FY358" s="307"/>
      <c r="GB358" s="307"/>
      <c r="GC358" s="307"/>
      <c r="GD358" s="307"/>
    </row>
    <row r="359" spans="3:194" ht="15" customHeight="1">
      <c r="C359" s="14" t="s">
        <v>751</v>
      </c>
      <c r="D359" s="307"/>
      <c r="E359" s="307"/>
      <c r="F359" s="307"/>
      <c r="G359" s="307"/>
      <c r="H359" s="307"/>
      <c r="I359" s="307"/>
      <c r="J359" s="307"/>
      <c r="K359" s="307"/>
      <c r="L359" s="307"/>
      <c r="M359" s="307"/>
      <c r="N359" s="307"/>
      <c r="O359" s="307"/>
      <c r="P359" s="307"/>
      <c r="Q359" s="307"/>
      <c r="R359" s="307"/>
      <c r="S359" s="307"/>
      <c r="T359" s="307"/>
      <c r="U359" s="307"/>
      <c r="V359" s="307"/>
      <c r="W359" s="307"/>
      <c r="X359" s="307"/>
      <c r="Y359" s="307"/>
      <c r="Z359" s="307"/>
      <c r="AA359" s="307"/>
      <c r="AB359" s="307"/>
      <c r="AC359" s="307"/>
      <c r="AD359" s="307"/>
      <c r="AE359" s="307"/>
      <c r="AF359" s="307"/>
      <c r="AG359" s="307"/>
      <c r="AH359" s="307"/>
      <c r="AI359" s="307"/>
      <c r="AJ359" s="307"/>
      <c r="AK359" s="307"/>
      <c r="AL359" s="307"/>
      <c r="AM359" s="307"/>
      <c r="AN359" s="307"/>
      <c r="AO359" s="307"/>
      <c r="AP359" s="307"/>
      <c r="AQ359" s="307"/>
      <c r="AR359" s="307"/>
      <c r="AS359" s="307"/>
      <c r="AT359" s="307"/>
      <c r="AU359" s="307"/>
      <c r="AV359" s="307"/>
      <c r="AW359" s="307"/>
      <c r="AX359" s="307"/>
      <c r="AY359" s="307"/>
      <c r="AZ359" s="307"/>
      <c r="BA359" s="307"/>
      <c r="BB359" s="307"/>
      <c r="BC359" s="307"/>
      <c r="BD359" s="307"/>
      <c r="BE359" s="307"/>
      <c r="BF359" s="307"/>
      <c r="BG359" s="307"/>
      <c r="BH359" s="307"/>
      <c r="BI359" s="307"/>
      <c r="BJ359" s="307"/>
      <c r="BK359" s="307"/>
      <c r="BL359" s="307"/>
      <c r="BM359" s="307"/>
      <c r="BN359" s="307"/>
      <c r="BO359" s="307"/>
      <c r="BP359" s="307"/>
      <c r="BQ359" s="307"/>
      <c r="BR359" s="307"/>
      <c r="BS359" s="307"/>
      <c r="BT359" s="307"/>
      <c r="BU359" s="307"/>
      <c r="BV359" s="307"/>
      <c r="BW359" s="307"/>
      <c r="BX359" s="307"/>
      <c r="CA359" s="307"/>
      <c r="CB359" s="307"/>
      <c r="CC359" s="307"/>
      <c r="CF359" s="307"/>
      <c r="CG359" s="307"/>
      <c r="CH359" s="307"/>
      <c r="CK359" s="307"/>
      <c r="CL359" s="307"/>
      <c r="CM359" s="307"/>
      <c r="CP359" s="307"/>
      <c r="CQ359" s="307"/>
      <c r="CR359" s="307"/>
      <c r="CU359" s="307"/>
      <c r="CV359" s="307"/>
      <c r="CW359" s="307"/>
      <c r="CZ359" s="307"/>
      <c r="DA359" s="307"/>
      <c r="DB359" s="307"/>
      <c r="DE359" s="307"/>
      <c r="DF359" s="307"/>
      <c r="DG359" s="307"/>
      <c r="DJ359" s="307"/>
      <c r="DK359" s="307"/>
      <c r="DL359" s="307"/>
      <c r="DO359" s="307"/>
      <c r="DP359" s="307"/>
      <c r="DQ359" s="307"/>
      <c r="DT359" s="307"/>
      <c r="DU359" s="307"/>
      <c r="DV359" s="307"/>
      <c r="DY359" s="307"/>
      <c r="DZ359" s="307"/>
      <c r="EA359" s="307"/>
      <c r="ED359" s="307"/>
      <c r="EE359" s="307"/>
      <c r="EF359" s="307"/>
      <c r="EI359" s="307"/>
      <c r="EJ359" s="307"/>
      <c r="EK359" s="307"/>
      <c r="EN359" s="307"/>
      <c r="EO359" s="307"/>
      <c r="EP359" s="307"/>
      <c r="ES359" s="307"/>
      <c r="ET359" s="307"/>
      <c r="EU359" s="307"/>
      <c r="EX359" s="307"/>
      <c r="EY359" s="307"/>
      <c r="EZ359" s="307"/>
      <c r="FC359" s="307"/>
      <c r="FD359" s="307"/>
      <c r="FE359" s="307"/>
      <c r="FH359" s="307"/>
      <c r="FI359" s="307"/>
      <c r="FJ359" s="307"/>
      <c r="FM359" s="307"/>
      <c r="FN359" s="307"/>
      <c r="FO359" s="307"/>
      <c r="FR359" s="307"/>
      <c r="FS359" s="307"/>
      <c r="FT359" s="307"/>
      <c r="FW359" s="307"/>
      <c r="FX359" s="307"/>
      <c r="FY359" s="307"/>
      <c r="GB359" s="307"/>
      <c r="GC359" s="307"/>
      <c r="GD359" s="307"/>
    </row>
    <row r="360" spans="3:194" s="307" customFormat="1" ht="15" customHeight="1">
      <c r="C360" s="14" t="s">
        <v>850</v>
      </c>
      <c r="GL360" s="311"/>
    </row>
    <row r="361" spans="3:194" ht="15" customHeight="1">
      <c r="C361" s="14" t="s">
        <v>753</v>
      </c>
      <c r="D361" s="307"/>
      <c r="E361" s="307"/>
      <c r="F361" s="307"/>
      <c r="G361" s="307"/>
      <c r="H361" s="307"/>
      <c r="I361" s="307"/>
      <c r="J361" s="307"/>
      <c r="K361" s="307"/>
      <c r="L361" s="307"/>
      <c r="M361" s="307"/>
      <c r="N361" s="307"/>
      <c r="O361" s="307"/>
      <c r="P361" s="307"/>
      <c r="Q361" s="307"/>
      <c r="R361" s="307"/>
      <c r="S361" s="307"/>
      <c r="T361" s="307"/>
      <c r="U361" s="307"/>
      <c r="V361" s="307"/>
      <c r="W361" s="307"/>
      <c r="X361" s="307"/>
      <c r="Y361" s="307"/>
      <c r="Z361" s="307"/>
      <c r="AA361" s="307"/>
      <c r="AB361" s="307"/>
      <c r="AC361" s="307"/>
      <c r="AD361" s="307"/>
      <c r="AE361" s="307"/>
      <c r="AF361" s="307"/>
      <c r="AG361" s="307"/>
      <c r="AH361" s="307"/>
      <c r="AI361" s="307"/>
      <c r="AJ361" s="307"/>
      <c r="AK361" s="307"/>
      <c r="AL361" s="307"/>
      <c r="AM361" s="307"/>
      <c r="AN361" s="307"/>
      <c r="AO361" s="307"/>
      <c r="AP361" s="307"/>
      <c r="AQ361" s="307"/>
      <c r="AR361" s="307"/>
      <c r="AS361" s="307"/>
      <c r="AT361" s="307"/>
      <c r="AU361" s="307"/>
      <c r="AV361" s="307"/>
      <c r="AW361" s="307"/>
      <c r="AX361" s="307"/>
      <c r="AY361" s="307"/>
      <c r="AZ361" s="307"/>
      <c r="BA361" s="307"/>
      <c r="BB361" s="307"/>
      <c r="BC361" s="307"/>
      <c r="BD361" s="307"/>
      <c r="BE361" s="307"/>
      <c r="BF361" s="307"/>
      <c r="BG361" s="307"/>
      <c r="BH361" s="307"/>
      <c r="BI361" s="307"/>
      <c r="BJ361" s="307"/>
      <c r="BK361" s="307"/>
      <c r="BL361" s="307"/>
      <c r="BM361" s="307"/>
      <c r="BN361" s="307"/>
      <c r="BO361" s="307"/>
      <c r="BP361" s="307"/>
      <c r="BQ361" s="307"/>
      <c r="BR361" s="307"/>
      <c r="BS361" s="307"/>
      <c r="BT361" s="307"/>
      <c r="BU361" s="307"/>
      <c r="BV361" s="307"/>
      <c r="BW361" s="307"/>
      <c r="BX361" s="307"/>
      <c r="CA361" s="307"/>
      <c r="CB361" s="307"/>
      <c r="CC361" s="307"/>
      <c r="CF361" s="307"/>
      <c r="CG361" s="307"/>
      <c r="CH361" s="307"/>
      <c r="CK361" s="307"/>
      <c r="CL361" s="307"/>
      <c r="CM361" s="307"/>
      <c r="CP361" s="307"/>
      <c r="CQ361" s="307"/>
      <c r="CR361" s="307"/>
      <c r="CU361" s="307"/>
      <c r="CV361" s="307"/>
      <c r="CW361" s="307"/>
      <c r="CZ361" s="307"/>
      <c r="DA361" s="307"/>
      <c r="DB361" s="307"/>
      <c r="DE361" s="307"/>
      <c r="DF361" s="307"/>
      <c r="DG361" s="307"/>
      <c r="DJ361" s="307"/>
      <c r="DK361" s="307"/>
      <c r="DL361" s="307"/>
      <c r="DO361" s="307"/>
      <c r="DP361" s="307"/>
      <c r="DQ361" s="307"/>
      <c r="DT361" s="307"/>
      <c r="DU361" s="307"/>
      <c r="DV361" s="307"/>
      <c r="DY361" s="307"/>
      <c r="DZ361" s="307"/>
      <c r="EA361" s="307"/>
      <c r="ED361" s="307"/>
      <c r="EE361" s="307"/>
      <c r="EF361" s="307"/>
      <c r="EI361" s="307"/>
      <c r="EJ361" s="307"/>
      <c r="EK361" s="307"/>
      <c r="EN361" s="307"/>
      <c r="EO361" s="307"/>
      <c r="EP361" s="307"/>
      <c r="ES361" s="307"/>
      <c r="ET361" s="307"/>
      <c r="EU361" s="307"/>
      <c r="EX361" s="307"/>
      <c r="EY361" s="307"/>
      <c r="EZ361" s="307"/>
      <c r="FC361" s="307"/>
      <c r="FD361" s="307"/>
      <c r="FE361" s="307"/>
      <c r="FH361" s="307"/>
      <c r="FI361" s="307"/>
      <c r="FJ361" s="307"/>
      <c r="FM361" s="307"/>
      <c r="FN361" s="307"/>
      <c r="FO361" s="307"/>
      <c r="FR361" s="307"/>
      <c r="FS361" s="307"/>
      <c r="FT361" s="307"/>
      <c r="FW361" s="307"/>
      <c r="FX361" s="307"/>
      <c r="FY361" s="307"/>
      <c r="GB361" s="307"/>
      <c r="GC361" s="307"/>
      <c r="GD361" s="307"/>
    </row>
  </sheetData>
  <mergeCells count="4561">
    <mergeCell ref="EX352:FB352"/>
    <mergeCell ref="CF353:CJ353"/>
    <mergeCell ref="CK353:CO353"/>
    <mergeCell ref="CP353:CT353"/>
    <mergeCell ref="EI353:EM353"/>
    <mergeCell ref="EN353:ER353"/>
    <mergeCell ref="ES353:EW353"/>
    <mergeCell ref="EX353:FB353"/>
    <mergeCell ref="FC353:FG353"/>
    <mergeCell ref="FH353:FL353"/>
    <mergeCell ref="FM353:FQ353"/>
    <mergeCell ref="FR353:FV353"/>
    <mergeCell ref="FW353:GA353"/>
    <mergeCell ref="GB353:GF353"/>
    <mergeCell ref="GG353:GK353"/>
    <mergeCell ref="FC352:FG352"/>
    <mergeCell ref="FH352:FL352"/>
    <mergeCell ref="FM352:FQ352"/>
    <mergeCell ref="FR352:FV352"/>
    <mergeCell ref="FW352:GA352"/>
    <mergeCell ref="GB352:GF352"/>
    <mergeCell ref="GG352:GK352"/>
    <mergeCell ref="CU353:CY353"/>
    <mergeCell ref="CZ353:DD353"/>
    <mergeCell ref="DE353:DI353"/>
    <mergeCell ref="DJ353:DN353"/>
    <mergeCell ref="DO353:DS353"/>
    <mergeCell ref="DT353:DX353"/>
    <mergeCell ref="DY353:EC353"/>
    <mergeCell ref="ED353:EH353"/>
    <mergeCell ref="EX351:FB351"/>
    <mergeCell ref="FC351:FG351"/>
    <mergeCell ref="FH351:FL351"/>
    <mergeCell ref="FM351:FQ351"/>
    <mergeCell ref="FR351:FV351"/>
    <mergeCell ref="FW351:GA351"/>
    <mergeCell ref="GB351:GF351"/>
    <mergeCell ref="GG351:GK351"/>
    <mergeCell ref="N352:R352"/>
    <mergeCell ref="S352:W352"/>
    <mergeCell ref="X352:AB352"/>
    <mergeCell ref="AC352:AG352"/>
    <mergeCell ref="AH352:AL352"/>
    <mergeCell ref="AM352:AQ352"/>
    <mergeCell ref="AR352:AV352"/>
    <mergeCell ref="AW352:BA352"/>
    <mergeCell ref="BB352:BF352"/>
    <mergeCell ref="BG352:BK352"/>
    <mergeCell ref="BL352:BP352"/>
    <mergeCell ref="BQ352:BU352"/>
    <mergeCell ref="BV352:BZ352"/>
    <mergeCell ref="CA352:CE352"/>
    <mergeCell ref="CF352:CJ352"/>
    <mergeCell ref="CK352:CO352"/>
    <mergeCell ref="CP352:CT352"/>
    <mergeCell ref="CU352:CY352"/>
    <mergeCell ref="CZ352:DD352"/>
    <mergeCell ref="DE352:DI352"/>
    <mergeCell ref="DJ352:DN352"/>
    <mergeCell ref="DO352:DS352"/>
    <mergeCell ref="DT352:DX352"/>
    <mergeCell ref="DY352:EC352"/>
    <mergeCell ref="C351:H351"/>
    <mergeCell ref="C352:H352"/>
    <mergeCell ref="C353:H353"/>
    <mergeCell ref="EX348:FB348"/>
    <mergeCell ref="FC348:FG348"/>
    <mergeCell ref="FH348:FL348"/>
    <mergeCell ref="FM348:FQ348"/>
    <mergeCell ref="FR348:FV348"/>
    <mergeCell ref="FW348:GA348"/>
    <mergeCell ref="GB348:GF348"/>
    <mergeCell ref="GG348:GK348"/>
    <mergeCell ref="GL348:GL350"/>
    <mergeCell ref="I351:M351"/>
    <mergeCell ref="I352:M352"/>
    <mergeCell ref="I353:M353"/>
    <mergeCell ref="N351:R351"/>
    <mergeCell ref="S351:W351"/>
    <mergeCell ref="X351:AB351"/>
    <mergeCell ref="AC351:AG351"/>
    <mergeCell ref="AH351:AL351"/>
    <mergeCell ref="AM351:AQ351"/>
    <mergeCell ref="AR351:AV351"/>
    <mergeCell ref="AW351:BA351"/>
    <mergeCell ref="BB351:BF351"/>
    <mergeCell ref="BG351:BK351"/>
    <mergeCell ref="BL351:BP351"/>
    <mergeCell ref="BQ351:BU351"/>
    <mergeCell ref="BV351:BZ351"/>
    <mergeCell ref="CA351:CE351"/>
    <mergeCell ref="N353:R353"/>
    <mergeCell ref="S353:W353"/>
    <mergeCell ref="CP351:CT351"/>
    <mergeCell ref="EI348:EM348"/>
    <mergeCell ref="EN348:ER348"/>
    <mergeCell ref="ES348:EW348"/>
    <mergeCell ref="X353:AB353"/>
    <mergeCell ref="AC353:AG353"/>
    <mergeCell ref="AH353:AL353"/>
    <mergeCell ref="AM353:AQ353"/>
    <mergeCell ref="AR353:AV353"/>
    <mergeCell ref="AW353:BA353"/>
    <mergeCell ref="BB353:BF353"/>
    <mergeCell ref="BG353:BK353"/>
    <mergeCell ref="BL353:BP353"/>
    <mergeCell ref="BQ353:BU353"/>
    <mergeCell ref="BV353:BZ353"/>
    <mergeCell ref="CA353:CE353"/>
    <mergeCell ref="CF351:CJ351"/>
    <mergeCell ref="CK351:CO351"/>
    <mergeCell ref="CU351:CY351"/>
    <mergeCell ref="CZ351:DD351"/>
    <mergeCell ref="DE351:DI351"/>
    <mergeCell ref="DJ351:DN351"/>
    <mergeCell ref="DO351:DS351"/>
    <mergeCell ref="DT351:DX351"/>
    <mergeCell ref="DY351:EC351"/>
    <mergeCell ref="ED351:EH351"/>
    <mergeCell ref="EI351:EM351"/>
    <mergeCell ref="EN351:ER351"/>
    <mergeCell ref="ES351:EW351"/>
    <mergeCell ref="ED352:EH352"/>
    <mergeCell ref="EI352:EM352"/>
    <mergeCell ref="EN352:ER352"/>
    <mergeCell ref="ES352:EW352"/>
    <mergeCell ref="AH14:AL14"/>
    <mergeCell ref="AM14:AQ14"/>
    <mergeCell ref="AR14:AV14"/>
    <mergeCell ref="I347:BA347"/>
    <mergeCell ref="BB347:DI347"/>
    <mergeCell ref="DJ347:FB347"/>
    <mergeCell ref="I348:M348"/>
    <mergeCell ref="N348:R348"/>
    <mergeCell ref="S348:W348"/>
    <mergeCell ref="X348:AB348"/>
    <mergeCell ref="AC348:AG348"/>
    <mergeCell ref="AH348:AL348"/>
    <mergeCell ref="AM348:AQ348"/>
    <mergeCell ref="AR348:AV348"/>
    <mergeCell ref="AW348:BA348"/>
    <mergeCell ref="BB348:BF348"/>
    <mergeCell ref="BG348:BK348"/>
    <mergeCell ref="BL348:BP348"/>
    <mergeCell ref="BQ348:BU348"/>
    <mergeCell ref="BV348:BZ348"/>
    <mergeCell ref="CA348:CE348"/>
    <mergeCell ref="CF348:CJ348"/>
    <mergeCell ref="CK348:CO348"/>
    <mergeCell ref="CP348:CT348"/>
    <mergeCell ref="CU348:CY348"/>
    <mergeCell ref="CZ348:DD348"/>
    <mergeCell ref="DE348:DI348"/>
    <mergeCell ref="DJ348:DN348"/>
    <mergeCell ref="DO348:DS348"/>
    <mergeCell ref="DT348:DX348"/>
    <mergeCell ref="DY348:EC348"/>
    <mergeCell ref="ED348:EH348"/>
    <mergeCell ref="F255:F263"/>
    <mergeCell ref="F264:F272"/>
    <mergeCell ref="F273:F281"/>
    <mergeCell ref="F282:F290"/>
    <mergeCell ref="F291:F299"/>
    <mergeCell ref="F300:F308"/>
    <mergeCell ref="F309:F317"/>
    <mergeCell ref="F318:F326"/>
    <mergeCell ref="F327:F335"/>
    <mergeCell ref="F82:F90"/>
    <mergeCell ref="F91:F99"/>
    <mergeCell ref="F100:F108"/>
    <mergeCell ref="F109:F117"/>
    <mergeCell ref="F118:F126"/>
    <mergeCell ref="F127:F135"/>
    <mergeCell ref="F147:F155"/>
    <mergeCell ref="F156:F164"/>
    <mergeCell ref="F165:F173"/>
    <mergeCell ref="F174:F182"/>
    <mergeCell ref="F183:F191"/>
    <mergeCell ref="F192:F200"/>
    <mergeCell ref="F201:F209"/>
    <mergeCell ref="F210:F218"/>
    <mergeCell ref="F219:F227"/>
    <mergeCell ref="F228:F236"/>
    <mergeCell ref="F246:F254"/>
    <mergeCell ref="B2:GK2"/>
    <mergeCell ref="A6:A8"/>
    <mergeCell ref="B6:B8"/>
    <mergeCell ref="C6:C8"/>
    <mergeCell ref="D6:D8"/>
    <mergeCell ref="E6:E8"/>
    <mergeCell ref="F6:F8"/>
    <mergeCell ref="G6:G8"/>
    <mergeCell ref="H6:H8"/>
    <mergeCell ref="I6:GK6"/>
    <mergeCell ref="GL9:GL11"/>
    <mergeCell ref="GM9:GM11"/>
    <mergeCell ref="CA11:CE11"/>
    <mergeCell ref="CF11:CJ11"/>
    <mergeCell ref="CK11:CO11"/>
    <mergeCell ref="CP11:CT11"/>
    <mergeCell ref="AM11:AQ11"/>
    <mergeCell ref="AR11:AV11"/>
    <mergeCell ref="AW11:BA11"/>
    <mergeCell ref="BB11:BF11"/>
    <mergeCell ref="BG11:BK11"/>
    <mergeCell ref="BL11:BP11"/>
    <mergeCell ref="CZ11:DD11"/>
    <mergeCell ref="FC11:FG11"/>
    <mergeCell ref="FH11:FL11"/>
    <mergeCell ref="FM11:FQ11"/>
    <mergeCell ref="FR11:FV11"/>
    <mergeCell ref="FW11:GA11"/>
    <mergeCell ref="GB11:GF11"/>
    <mergeCell ref="DY11:EC11"/>
    <mergeCell ref="ED11:EH11"/>
    <mergeCell ref="EI11:EM11"/>
    <mergeCell ref="S14:W14"/>
    <mergeCell ref="EN11:ER11"/>
    <mergeCell ref="ES11:EW11"/>
    <mergeCell ref="FW8:GA8"/>
    <mergeCell ref="GB8:GF8"/>
    <mergeCell ref="GG8:GK8"/>
    <mergeCell ref="A9:A17"/>
    <mergeCell ref="B9:B17"/>
    <mergeCell ref="C9:C17"/>
    <mergeCell ref="D9:D17"/>
    <mergeCell ref="E9:E17"/>
    <mergeCell ref="G9:G11"/>
    <mergeCell ref="GL6:GL8"/>
    <mergeCell ref="GM6:GM8"/>
    <mergeCell ref="GN6:GN8"/>
    <mergeCell ref="I7:BA7"/>
    <mergeCell ref="BB7:DI7"/>
    <mergeCell ref="DJ8:DN8"/>
    <mergeCell ref="FC8:FG8"/>
    <mergeCell ref="FH8:FL8"/>
    <mergeCell ref="FM8:FQ8"/>
    <mergeCell ref="FR8:FV8"/>
    <mergeCell ref="DE11:DI11"/>
    <mergeCell ref="DJ11:DN11"/>
    <mergeCell ref="DO11:DS11"/>
    <mergeCell ref="DT11:DX11"/>
    <mergeCell ref="BQ11:BU11"/>
    <mergeCell ref="BV11:BZ11"/>
    <mergeCell ref="H9:H11"/>
    <mergeCell ref="CA14:CE14"/>
    <mergeCell ref="CF14:CJ14"/>
    <mergeCell ref="AC14:AG14"/>
    <mergeCell ref="BL17:BP17"/>
    <mergeCell ref="ES14:EW14"/>
    <mergeCell ref="EX14:FB14"/>
    <mergeCell ref="AW14:BA14"/>
    <mergeCell ref="BB14:BF14"/>
    <mergeCell ref="H12:H14"/>
    <mergeCell ref="GN9:GN17"/>
    <mergeCell ref="I11:M11"/>
    <mergeCell ref="N11:R11"/>
    <mergeCell ref="S11:W11"/>
    <mergeCell ref="X11:AB11"/>
    <mergeCell ref="AC11:AG11"/>
    <mergeCell ref="AH11:AL11"/>
    <mergeCell ref="GL15:GL17"/>
    <mergeCell ref="GM15:GM17"/>
    <mergeCell ref="I17:M17"/>
    <mergeCell ref="N17:R17"/>
    <mergeCell ref="S17:W17"/>
    <mergeCell ref="X17:AB17"/>
    <mergeCell ref="AC17:AG17"/>
    <mergeCell ref="AH17:AL17"/>
    <mergeCell ref="AM17:AQ17"/>
    <mergeCell ref="AR17:AV17"/>
    <mergeCell ref="FW14:GA14"/>
    <mergeCell ref="GB14:GF14"/>
    <mergeCell ref="GG14:GK14"/>
    <mergeCell ref="GG17:GK17"/>
    <mergeCell ref="GG11:GK11"/>
    <mergeCell ref="GL12:GL14"/>
    <mergeCell ref="GM12:GM14"/>
    <mergeCell ref="I14:M14"/>
    <mergeCell ref="N14:R14"/>
    <mergeCell ref="FC14:FG14"/>
    <mergeCell ref="FH14:FL14"/>
    <mergeCell ref="FM14:FQ14"/>
    <mergeCell ref="FR14:FV14"/>
    <mergeCell ref="DO14:DS14"/>
    <mergeCell ref="DT14:DX14"/>
    <mergeCell ref="DY14:EC14"/>
    <mergeCell ref="ED14:EH14"/>
    <mergeCell ref="BL14:BP14"/>
    <mergeCell ref="BQ14:BU14"/>
    <mergeCell ref="BV14:BZ14"/>
    <mergeCell ref="G12:G14"/>
    <mergeCell ref="X14:AB14"/>
    <mergeCell ref="BG14:BK14"/>
    <mergeCell ref="CK17:CO17"/>
    <mergeCell ref="CP17:CT17"/>
    <mergeCell ref="F9:F17"/>
    <mergeCell ref="EX11:FB11"/>
    <mergeCell ref="CU11:CY11"/>
    <mergeCell ref="EI14:EM14"/>
    <mergeCell ref="EN14:ER14"/>
    <mergeCell ref="CK14:CO14"/>
    <mergeCell ref="CP14:CT14"/>
    <mergeCell ref="CU14:CY14"/>
    <mergeCell ref="CZ14:DD14"/>
    <mergeCell ref="DE14:DI14"/>
    <mergeCell ref="DJ14:DN14"/>
    <mergeCell ref="G15:G17"/>
    <mergeCell ref="H15:H17"/>
    <mergeCell ref="AW17:BA17"/>
    <mergeCell ref="BB17:BF17"/>
    <mergeCell ref="BG17:BK17"/>
    <mergeCell ref="A18:A26"/>
    <mergeCell ref="B18:B26"/>
    <mergeCell ref="C18:C26"/>
    <mergeCell ref="D18:D26"/>
    <mergeCell ref="E18:E26"/>
    <mergeCell ref="G18:G20"/>
    <mergeCell ref="H18:H20"/>
    <mergeCell ref="AR20:AV20"/>
    <mergeCell ref="FC17:FG17"/>
    <mergeCell ref="FH17:FL17"/>
    <mergeCell ref="FM17:FQ17"/>
    <mergeCell ref="FR17:FV17"/>
    <mergeCell ref="FW17:GA17"/>
    <mergeCell ref="GB17:GF17"/>
    <mergeCell ref="DY17:EC17"/>
    <mergeCell ref="ED17:EH17"/>
    <mergeCell ref="EI17:EM17"/>
    <mergeCell ref="EN17:ER17"/>
    <mergeCell ref="ES17:EW17"/>
    <mergeCell ref="EX17:FB17"/>
    <mergeCell ref="CU17:CY17"/>
    <mergeCell ref="CZ17:DD17"/>
    <mergeCell ref="DE17:DI17"/>
    <mergeCell ref="DJ17:DN17"/>
    <mergeCell ref="DO17:DS17"/>
    <mergeCell ref="DT17:DX17"/>
    <mergeCell ref="BQ17:BU17"/>
    <mergeCell ref="BV17:BZ17"/>
    <mergeCell ref="CA17:CE17"/>
    <mergeCell ref="CF17:CJ17"/>
    <mergeCell ref="CZ20:DD20"/>
    <mergeCell ref="AW20:BA20"/>
    <mergeCell ref="BB20:BF20"/>
    <mergeCell ref="BG20:BK20"/>
    <mergeCell ref="BL20:BP20"/>
    <mergeCell ref="BQ20:BU20"/>
    <mergeCell ref="BV20:BZ20"/>
    <mergeCell ref="CA23:CE23"/>
    <mergeCell ref="CF23:CJ23"/>
    <mergeCell ref="GN18:GN26"/>
    <mergeCell ref="I20:M20"/>
    <mergeCell ref="N20:R20"/>
    <mergeCell ref="S20:W20"/>
    <mergeCell ref="X20:AB20"/>
    <mergeCell ref="AC20:AG20"/>
    <mergeCell ref="AH20:AL20"/>
    <mergeCell ref="AM20:AQ20"/>
    <mergeCell ref="FM20:FQ20"/>
    <mergeCell ref="FR20:FV20"/>
    <mergeCell ref="FW20:GA20"/>
    <mergeCell ref="GB20:GF20"/>
    <mergeCell ref="GG20:GK20"/>
    <mergeCell ref="GL18:GL20"/>
    <mergeCell ref="GM18:GM20"/>
    <mergeCell ref="FW23:GA23"/>
    <mergeCell ref="GB23:GF23"/>
    <mergeCell ref="GG23:GK23"/>
    <mergeCell ref="DE26:DI26"/>
    <mergeCell ref="DJ26:DN26"/>
    <mergeCell ref="DO26:DS26"/>
    <mergeCell ref="GL21:GL23"/>
    <mergeCell ref="GM21:GM23"/>
    <mergeCell ref="AM23:AQ23"/>
    <mergeCell ref="ES23:EW23"/>
    <mergeCell ref="G21:G23"/>
    <mergeCell ref="H21:H23"/>
    <mergeCell ref="AW23:BA23"/>
    <mergeCell ref="BB23:BF23"/>
    <mergeCell ref="EI20:EM20"/>
    <mergeCell ref="EN20:ER20"/>
    <mergeCell ref="ES20:EW20"/>
    <mergeCell ref="EX20:FB20"/>
    <mergeCell ref="FC20:FG20"/>
    <mergeCell ref="FH20:FL20"/>
    <mergeCell ref="DE20:DI20"/>
    <mergeCell ref="DJ20:DN20"/>
    <mergeCell ref="DO20:DS20"/>
    <mergeCell ref="DT20:DX20"/>
    <mergeCell ref="DY20:EC20"/>
    <mergeCell ref="ED20:EH20"/>
    <mergeCell ref="CA20:CE20"/>
    <mergeCell ref="CF20:CJ20"/>
    <mergeCell ref="CK20:CO20"/>
    <mergeCell ref="CP20:CT20"/>
    <mergeCell ref="CU20:CY20"/>
    <mergeCell ref="BG23:BK23"/>
    <mergeCell ref="BL23:BP23"/>
    <mergeCell ref="BQ23:BU23"/>
    <mergeCell ref="BV23:BZ23"/>
    <mergeCell ref="I23:M23"/>
    <mergeCell ref="N23:R23"/>
    <mergeCell ref="S23:W23"/>
    <mergeCell ref="X23:AB23"/>
    <mergeCell ref="AC23:AG23"/>
    <mergeCell ref="AH23:AL23"/>
    <mergeCell ref="AR23:AV23"/>
    <mergeCell ref="EX23:FB23"/>
    <mergeCell ref="FC23:FG23"/>
    <mergeCell ref="FH23:FL23"/>
    <mergeCell ref="FM23:FQ23"/>
    <mergeCell ref="FR23:FV23"/>
    <mergeCell ref="DO23:DS23"/>
    <mergeCell ref="DT23:DX23"/>
    <mergeCell ref="DY23:EC23"/>
    <mergeCell ref="ED23:EH23"/>
    <mergeCell ref="EI23:EM23"/>
    <mergeCell ref="EN23:ER23"/>
    <mergeCell ref="CK23:CO23"/>
    <mergeCell ref="CP23:CT23"/>
    <mergeCell ref="CU23:CY23"/>
    <mergeCell ref="CZ23:DD23"/>
    <mergeCell ref="DE23:DI23"/>
    <mergeCell ref="DJ23:DN23"/>
    <mergeCell ref="GL24:GL26"/>
    <mergeCell ref="GM24:GM26"/>
    <mergeCell ref="I26:M26"/>
    <mergeCell ref="N26:R26"/>
    <mergeCell ref="S26:W26"/>
    <mergeCell ref="X26:AB26"/>
    <mergeCell ref="AC26:AG26"/>
    <mergeCell ref="AH26:AL26"/>
    <mergeCell ref="AM26:AQ26"/>
    <mergeCell ref="AR26:AV26"/>
    <mergeCell ref="G24:G26"/>
    <mergeCell ref="H24:H26"/>
    <mergeCell ref="AW26:BA26"/>
    <mergeCell ref="BB26:BF26"/>
    <mergeCell ref="BG26:BK26"/>
    <mergeCell ref="BL26:BP26"/>
    <mergeCell ref="GG26:GK26"/>
    <mergeCell ref="F18:F26"/>
    <mergeCell ref="A27:A35"/>
    <mergeCell ref="B27:B35"/>
    <mergeCell ref="C27:C35"/>
    <mergeCell ref="D27:D35"/>
    <mergeCell ref="E27:E35"/>
    <mergeCell ref="G27:G29"/>
    <mergeCell ref="H27:H29"/>
    <mergeCell ref="AR29:AV29"/>
    <mergeCell ref="FC26:FG26"/>
    <mergeCell ref="FH26:FL26"/>
    <mergeCell ref="FM26:FQ26"/>
    <mergeCell ref="FR26:FV26"/>
    <mergeCell ref="FW26:GA26"/>
    <mergeCell ref="GB26:GF26"/>
    <mergeCell ref="DY26:EC26"/>
    <mergeCell ref="ED26:EH26"/>
    <mergeCell ref="EI26:EM26"/>
    <mergeCell ref="EN26:ER26"/>
    <mergeCell ref="ES26:EW26"/>
    <mergeCell ref="EX26:FB26"/>
    <mergeCell ref="CU26:CY26"/>
    <mergeCell ref="CZ26:DD26"/>
    <mergeCell ref="DT26:DX26"/>
    <mergeCell ref="BQ26:BU26"/>
    <mergeCell ref="BV26:BZ26"/>
    <mergeCell ref="CA26:CE26"/>
    <mergeCell ref="CF26:CJ26"/>
    <mergeCell ref="CK26:CO26"/>
    <mergeCell ref="CP26:CT26"/>
    <mergeCell ref="CZ29:DD29"/>
    <mergeCell ref="AW29:BA29"/>
    <mergeCell ref="BB29:BF29"/>
    <mergeCell ref="BG29:BK29"/>
    <mergeCell ref="BL29:BP29"/>
    <mergeCell ref="BQ29:BU29"/>
    <mergeCell ref="BV29:BZ29"/>
    <mergeCell ref="CA32:CE32"/>
    <mergeCell ref="CF32:CJ32"/>
    <mergeCell ref="GN27:GN35"/>
    <mergeCell ref="I29:M29"/>
    <mergeCell ref="N29:R29"/>
    <mergeCell ref="S29:W29"/>
    <mergeCell ref="X29:AB29"/>
    <mergeCell ref="AC29:AG29"/>
    <mergeCell ref="AH29:AL29"/>
    <mergeCell ref="AM29:AQ29"/>
    <mergeCell ref="FM29:FQ29"/>
    <mergeCell ref="FR29:FV29"/>
    <mergeCell ref="FW29:GA29"/>
    <mergeCell ref="GB29:GF29"/>
    <mergeCell ref="GG29:GK29"/>
    <mergeCell ref="GL27:GL29"/>
    <mergeCell ref="GM27:GM29"/>
    <mergeCell ref="FW32:GA32"/>
    <mergeCell ref="GB32:GF32"/>
    <mergeCell ref="GG32:GK32"/>
    <mergeCell ref="DE35:DI35"/>
    <mergeCell ref="DJ35:DN35"/>
    <mergeCell ref="DO35:DS35"/>
    <mergeCell ref="GL30:GL32"/>
    <mergeCell ref="GM30:GM32"/>
    <mergeCell ref="AM32:AQ32"/>
    <mergeCell ref="AR32:AV32"/>
    <mergeCell ref="G30:G32"/>
    <mergeCell ref="H30:H32"/>
    <mergeCell ref="AW32:BA32"/>
    <mergeCell ref="BB32:BF32"/>
    <mergeCell ref="EI29:EM29"/>
    <mergeCell ref="EN29:ER29"/>
    <mergeCell ref="ES29:EW29"/>
    <mergeCell ref="EX29:FB29"/>
    <mergeCell ref="FC29:FG29"/>
    <mergeCell ref="FH29:FL29"/>
    <mergeCell ref="DE29:DI29"/>
    <mergeCell ref="DJ29:DN29"/>
    <mergeCell ref="DO29:DS29"/>
    <mergeCell ref="DT29:DX29"/>
    <mergeCell ref="DY29:EC29"/>
    <mergeCell ref="ED29:EH29"/>
    <mergeCell ref="CA29:CE29"/>
    <mergeCell ref="CF29:CJ29"/>
    <mergeCell ref="CK29:CO29"/>
    <mergeCell ref="CP29:CT29"/>
    <mergeCell ref="CU29:CY29"/>
    <mergeCell ref="BG32:BK32"/>
    <mergeCell ref="BL32:BP32"/>
    <mergeCell ref="BQ32:BU32"/>
    <mergeCell ref="BV32:BZ32"/>
    <mergeCell ref="I32:M32"/>
    <mergeCell ref="N32:R32"/>
    <mergeCell ref="S32:W32"/>
    <mergeCell ref="X32:AB32"/>
    <mergeCell ref="AC32:AG32"/>
    <mergeCell ref="AH32:AL32"/>
    <mergeCell ref="ES32:EW32"/>
    <mergeCell ref="EX32:FB32"/>
    <mergeCell ref="FC32:FG32"/>
    <mergeCell ref="FH32:FL32"/>
    <mergeCell ref="FM32:FQ32"/>
    <mergeCell ref="FR32:FV32"/>
    <mergeCell ref="DO32:DS32"/>
    <mergeCell ref="DT32:DX32"/>
    <mergeCell ref="DY32:EC32"/>
    <mergeCell ref="ED32:EH32"/>
    <mergeCell ref="EI32:EM32"/>
    <mergeCell ref="EN32:ER32"/>
    <mergeCell ref="CK32:CO32"/>
    <mergeCell ref="CP32:CT32"/>
    <mergeCell ref="CU32:CY32"/>
    <mergeCell ref="CZ32:DD32"/>
    <mergeCell ref="DE32:DI32"/>
    <mergeCell ref="DJ32:DN32"/>
    <mergeCell ref="GL33:GL35"/>
    <mergeCell ref="GM33:GM35"/>
    <mergeCell ref="I35:M35"/>
    <mergeCell ref="N35:R35"/>
    <mergeCell ref="S35:W35"/>
    <mergeCell ref="X35:AB35"/>
    <mergeCell ref="AC35:AG35"/>
    <mergeCell ref="AH35:AL35"/>
    <mergeCell ref="AM35:AQ35"/>
    <mergeCell ref="AR35:AV35"/>
    <mergeCell ref="G33:G35"/>
    <mergeCell ref="H33:H35"/>
    <mergeCell ref="AW35:BA35"/>
    <mergeCell ref="BB35:BF35"/>
    <mergeCell ref="BG35:BK35"/>
    <mergeCell ref="BL35:BP35"/>
    <mergeCell ref="GG35:GK35"/>
    <mergeCell ref="F27:F35"/>
    <mergeCell ref="A36:A44"/>
    <mergeCell ref="B36:B44"/>
    <mergeCell ref="C36:C44"/>
    <mergeCell ref="D36:D44"/>
    <mergeCell ref="E36:E44"/>
    <mergeCell ref="G36:G38"/>
    <mergeCell ref="H36:H38"/>
    <mergeCell ref="AR38:AV38"/>
    <mergeCell ref="FC35:FG35"/>
    <mergeCell ref="FH35:FL35"/>
    <mergeCell ref="FM35:FQ35"/>
    <mergeCell ref="FR35:FV35"/>
    <mergeCell ref="FW35:GA35"/>
    <mergeCell ref="GB35:GF35"/>
    <mergeCell ref="DY35:EC35"/>
    <mergeCell ref="ED35:EH35"/>
    <mergeCell ref="EI35:EM35"/>
    <mergeCell ref="EN35:ER35"/>
    <mergeCell ref="ES35:EW35"/>
    <mergeCell ref="EX35:FB35"/>
    <mergeCell ref="CU35:CY35"/>
    <mergeCell ref="CZ35:DD35"/>
    <mergeCell ref="DT35:DX35"/>
    <mergeCell ref="BQ35:BU35"/>
    <mergeCell ref="BV35:BZ35"/>
    <mergeCell ref="CA35:CE35"/>
    <mergeCell ref="CF35:CJ35"/>
    <mergeCell ref="CK35:CO35"/>
    <mergeCell ref="CP35:CT35"/>
    <mergeCell ref="CZ38:DD38"/>
    <mergeCell ref="AW38:BA38"/>
    <mergeCell ref="BB38:BF38"/>
    <mergeCell ref="BG38:BK38"/>
    <mergeCell ref="BL38:BP38"/>
    <mergeCell ref="BQ38:BU38"/>
    <mergeCell ref="BV38:BZ38"/>
    <mergeCell ref="CA41:CE41"/>
    <mergeCell ref="CF41:CJ41"/>
    <mergeCell ref="GN36:GN44"/>
    <mergeCell ref="I38:M38"/>
    <mergeCell ref="N38:R38"/>
    <mergeCell ref="S38:W38"/>
    <mergeCell ref="X38:AB38"/>
    <mergeCell ref="AC38:AG38"/>
    <mergeCell ref="AH38:AL38"/>
    <mergeCell ref="AM38:AQ38"/>
    <mergeCell ref="FM38:FQ38"/>
    <mergeCell ref="FR38:FV38"/>
    <mergeCell ref="FW38:GA38"/>
    <mergeCell ref="GB38:GF38"/>
    <mergeCell ref="GG38:GK38"/>
    <mergeCell ref="GL36:GL38"/>
    <mergeCell ref="GM36:GM38"/>
    <mergeCell ref="FW41:GA41"/>
    <mergeCell ref="GB41:GF41"/>
    <mergeCell ref="GG41:GK41"/>
    <mergeCell ref="DE44:DI44"/>
    <mergeCell ref="DJ44:DN44"/>
    <mergeCell ref="DO44:DS44"/>
    <mergeCell ref="GL39:GL41"/>
    <mergeCell ref="GM39:GM41"/>
    <mergeCell ref="AM41:AQ41"/>
    <mergeCell ref="AR41:AV41"/>
    <mergeCell ref="G39:G41"/>
    <mergeCell ref="H39:H41"/>
    <mergeCell ref="AW41:BA41"/>
    <mergeCell ref="BB41:BF41"/>
    <mergeCell ref="EI38:EM38"/>
    <mergeCell ref="EN38:ER38"/>
    <mergeCell ref="ES38:EW38"/>
    <mergeCell ref="EX38:FB38"/>
    <mergeCell ref="FC38:FG38"/>
    <mergeCell ref="FH38:FL38"/>
    <mergeCell ref="DE38:DI38"/>
    <mergeCell ref="DJ38:DN38"/>
    <mergeCell ref="DO38:DS38"/>
    <mergeCell ref="DT38:DX38"/>
    <mergeCell ref="DY38:EC38"/>
    <mergeCell ref="ED38:EH38"/>
    <mergeCell ref="CA38:CE38"/>
    <mergeCell ref="CF38:CJ38"/>
    <mergeCell ref="CK38:CO38"/>
    <mergeCell ref="CP38:CT38"/>
    <mergeCell ref="CU38:CY38"/>
    <mergeCell ref="BG41:BK41"/>
    <mergeCell ref="BL41:BP41"/>
    <mergeCell ref="BQ41:BU41"/>
    <mergeCell ref="BV41:BZ41"/>
    <mergeCell ref="I41:M41"/>
    <mergeCell ref="N41:R41"/>
    <mergeCell ref="S41:W41"/>
    <mergeCell ref="X41:AB41"/>
    <mergeCell ref="AC41:AG41"/>
    <mergeCell ref="AH41:AL41"/>
    <mergeCell ref="ES41:EW41"/>
    <mergeCell ref="EX41:FB41"/>
    <mergeCell ref="FC41:FG41"/>
    <mergeCell ref="FH41:FL41"/>
    <mergeCell ref="FM41:FQ41"/>
    <mergeCell ref="FR41:FV41"/>
    <mergeCell ref="DO41:DS41"/>
    <mergeCell ref="DT41:DX41"/>
    <mergeCell ref="DY41:EC41"/>
    <mergeCell ref="ED41:EH41"/>
    <mergeCell ref="EI41:EM41"/>
    <mergeCell ref="EN41:ER41"/>
    <mergeCell ref="CK41:CO41"/>
    <mergeCell ref="CP41:CT41"/>
    <mergeCell ref="CU41:CY41"/>
    <mergeCell ref="CZ41:DD41"/>
    <mergeCell ref="DE41:DI41"/>
    <mergeCell ref="DJ41:DN41"/>
    <mergeCell ref="GL42:GL44"/>
    <mergeCell ref="GM42:GM44"/>
    <mergeCell ref="I44:M44"/>
    <mergeCell ref="N44:R44"/>
    <mergeCell ref="S44:W44"/>
    <mergeCell ref="X44:AB44"/>
    <mergeCell ref="AC44:AG44"/>
    <mergeCell ref="AH44:AL44"/>
    <mergeCell ref="AM44:AQ44"/>
    <mergeCell ref="AR44:AV44"/>
    <mergeCell ref="G42:G44"/>
    <mergeCell ref="H42:H44"/>
    <mergeCell ref="AW44:BA44"/>
    <mergeCell ref="BB44:BF44"/>
    <mergeCell ref="BG44:BK44"/>
    <mergeCell ref="BL44:BP44"/>
    <mergeCell ref="GG44:GK44"/>
    <mergeCell ref="F36:F44"/>
    <mergeCell ref="A45:A53"/>
    <mergeCell ref="B45:B53"/>
    <mergeCell ref="C45:C53"/>
    <mergeCell ref="D45:D53"/>
    <mergeCell ref="E45:E53"/>
    <mergeCell ref="G45:G47"/>
    <mergeCell ref="H45:H47"/>
    <mergeCell ref="AR47:AV47"/>
    <mergeCell ref="FC44:FG44"/>
    <mergeCell ref="FH44:FL44"/>
    <mergeCell ref="FM44:FQ44"/>
    <mergeCell ref="FR44:FV44"/>
    <mergeCell ref="FW44:GA44"/>
    <mergeCell ref="GB44:GF44"/>
    <mergeCell ref="DY44:EC44"/>
    <mergeCell ref="ED44:EH44"/>
    <mergeCell ref="EI44:EM44"/>
    <mergeCell ref="EN44:ER44"/>
    <mergeCell ref="ES44:EW44"/>
    <mergeCell ref="EX44:FB44"/>
    <mergeCell ref="CU44:CY44"/>
    <mergeCell ref="CZ44:DD44"/>
    <mergeCell ref="DT44:DX44"/>
    <mergeCell ref="BQ44:BU44"/>
    <mergeCell ref="BV44:BZ44"/>
    <mergeCell ref="CA44:CE44"/>
    <mergeCell ref="CF44:CJ44"/>
    <mergeCell ref="CK44:CO44"/>
    <mergeCell ref="CP44:CT44"/>
    <mergeCell ref="CZ47:DD47"/>
    <mergeCell ref="AW47:BA47"/>
    <mergeCell ref="GN45:GN53"/>
    <mergeCell ref="I47:M47"/>
    <mergeCell ref="N47:R47"/>
    <mergeCell ref="S47:W47"/>
    <mergeCell ref="X47:AB47"/>
    <mergeCell ref="AC47:AG47"/>
    <mergeCell ref="AH47:AL47"/>
    <mergeCell ref="AM47:AQ47"/>
    <mergeCell ref="FM47:FQ47"/>
    <mergeCell ref="FR47:FV47"/>
    <mergeCell ref="FW47:GA47"/>
    <mergeCell ref="GB47:GF47"/>
    <mergeCell ref="GG47:GK47"/>
    <mergeCell ref="GL45:GL47"/>
    <mergeCell ref="GM45:GM47"/>
    <mergeCell ref="FW50:GA50"/>
    <mergeCell ref="GB50:GF50"/>
    <mergeCell ref="GG50:GK50"/>
    <mergeCell ref="DE53:DI53"/>
    <mergeCell ref="DJ53:DN53"/>
    <mergeCell ref="DO53:DS53"/>
    <mergeCell ref="GL48:GL50"/>
    <mergeCell ref="GM48:GM50"/>
    <mergeCell ref="AM50:AQ50"/>
    <mergeCell ref="AR50:AV50"/>
    <mergeCell ref="DO47:DS47"/>
    <mergeCell ref="DT47:DX47"/>
    <mergeCell ref="DY47:EC47"/>
    <mergeCell ref="ED47:EH47"/>
    <mergeCell ref="CA47:CE47"/>
    <mergeCell ref="CF47:CJ47"/>
    <mergeCell ref="CK47:CO47"/>
    <mergeCell ref="FR50:FV50"/>
    <mergeCell ref="DO50:DS50"/>
    <mergeCell ref="DT50:DX50"/>
    <mergeCell ref="DY50:EC50"/>
    <mergeCell ref="ED50:EH50"/>
    <mergeCell ref="EI50:EM50"/>
    <mergeCell ref="EN50:ER50"/>
    <mergeCell ref="CK50:CO50"/>
    <mergeCell ref="CP50:CT50"/>
    <mergeCell ref="CU50:CY50"/>
    <mergeCell ref="CZ50:DD50"/>
    <mergeCell ref="DE50:DI50"/>
    <mergeCell ref="DJ50:DN50"/>
    <mergeCell ref="G48:G50"/>
    <mergeCell ref="H48:H50"/>
    <mergeCell ref="AW50:BA50"/>
    <mergeCell ref="BB50:BF50"/>
    <mergeCell ref="ES50:EW50"/>
    <mergeCell ref="BG50:BK50"/>
    <mergeCell ref="BL50:BP50"/>
    <mergeCell ref="BQ50:BU50"/>
    <mergeCell ref="BV50:BZ50"/>
    <mergeCell ref="I50:M50"/>
    <mergeCell ref="N50:R50"/>
    <mergeCell ref="S50:W50"/>
    <mergeCell ref="X50:AB50"/>
    <mergeCell ref="AC50:AG50"/>
    <mergeCell ref="AH50:AL50"/>
    <mergeCell ref="CA50:CE50"/>
    <mergeCell ref="CF50:CJ50"/>
    <mergeCell ref="GL51:GL53"/>
    <mergeCell ref="GM51:GM53"/>
    <mergeCell ref="I53:M53"/>
    <mergeCell ref="N53:R53"/>
    <mergeCell ref="S53:W53"/>
    <mergeCell ref="X53:AB53"/>
    <mergeCell ref="AC53:AG53"/>
    <mergeCell ref="AH53:AL53"/>
    <mergeCell ref="AM53:AQ53"/>
    <mergeCell ref="AR53:AV53"/>
    <mergeCell ref="G51:G53"/>
    <mergeCell ref="H51:H53"/>
    <mergeCell ref="AW53:BA53"/>
    <mergeCell ref="BB53:BF53"/>
    <mergeCell ref="BG53:BK53"/>
    <mergeCell ref="BL53:BP53"/>
    <mergeCell ref="GG53:GK53"/>
    <mergeCell ref="FM53:FQ53"/>
    <mergeCell ref="FR53:FV53"/>
    <mergeCell ref="FW53:GA53"/>
    <mergeCell ref="GB53:GF53"/>
    <mergeCell ref="DY53:EC53"/>
    <mergeCell ref="ED53:EH53"/>
    <mergeCell ref="EI53:EM53"/>
    <mergeCell ref="EN53:ER53"/>
    <mergeCell ref="ES53:EW53"/>
    <mergeCell ref="EX53:FB53"/>
    <mergeCell ref="CU53:CY53"/>
    <mergeCell ref="CZ53:DD53"/>
    <mergeCell ref="DT53:DX53"/>
    <mergeCell ref="BQ53:BU53"/>
    <mergeCell ref="BV53:BZ53"/>
    <mergeCell ref="F45:F53"/>
    <mergeCell ref="A54:A62"/>
    <mergeCell ref="B54:B62"/>
    <mergeCell ref="C54:C62"/>
    <mergeCell ref="D54:D62"/>
    <mergeCell ref="E54:E62"/>
    <mergeCell ref="G54:G56"/>
    <mergeCell ref="H54:H56"/>
    <mergeCell ref="AR56:AV56"/>
    <mergeCell ref="FC53:FG53"/>
    <mergeCell ref="FH53:FL53"/>
    <mergeCell ref="CZ56:DD56"/>
    <mergeCell ref="AW56:BA56"/>
    <mergeCell ref="EX50:FB50"/>
    <mergeCell ref="FC50:FG50"/>
    <mergeCell ref="FH50:FL50"/>
    <mergeCell ref="EI47:EM47"/>
    <mergeCell ref="EN47:ER47"/>
    <mergeCell ref="ES47:EW47"/>
    <mergeCell ref="EX47:FB47"/>
    <mergeCell ref="CP47:CT47"/>
    <mergeCell ref="CU47:CY47"/>
    <mergeCell ref="BB47:BF47"/>
    <mergeCell ref="BG47:BK47"/>
    <mergeCell ref="BL47:BP47"/>
    <mergeCell ref="BQ47:BU47"/>
    <mergeCell ref="BV47:BZ47"/>
    <mergeCell ref="BG59:BK59"/>
    <mergeCell ref="BL59:BP59"/>
    <mergeCell ref="CU56:CY56"/>
    <mergeCell ref="FC62:FG62"/>
    <mergeCell ref="FH62:FL62"/>
    <mergeCell ref="GN54:GN62"/>
    <mergeCell ref="I56:M56"/>
    <mergeCell ref="N56:R56"/>
    <mergeCell ref="S56:W56"/>
    <mergeCell ref="X56:AB56"/>
    <mergeCell ref="AC56:AG56"/>
    <mergeCell ref="AH56:AL56"/>
    <mergeCell ref="AM56:AQ56"/>
    <mergeCell ref="FM56:FQ56"/>
    <mergeCell ref="FR56:FV56"/>
    <mergeCell ref="FW56:GA56"/>
    <mergeCell ref="GB56:GF56"/>
    <mergeCell ref="GG56:GK56"/>
    <mergeCell ref="GL54:GL56"/>
    <mergeCell ref="GM54:GM56"/>
    <mergeCell ref="FW59:GA59"/>
    <mergeCell ref="GB59:GF59"/>
    <mergeCell ref="GG59:GK59"/>
    <mergeCell ref="GL57:GL59"/>
    <mergeCell ref="GM57:GM59"/>
    <mergeCell ref="ES56:EW56"/>
    <mergeCell ref="EX56:FB56"/>
    <mergeCell ref="FC56:FG56"/>
    <mergeCell ref="FH56:FL56"/>
    <mergeCell ref="DE56:DI56"/>
    <mergeCell ref="DJ56:DN56"/>
    <mergeCell ref="DO56:DS56"/>
    <mergeCell ref="DT56:DX56"/>
    <mergeCell ref="ES59:EW59"/>
    <mergeCell ref="CK62:CO62"/>
    <mergeCell ref="CP62:CT62"/>
    <mergeCell ref="EX59:FB59"/>
    <mergeCell ref="FC47:FG47"/>
    <mergeCell ref="FH47:FL47"/>
    <mergeCell ref="DE47:DI47"/>
    <mergeCell ref="DJ47:DN47"/>
    <mergeCell ref="BB56:BF56"/>
    <mergeCell ref="BG56:BK56"/>
    <mergeCell ref="BL56:BP56"/>
    <mergeCell ref="BQ56:BU56"/>
    <mergeCell ref="BV56:BZ56"/>
    <mergeCell ref="CA59:CE59"/>
    <mergeCell ref="CF59:CJ59"/>
    <mergeCell ref="DY56:EC56"/>
    <mergeCell ref="CA53:CE53"/>
    <mergeCell ref="CF53:CJ53"/>
    <mergeCell ref="CK53:CO53"/>
    <mergeCell ref="CP53:CT53"/>
    <mergeCell ref="FM50:FQ50"/>
    <mergeCell ref="EN56:ER56"/>
    <mergeCell ref="GL60:GL62"/>
    <mergeCell ref="GM60:GM62"/>
    <mergeCell ref="I62:M62"/>
    <mergeCell ref="N62:R62"/>
    <mergeCell ref="S62:W62"/>
    <mergeCell ref="X62:AB62"/>
    <mergeCell ref="AC62:AG62"/>
    <mergeCell ref="AH62:AL62"/>
    <mergeCell ref="AM62:AQ62"/>
    <mergeCell ref="AR62:AV62"/>
    <mergeCell ref="DE62:DI62"/>
    <mergeCell ref="DJ62:DN62"/>
    <mergeCell ref="DO62:DS62"/>
    <mergeCell ref="EN59:ER59"/>
    <mergeCell ref="CK59:CO59"/>
    <mergeCell ref="CP59:CT59"/>
    <mergeCell ref="CU59:CY59"/>
    <mergeCell ref="CZ59:DD59"/>
    <mergeCell ref="DE59:DI59"/>
    <mergeCell ref="DJ59:DN59"/>
    <mergeCell ref="GG62:GK62"/>
    <mergeCell ref="FW62:GA62"/>
    <mergeCell ref="FR62:FV62"/>
    <mergeCell ref="FR59:FV59"/>
    <mergeCell ref="BQ59:BU59"/>
    <mergeCell ref="BV59:BZ59"/>
    <mergeCell ref="BV62:BZ62"/>
    <mergeCell ref="CA62:CE62"/>
    <mergeCell ref="CF62:CJ62"/>
    <mergeCell ref="AM59:AQ59"/>
    <mergeCell ref="AR59:AV59"/>
    <mergeCell ref="BG62:BK62"/>
    <mergeCell ref="FM62:FQ62"/>
    <mergeCell ref="GB62:GF62"/>
    <mergeCell ref="EI59:EM59"/>
    <mergeCell ref="FC59:FG59"/>
    <mergeCell ref="FH59:FL59"/>
    <mergeCell ref="FM59:FQ59"/>
    <mergeCell ref="AW62:BA62"/>
    <mergeCell ref="BB62:BF62"/>
    <mergeCell ref="FR68:FV68"/>
    <mergeCell ref="DO68:DS68"/>
    <mergeCell ref="DT68:DX68"/>
    <mergeCell ref="DY68:EC68"/>
    <mergeCell ref="ED68:EH68"/>
    <mergeCell ref="EN62:ER62"/>
    <mergeCell ref="ES62:EW62"/>
    <mergeCell ref="EX62:FB62"/>
    <mergeCell ref="FM71:FQ71"/>
    <mergeCell ref="ES65:EW65"/>
    <mergeCell ref="EX65:FB65"/>
    <mergeCell ref="FC65:FG65"/>
    <mergeCell ref="CZ65:DD65"/>
    <mergeCell ref="FH71:FL71"/>
    <mergeCell ref="FR71:FV71"/>
    <mergeCell ref="GB71:GF71"/>
    <mergeCell ref="EN71:ER71"/>
    <mergeCell ref="ES71:EW71"/>
    <mergeCell ref="BQ65:BU65"/>
    <mergeCell ref="BV65:BZ65"/>
    <mergeCell ref="BL62:BP62"/>
    <mergeCell ref="DY62:EC62"/>
    <mergeCell ref="ED62:EH62"/>
    <mergeCell ref="CP68:CT68"/>
    <mergeCell ref="F54:F62"/>
    <mergeCell ref="DE68:DI68"/>
    <mergeCell ref="DJ68:DN68"/>
    <mergeCell ref="I71:M71"/>
    <mergeCell ref="N71:R71"/>
    <mergeCell ref="S71:W71"/>
    <mergeCell ref="X71:AB71"/>
    <mergeCell ref="AC71:AG71"/>
    <mergeCell ref="AH71:AL71"/>
    <mergeCell ref="CF68:CJ68"/>
    <mergeCell ref="CF71:CJ71"/>
    <mergeCell ref="CK71:CO71"/>
    <mergeCell ref="AW71:BA71"/>
    <mergeCell ref="F63:F71"/>
    <mergeCell ref="G69:G71"/>
    <mergeCell ref="EI65:EM65"/>
    <mergeCell ref="EI62:EM62"/>
    <mergeCell ref="DT71:DX71"/>
    <mergeCell ref="DY71:EC71"/>
    <mergeCell ref="ED71:EH71"/>
    <mergeCell ref="EI71:EM71"/>
    <mergeCell ref="G57:G59"/>
    <mergeCell ref="H57:H59"/>
    <mergeCell ref="I59:M59"/>
    <mergeCell ref="N59:R59"/>
    <mergeCell ref="S59:W59"/>
    <mergeCell ref="X59:AB59"/>
    <mergeCell ref="AC59:AG59"/>
    <mergeCell ref="AH59:AL59"/>
    <mergeCell ref="G60:G62"/>
    <mergeCell ref="H60:H62"/>
    <mergeCell ref="CK68:CO68"/>
    <mergeCell ref="DT65:DX65"/>
    <mergeCell ref="EI68:EM68"/>
    <mergeCell ref="EN68:ER68"/>
    <mergeCell ref="FH65:FL65"/>
    <mergeCell ref="DE65:DI65"/>
    <mergeCell ref="DJ65:DN65"/>
    <mergeCell ref="DO65:DS65"/>
    <mergeCell ref="CU62:CY62"/>
    <mergeCell ref="CZ62:DD62"/>
    <mergeCell ref="DT62:DX62"/>
    <mergeCell ref="BQ62:BU62"/>
    <mergeCell ref="AW59:BA59"/>
    <mergeCell ref="BB59:BF59"/>
    <mergeCell ref="EI56:EM56"/>
    <mergeCell ref="DO59:DS59"/>
    <mergeCell ref="DT59:DX59"/>
    <mergeCell ref="DY59:EC59"/>
    <mergeCell ref="ED59:EH59"/>
    <mergeCell ref="ED56:EH56"/>
    <mergeCell ref="CA56:CE56"/>
    <mergeCell ref="CF56:CJ56"/>
    <mergeCell ref="CK56:CO56"/>
    <mergeCell ref="CP56:CT56"/>
    <mergeCell ref="DY65:EC65"/>
    <mergeCell ref="ED65:EH65"/>
    <mergeCell ref="CA65:CE65"/>
    <mergeCell ref="CF65:CJ65"/>
    <mergeCell ref="CK65:CO65"/>
    <mergeCell ref="A63:A71"/>
    <mergeCell ref="B63:B71"/>
    <mergeCell ref="C63:C71"/>
    <mergeCell ref="D63:D71"/>
    <mergeCell ref="E63:E71"/>
    <mergeCell ref="G63:G65"/>
    <mergeCell ref="H63:H65"/>
    <mergeCell ref="AR65:AV65"/>
    <mergeCell ref="CA68:CE68"/>
    <mergeCell ref="G66:G68"/>
    <mergeCell ref="H66:H68"/>
    <mergeCell ref="CP71:CT71"/>
    <mergeCell ref="CU71:CY71"/>
    <mergeCell ref="CZ71:DD71"/>
    <mergeCell ref="CZ68:DD68"/>
    <mergeCell ref="BB71:BF71"/>
    <mergeCell ref="BG71:BK71"/>
    <mergeCell ref="H69:H71"/>
    <mergeCell ref="AR71:AV71"/>
    <mergeCell ref="AW65:BA65"/>
    <mergeCell ref="AC68:AG68"/>
    <mergeCell ref="CP65:CT65"/>
    <mergeCell ref="CU65:CY65"/>
    <mergeCell ref="BB65:BF65"/>
    <mergeCell ref="BG65:BK65"/>
    <mergeCell ref="BL65:BP65"/>
    <mergeCell ref="CU68:CY68"/>
    <mergeCell ref="GG71:GK71"/>
    <mergeCell ref="GN63:GN65"/>
    <mergeCell ref="I65:M65"/>
    <mergeCell ref="N65:R65"/>
    <mergeCell ref="S65:W65"/>
    <mergeCell ref="X65:AB65"/>
    <mergeCell ref="AC65:AG65"/>
    <mergeCell ref="AH65:AL65"/>
    <mergeCell ref="AM65:AQ65"/>
    <mergeCell ref="FM65:FQ65"/>
    <mergeCell ref="FR65:FV65"/>
    <mergeCell ref="FW65:GA65"/>
    <mergeCell ref="GB65:GF65"/>
    <mergeCell ref="GG65:GK65"/>
    <mergeCell ref="GL63:GL65"/>
    <mergeCell ref="GM63:GM65"/>
    <mergeCell ref="FW68:GA68"/>
    <mergeCell ref="GB68:GF68"/>
    <mergeCell ref="GG68:GK68"/>
    <mergeCell ref="AW68:BA68"/>
    <mergeCell ref="BB68:BF68"/>
    <mergeCell ref="BG68:BK68"/>
    <mergeCell ref="EN65:ER65"/>
    <mergeCell ref="BL68:BP68"/>
    <mergeCell ref="BQ68:BU68"/>
    <mergeCell ref="BV68:BZ68"/>
    <mergeCell ref="AH68:AL68"/>
    <mergeCell ref="AM68:AQ68"/>
    <mergeCell ref="AR68:AV68"/>
    <mergeCell ref="ES68:EW68"/>
    <mergeCell ref="FM68:FQ68"/>
    <mergeCell ref="FW71:GA71"/>
    <mergeCell ref="GM79:GM81"/>
    <mergeCell ref="GN79:GN81"/>
    <mergeCell ref="I80:BA80"/>
    <mergeCell ref="BB80:DI80"/>
    <mergeCell ref="DJ81:DN81"/>
    <mergeCell ref="FC81:FG81"/>
    <mergeCell ref="FH81:FL81"/>
    <mergeCell ref="FM81:FQ81"/>
    <mergeCell ref="CK75:CO75"/>
    <mergeCell ref="CK76:CO76"/>
    <mergeCell ref="EX68:FB68"/>
    <mergeCell ref="FC68:FG68"/>
    <mergeCell ref="FH68:FL68"/>
    <mergeCell ref="DE71:DI71"/>
    <mergeCell ref="DJ71:DN71"/>
    <mergeCell ref="DO71:DS71"/>
    <mergeCell ref="BL71:BP71"/>
    <mergeCell ref="BQ71:BU71"/>
    <mergeCell ref="BV71:BZ71"/>
    <mergeCell ref="CA71:CE71"/>
    <mergeCell ref="GL66:GL68"/>
    <mergeCell ref="GM66:GM68"/>
    <mergeCell ref="I68:M68"/>
    <mergeCell ref="N68:R68"/>
    <mergeCell ref="S68:W68"/>
    <mergeCell ref="X68:AB68"/>
    <mergeCell ref="AM71:AQ71"/>
    <mergeCell ref="GM69:GM71"/>
    <mergeCell ref="GN69:GN71"/>
    <mergeCell ref="GL69:GL71"/>
    <mergeCell ref="EX71:FB71"/>
    <mergeCell ref="FC71:FG71"/>
    <mergeCell ref="A79:A81"/>
    <mergeCell ref="B79:B81"/>
    <mergeCell ref="C79:C81"/>
    <mergeCell ref="D79:D81"/>
    <mergeCell ref="E79:E81"/>
    <mergeCell ref="F79:F81"/>
    <mergeCell ref="G79:G81"/>
    <mergeCell ref="H79:H81"/>
    <mergeCell ref="FR81:FV81"/>
    <mergeCell ref="FW81:GA81"/>
    <mergeCell ref="GB81:GF81"/>
    <mergeCell ref="GG81:GK81"/>
    <mergeCell ref="I79:GK79"/>
    <mergeCell ref="GL79:GL81"/>
    <mergeCell ref="GB72:GF74"/>
    <mergeCell ref="GG72:GK72"/>
    <mergeCell ref="GG73:GK73"/>
    <mergeCell ref="GG74:GK74"/>
    <mergeCell ref="A82:A90"/>
    <mergeCell ref="B82:B90"/>
    <mergeCell ref="C82:C90"/>
    <mergeCell ref="D82:D90"/>
    <mergeCell ref="E82:E90"/>
    <mergeCell ref="EN84:ER84"/>
    <mergeCell ref="ES84:EW84"/>
    <mergeCell ref="CP84:CT84"/>
    <mergeCell ref="CU84:CY84"/>
    <mergeCell ref="CZ84:DD84"/>
    <mergeCell ref="DE84:DI84"/>
    <mergeCell ref="DJ84:DN84"/>
    <mergeCell ref="DO84:DS84"/>
    <mergeCell ref="BL84:BP84"/>
    <mergeCell ref="BQ84:BU84"/>
    <mergeCell ref="BV84:BZ84"/>
    <mergeCell ref="CA84:CE84"/>
    <mergeCell ref="G88:G90"/>
    <mergeCell ref="H88:H90"/>
    <mergeCell ref="CZ90:DD90"/>
    <mergeCell ref="DE90:DI90"/>
    <mergeCell ref="DJ90:DN90"/>
    <mergeCell ref="DO90:DS90"/>
    <mergeCell ref="DT90:DX90"/>
    <mergeCell ref="BQ90:BU90"/>
    <mergeCell ref="AH90:AL90"/>
    <mergeCell ref="AM90:AQ90"/>
    <mergeCell ref="AM84:AQ84"/>
    <mergeCell ref="AR84:AV84"/>
    <mergeCell ref="AW84:BA84"/>
    <mergeCell ref="BB84:BF84"/>
    <mergeCell ref="BG84:BK84"/>
    <mergeCell ref="GM85:GM87"/>
    <mergeCell ref="I87:M87"/>
    <mergeCell ref="N87:R87"/>
    <mergeCell ref="S87:W87"/>
    <mergeCell ref="X87:AB87"/>
    <mergeCell ref="AC87:AG87"/>
    <mergeCell ref="AH87:AL87"/>
    <mergeCell ref="AM87:AQ87"/>
    <mergeCell ref="AR87:AV87"/>
    <mergeCell ref="AW87:BA87"/>
    <mergeCell ref="BV87:BZ87"/>
    <mergeCell ref="CA87:CE87"/>
    <mergeCell ref="CF87:CJ87"/>
    <mergeCell ref="CK87:CO87"/>
    <mergeCell ref="ES90:EW90"/>
    <mergeCell ref="EX90:FB90"/>
    <mergeCell ref="CU90:CY90"/>
    <mergeCell ref="AR90:BA90"/>
    <mergeCell ref="BB90:BF90"/>
    <mergeCell ref="BG90:BK90"/>
    <mergeCell ref="BL90:BP90"/>
    <mergeCell ref="BV90:BZ90"/>
    <mergeCell ref="CA90:CE90"/>
    <mergeCell ref="CF90:CJ90"/>
    <mergeCell ref="CK90:CO90"/>
    <mergeCell ref="CP90:CT90"/>
    <mergeCell ref="CP87:CT87"/>
    <mergeCell ref="CU87:CY87"/>
    <mergeCell ref="GL88:GL90"/>
    <mergeCell ref="GM88:GM90"/>
    <mergeCell ref="I90:M90"/>
    <mergeCell ref="N90:R90"/>
    <mergeCell ref="GB84:GF84"/>
    <mergeCell ref="GG84:GK84"/>
    <mergeCell ref="G82:G84"/>
    <mergeCell ref="H82:H84"/>
    <mergeCell ref="GL82:GL84"/>
    <mergeCell ref="GM82:GM84"/>
    <mergeCell ref="GN82:GN90"/>
    <mergeCell ref="I84:M84"/>
    <mergeCell ref="N84:R84"/>
    <mergeCell ref="S84:W84"/>
    <mergeCell ref="X84:AB84"/>
    <mergeCell ref="AC84:AG84"/>
    <mergeCell ref="G85:G87"/>
    <mergeCell ref="H85:H87"/>
    <mergeCell ref="GL85:GL87"/>
    <mergeCell ref="BB87:BF87"/>
    <mergeCell ref="BG87:BK87"/>
    <mergeCell ref="BL87:BP87"/>
    <mergeCell ref="BQ87:BU87"/>
    <mergeCell ref="EX84:FB84"/>
    <mergeCell ref="FC84:FG84"/>
    <mergeCell ref="FH84:FL84"/>
    <mergeCell ref="FM84:FQ84"/>
    <mergeCell ref="FR84:FV84"/>
    <mergeCell ref="FW84:GA84"/>
    <mergeCell ref="DT84:DX84"/>
    <mergeCell ref="DY84:EC84"/>
    <mergeCell ref="ED84:EH84"/>
    <mergeCell ref="EI84:EM84"/>
    <mergeCell ref="CF84:CJ84"/>
    <mergeCell ref="CK84:CO84"/>
    <mergeCell ref="AH84:AL84"/>
    <mergeCell ref="S90:W90"/>
    <mergeCell ref="X90:AB90"/>
    <mergeCell ref="AC90:AG90"/>
    <mergeCell ref="FH87:FL87"/>
    <mergeCell ref="FM87:FQ87"/>
    <mergeCell ref="FR87:FV87"/>
    <mergeCell ref="FW87:GA87"/>
    <mergeCell ref="GB87:GF87"/>
    <mergeCell ref="GG87:GK87"/>
    <mergeCell ref="ED87:EH87"/>
    <mergeCell ref="EI87:EM87"/>
    <mergeCell ref="EN87:ER87"/>
    <mergeCell ref="ES87:EW87"/>
    <mergeCell ref="EX87:FB87"/>
    <mergeCell ref="FC87:FG87"/>
    <mergeCell ref="CZ87:DD87"/>
    <mergeCell ref="DE87:DI87"/>
    <mergeCell ref="DJ87:DN87"/>
    <mergeCell ref="DO87:DS87"/>
    <mergeCell ref="DT87:DX87"/>
    <mergeCell ref="DY87:EC87"/>
    <mergeCell ref="BQ93:BU93"/>
    <mergeCell ref="BV93:BZ93"/>
    <mergeCell ref="GL91:GL93"/>
    <mergeCell ref="GM91:GM93"/>
    <mergeCell ref="GN91:GN99"/>
    <mergeCell ref="I93:M93"/>
    <mergeCell ref="N93:R93"/>
    <mergeCell ref="S93:W93"/>
    <mergeCell ref="X93:AB93"/>
    <mergeCell ref="AC93:AG93"/>
    <mergeCell ref="AH93:AL93"/>
    <mergeCell ref="AM93:AQ93"/>
    <mergeCell ref="GG90:GK90"/>
    <mergeCell ref="GG93:GK93"/>
    <mergeCell ref="FC93:FG93"/>
    <mergeCell ref="FH93:FL93"/>
    <mergeCell ref="DE93:DI93"/>
    <mergeCell ref="DJ93:DN93"/>
    <mergeCell ref="DO93:DS93"/>
    <mergeCell ref="DT93:DX93"/>
    <mergeCell ref="DY93:EC93"/>
    <mergeCell ref="ED93:EH93"/>
    <mergeCell ref="CA93:CE93"/>
    <mergeCell ref="CF93:CJ93"/>
    <mergeCell ref="CK93:CO93"/>
    <mergeCell ref="CZ93:DD93"/>
    <mergeCell ref="AW93:BA93"/>
    <mergeCell ref="BB93:BF93"/>
    <mergeCell ref="BG93:BK93"/>
    <mergeCell ref="BL93:BP93"/>
    <mergeCell ref="FH96:FL96"/>
    <mergeCell ref="FM96:FQ96"/>
    <mergeCell ref="A91:A99"/>
    <mergeCell ref="B91:B99"/>
    <mergeCell ref="C91:C99"/>
    <mergeCell ref="D91:D99"/>
    <mergeCell ref="E91:E99"/>
    <mergeCell ref="G91:G93"/>
    <mergeCell ref="H91:H93"/>
    <mergeCell ref="AR93:AV93"/>
    <mergeCell ref="FC90:FG90"/>
    <mergeCell ref="FH90:FL90"/>
    <mergeCell ref="FM90:FQ90"/>
    <mergeCell ref="FR90:FV90"/>
    <mergeCell ref="FW90:GA90"/>
    <mergeCell ref="GB90:GF90"/>
    <mergeCell ref="DY90:EC90"/>
    <mergeCell ref="ED90:EH90"/>
    <mergeCell ref="EI90:EM90"/>
    <mergeCell ref="EN90:ER90"/>
    <mergeCell ref="FM93:FQ93"/>
    <mergeCell ref="FR93:FV93"/>
    <mergeCell ref="FW93:GA93"/>
    <mergeCell ref="GB93:GF93"/>
    <mergeCell ref="G94:G96"/>
    <mergeCell ref="H94:H96"/>
    <mergeCell ref="AW96:BA96"/>
    <mergeCell ref="BB96:BF96"/>
    <mergeCell ref="EI93:EM93"/>
    <mergeCell ref="EN93:ER93"/>
    <mergeCell ref="ES93:EW93"/>
    <mergeCell ref="EX93:FB93"/>
    <mergeCell ref="CP93:CT93"/>
    <mergeCell ref="CU93:CY93"/>
    <mergeCell ref="G97:G99"/>
    <mergeCell ref="H97:H99"/>
    <mergeCell ref="AW99:BA99"/>
    <mergeCell ref="BB99:BF99"/>
    <mergeCell ref="BG99:BK99"/>
    <mergeCell ref="BL99:BU99"/>
    <mergeCell ref="ES96:EW96"/>
    <mergeCell ref="EX96:FB96"/>
    <mergeCell ref="FC96:FG96"/>
    <mergeCell ref="I96:M96"/>
    <mergeCell ref="CA99:CE99"/>
    <mergeCell ref="CF99:CJ99"/>
    <mergeCell ref="CK99:CO99"/>
    <mergeCell ref="CP99:CT99"/>
    <mergeCell ref="CU99:CY99"/>
    <mergeCell ref="EX99:FB99"/>
    <mergeCell ref="FC99:FG99"/>
    <mergeCell ref="CZ99:DD99"/>
    <mergeCell ref="DE99:DI99"/>
    <mergeCell ref="DJ99:DN99"/>
    <mergeCell ref="DO99:DS99"/>
    <mergeCell ref="DT99:DX99"/>
    <mergeCell ref="DY99:EC99"/>
    <mergeCell ref="BV99:BZ99"/>
    <mergeCell ref="FR96:FV96"/>
    <mergeCell ref="DO96:DS96"/>
    <mergeCell ref="DT96:DX96"/>
    <mergeCell ref="DY96:EC96"/>
    <mergeCell ref="ED96:EH96"/>
    <mergeCell ref="EI96:EM96"/>
    <mergeCell ref="EN96:ER96"/>
    <mergeCell ref="CK96:CO96"/>
    <mergeCell ref="CP96:CT96"/>
    <mergeCell ref="CU96:CY96"/>
    <mergeCell ref="CZ96:DD96"/>
    <mergeCell ref="DE96:DI96"/>
    <mergeCell ref="DJ96:DN96"/>
    <mergeCell ref="BG96:BK96"/>
    <mergeCell ref="BL96:BP96"/>
    <mergeCell ref="BQ96:BU96"/>
    <mergeCell ref="BV96:BZ96"/>
    <mergeCell ref="CA96:CE96"/>
    <mergeCell ref="CF96:CJ96"/>
    <mergeCell ref="GL97:GL99"/>
    <mergeCell ref="GM97:GM99"/>
    <mergeCell ref="I99:M99"/>
    <mergeCell ref="N99:R99"/>
    <mergeCell ref="S99:W99"/>
    <mergeCell ref="X99:AB99"/>
    <mergeCell ref="AC99:AG99"/>
    <mergeCell ref="AH99:AL99"/>
    <mergeCell ref="AM99:AQ99"/>
    <mergeCell ref="AR99:AV99"/>
    <mergeCell ref="FW96:GA96"/>
    <mergeCell ref="GB96:GF96"/>
    <mergeCell ref="GG96:GK96"/>
    <mergeCell ref="GL94:GL96"/>
    <mergeCell ref="GM94:GM96"/>
    <mergeCell ref="N96:R96"/>
    <mergeCell ref="S96:W96"/>
    <mergeCell ref="X96:AB96"/>
    <mergeCell ref="AC96:AG96"/>
    <mergeCell ref="AH96:AL96"/>
    <mergeCell ref="AM96:AQ96"/>
    <mergeCell ref="AR96:AV96"/>
    <mergeCell ref="FH99:FL99"/>
    <mergeCell ref="FM99:FQ99"/>
    <mergeCell ref="FR99:FV99"/>
    <mergeCell ref="FW99:GA99"/>
    <mergeCell ref="GB99:GF99"/>
    <mergeCell ref="GG99:GK99"/>
    <mergeCell ref="ED99:EH99"/>
    <mergeCell ref="EI99:EM99"/>
    <mergeCell ref="EN99:ER99"/>
    <mergeCell ref="ES99:EW99"/>
    <mergeCell ref="G100:G102"/>
    <mergeCell ref="H100:H102"/>
    <mergeCell ref="GL100:GL102"/>
    <mergeCell ref="EN102:ER102"/>
    <mergeCell ref="ES102:EW102"/>
    <mergeCell ref="CP102:CT102"/>
    <mergeCell ref="CU102:CY102"/>
    <mergeCell ref="CZ102:DD102"/>
    <mergeCell ref="DE102:DI102"/>
    <mergeCell ref="DJ102:DN102"/>
    <mergeCell ref="DO102:DS102"/>
    <mergeCell ref="BL102:BP102"/>
    <mergeCell ref="BQ102:BU102"/>
    <mergeCell ref="BV102:BZ102"/>
    <mergeCell ref="CA102:CE102"/>
    <mergeCell ref="CF102:CJ102"/>
    <mergeCell ref="CK102:CO102"/>
    <mergeCell ref="GN100:GN108"/>
    <mergeCell ref="I102:M102"/>
    <mergeCell ref="N102:R102"/>
    <mergeCell ref="S102:W102"/>
    <mergeCell ref="X102:AB102"/>
    <mergeCell ref="AC102:AG102"/>
    <mergeCell ref="A100:A108"/>
    <mergeCell ref="B100:B108"/>
    <mergeCell ref="C100:C108"/>
    <mergeCell ref="D100:D108"/>
    <mergeCell ref="E100:E108"/>
    <mergeCell ref="G103:G105"/>
    <mergeCell ref="H103:H105"/>
    <mergeCell ref="GL103:GL105"/>
    <mergeCell ref="BB105:BF105"/>
    <mergeCell ref="BG105:BK105"/>
    <mergeCell ref="BL105:BP105"/>
    <mergeCell ref="BQ105:BU105"/>
    <mergeCell ref="EX102:FB102"/>
    <mergeCell ref="FC102:FG102"/>
    <mergeCell ref="FH102:FL102"/>
    <mergeCell ref="FM102:FQ102"/>
    <mergeCell ref="FR102:FV102"/>
    <mergeCell ref="FW102:GA102"/>
    <mergeCell ref="DT102:DX102"/>
    <mergeCell ref="DY102:EC102"/>
    <mergeCell ref="ED102:EH102"/>
    <mergeCell ref="EI102:EM102"/>
    <mergeCell ref="GM103:GM105"/>
    <mergeCell ref="I105:M105"/>
    <mergeCell ref="N105:R105"/>
    <mergeCell ref="S105:W105"/>
    <mergeCell ref="X105:AB105"/>
    <mergeCell ref="AC105:AG105"/>
    <mergeCell ref="AH105:AL105"/>
    <mergeCell ref="AM105:AQ105"/>
    <mergeCell ref="AR105:AV105"/>
    <mergeCell ref="AW105:BA105"/>
    <mergeCell ref="GB102:GF102"/>
    <mergeCell ref="GG102:GK102"/>
    <mergeCell ref="AH102:AL102"/>
    <mergeCell ref="AM102:AQ102"/>
    <mergeCell ref="AR102:AV102"/>
    <mergeCell ref="AW102:BA102"/>
    <mergeCell ref="BB102:BF102"/>
    <mergeCell ref="BG102:BK102"/>
    <mergeCell ref="FH105:FL105"/>
    <mergeCell ref="FM105:FQ105"/>
    <mergeCell ref="FR105:FV105"/>
    <mergeCell ref="FW105:GA105"/>
    <mergeCell ref="GB105:GF105"/>
    <mergeCell ref="GG105:GK105"/>
    <mergeCell ref="ED105:EH105"/>
    <mergeCell ref="EI105:EM105"/>
    <mergeCell ref="GM100:GM102"/>
    <mergeCell ref="EN105:ER105"/>
    <mergeCell ref="ES105:EW105"/>
    <mergeCell ref="EX105:FB105"/>
    <mergeCell ref="FC105:FG105"/>
    <mergeCell ref="CZ105:DD105"/>
    <mergeCell ref="DE105:DI105"/>
    <mergeCell ref="DJ105:DN105"/>
    <mergeCell ref="DO105:DS105"/>
    <mergeCell ref="DT105:DX105"/>
    <mergeCell ref="DY105:EC105"/>
    <mergeCell ref="BV108:BZ108"/>
    <mergeCell ref="CA108:CE108"/>
    <mergeCell ref="CF108:CJ108"/>
    <mergeCell ref="CK108:CO108"/>
    <mergeCell ref="CP108:CT108"/>
    <mergeCell ref="CU108:CY108"/>
    <mergeCell ref="EX108:FB108"/>
    <mergeCell ref="FC108:FG108"/>
    <mergeCell ref="CZ108:DD108"/>
    <mergeCell ref="DE108:DI108"/>
    <mergeCell ref="DJ108:DN108"/>
    <mergeCell ref="DO108:DS108"/>
    <mergeCell ref="DT108:DX108"/>
    <mergeCell ref="DY108:EC108"/>
    <mergeCell ref="AM108:AQ108"/>
    <mergeCell ref="AR108:AV108"/>
    <mergeCell ref="AW108:BA108"/>
    <mergeCell ref="BB108:BF108"/>
    <mergeCell ref="BG108:BK108"/>
    <mergeCell ref="BL108:BU108"/>
    <mergeCell ref="BV105:BZ105"/>
    <mergeCell ref="CA105:CE105"/>
    <mergeCell ref="CF105:CJ105"/>
    <mergeCell ref="CK105:CO105"/>
    <mergeCell ref="CP105:CT105"/>
    <mergeCell ref="CU105:CY105"/>
    <mergeCell ref="G106:G108"/>
    <mergeCell ref="H106:H108"/>
    <mergeCell ref="GL106:GL108"/>
    <mergeCell ref="GM106:GM108"/>
    <mergeCell ref="I108:M108"/>
    <mergeCell ref="N108:R108"/>
    <mergeCell ref="S108:W108"/>
    <mergeCell ref="X108:AB108"/>
    <mergeCell ref="AC108:AG108"/>
    <mergeCell ref="AH108:AL108"/>
    <mergeCell ref="FH108:FL108"/>
    <mergeCell ref="FM108:FQ108"/>
    <mergeCell ref="FR108:FV108"/>
    <mergeCell ref="FW108:GA108"/>
    <mergeCell ref="GB108:GF108"/>
    <mergeCell ref="GG108:GK108"/>
    <mergeCell ref="ED108:EH108"/>
    <mergeCell ref="EI108:EM108"/>
    <mergeCell ref="EN108:ER108"/>
    <mergeCell ref="ES108:EW108"/>
    <mergeCell ref="A109:A117"/>
    <mergeCell ref="B109:B117"/>
    <mergeCell ref="C109:C117"/>
    <mergeCell ref="D109:D117"/>
    <mergeCell ref="E109:E117"/>
    <mergeCell ref="G112:G114"/>
    <mergeCell ref="H112:H114"/>
    <mergeCell ref="GL112:GL114"/>
    <mergeCell ref="BB114:BF114"/>
    <mergeCell ref="BG114:BK114"/>
    <mergeCell ref="BL114:BP114"/>
    <mergeCell ref="BQ114:BU114"/>
    <mergeCell ref="EX111:FB111"/>
    <mergeCell ref="FC111:FG111"/>
    <mergeCell ref="FH111:FL111"/>
    <mergeCell ref="FM111:FQ111"/>
    <mergeCell ref="FR111:FV111"/>
    <mergeCell ref="FW111:GA111"/>
    <mergeCell ref="DT111:DX111"/>
    <mergeCell ref="CU111:CY111"/>
    <mergeCell ref="CZ111:DD111"/>
    <mergeCell ref="DE111:DI111"/>
    <mergeCell ref="DJ111:DN111"/>
    <mergeCell ref="DO111:DS111"/>
    <mergeCell ref="BL111:BP111"/>
    <mergeCell ref="BQ111:BU111"/>
    <mergeCell ref="BV111:BZ111"/>
    <mergeCell ref="CA111:CE111"/>
    <mergeCell ref="CF111:CJ111"/>
    <mergeCell ref="G109:G111"/>
    <mergeCell ref="H109:H111"/>
    <mergeCell ref="GL109:GL111"/>
    <mergeCell ref="GM109:GM111"/>
    <mergeCell ref="GN109:GN117"/>
    <mergeCell ref="I111:M111"/>
    <mergeCell ref="N111:R111"/>
    <mergeCell ref="S111:W111"/>
    <mergeCell ref="X111:AB111"/>
    <mergeCell ref="AC111:AG111"/>
    <mergeCell ref="GM112:GM114"/>
    <mergeCell ref="I114:M114"/>
    <mergeCell ref="N114:R114"/>
    <mergeCell ref="S114:W114"/>
    <mergeCell ref="X114:AB114"/>
    <mergeCell ref="AC114:AG114"/>
    <mergeCell ref="AH114:AL114"/>
    <mergeCell ref="AM114:AQ114"/>
    <mergeCell ref="AR114:AV114"/>
    <mergeCell ref="AW114:BA114"/>
    <mergeCell ref="GB111:GF111"/>
    <mergeCell ref="GG111:GK111"/>
    <mergeCell ref="AH111:AL111"/>
    <mergeCell ref="AM111:AQ111"/>
    <mergeCell ref="AR111:AV111"/>
    <mergeCell ref="AW111:BA111"/>
    <mergeCell ref="BB111:BF111"/>
    <mergeCell ref="BG111:BK111"/>
    <mergeCell ref="FH114:FL114"/>
    <mergeCell ref="FM114:FQ114"/>
    <mergeCell ref="FR114:FV114"/>
    <mergeCell ref="DY111:EC111"/>
    <mergeCell ref="ED111:EH111"/>
    <mergeCell ref="EI111:EM111"/>
    <mergeCell ref="EN111:ER111"/>
    <mergeCell ref="ES111:EW111"/>
    <mergeCell ref="CP111:CT111"/>
    <mergeCell ref="EN114:ER114"/>
    <mergeCell ref="ES114:EW114"/>
    <mergeCell ref="EX114:FB114"/>
    <mergeCell ref="FC114:FG114"/>
    <mergeCell ref="CZ114:DD114"/>
    <mergeCell ref="DE114:DI114"/>
    <mergeCell ref="DJ114:DN114"/>
    <mergeCell ref="DO114:DS114"/>
    <mergeCell ref="DT114:DX114"/>
    <mergeCell ref="DY114:EC114"/>
    <mergeCell ref="CK111:CO111"/>
    <mergeCell ref="CP117:CT117"/>
    <mergeCell ref="CU117:CY117"/>
    <mergeCell ref="AM117:AQ117"/>
    <mergeCell ref="AR117:AV117"/>
    <mergeCell ref="AW117:BA117"/>
    <mergeCell ref="BB117:BF117"/>
    <mergeCell ref="BG117:BK117"/>
    <mergeCell ref="BL117:BU117"/>
    <mergeCell ref="BV114:BZ114"/>
    <mergeCell ref="CA114:CE114"/>
    <mergeCell ref="CF114:CJ114"/>
    <mergeCell ref="CK114:CO114"/>
    <mergeCell ref="CP114:CT114"/>
    <mergeCell ref="CU114:CY114"/>
    <mergeCell ref="DY117:EC117"/>
    <mergeCell ref="BV117:BZ117"/>
    <mergeCell ref="CA117:CE117"/>
    <mergeCell ref="CF117:CJ117"/>
    <mergeCell ref="CK117:CO117"/>
    <mergeCell ref="FW114:GA114"/>
    <mergeCell ref="GB114:GF114"/>
    <mergeCell ref="GG114:GK114"/>
    <mergeCell ref="ED114:EH114"/>
    <mergeCell ref="EI114:EM114"/>
    <mergeCell ref="G115:G117"/>
    <mergeCell ref="H115:H117"/>
    <mergeCell ref="GL115:GL117"/>
    <mergeCell ref="GM115:GM117"/>
    <mergeCell ref="I117:M117"/>
    <mergeCell ref="N117:R117"/>
    <mergeCell ref="S117:W117"/>
    <mergeCell ref="X117:AB117"/>
    <mergeCell ref="AC117:AG117"/>
    <mergeCell ref="AH117:AL117"/>
    <mergeCell ref="FH117:FL117"/>
    <mergeCell ref="FM117:FQ117"/>
    <mergeCell ref="FR117:FV117"/>
    <mergeCell ref="FW117:GA117"/>
    <mergeCell ref="GB117:GF117"/>
    <mergeCell ref="GG117:GK117"/>
    <mergeCell ref="ED117:EH117"/>
    <mergeCell ref="EI117:EM117"/>
    <mergeCell ref="EN117:ER117"/>
    <mergeCell ref="ES117:EW117"/>
    <mergeCell ref="EX117:FB117"/>
    <mergeCell ref="FC117:FG117"/>
    <mergeCell ref="CZ117:DD117"/>
    <mergeCell ref="DE117:DI117"/>
    <mergeCell ref="DJ117:DN117"/>
    <mergeCell ref="DO117:DS117"/>
    <mergeCell ref="DT117:DX117"/>
    <mergeCell ref="A118:A126"/>
    <mergeCell ref="B118:B126"/>
    <mergeCell ref="C118:C126"/>
    <mergeCell ref="D118:D126"/>
    <mergeCell ref="E118:E126"/>
    <mergeCell ref="G121:G123"/>
    <mergeCell ref="H121:H123"/>
    <mergeCell ref="GL121:GL123"/>
    <mergeCell ref="BB123:BF123"/>
    <mergeCell ref="BG123:BK123"/>
    <mergeCell ref="BL123:BP123"/>
    <mergeCell ref="BQ123:BU123"/>
    <mergeCell ref="EX120:FB120"/>
    <mergeCell ref="FC120:FG120"/>
    <mergeCell ref="FH120:FL120"/>
    <mergeCell ref="FM120:FQ120"/>
    <mergeCell ref="FR120:FV120"/>
    <mergeCell ref="FW120:GA120"/>
    <mergeCell ref="DT120:DX120"/>
    <mergeCell ref="CU120:CY120"/>
    <mergeCell ref="CZ120:DD120"/>
    <mergeCell ref="DE120:DI120"/>
    <mergeCell ref="DJ120:DN120"/>
    <mergeCell ref="DO120:DS120"/>
    <mergeCell ref="BL120:BP120"/>
    <mergeCell ref="BQ120:BU120"/>
    <mergeCell ref="BV120:BZ120"/>
    <mergeCell ref="CA120:CE120"/>
    <mergeCell ref="CF120:CJ120"/>
    <mergeCell ref="CK120:CO120"/>
    <mergeCell ref="G118:G120"/>
    <mergeCell ref="H118:H120"/>
    <mergeCell ref="GL118:GL120"/>
    <mergeCell ref="GM118:GM120"/>
    <mergeCell ref="GN118:GN126"/>
    <mergeCell ref="I120:M120"/>
    <mergeCell ref="N120:R120"/>
    <mergeCell ref="S120:W120"/>
    <mergeCell ref="X120:AB120"/>
    <mergeCell ref="AC120:AG120"/>
    <mergeCell ref="GM121:GM123"/>
    <mergeCell ref="I123:M123"/>
    <mergeCell ref="N123:R123"/>
    <mergeCell ref="S123:W123"/>
    <mergeCell ref="X123:AB123"/>
    <mergeCell ref="AC123:AG123"/>
    <mergeCell ref="AH123:AL123"/>
    <mergeCell ref="AM123:AQ123"/>
    <mergeCell ref="AR123:AV123"/>
    <mergeCell ref="AW123:BA123"/>
    <mergeCell ref="GB120:GF120"/>
    <mergeCell ref="GG120:GK120"/>
    <mergeCell ref="AH120:AL120"/>
    <mergeCell ref="AM120:AQ120"/>
    <mergeCell ref="AR120:AV120"/>
    <mergeCell ref="AW120:BA120"/>
    <mergeCell ref="BB120:BF120"/>
    <mergeCell ref="BG120:BK120"/>
    <mergeCell ref="FH123:FL123"/>
    <mergeCell ref="FM123:FQ123"/>
    <mergeCell ref="FR123:FV123"/>
    <mergeCell ref="GG123:GK123"/>
    <mergeCell ref="ED123:EH123"/>
    <mergeCell ref="EI123:EM123"/>
    <mergeCell ref="DY120:EC120"/>
    <mergeCell ref="ED120:EH120"/>
    <mergeCell ref="EI120:EM120"/>
    <mergeCell ref="EN120:ER120"/>
    <mergeCell ref="ES120:EW120"/>
    <mergeCell ref="CP120:CT120"/>
    <mergeCell ref="EN123:ER123"/>
    <mergeCell ref="ES123:EW123"/>
    <mergeCell ref="EX123:FB123"/>
    <mergeCell ref="FC123:FG123"/>
    <mergeCell ref="CZ123:DD123"/>
    <mergeCell ref="DE123:DI123"/>
    <mergeCell ref="DJ123:DN123"/>
    <mergeCell ref="DO123:DS123"/>
    <mergeCell ref="DT123:DX123"/>
    <mergeCell ref="DY123:EC123"/>
    <mergeCell ref="CK126:CO126"/>
    <mergeCell ref="CP126:CT126"/>
    <mergeCell ref="CU126:CY126"/>
    <mergeCell ref="BV123:BZ123"/>
    <mergeCell ref="CA123:CE123"/>
    <mergeCell ref="CF123:CJ123"/>
    <mergeCell ref="CK123:CO123"/>
    <mergeCell ref="CP123:CT123"/>
    <mergeCell ref="CU123:CY123"/>
    <mergeCell ref="AM126:AQ126"/>
    <mergeCell ref="AR126:AV126"/>
    <mergeCell ref="AW126:BA126"/>
    <mergeCell ref="BB126:BF126"/>
    <mergeCell ref="BG126:BK126"/>
    <mergeCell ref="BL126:BU126"/>
    <mergeCell ref="FW123:GA123"/>
    <mergeCell ref="GB123:GF123"/>
    <mergeCell ref="G124:G126"/>
    <mergeCell ref="H124:H126"/>
    <mergeCell ref="GL124:GL126"/>
    <mergeCell ref="I126:M126"/>
    <mergeCell ref="N126:R126"/>
    <mergeCell ref="S126:W126"/>
    <mergeCell ref="X126:AB126"/>
    <mergeCell ref="AC126:AG126"/>
    <mergeCell ref="AH126:AL126"/>
    <mergeCell ref="GL127:GL129"/>
    <mergeCell ref="GM127:GM129"/>
    <mergeCell ref="DJ129:DN129"/>
    <mergeCell ref="DO129:DS129"/>
    <mergeCell ref="BL129:BP129"/>
    <mergeCell ref="BQ129:BU129"/>
    <mergeCell ref="BV129:BZ129"/>
    <mergeCell ref="CA129:CE129"/>
    <mergeCell ref="CF129:CJ129"/>
    <mergeCell ref="CK129:CO129"/>
    <mergeCell ref="AH129:AL129"/>
    <mergeCell ref="AM129:AQ129"/>
    <mergeCell ref="AR129:AV129"/>
    <mergeCell ref="AW129:BA129"/>
    <mergeCell ref="BB129:BF129"/>
    <mergeCell ref="BG129:BK129"/>
    <mergeCell ref="DO126:DS126"/>
    <mergeCell ref="DT126:DX126"/>
    <mergeCell ref="CZ129:DD129"/>
    <mergeCell ref="DE129:DI129"/>
    <mergeCell ref="H127:H129"/>
    <mergeCell ref="DY126:EC126"/>
    <mergeCell ref="BV126:BZ126"/>
    <mergeCell ref="CA126:CE126"/>
    <mergeCell ref="CF126:CJ126"/>
    <mergeCell ref="GN127:GN129"/>
    <mergeCell ref="I129:M129"/>
    <mergeCell ref="N129:R129"/>
    <mergeCell ref="S129:W129"/>
    <mergeCell ref="X129:AB129"/>
    <mergeCell ref="AC129:AG129"/>
    <mergeCell ref="A127:A135"/>
    <mergeCell ref="B127:B135"/>
    <mergeCell ref="C127:C135"/>
    <mergeCell ref="D127:D135"/>
    <mergeCell ref="E127:E135"/>
    <mergeCell ref="FH126:FL126"/>
    <mergeCell ref="FM126:FQ126"/>
    <mergeCell ref="FR126:FV126"/>
    <mergeCell ref="FW126:GA126"/>
    <mergeCell ref="GB126:GF126"/>
    <mergeCell ref="GG126:GK126"/>
    <mergeCell ref="ED126:EH126"/>
    <mergeCell ref="EI126:EM126"/>
    <mergeCell ref="EN126:ER126"/>
    <mergeCell ref="ES126:EW126"/>
    <mergeCell ref="EX126:FB126"/>
    <mergeCell ref="FC126:FG126"/>
    <mergeCell ref="CZ126:DD126"/>
    <mergeCell ref="DE126:DI126"/>
    <mergeCell ref="DJ126:DN126"/>
    <mergeCell ref="GM124:GM126"/>
    <mergeCell ref="N132:R132"/>
    <mergeCell ref="S132:W132"/>
    <mergeCell ref="X132:AB132"/>
    <mergeCell ref="AC132:AG132"/>
    <mergeCell ref="AH132:AL132"/>
    <mergeCell ref="AM132:AQ132"/>
    <mergeCell ref="AR132:AV132"/>
    <mergeCell ref="AW132:BA132"/>
    <mergeCell ref="GB129:GF129"/>
    <mergeCell ref="GG129:GK129"/>
    <mergeCell ref="G130:G132"/>
    <mergeCell ref="H130:H132"/>
    <mergeCell ref="GL130:GL132"/>
    <mergeCell ref="BB132:BF132"/>
    <mergeCell ref="BG132:BK132"/>
    <mergeCell ref="BL132:BP132"/>
    <mergeCell ref="BQ132:BU132"/>
    <mergeCell ref="EX129:FB129"/>
    <mergeCell ref="FC129:FG129"/>
    <mergeCell ref="FH129:FL129"/>
    <mergeCell ref="FM129:FQ129"/>
    <mergeCell ref="FR129:FV129"/>
    <mergeCell ref="FW129:GA129"/>
    <mergeCell ref="DT129:DX129"/>
    <mergeCell ref="DY129:EC129"/>
    <mergeCell ref="ED129:EH129"/>
    <mergeCell ref="EI129:EM129"/>
    <mergeCell ref="EN129:ER129"/>
    <mergeCell ref="ES129:EW129"/>
    <mergeCell ref="CP129:CT129"/>
    <mergeCell ref="CU129:CY129"/>
    <mergeCell ref="G127:G129"/>
    <mergeCell ref="GN133:GN135"/>
    <mergeCell ref="I135:M135"/>
    <mergeCell ref="N135:R135"/>
    <mergeCell ref="S135:W135"/>
    <mergeCell ref="X135:AB135"/>
    <mergeCell ref="AC135:AG135"/>
    <mergeCell ref="FH132:FL132"/>
    <mergeCell ref="FM132:FQ132"/>
    <mergeCell ref="FR132:FV132"/>
    <mergeCell ref="FW132:GA132"/>
    <mergeCell ref="GB132:GF132"/>
    <mergeCell ref="GG132:GK132"/>
    <mergeCell ref="ED132:EH132"/>
    <mergeCell ref="EI132:EM132"/>
    <mergeCell ref="EN132:ER132"/>
    <mergeCell ref="ES132:EW132"/>
    <mergeCell ref="EX132:FB132"/>
    <mergeCell ref="FC132:FG132"/>
    <mergeCell ref="CZ132:DD132"/>
    <mergeCell ref="DE132:DI132"/>
    <mergeCell ref="DJ132:DN132"/>
    <mergeCell ref="DO132:DS132"/>
    <mergeCell ref="DT132:DX132"/>
    <mergeCell ref="DY132:EC132"/>
    <mergeCell ref="BV132:BZ132"/>
    <mergeCell ref="CA132:CE132"/>
    <mergeCell ref="CF132:CJ132"/>
    <mergeCell ref="CK132:CO132"/>
    <mergeCell ref="CP132:CT132"/>
    <mergeCell ref="CU132:CY132"/>
    <mergeCell ref="GM130:GM132"/>
    <mergeCell ref="I132:M132"/>
    <mergeCell ref="DO135:DS135"/>
    <mergeCell ref="BL135:BP135"/>
    <mergeCell ref="BQ135:BU135"/>
    <mergeCell ref="BV135:BZ135"/>
    <mergeCell ref="CA135:CE135"/>
    <mergeCell ref="CF135:CJ135"/>
    <mergeCell ref="CK135:CO135"/>
    <mergeCell ref="AH135:AL135"/>
    <mergeCell ref="AM135:AQ135"/>
    <mergeCell ref="AR135:AV135"/>
    <mergeCell ref="AW135:BA135"/>
    <mergeCell ref="BB135:BF135"/>
    <mergeCell ref="BG135:BK135"/>
    <mergeCell ref="G133:G135"/>
    <mergeCell ref="H133:H135"/>
    <mergeCell ref="GL133:GL135"/>
    <mergeCell ref="GM133:GM135"/>
    <mergeCell ref="A144:A146"/>
    <mergeCell ref="B144:B146"/>
    <mergeCell ref="C144:C146"/>
    <mergeCell ref="D144:D146"/>
    <mergeCell ref="E144:E146"/>
    <mergeCell ref="F144:F146"/>
    <mergeCell ref="GB135:GF135"/>
    <mergeCell ref="GG135:GK135"/>
    <mergeCell ref="FC136:FG136"/>
    <mergeCell ref="FH136:FL136"/>
    <mergeCell ref="FM136:FQ136"/>
    <mergeCell ref="FR136:FV136"/>
    <mergeCell ref="FW136:GA136"/>
    <mergeCell ref="GB136:GF138"/>
    <mergeCell ref="GG136:GK136"/>
    <mergeCell ref="EX135:FB135"/>
    <mergeCell ref="FC135:FG135"/>
    <mergeCell ref="FH135:FL135"/>
    <mergeCell ref="FM135:FQ135"/>
    <mergeCell ref="FR135:FV135"/>
    <mergeCell ref="FW135:GA135"/>
    <mergeCell ref="DT135:DX135"/>
    <mergeCell ref="DY135:EC135"/>
    <mergeCell ref="ED135:EH135"/>
    <mergeCell ref="EI135:EM135"/>
    <mergeCell ref="EN135:ER135"/>
    <mergeCell ref="ES135:EW135"/>
    <mergeCell ref="CP135:CT135"/>
    <mergeCell ref="CU135:CY135"/>
    <mergeCell ref="CZ135:DD135"/>
    <mergeCell ref="DE135:DI135"/>
    <mergeCell ref="DJ135:DN135"/>
    <mergeCell ref="FH146:FL146"/>
    <mergeCell ref="FM146:FQ146"/>
    <mergeCell ref="FR146:FV146"/>
    <mergeCell ref="FW146:GA146"/>
    <mergeCell ref="GB146:GF146"/>
    <mergeCell ref="GG146:GK146"/>
    <mergeCell ref="G144:G146"/>
    <mergeCell ref="H144:H146"/>
    <mergeCell ref="I144:GK144"/>
    <mergeCell ref="GL144:GL146"/>
    <mergeCell ref="GM144:GM146"/>
    <mergeCell ref="GN144:GN146"/>
    <mergeCell ref="I145:BA145"/>
    <mergeCell ref="BB145:DI145"/>
    <mergeCell ref="DJ146:DN146"/>
    <mergeCell ref="FC146:FG146"/>
    <mergeCell ref="GN136:GN139"/>
    <mergeCell ref="GG137:GK137"/>
    <mergeCell ref="GG138:GK138"/>
    <mergeCell ref="GN140:GN142"/>
    <mergeCell ref="G147:G149"/>
    <mergeCell ref="H147:H149"/>
    <mergeCell ref="GL147:GL149"/>
    <mergeCell ref="GM147:GM149"/>
    <mergeCell ref="GN147:GN155"/>
    <mergeCell ref="I149:M149"/>
    <mergeCell ref="N149:R149"/>
    <mergeCell ref="S149:W149"/>
    <mergeCell ref="X149:AB149"/>
    <mergeCell ref="AC149:AG149"/>
    <mergeCell ref="A147:A155"/>
    <mergeCell ref="B147:B155"/>
    <mergeCell ref="C147:C155"/>
    <mergeCell ref="D147:D155"/>
    <mergeCell ref="E147:E155"/>
    <mergeCell ref="CP149:CT149"/>
    <mergeCell ref="CU149:CY149"/>
    <mergeCell ref="CZ149:DD149"/>
    <mergeCell ref="DE149:DI149"/>
    <mergeCell ref="DJ149:DN149"/>
    <mergeCell ref="DO149:DS149"/>
    <mergeCell ref="BL149:BP149"/>
    <mergeCell ref="BQ149:BU149"/>
    <mergeCell ref="BV149:BZ149"/>
    <mergeCell ref="CA149:CE149"/>
    <mergeCell ref="CF149:CJ149"/>
    <mergeCell ref="CK149:CO149"/>
    <mergeCell ref="AH149:AL149"/>
    <mergeCell ref="AM149:AQ149"/>
    <mergeCell ref="AR149:AV149"/>
    <mergeCell ref="AW149:BA149"/>
    <mergeCell ref="BB149:BF149"/>
    <mergeCell ref="BG149:BK149"/>
    <mergeCell ref="GM150:GM152"/>
    <mergeCell ref="I152:M152"/>
    <mergeCell ref="N152:R152"/>
    <mergeCell ref="S152:W152"/>
    <mergeCell ref="X152:AB152"/>
    <mergeCell ref="AC152:AG152"/>
    <mergeCell ref="AH152:AL152"/>
    <mergeCell ref="AM152:AQ152"/>
    <mergeCell ref="AR152:AV152"/>
    <mergeCell ref="AW152:BA152"/>
    <mergeCell ref="GB149:GF149"/>
    <mergeCell ref="GG149:GK149"/>
    <mergeCell ref="G150:G152"/>
    <mergeCell ref="H150:H152"/>
    <mergeCell ref="GL150:GL152"/>
    <mergeCell ref="BB152:BF152"/>
    <mergeCell ref="BG152:BK152"/>
    <mergeCell ref="BL152:BP152"/>
    <mergeCell ref="BQ152:BU152"/>
    <mergeCell ref="EX149:FB149"/>
    <mergeCell ref="FC149:FG149"/>
    <mergeCell ref="FH149:FL149"/>
    <mergeCell ref="FM149:FQ149"/>
    <mergeCell ref="FR149:FV149"/>
    <mergeCell ref="FW149:GA149"/>
    <mergeCell ref="DT149:DX149"/>
    <mergeCell ref="DY149:EC149"/>
    <mergeCell ref="ED149:EH149"/>
    <mergeCell ref="EI149:EM149"/>
    <mergeCell ref="EN149:ER149"/>
    <mergeCell ref="ES149:EW149"/>
    <mergeCell ref="GL153:GL155"/>
    <mergeCell ref="GM153:GM155"/>
    <mergeCell ref="I155:M155"/>
    <mergeCell ref="N155:R155"/>
    <mergeCell ref="S155:W155"/>
    <mergeCell ref="X155:AB155"/>
    <mergeCell ref="AC155:AG155"/>
    <mergeCell ref="AH155:AL155"/>
    <mergeCell ref="FH152:FL152"/>
    <mergeCell ref="FM152:FQ152"/>
    <mergeCell ref="FR152:FV152"/>
    <mergeCell ref="FW152:GA152"/>
    <mergeCell ref="GB152:GF152"/>
    <mergeCell ref="GG152:GK152"/>
    <mergeCell ref="ED152:EH152"/>
    <mergeCell ref="EI152:EM152"/>
    <mergeCell ref="EN152:ER152"/>
    <mergeCell ref="ES152:EW152"/>
    <mergeCell ref="EX152:FB152"/>
    <mergeCell ref="FC152:FG152"/>
    <mergeCell ref="CZ152:DD152"/>
    <mergeCell ref="DE152:DI152"/>
    <mergeCell ref="DJ152:DN152"/>
    <mergeCell ref="DO152:DS152"/>
    <mergeCell ref="DT152:DX152"/>
    <mergeCell ref="DY152:EC152"/>
    <mergeCell ref="BV152:BZ152"/>
    <mergeCell ref="CA152:CE152"/>
    <mergeCell ref="CF152:CJ152"/>
    <mergeCell ref="CK152:CO152"/>
    <mergeCell ref="CP152:CT152"/>
    <mergeCell ref="CU152:CY152"/>
    <mergeCell ref="DE155:DI155"/>
    <mergeCell ref="DJ155:DN155"/>
    <mergeCell ref="DO155:DS155"/>
    <mergeCell ref="DT155:DX155"/>
    <mergeCell ref="BQ155:BU155"/>
    <mergeCell ref="BV155:BZ155"/>
    <mergeCell ref="CA155:CE155"/>
    <mergeCell ref="CF155:CJ155"/>
    <mergeCell ref="CK155:CO155"/>
    <mergeCell ref="CP155:CT155"/>
    <mergeCell ref="AM155:AQ155"/>
    <mergeCell ref="AR155:AV155"/>
    <mergeCell ref="AW155:BA155"/>
    <mergeCell ref="BB155:BF155"/>
    <mergeCell ref="BG155:BK155"/>
    <mergeCell ref="BL155:BP155"/>
    <mergeCell ref="CU155:CY155"/>
    <mergeCell ref="CZ155:DD155"/>
    <mergeCell ref="G153:G155"/>
    <mergeCell ref="H153:H155"/>
    <mergeCell ref="GN156:GN164"/>
    <mergeCell ref="I158:M158"/>
    <mergeCell ref="N158:R158"/>
    <mergeCell ref="S158:W158"/>
    <mergeCell ref="X158:AB158"/>
    <mergeCell ref="AC158:AG158"/>
    <mergeCell ref="AH158:AL158"/>
    <mergeCell ref="AM158:AQ158"/>
    <mergeCell ref="GG155:GK155"/>
    <mergeCell ref="A156:A164"/>
    <mergeCell ref="B156:B164"/>
    <mergeCell ref="C156:C164"/>
    <mergeCell ref="D156:D164"/>
    <mergeCell ref="E156:E164"/>
    <mergeCell ref="G156:G158"/>
    <mergeCell ref="H156:H158"/>
    <mergeCell ref="AR158:AV158"/>
    <mergeCell ref="FC155:FG155"/>
    <mergeCell ref="FH155:FL155"/>
    <mergeCell ref="FM155:FQ155"/>
    <mergeCell ref="FR155:FV155"/>
    <mergeCell ref="FW155:GA155"/>
    <mergeCell ref="GB155:GF155"/>
    <mergeCell ref="DY155:EC155"/>
    <mergeCell ref="ED155:EH155"/>
    <mergeCell ref="EI155:EM155"/>
    <mergeCell ref="EN155:ER155"/>
    <mergeCell ref="ES155:EW155"/>
    <mergeCell ref="EX155:FB155"/>
    <mergeCell ref="G159:G161"/>
    <mergeCell ref="H159:H161"/>
    <mergeCell ref="AW161:BA161"/>
    <mergeCell ref="BB161:BF161"/>
    <mergeCell ref="EI158:EM158"/>
    <mergeCell ref="EN158:ER158"/>
    <mergeCell ref="ES158:EW158"/>
    <mergeCell ref="EX158:FB158"/>
    <mergeCell ref="FC158:FG158"/>
    <mergeCell ref="FH158:FL158"/>
    <mergeCell ref="DE158:DI158"/>
    <mergeCell ref="DJ158:DN158"/>
    <mergeCell ref="DO158:DS158"/>
    <mergeCell ref="DT158:DX158"/>
    <mergeCell ref="DY158:EC158"/>
    <mergeCell ref="ED158:EH158"/>
    <mergeCell ref="CA158:CE158"/>
    <mergeCell ref="CF158:CJ158"/>
    <mergeCell ref="CK158:CO158"/>
    <mergeCell ref="CP158:CT158"/>
    <mergeCell ref="CU158:CY158"/>
    <mergeCell ref="CZ158:DD158"/>
    <mergeCell ref="AW158:BA158"/>
    <mergeCell ref="BB158:BF158"/>
    <mergeCell ref="BG158:BK158"/>
    <mergeCell ref="BL158:BP158"/>
    <mergeCell ref="BQ158:BU158"/>
    <mergeCell ref="BV158:BZ158"/>
    <mergeCell ref="CA161:CE161"/>
    <mergeCell ref="CF161:CJ161"/>
    <mergeCell ref="GL159:GL161"/>
    <mergeCell ref="GM159:GM161"/>
    <mergeCell ref="I161:M161"/>
    <mergeCell ref="N161:R161"/>
    <mergeCell ref="S161:W161"/>
    <mergeCell ref="X161:AB161"/>
    <mergeCell ref="AC161:AG161"/>
    <mergeCell ref="AH161:AL161"/>
    <mergeCell ref="AM161:AQ161"/>
    <mergeCell ref="AR161:AV161"/>
    <mergeCell ref="FM158:FQ158"/>
    <mergeCell ref="FR158:FV158"/>
    <mergeCell ref="FW158:GA158"/>
    <mergeCell ref="GB158:GF158"/>
    <mergeCell ref="GG158:GK158"/>
    <mergeCell ref="GL156:GL158"/>
    <mergeCell ref="GM156:GM158"/>
    <mergeCell ref="FW161:GA161"/>
    <mergeCell ref="GB161:GF161"/>
    <mergeCell ref="GG161:GK161"/>
    <mergeCell ref="G162:G164"/>
    <mergeCell ref="H162:H164"/>
    <mergeCell ref="AW164:BA164"/>
    <mergeCell ref="BB164:BF164"/>
    <mergeCell ref="BG164:BK164"/>
    <mergeCell ref="BL164:BP164"/>
    <mergeCell ref="ES161:EW161"/>
    <mergeCell ref="EX161:FB161"/>
    <mergeCell ref="FC161:FG161"/>
    <mergeCell ref="FH161:FL161"/>
    <mergeCell ref="FM161:FQ161"/>
    <mergeCell ref="FR161:FV161"/>
    <mergeCell ref="DO161:DS161"/>
    <mergeCell ref="DT161:DX161"/>
    <mergeCell ref="DY161:EC161"/>
    <mergeCell ref="ED161:EH161"/>
    <mergeCell ref="EI161:EM161"/>
    <mergeCell ref="EN161:ER161"/>
    <mergeCell ref="CK161:CO161"/>
    <mergeCell ref="CP161:CT161"/>
    <mergeCell ref="CU161:CY161"/>
    <mergeCell ref="CZ161:DD161"/>
    <mergeCell ref="DE161:DI161"/>
    <mergeCell ref="DJ161:DN161"/>
    <mergeCell ref="BG161:BK161"/>
    <mergeCell ref="BL161:BP161"/>
    <mergeCell ref="BQ161:BU161"/>
    <mergeCell ref="BV161:BZ161"/>
    <mergeCell ref="DE164:DI164"/>
    <mergeCell ref="DJ164:DN164"/>
    <mergeCell ref="DO164:DS164"/>
    <mergeCell ref="DT164:DX164"/>
    <mergeCell ref="BQ164:BU164"/>
    <mergeCell ref="BV164:BZ164"/>
    <mergeCell ref="CA164:CE164"/>
    <mergeCell ref="CF164:CJ164"/>
    <mergeCell ref="CK164:CO164"/>
    <mergeCell ref="CP164:CT164"/>
    <mergeCell ref="GL162:GL164"/>
    <mergeCell ref="GM162:GM164"/>
    <mergeCell ref="I164:M164"/>
    <mergeCell ref="N164:R164"/>
    <mergeCell ref="S164:W164"/>
    <mergeCell ref="X164:AB164"/>
    <mergeCell ref="AC164:AG164"/>
    <mergeCell ref="AH164:AL164"/>
    <mergeCell ref="AM164:AQ164"/>
    <mergeCell ref="AR164:AV164"/>
    <mergeCell ref="GN165:GN173"/>
    <mergeCell ref="I167:M167"/>
    <mergeCell ref="N167:R167"/>
    <mergeCell ref="S167:W167"/>
    <mergeCell ref="X167:AB167"/>
    <mergeCell ref="AC167:AG167"/>
    <mergeCell ref="AH167:AL167"/>
    <mergeCell ref="AM167:AQ167"/>
    <mergeCell ref="GG164:GK164"/>
    <mergeCell ref="DE167:DI167"/>
    <mergeCell ref="DJ167:DN167"/>
    <mergeCell ref="DO167:DS167"/>
    <mergeCell ref="DT167:DX167"/>
    <mergeCell ref="DY167:EC167"/>
    <mergeCell ref="ED167:EH167"/>
    <mergeCell ref="CA167:CE167"/>
    <mergeCell ref="A165:A173"/>
    <mergeCell ref="B165:B173"/>
    <mergeCell ref="C165:C173"/>
    <mergeCell ref="D165:D173"/>
    <mergeCell ref="E165:E173"/>
    <mergeCell ref="G165:G167"/>
    <mergeCell ref="H165:H167"/>
    <mergeCell ref="AR167:AV167"/>
    <mergeCell ref="FC164:FG164"/>
    <mergeCell ref="FH164:FL164"/>
    <mergeCell ref="FM164:FQ164"/>
    <mergeCell ref="FR164:FV164"/>
    <mergeCell ref="FW164:GA164"/>
    <mergeCell ref="GB164:GF164"/>
    <mergeCell ref="DY164:EC164"/>
    <mergeCell ref="ED164:EH164"/>
    <mergeCell ref="EI164:EM164"/>
    <mergeCell ref="EN164:ER164"/>
    <mergeCell ref="ES164:EW164"/>
    <mergeCell ref="EX164:FB164"/>
    <mergeCell ref="CU164:CY164"/>
    <mergeCell ref="CZ164:DD164"/>
    <mergeCell ref="G168:G170"/>
    <mergeCell ref="H168:H170"/>
    <mergeCell ref="AW170:BA170"/>
    <mergeCell ref="BB170:BF170"/>
    <mergeCell ref="EI167:EM167"/>
    <mergeCell ref="EN167:ER167"/>
    <mergeCell ref="ES167:EW167"/>
    <mergeCell ref="EX167:FB167"/>
    <mergeCell ref="FC167:FG167"/>
    <mergeCell ref="FH167:FL167"/>
    <mergeCell ref="CF167:CJ167"/>
    <mergeCell ref="CK167:CO167"/>
    <mergeCell ref="CP167:CT167"/>
    <mergeCell ref="CU167:CY167"/>
    <mergeCell ref="CZ167:DD167"/>
    <mergeCell ref="AW167:BA167"/>
    <mergeCell ref="BB167:BF167"/>
    <mergeCell ref="BG167:BK167"/>
    <mergeCell ref="BL167:BP167"/>
    <mergeCell ref="BQ167:BU167"/>
    <mergeCell ref="BV167:BZ167"/>
    <mergeCell ref="CA170:CE170"/>
    <mergeCell ref="CF170:CJ170"/>
    <mergeCell ref="GL168:GL170"/>
    <mergeCell ref="GM168:GM170"/>
    <mergeCell ref="I170:M170"/>
    <mergeCell ref="N170:R170"/>
    <mergeCell ref="S170:W170"/>
    <mergeCell ref="X170:AB170"/>
    <mergeCell ref="AC170:AG170"/>
    <mergeCell ref="AH170:AL170"/>
    <mergeCell ref="AM170:AQ170"/>
    <mergeCell ref="AR170:AV170"/>
    <mergeCell ref="FM167:FQ167"/>
    <mergeCell ref="FR167:FV167"/>
    <mergeCell ref="FW167:GA167"/>
    <mergeCell ref="GB167:GF167"/>
    <mergeCell ref="GG167:GK167"/>
    <mergeCell ref="GL165:GL167"/>
    <mergeCell ref="GM165:GM167"/>
    <mergeCell ref="FW170:GA170"/>
    <mergeCell ref="GB170:GF170"/>
    <mergeCell ref="GG170:GK170"/>
    <mergeCell ref="G171:G173"/>
    <mergeCell ref="H171:H173"/>
    <mergeCell ref="AW173:BA173"/>
    <mergeCell ref="BB173:BF173"/>
    <mergeCell ref="BG173:BK173"/>
    <mergeCell ref="BL173:BP173"/>
    <mergeCell ref="ES170:EW170"/>
    <mergeCell ref="EX170:FB170"/>
    <mergeCell ref="FC170:FG170"/>
    <mergeCell ref="FH170:FL170"/>
    <mergeCell ref="FM170:FQ170"/>
    <mergeCell ref="FR170:FV170"/>
    <mergeCell ref="DO170:DS170"/>
    <mergeCell ref="DT170:DX170"/>
    <mergeCell ref="DY170:EC170"/>
    <mergeCell ref="ED170:EH170"/>
    <mergeCell ref="EI170:EM170"/>
    <mergeCell ref="EN170:ER170"/>
    <mergeCell ref="CK170:CO170"/>
    <mergeCell ref="CP170:CT170"/>
    <mergeCell ref="CU170:CY170"/>
    <mergeCell ref="CZ170:DD170"/>
    <mergeCell ref="DE170:DI170"/>
    <mergeCell ref="DJ170:DN170"/>
    <mergeCell ref="BG170:BK170"/>
    <mergeCell ref="BL170:BP170"/>
    <mergeCell ref="BQ170:BU170"/>
    <mergeCell ref="BV170:BZ170"/>
    <mergeCell ref="DE173:DI173"/>
    <mergeCell ref="DJ173:DN173"/>
    <mergeCell ref="DO173:DS173"/>
    <mergeCell ref="DT173:DX173"/>
    <mergeCell ref="BQ173:BU173"/>
    <mergeCell ref="BV173:BZ173"/>
    <mergeCell ref="CA173:CE173"/>
    <mergeCell ref="CF173:CJ173"/>
    <mergeCell ref="CK173:CO173"/>
    <mergeCell ref="CP173:CT173"/>
    <mergeCell ref="GL171:GL173"/>
    <mergeCell ref="GM171:GM173"/>
    <mergeCell ref="I173:M173"/>
    <mergeCell ref="N173:R173"/>
    <mergeCell ref="S173:W173"/>
    <mergeCell ref="X173:AB173"/>
    <mergeCell ref="AC173:AG173"/>
    <mergeCell ref="AH173:AL173"/>
    <mergeCell ref="AM173:AQ173"/>
    <mergeCell ref="AR173:AV173"/>
    <mergeCell ref="GN174:GN182"/>
    <mergeCell ref="I176:M176"/>
    <mergeCell ref="N176:R176"/>
    <mergeCell ref="S176:W176"/>
    <mergeCell ref="X176:AB176"/>
    <mergeCell ref="AC176:AG176"/>
    <mergeCell ref="AH176:AL176"/>
    <mergeCell ref="AM176:AQ176"/>
    <mergeCell ref="GG173:GK173"/>
    <mergeCell ref="A174:A182"/>
    <mergeCell ref="B174:B182"/>
    <mergeCell ref="C174:C182"/>
    <mergeCell ref="D174:D182"/>
    <mergeCell ref="E174:E182"/>
    <mergeCell ref="G174:G176"/>
    <mergeCell ref="H174:H176"/>
    <mergeCell ref="AR176:AV176"/>
    <mergeCell ref="FC173:FG173"/>
    <mergeCell ref="FH173:FL173"/>
    <mergeCell ref="FM173:FQ173"/>
    <mergeCell ref="FR173:FV173"/>
    <mergeCell ref="FW173:GA173"/>
    <mergeCell ref="GB173:GF173"/>
    <mergeCell ref="DY173:EC173"/>
    <mergeCell ref="ED173:EH173"/>
    <mergeCell ref="EI173:EM173"/>
    <mergeCell ref="EN173:ER173"/>
    <mergeCell ref="ES173:EW173"/>
    <mergeCell ref="EX173:FB173"/>
    <mergeCell ref="CU173:CY173"/>
    <mergeCell ref="CZ173:DD173"/>
    <mergeCell ref="G177:G179"/>
    <mergeCell ref="H177:H179"/>
    <mergeCell ref="AW179:BA179"/>
    <mergeCell ref="BB179:BF179"/>
    <mergeCell ref="EI176:EM176"/>
    <mergeCell ref="EN176:ER176"/>
    <mergeCell ref="ES176:EW176"/>
    <mergeCell ref="EX176:FB176"/>
    <mergeCell ref="FC176:FG176"/>
    <mergeCell ref="FH176:FL176"/>
    <mergeCell ref="DE176:DI176"/>
    <mergeCell ref="DJ176:DN176"/>
    <mergeCell ref="DO176:DS176"/>
    <mergeCell ref="DT176:DX176"/>
    <mergeCell ref="DY176:EC176"/>
    <mergeCell ref="ED176:EH176"/>
    <mergeCell ref="CA176:CE176"/>
    <mergeCell ref="CF176:CJ176"/>
    <mergeCell ref="CK176:CO176"/>
    <mergeCell ref="CP176:CT176"/>
    <mergeCell ref="CU176:CY176"/>
    <mergeCell ref="CZ176:DD176"/>
    <mergeCell ref="AW176:BA176"/>
    <mergeCell ref="BB176:BF176"/>
    <mergeCell ref="BG176:BK176"/>
    <mergeCell ref="BL176:BP176"/>
    <mergeCell ref="BQ176:BU176"/>
    <mergeCell ref="BV176:BZ176"/>
    <mergeCell ref="CA179:CE179"/>
    <mergeCell ref="CF179:CJ179"/>
    <mergeCell ref="GL177:GL179"/>
    <mergeCell ref="GM177:GM179"/>
    <mergeCell ref="I179:M179"/>
    <mergeCell ref="N179:R179"/>
    <mergeCell ref="S179:W179"/>
    <mergeCell ref="X179:AB179"/>
    <mergeCell ref="AC179:AG179"/>
    <mergeCell ref="AH179:AL179"/>
    <mergeCell ref="AM179:AQ179"/>
    <mergeCell ref="AR179:AV179"/>
    <mergeCell ref="FM176:FQ176"/>
    <mergeCell ref="FR176:FV176"/>
    <mergeCell ref="FW176:GA176"/>
    <mergeCell ref="GB176:GF176"/>
    <mergeCell ref="GG176:GK176"/>
    <mergeCell ref="GL174:GL176"/>
    <mergeCell ref="GM174:GM176"/>
    <mergeCell ref="FW179:GA179"/>
    <mergeCell ref="GB179:GF179"/>
    <mergeCell ref="GG179:GK179"/>
    <mergeCell ref="G180:G182"/>
    <mergeCell ref="H180:H182"/>
    <mergeCell ref="AW182:BA182"/>
    <mergeCell ref="BB182:BF182"/>
    <mergeCell ref="BG182:BK182"/>
    <mergeCell ref="BL182:BP182"/>
    <mergeCell ref="ES179:EW179"/>
    <mergeCell ref="EX179:FB179"/>
    <mergeCell ref="FC179:FG179"/>
    <mergeCell ref="FH179:FL179"/>
    <mergeCell ref="FM179:FQ179"/>
    <mergeCell ref="FR179:FV179"/>
    <mergeCell ref="DO179:DS179"/>
    <mergeCell ref="DT179:DX179"/>
    <mergeCell ref="DY179:EC179"/>
    <mergeCell ref="ED179:EH179"/>
    <mergeCell ref="EI179:EM179"/>
    <mergeCell ref="EN179:ER179"/>
    <mergeCell ref="CK179:CO179"/>
    <mergeCell ref="CP179:CT179"/>
    <mergeCell ref="CU179:CY179"/>
    <mergeCell ref="CZ179:DD179"/>
    <mergeCell ref="DE179:DI179"/>
    <mergeCell ref="DJ179:DN179"/>
    <mergeCell ref="BG179:BK179"/>
    <mergeCell ref="BL179:BP179"/>
    <mergeCell ref="BQ179:BU179"/>
    <mergeCell ref="BV179:BZ179"/>
    <mergeCell ref="DE182:DI182"/>
    <mergeCell ref="DJ182:DN182"/>
    <mergeCell ref="DO182:DS182"/>
    <mergeCell ref="DT182:DX182"/>
    <mergeCell ref="BQ182:BU182"/>
    <mergeCell ref="BV182:BZ182"/>
    <mergeCell ref="CA182:CE182"/>
    <mergeCell ref="CF182:CJ182"/>
    <mergeCell ref="CK182:CO182"/>
    <mergeCell ref="CP182:CT182"/>
    <mergeCell ref="GL180:GL182"/>
    <mergeCell ref="GM180:GM182"/>
    <mergeCell ref="I182:M182"/>
    <mergeCell ref="N182:R182"/>
    <mergeCell ref="S182:W182"/>
    <mergeCell ref="X182:AB182"/>
    <mergeCell ref="AC182:AG182"/>
    <mergeCell ref="AH182:AL182"/>
    <mergeCell ref="AM182:AQ182"/>
    <mergeCell ref="AR182:AV182"/>
    <mergeCell ref="GN183:GN191"/>
    <mergeCell ref="I185:M185"/>
    <mergeCell ref="N185:R185"/>
    <mergeCell ref="S185:W185"/>
    <mergeCell ref="X185:AB185"/>
    <mergeCell ref="AC185:AG185"/>
    <mergeCell ref="AH185:AL185"/>
    <mergeCell ref="AM185:AQ185"/>
    <mergeCell ref="GG182:GK182"/>
    <mergeCell ref="DE185:DI185"/>
    <mergeCell ref="DJ185:DN185"/>
    <mergeCell ref="DO185:DS185"/>
    <mergeCell ref="DT185:DX185"/>
    <mergeCell ref="DY185:EC185"/>
    <mergeCell ref="ED185:EH185"/>
    <mergeCell ref="CA185:CE185"/>
    <mergeCell ref="A183:A191"/>
    <mergeCell ref="B183:B191"/>
    <mergeCell ref="C183:C191"/>
    <mergeCell ref="D183:D191"/>
    <mergeCell ref="E183:E191"/>
    <mergeCell ref="G183:G185"/>
    <mergeCell ref="H183:H185"/>
    <mergeCell ref="AR185:AV185"/>
    <mergeCell ref="FC182:FG182"/>
    <mergeCell ref="FH182:FL182"/>
    <mergeCell ref="FM182:FQ182"/>
    <mergeCell ref="FR182:FV182"/>
    <mergeCell ref="FW182:GA182"/>
    <mergeCell ref="GB182:GF182"/>
    <mergeCell ref="DY182:EC182"/>
    <mergeCell ref="ED182:EH182"/>
    <mergeCell ref="EI182:EM182"/>
    <mergeCell ref="EN182:ER182"/>
    <mergeCell ref="ES182:EW182"/>
    <mergeCell ref="EX182:FB182"/>
    <mergeCell ref="CU182:CY182"/>
    <mergeCell ref="CZ182:DD182"/>
    <mergeCell ref="G186:G188"/>
    <mergeCell ref="H186:H188"/>
    <mergeCell ref="AW188:BA188"/>
    <mergeCell ref="BB188:BF188"/>
    <mergeCell ref="EI185:EM185"/>
    <mergeCell ref="EN185:ER185"/>
    <mergeCell ref="ES185:EW185"/>
    <mergeCell ref="EX185:FB185"/>
    <mergeCell ref="FC185:FG185"/>
    <mergeCell ref="FH185:FL185"/>
    <mergeCell ref="CF185:CJ185"/>
    <mergeCell ref="CK185:CO185"/>
    <mergeCell ref="CP185:CT185"/>
    <mergeCell ref="CU185:CY185"/>
    <mergeCell ref="CZ185:DD185"/>
    <mergeCell ref="AW185:BA185"/>
    <mergeCell ref="BB185:BF185"/>
    <mergeCell ref="BG185:BK185"/>
    <mergeCell ref="BL185:BP185"/>
    <mergeCell ref="BQ185:BU185"/>
    <mergeCell ref="BV185:BZ185"/>
    <mergeCell ref="CA188:CE188"/>
    <mergeCell ref="CF188:CJ188"/>
    <mergeCell ref="GL186:GL188"/>
    <mergeCell ref="GM186:GM188"/>
    <mergeCell ref="I188:M188"/>
    <mergeCell ref="N188:R188"/>
    <mergeCell ref="S188:W188"/>
    <mergeCell ref="X188:AB188"/>
    <mergeCell ref="AC188:AG188"/>
    <mergeCell ref="AH188:AL188"/>
    <mergeCell ref="AM188:AQ188"/>
    <mergeCell ref="AR188:AV188"/>
    <mergeCell ref="FM185:FQ185"/>
    <mergeCell ref="FR185:FV185"/>
    <mergeCell ref="FW185:GA185"/>
    <mergeCell ref="GB185:GF185"/>
    <mergeCell ref="GG185:GK185"/>
    <mergeCell ref="GL183:GL185"/>
    <mergeCell ref="GM183:GM185"/>
    <mergeCell ref="FW188:GA188"/>
    <mergeCell ref="GB188:GF188"/>
    <mergeCell ref="GG188:GK188"/>
    <mergeCell ref="G189:G191"/>
    <mergeCell ref="H189:H191"/>
    <mergeCell ref="AW191:BA191"/>
    <mergeCell ref="BB191:BF191"/>
    <mergeCell ref="BG191:BK191"/>
    <mergeCell ref="BL191:BP191"/>
    <mergeCell ref="ES188:EW188"/>
    <mergeCell ref="EX188:FB188"/>
    <mergeCell ref="FC188:FG188"/>
    <mergeCell ref="FH188:FL188"/>
    <mergeCell ref="FM188:FQ188"/>
    <mergeCell ref="FR188:FV188"/>
    <mergeCell ref="DO188:DS188"/>
    <mergeCell ref="DT188:DX188"/>
    <mergeCell ref="DY188:EC188"/>
    <mergeCell ref="ED188:EH188"/>
    <mergeCell ref="EI188:EM188"/>
    <mergeCell ref="EN188:ER188"/>
    <mergeCell ref="CK188:CO188"/>
    <mergeCell ref="CP188:CT188"/>
    <mergeCell ref="CU188:CY188"/>
    <mergeCell ref="CZ188:DD188"/>
    <mergeCell ref="DE188:DI188"/>
    <mergeCell ref="DJ188:DN188"/>
    <mergeCell ref="BG188:BK188"/>
    <mergeCell ref="BL188:BP188"/>
    <mergeCell ref="BQ188:BU188"/>
    <mergeCell ref="BV188:BZ188"/>
    <mergeCell ref="DE191:DI191"/>
    <mergeCell ref="DJ191:DN191"/>
    <mergeCell ref="DO191:DS191"/>
    <mergeCell ref="DT191:DX191"/>
    <mergeCell ref="BQ191:BU191"/>
    <mergeCell ref="BV191:BZ191"/>
    <mergeCell ref="CA191:CE191"/>
    <mergeCell ref="CF191:CJ191"/>
    <mergeCell ref="CK191:CO191"/>
    <mergeCell ref="CP191:CT191"/>
    <mergeCell ref="GL189:GL191"/>
    <mergeCell ref="GM189:GM191"/>
    <mergeCell ref="I191:M191"/>
    <mergeCell ref="N191:R191"/>
    <mergeCell ref="S191:W191"/>
    <mergeCell ref="X191:AB191"/>
    <mergeCell ref="AC191:AG191"/>
    <mergeCell ref="AH191:AL191"/>
    <mergeCell ref="AM191:AQ191"/>
    <mergeCell ref="AR191:AV191"/>
    <mergeCell ref="GN192:GN200"/>
    <mergeCell ref="I194:M194"/>
    <mergeCell ref="N194:R194"/>
    <mergeCell ref="S194:W194"/>
    <mergeCell ref="X194:AB194"/>
    <mergeCell ref="AC194:AG194"/>
    <mergeCell ref="AH194:AL194"/>
    <mergeCell ref="AM194:AQ194"/>
    <mergeCell ref="GG191:GK191"/>
    <mergeCell ref="A192:A200"/>
    <mergeCell ref="B192:B200"/>
    <mergeCell ref="C192:C200"/>
    <mergeCell ref="D192:D200"/>
    <mergeCell ref="E192:E200"/>
    <mergeCell ref="G192:G194"/>
    <mergeCell ref="H192:H194"/>
    <mergeCell ref="AR194:AV194"/>
    <mergeCell ref="FC191:FG191"/>
    <mergeCell ref="FH191:FL191"/>
    <mergeCell ref="FM191:FQ191"/>
    <mergeCell ref="FR191:FV191"/>
    <mergeCell ref="FW191:GA191"/>
    <mergeCell ref="GB191:GF191"/>
    <mergeCell ref="DY191:EC191"/>
    <mergeCell ref="ED191:EH191"/>
    <mergeCell ref="EI191:EM191"/>
    <mergeCell ref="EN191:ER191"/>
    <mergeCell ref="ES191:EW191"/>
    <mergeCell ref="EX191:FB191"/>
    <mergeCell ref="CU191:CY191"/>
    <mergeCell ref="CZ191:DD191"/>
    <mergeCell ref="G195:G197"/>
    <mergeCell ref="H195:H197"/>
    <mergeCell ref="AW197:BA197"/>
    <mergeCell ref="BB197:BF197"/>
    <mergeCell ref="EI194:EM194"/>
    <mergeCell ref="EN194:ER194"/>
    <mergeCell ref="ES194:EW194"/>
    <mergeCell ref="EX194:FB194"/>
    <mergeCell ref="FC194:FG194"/>
    <mergeCell ref="FH194:FL194"/>
    <mergeCell ref="DE194:DI194"/>
    <mergeCell ref="DJ194:DN194"/>
    <mergeCell ref="DO194:DS194"/>
    <mergeCell ref="DT194:DX194"/>
    <mergeCell ref="DY194:EC194"/>
    <mergeCell ref="ED194:EH194"/>
    <mergeCell ref="CA194:CE194"/>
    <mergeCell ref="CF194:CJ194"/>
    <mergeCell ref="CK194:CO194"/>
    <mergeCell ref="CP194:CT194"/>
    <mergeCell ref="CU194:CY194"/>
    <mergeCell ref="CZ194:DD194"/>
    <mergeCell ref="AW194:BA194"/>
    <mergeCell ref="BB194:BF194"/>
    <mergeCell ref="BG194:BK194"/>
    <mergeCell ref="BL194:BP194"/>
    <mergeCell ref="BQ194:BU194"/>
    <mergeCell ref="BV194:BZ194"/>
    <mergeCell ref="CA197:CE197"/>
    <mergeCell ref="CF197:CJ197"/>
    <mergeCell ref="GL195:GL197"/>
    <mergeCell ref="GM195:GM197"/>
    <mergeCell ref="I197:M197"/>
    <mergeCell ref="N197:R197"/>
    <mergeCell ref="S197:W197"/>
    <mergeCell ref="X197:AB197"/>
    <mergeCell ref="AC197:AG197"/>
    <mergeCell ref="AH197:AL197"/>
    <mergeCell ref="AM197:AQ197"/>
    <mergeCell ref="AR197:AV197"/>
    <mergeCell ref="FM194:FQ194"/>
    <mergeCell ref="FR194:FV194"/>
    <mergeCell ref="FW194:GA194"/>
    <mergeCell ref="GB194:GF194"/>
    <mergeCell ref="GG194:GK194"/>
    <mergeCell ref="GL192:GL194"/>
    <mergeCell ref="GM192:GM194"/>
    <mergeCell ref="FW197:GA197"/>
    <mergeCell ref="GB197:GF197"/>
    <mergeCell ref="GG197:GK197"/>
    <mergeCell ref="G198:G200"/>
    <mergeCell ref="H198:H200"/>
    <mergeCell ref="AW200:BA200"/>
    <mergeCell ref="BB200:BF200"/>
    <mergeCell ref="BG200:BK200"/>
    <mergeCell ref="BL200:BP200"/>
    <mergeCell ref="ES197:EW197"/>
    <mergeCell ref="EX197:FB197"/>
    <mergeCell ref="FC197:FG197"/>
    <mergeCell ref="FH197:FL197"/>
    <mergeCell ref="FM197:FQ197"/>
    <mergeCell ref="FR197:FV197"/>
    <mergeCell ref="DO197:DS197"/>
    <mergeCell ref="DT197:DX197"/>
    <mergeCell ref="DY197:EC197"/>
    <mergeCell ref="ED197:EH197"/>
    <mergeCell ref="EI197:EM197"/>
    <mergeCell ref="EN197:ER197"/>
    <mergeCell ref="CK197:CO197"/>
    <mergeCell ref="CP197:CT197"/>
    <mergeCell ref="CU197:CY197"/>
    <mergeCell ref="CZ197:DD197"/>
    <mergeCell ref="DE197:DI197"/>
    <mergeCell ref="DJ197:DN197"/>
    <mergeCell ref="BG197:BK197"/>
    <mergeCell ref="BL197:BP197"/>
    <mergeCell ref="BQ197:BU197"/>
    <mergeCell ref="BV197:BZ197"/>
    <mergeCell ref="DE200:DI200"/>
    <mergeCell ref="DJ200:DN200"/>
    <mergeCell ref="DO200:DS200"/>
    <mergeCell ref="DT200:DX200"/>
    <mergeCell ref="BQ200:BU200"/>
    <mergeCell ref="BV200:BZ200"/>
    <mergeCell ref="CA200:CE200"/>
    <mergeCell ref="CF200:CJ200"/>
    <mergeCell ref="CK200:CO200"/>
    <mergeCell ref="CP200:CT200"/>
    <mergeCell ref="GL198:GL200"/>
    <mergeCell ref="GM198:GM200"/>
    <mergeCell ref="I200:M200"/>
    <mergeCell ref="N200:R200"/>
    <mergeCell ref="S200:W200"/>
    <mergeCell ref="X200:AB200"/>
    <mergeCell ref="AC200:AG200"/>
    <mergeCell ref="AH200:AL200"/>
    <mergeCell ref="AM200:AQ200"/>
    <mergeCell ref="AR200:AV200"/>
    <mergeCell ref="GN201:GN209"/>
    <mergeCell ref="I203:M203"/>
    <mergeCell ref="N203:R203"/>
    <mergeCell ref="S203:W203"/>
    <mergeCell ref="X203:AB203"/>
    <mergeCell ref="AC203:AG203"/>
    <mergeCell ref="AH203:AL203"/>
    <mergeCell ref="AM203:AQ203"/>
    <mergeCell ref="GG200:GK200"/>
    <mergeCell ref="DE203:DI203"/>
    <mergeCell ref="DJ203:DN203"/>
    <mergeCell ref="DO203:DS203"/>
    <mergeCell ref="DT203:DX203"/>
    <mergeCell ref="DY203:EC203"/>
    <mergeCell ref="ED203:EH203"/>
    <mergeCell ref="CA203:CE203"/>
    <mergeCell ref="A201:A209"/>
    <mergeCell ref="B201:B209"/>
    <mergeCell ref="C201:C209"/>
    <mergeCell ref="D201:D209"/>
    <mergeCell ref="E201:E209"/>
    <mergeCell ref="G201:G203"/>
    <mergeCell ref="H201:H203"/>
    <mergeCell ref="AR203:AV203"/>
    <mergeCell ref="FC200:FG200"/>
    <mergeCell ref="FH200:FL200"/>
    <mergeCell ref="FM200:FQ200"/>
    <mergeCell ref="FR200:FV200"/>
    <mergeCell ref="FW200:GA200"/>
    <mergeCell ref="GB200:GF200"/>
    <mergeCell ref="DY200:EC200"/>
    <mergeCell ref="ED200:EH200"/>
    <mergeCell ref="EI200:EM200"/>
    <mergeCell ref="EN200:ER200"/>
    <mergeCell ref="ES200:EW200"/>
    <mergeCell ref="EX200:FB200"/>
    <mergeCell ref="CU200:CY200"/>
    <mergeCell ref="CZ200:DD200"/>
    <mergeCell ref="G204:G206"/>
    <mergeCell ref="H204:H206"/>
    <mergeCell ref="AW206:BA206"/>
    <mergeCell ref="BB206:BF206"/>
    <mergeCell ref="EI203:EM203"/>
    <mergeCell ref="EN203:ER203"/>
    <mergeCell ref="ES203:EW203"/>
    <mergeCell ref="EX203:FB203"/>
    <mergeCell ref="FC203:FG203"/>
    <mergeCell ref="FH203:FL203"/>
    <mergeCell ref="CF203:CJ203"/>
    <mergeCell ref="CK203:CO203"/>
    <mergeCell ref="CP203:CT203"/>
    <mergeCell ref="CU203:CY203"/>
    <mergeCell ref="CZ203:DD203"/>
    <mergeCell ref="AW203:BA203"/>
    <mergeCell ref="BB203:BF203"/>
    <mergeCell ref="BG203:BK203"/>
    <mergeCell ref="BL203:BP203"/>
    <mergeCell ref="BQ203:BU203"/>
    <mergeCell ref="BV203:BZ203"/>
    <mergeCell ref="CA206:CE206"/>
    <mergeCell ref="CF206:CJ206"/>
    <mergeCell ref="GL204:GL206"/>
    <mergeCell ref="GM204:GM206"/>
    <mergeCell ref="I206:M206"/>
    <mergeCell ref="N206:R206"/>
    <mergeCell ref="S206:W206"/>
    <mergeCell ref="X206:AB206"/>
    <mergeCell ref="AC206:AG206"/>
    <mergeCell ref="AH206:AL206"/>
    <mergeCell ref="AM206:AQ206"/>
    <mergeCell ref="AR206:AV206"/>
    <mergeCell ref="FM203:FQ203"/>
    <mergeCell ref="FR203:FV203"/>
    <mergeCell ref="FW203:GA203"/>
    <mergeCell ref="GB203:GF203"/>
    <mergeCell ref="GG203:GK203"/>
    <mergeCell ref="GL201:GL203"/>
    <mergeCell ref="GM201:GM203"/>
    <mergeCell ref="FW206:GA206"/>
    <mergeCell ref="GB206:GF206"/>
    <mergeCell ref="GG206:GK206"/>
    <mergeCell ref="G207:G209"/>
    <mergeCell ref="H207:H209"/>
    <mergeCell ref="AW209:BA209"/>
    <mergeCell ref="BB209:BF209"/>
    <mergeCell ref="BG209:BK209"/>
    <mergeCell ref="BL209:BP209"/>
    <mergeCell ref="ES206:EW206"/>
    <mergeCell ref="EX206:FB206"/>
    <mergeCell ref="FC206:FG206"/>
    <mergeCell ref="FH206:FL206"/>
    <mergeCell ref="FM206:FQ206"/>
    <mergeCell ref="FR206:FV206"/>
    <mergeCell ref="DO206:DS206"/>
    <mergeCell ref="DT206:DX206"/>
    <mergeCell ref="DY206:EC206"/>
    <mergeCell ref="ED206:EH206"/>
    <mergeCell ref="EI206:EM206"/>
    <mergeCell ref="EN206:ER206"/>
    <mergeCell ref="CK206:CO206"/>
    <mergeCell ref="CP206:CT206"/>
    <mergeCell ref="CU206:CY206"/>
    <mergeCell ref="CZ206:DD206"/>
    <mergeCell ref="DE206:DI206"/>
    <mergeCell ref="DJ206:DN206"/>
    <mergeCell ref="BG206:BK206"/>
    <mergeCell ref="BL206:BP206"/>
    <mergeCell ref="BQ206:BU206"/>
    <mergeCell ref="BV206:BZ206"/>
    <mergeCell ref="DE209:DI209"/>
    <mergeCell ref="DJ209:DN209"/>
    <mergeCell ref="DO209:DS209"/>
    <mergeCell ref="DT209:DX209"/>
    <mergeCell ref="BQ209:BU209"/>
    <mergeCell ref="BV209:BZ209"/>
    <mergeCell ref="CA209:CE209"/>
    <mergeCell ref="CF209:CJ209"/>
    <mergeCell ref="CK209:CO209"/>
    <mergeCell ref="CP209:CT209"/>
    <mergeCell ref="GL207:GL209"/>
    <mergeCell ref="GM207:GM209"/>
    <mergeCell ref="I209:M209"/>
    <mergeCell ref="N209:R209"/>
    <mergeCell ref="S209:W209"/>
    <mergeCell ref="X209:AB209"/>
    <mergeCell ref="AC209:AG209"/>
    <mergeCell ref="AH209:AL209"/>
    <mergeCell ref="AM209:AQ209"/>
    <mergeCell ref="AR209:AV209"/>
    <mergeCell ref="GN210:GN218"/>
    <mergeCell ref="I212:M212"/>
    <mergeCell ref="N212:R212"/>
    <mergeCell ref="S212:W212"/>
    <mergeCell ref="X212:AB212"/>
    <mergeCell ref="AC212:AG212"/>
    <mergeCell ref="AH212:AL212"/>
    <mergeCell ref="AM212:AQ212"/>
    <mergeCell ref="GG209:GK209"/>
    <mergeCell ref="A210:A218"/>
    <mergeCell ref="B210:B218"/>
    <mergeCell ref="C210:C218"/>
    <mergeCell ref="D210:D218"/>
    <mergeCell ref="E210:E218"/>
    <mergeCell ref="G210:G212"/>
    <mergeCell ref="H210:H212"/>
    <mergeCell ref="AR212:AV212"/>
    <mergeCell ref="FC209:FG209"/>
    <mergeCell ref="FH209:FL209"/>
    <mergeCell ref="FM209:FQ209"/>
    <mergeCell ref="FR209:FV209"/>
    <mergeCell ref="FW209:GA209"/>
    <mergeCell ref="GB209:GF209"/>
    <mergeCell ref="DY209:EC209"/>
    <mergeCell ref="ED209:EH209"/>
    <mergeCell ref="EI209:EM209"/>
    <mergeCell ref="EN209:ER209"/>
    <mergeCell ref="ES209:EW209"/>
    <mergeCell ref="EX209:FB209"/>
    <mergeCell ref="CU209:CY209"/>
    <mergeCell ref="CZ209:DD209"/>
    <mergeCell ref="G213:G215"/>
    <mergeCell ref="H213:H215"/>
    <mergeCell ref="AW215:BA215"/>
    <mergeCell ref="BB215:BF215"/>
    <mergeCell ref="EI212:EM212"/>
    <mergeCell ref="EN212:ER212"/>
    <mergeCell ref="ES212:EW212"/>
    <mergeCell ref="EX212:FB212"/>
    <mergeCell ref="FC212:FG212"/>
    <mergeCell ref="FH212:FL212"/>
    <mergeCell ref="DE212:DI212"/>
    <mergeCell ref="DJ212:DN212"/>
    <mergeCell ref="DO212:DS212"/>
    <mergeCell ref="DT212:DX212"/>
    <mergeCell ref="DY212:EC212"/>
    <mergeCell ref="ED212:EH212"/>
    <mergeCell ref="CA212:CE212"/>
    <mergeCell ref="CF212:CJ212"/>
    <mergeCell ref="CK212:CO212"/>
    <mergeCell ref="CP212:CT212"/>
    <mergeCell ref="CU212:CY212"/>
    <mergeCell ref="CZ212:DD212"/>
    <mergeCell ref="AW212:BA212"/>
    <mergeCell ref="BB212:BF212"/>
    <mergeCell ref="BG212:BK212"/>
    <mergeCell ref="BL212:BP212"/>
    <mergeCell ref="BQ212:BU212"/>
    <mergeCell ref="BV212:BZ212"/>
    <mergeCell ref="CA215:CE215"/>
    <mergeCell ref="CF215:CJ215"/>
    <mergeCell ref="GL213:GL215"/>
    <mergeCell ref="GM213:GM215"/>
    <mergeCell ref="I215:M215"/>
    <mergeCell ref="N215:R215"/>
    <mergeCell ref="S215:W215"/>
    <mergeCell ref="X215:AB215"/>
    <mergeCell ref="AC215:AG215"/>
    <mergeCell ref="AH215:AL215"/>
    <mergeCell ref="AM215:AQ215"/>
    <mergeCell ref="AR215:AV215"/>
    <mergeCell ref="FM212:FQ212"/>
    <mergeCell ref="FR212:FV212"/>
    <mergeCell ref="FW212:GA212"/>
    <mergeCell ref="GB212:GF212"/>
    <mergeCell ref="GG212:GK212"/>
    <mergeCell ref="GL210:GL212"/>
    <mergeCell ref="GM210:GM212"/>
    <mergeCell ref="FW215:GA215"/>
    <mergeCell ref="GB215:GF215"/>
    <mergeCell ref="GG215:GK215"/>
    <mergeCell ref="G216:G218"/>
    <mergeCell ref="H216:H218"/>
    <mergeCell ref="AW218:BA218"/>
    <mergeCell ref="BB218:BF218"/>
    <mergeCell ref="BG218:BK218"/>
    <mergeCell ref="BL218:BP218"/>
    <mergeCell ref="ES215:EW215"/>
    <mergeCell ref="EX215:FB215"/>
    <mergeCell ref="FC215:FG215"/>
    <mergeCell ref="FH215:FL215"/>
    <mergeCell ref="FM215:FQ215"/>
    <mergeCell ref="FR215:FV215"/>
    <mergeCell ref="DO215:DS215"/>
    <mergeCell ref="DT215:DX215"/>
    <mergeCell ref="DY215:EC215"/>
    <mergeCell ref="ED215:EH215"/>
    <mergeCell ref="EI215:EM215"/>
    <mergeCell ref="EN215:ER215"/>
    <mergeCell ref="CK215:CO215"/>
    <mergeCell ref="CP215:CT215"/>
    <mergeCell ref="CU215:CY215"/>
    <mergeCell ref="CZ215:DD215"/>
    <mergeCell ref="DE215:DI215"/>
    <mergeCell ref="DJ215:DN215"/>
    <mergeCell ref="BG215:BK215"/>
    <mergeCell ref="BL215:BP215"/>
    <mergeCell ref="BQ215:BU215"/>
    <mergeCell ref="BV215:BZ215"/>
    <mergeCell ref="DE218:DI218"/>
    <mergeCell ref="DJ218:DN218"/>
    <mergeCell ref="DO218:DS218"/>
    <mergeCell ref="DT218:DX218"/>
    <mergeCell ref="BQ218:BU218"/>
    <mergeCell ref="BV218:BZ218"/>
    <mergeCell ref="CA218:CE218"/>
    <mergeCell ref="CF218:CJ218"/>
    <mergeCell ref="CK218:CO218"/>
    <mergeCell ref="CP218:CT218"/>
    <mergeCell ref="GL216:GL218"/>
    <mergeCell ref="GM216:GM218"/>
    <mergeCell ref="I218:M218"/>
    <mergeCell ref="N218:R218"/>
    <mergeCell ref="S218:W218"/>
    <mergeCell ref="X218:AB218"/>
    <mergeCell ref="AC218:AG218"/>
    <mergeCell ref="AH218:AL218"/>
    <mergeCell ref="AM218:AQ218"/>
    <mergeCell ref="AR218:AV218"/>
    <mergeCell ref="GN219:GN227"/>
    <mergeCell ref="I221:M221"/>
    <mergeCell ref="N221:R221"/>
    <mergeCell ref="S221:W221"/>
    <mergeCell ref="X221:AB221"/>
    <mergeCell ref="AC221:AG221"/>
    <mergeCell ref="AH221:AL221"/>
    <mergeCell ref="AM221:AQ221"/>
    <mergeCell ref="GG218:GK218"/>
    <mergeCell ref="DE221:DI221"/>
    <mergeCell ref="DJ221:DN221"/>
    <mergeCell ref="DO221:DS221"/>
    <mergeCell ref="DT221:DX221"/>
    <mergeCell ref="DY221:EC221"/>
    <mergeCell ref="ED221:EH221"/>
    <mergeCell ref="CA221:CE221"/>
    <mergeCell ref="A219:A227"/>
    <mergeCell ref="B219:B227"/>
    <mergeCell ref="C219:C227"/>
    <mergeCell ref="D219:D227"/>
    <mergeCell ref="E219:E227"/>
    <mergeCell ref="G219:G221"/>
    <mergeCell ref="H219:H221"/>
    <mergeCell ref="AR221:AV221"/>
    <mergeCell ref="FC218:FG218"/>
    <mergeCell ref="FH218:FL218"/>
    <mergeCell ref="FM218:FQ218"/>
    <mergeCell ref="FR218:FV218"/>
    <mergeCell ref="FW218:GA218"/>
    <mergeCell ref="GB218:GF218"/>
    <mergeCell ref="DY218:EC218"/>
    <mergeCell ref="ED218:EH218"/>
    <mergeCell ref="EI218:EM218"/>
    <mergeCell ref="EN218:ER218"/>
    <mergeCell ref="ES218:EW218"/>
    <mergeCell ref="EX218:FB218"/>
    <mergeCell ref="CU218:CY218"/>
    <mergeCell ref="CZ218:DD218"/>
    <mergeCell ref="G222:G224"/>
    <mergeCell ref="H222:H224"/>
    <mergeCell ref="AW224:BA224"/>
    <mergeCell ref="BB224:BF224"/>
    <mergeCell ref="EI221:EM221"/>
    <mergeCell ref="EN221:ER221"/>
    <mergeCell ref="ES221:EW221"/>
    <mergeCell ref="EX221:FB221"/>
    <mergeCell ref="FC221:FG221"/>
    <mergeCell ref="FH221:FL221"/>
    <mergeCell ref="CF221:CJ221"/>
    <mergeCell ref="CK221:CO221"/>
    <mergeCell ref="CP221:CT221"/>
    <mergeCell ref="CU221:CY221"/>
    <mergeCell ref="CZ221:DD221"/>
    <mergeCell ref="AW221:BA221"/>
    <mergeCell ref="BB221:BF221"/>
    <mergeCell ref="BG221:BK221"/>
    <mergeCell ref="BL221:BP221"/>
    <mergeCell ref="BQ221:BU221"/>
    <mergeCell ref="BV221:BZ221"/>
    <mergeCell ref="CA224:CE224"/>
    <mergeCell ref="CF224:CJ224"/>
    <mergeCell ref="GL222:GL224"/>
    <mergeCell ref="GM222:GM224"/>
    <mergeCell ref="I224:M224"/>
    <mergeCell ref="N224:R224"/>
    <mergeCell ref="S224:W224"/>
    <mergeCell ref="X224:AB224"/>
    <mergeCell ref="AC224:AG224"/>
    <mergeCell ref="AH224:AL224"/>
    <mergeCell ref="AM224:AQ224"/>
    <mergeCell ref="AR224:AV224"/>
    <mergeCell ref="FM221:FQ221"/>
    <mergeCell ref="FR221:FV221"/>
    <mergeCell ref="FW221:GA221"/>
    <mergeCell ref="GB221:GF221"/>
    <mergeCell ref="GG221:GK221"/>
    <mergeCell ref="GL219:GL221"/>
    <mergeCell ref="GM219:GM221"/>
    <mergeCell ref="FW224:GA224"/>
    <mergeCell ref="GB224:GF224"/>
    <mergeCell ref="GG224:GK224"/>
    <mergeCell ref="G225:G227"/>
    <mergeCell ref="H225:H227"/>
    <mergeCell ref="AW227:BA227"/>
    <mergeCell ref="BB227:BF227"/>
    <mergeCell ref="BG227:BK227"/>
    <mergeCell ref="BL227:BP227"/>
    <mergeCell ref="ES224:EW224"/>
    <mergeCell ref="EX224:FB224"/>
    <mergeCell ref="FC224:FG224"/>
    <mergeCell ref="FH224:FL224"/>
    <mergeCell ref="FM224:FQ224"/>
    <mergeCell ref="FR224:FV224"/>
    <mergeCell ref="DO224:DS224"/>
    <mergeCell ref="DT224:DX224"/>
    <mergeCell ref="DY224:EC224"/>
    <mergeCell ref="ED224:EH224"/>
    <mergeCell ref="EI224:EM224"/>
    <mergeCell ref="EN224:ER224"/>
    <mergeCell ref="CK224:CO224"/>
    <mergeCell ref="CP224:CT224"/>
    <mergeCell ref="CU224:CY224"/>
    <mergeCell ref="CZ224:DD224"/>
    <mergeCell ref="DE224:DI224"/>
    <mergeCell ref="DJ224:DN224"/>
    <mergeCell ref="BG224:BK224"/>
    <mergeCell ref="BL224:BP224"/>
    <mergeCell ref="BQ224:BU224"/>
    <mergeCell ref="BV224:BZ224"/>
    <mergeCell ref="DE227:DI227"/>
    <mergeCell ref="DJ227:DN227"/>
    <mergeCell ref="DO227:DS227"/>
    <mergeCell ref="DT227:DX227"/>
    <mergeCell ref="BQ227:BU227"/>
    <mergeCell ref="BV227:BZ227"/>
    <mergeCell ref="CA227:CE227"/>
    <mergeCell ref="CF227:CJ227"/>
    <mergeCell ref="CK227:CO227"/>
    <mergeCell ref="CP227:CT227"/>
    <mergeCell ref="GL225:GL227"/>
    <mergeCell ref="GM225:GM227"/>
    <mergeCell ref="I227:M227"/>
    <mergeCell ref="N227:R227"/>
    <mergeCell ref="S227:W227"/>
    <mergeCell ref="X227:AB227"/>
    <mergeCell ref="AC227:AG227"/>
    <mergeCell ref="AH227:AL227"/>
    <mergeCell ref="AM227:AQ227"/>
    <mergeCell ref="AR227:AV227"/>
    <mergeCell ref="GN228:GN230"/>
    <mergeCell ref="I230:M230"/>
    <mergeCell ref="N230:R230"/>
    <mergeCell ref="S230:W230"/>
    <mergeCell ref="X230:AB230"/>
    <mergeCell ref="AC230:AG230"/>
    <mergeCell ref="AH230:AL230"/>
    <mergeCell ref="AM230:AQ230"/>
    <mergeCell ref="GG227:GK227"/>
    <mergeCell ref="A228:A236"/>
    <mergeCell ref="B228:B236"/>
    <mergeCell ref="C228:C236"/>
    <mergeCell ref="D228:D236"/>
    <mergeCell ref="E228:E236"/>
    <mergeCell ref="G228:G230"/>
    <mergeCell ref="H228:H230"/>
    <mergeCell ref="AR230:AV230"/>
    <mergeCell ref="FC227:FG227"/>
    <mergeCell ref="FH227:FL227"/>
    <mergeCell ref="FM227:FQ227"/>
    <mergeCell ref="FR227:FV227"/>
    <mergeCell ref="FW227:GA227"/>
    <mergeCell ref="GB227:GF227"/>
    <mergeCell ref="DY227:EC227"/>
    <mergeCell ref="ED227:EH227"/>
    <mergeCell ref="EI227:EM227"/>
    <mergeCell ref="EN227:ER227"/>
    <mergeCell ref="ES227:EW227"/>
    <mergeCell ref="EX227:FB227"/>
    <mergeCell ref="CU227:CY227"/>
    <mergeCell ref="CZ227:DD227"/>
    <mergeCell ref="G231:G233"/>
    <mergeCell ref="H231:H233"/>
    <mergeCell ref="AW233:BA233"/>
    <mergeCell ref="BB233:BF233"/>
    <mergeCell ref="EI230:EM230"/>
    <mergeCell ref="EN230:ER230"/>
    <mergeCell ref="ES230:EW230"/>
    <mergeCell ref="EX230:FB230"/>
    <mergeCell ref="FC230:FG230"/>
    <mergeCell ref="FH230:FL230"/>
    <mergeCell ref="DE230:DI230"/>
    <mergeCell ref="DJ230:DN230"/>
    <mergeCell ref="DO230:DS230"/>
    <mergeCell ref="DT230:DX230"/>
    <mergeCell ref="DY230:EC230"/>
    <mergeCell ref="ED230:EH230"/>
    <mergeCell ref="CA230:CE230"/>
    <mergeCell ref="CF230:CJ230"/>
    <mergeCell ref="CK230:CO230"/>
    <mergeCell ref="CP230:CT230"/>
    <mergeCell ref="CU230:CY230"/>
    <mergeCell ref="CZ230:DD230"/>
    <mergeCell ref="AW230:BA230"/>
    <mergeCell ref="BB230:BF230"/>
    <mergeCell ref="BG230:BK230"/>
    <mergeCell ref="BL230:BP230"/>
    <mergeCell ref="BQ230:BU230"/>
    <mergeCell ref="BV230:BZ230"/>
    <mergeCell ref="CA233:CE233"/>
    <mergeCell ref="CF233:CJ233"/>
    <mergeCell ref="GL231:GL233"/>
    <mergeCell ref="GM231:GM233"/>
    <mergeCell ref="I233:M233"/>
    <mergeCell ref="N233:R233"/>
    <mergeCell ref="S233:W233"/>
    <mergeCell ref="X233:AB233"/>
    <mergeCell ref="AC233:AG233"/>
    <mergeCell ref="AH233:AL233"/>
    <mergeCell ref="AM233:AQ233"/>
    <mergeCell ref="AR233:AV233"/>
    <mergeCell ref="FM230:FQ230"/>
    <mergeCell ref="FR230:FV230"/>
    <mergeCell ref="FW230:GA230"/>
    <mergeCell ref="GB230:GF230"/>
    <mergeCell ref="GG230:GK230"/>
    <mergeCell ref="GL228:GL230"/>
    <mergeCell ref="GM228:GM230"/>
    <mergeCell ref="FW233:GA233"/>
    <mergeCell ref="GB233:GF233"/>
    <mergeCell ref="GG233:GK233"/>
    <mergeCell ref="G234:G236"/>
    <mergeCell ref="H234:H236"/>
    <mergeCell ref="AR236:AV236"/>
    <mergeCell ref="AW236:BA236"/>
    <mergeCell ref="BB236:BF236"/>
    <mergeCell ref="BG236:BK236"/>
    <mergeCell ref="ES233:EW233"/>
    <mergeCell ref="EX233:FB233"/>
    <mergeCell ref="FC233:FG233"/>
    <mergeCell ref="FH233:FL233"/>
    <mergeCell ref="FM233:FQ233"/>
    <mergeCell ref="FR233:FV233"/>
    <mergeCell ref="DO233:DS233"/>
    <mergeCell ref="DT233:DX233"/>
    <mergeCell ref="DY233:EC233"/>
    <mergeCell ref="ED233:EH233"/>
    <mergeCell ref="EI233:EM233"/>
    <mergeCell ref="EN233:ER233"/>
    <mergeCell ref="CK233:CO233"/>
    <mergeCell ref="CP233:CT233"/>
    <mergeCell ref="CU233:CY233"/>
    <mergeCell ref="CZ233:DD233"/>
    <mergeCell ref="DE233:DI233"/>
    <mergeCell ref="DJ233:DN233"/>
    <mergeCell ref="BG233:BK233"/>
    <mergeCell ref="BL233:BP233"/>
    <mergeCell ref="BQ233:BU233"/>
    <mergeCell ref="BV233:BZ233"/>
    <mergeCell ref="DJ236:DN236"/>
    <mergeCell ref="DO236:DS236"/>
    <mergeCell ref="BL236:BP236"/>
    <mergeCell ref="BQ236:BU236"/>
    <mergeCell ref="BV236:BZ236"/>
    <mergeCell ref="CA236:CE236"/>
    <mergeCell ref="CF236:CJ236"/>
    <mergeCell ref="CK236:CO236"/>
    <mergeCell ref="GL234:GL236"/>
    <mergeCell ref="GM234:GM236"/>
    <mergeCell ref="GN234:GN236"/>
    <mergeCell ref="I236:M236"/>
    <mergeCell ref="N236:R236"/>
    <mergeCell ref="S236:W236"/>
    <mergeCell ref="X236:AB236"/>
    <mergeCell ref="AC236:AG236"/>
    <mergeCell ref="AH236:AL236"/>
    <mergeCell ref="AM236:AQ236"/>
    <mergeCell ref="CK240:CO240"/>
    <mergeCell ref="A243:A245"/>
    <mergeCell ref="B243:B245"/>
    <mergeCell ref="C243:C245"/>
    <mergeCell ref="D243:D245"/>
    <mergeCell ref="E243:E245"/>
    <mergeCell ref="F243:F245"/>
    <mergeCell ref="G243:G245"/>
    <mergeCell ref="H243:H245"/>
    <mergeCell ref="I243:GK243"/>
    <mergeCell ref="GB236:GF236"/>
    <mergeCell ref="GG236:GK236"/>
    <mergeCell ref="GB237:GF239"/>
    <mergeCell ref="GG237:GK237"/>
    <mergeCell ref="GG238:GK238"/>
    <mergeCell ref="GG239:GK239"/>
    <mergeCell ref="EX236:FB236"/>
    <mergeCell ref="FC236:FG236"/>
    <mergeCell ref="FH236:FL236"/>
    <mergeCell ref="FM236:FQ236"/>
    <mergeCell ref="FR236:FV236"/>
    <mergeCell ref="FW236:GA236"/>
    <mergeCell ref="DT236:DX236"/>
    <mergeCell ref="DY236:EC236"/>
    <mergeCell ref="ED236:EH236"/>
    <mergeCell ref="EI236:EM236"/>
    <mergeCell ref="EN236:ER236"/>
    <mergeCell ref="ES236:EW236"/>
    <mergeCell ref="CP236:CT236"/>
    <mergeCell ref="CU236:CY236"/>
    <mergeCell ref="CZ236:DD236"/>
    <mergeCell ref="DE236:DI236"/>
    <mergeCell ref="FW245:GA245"/>
    <mergeCell ref="GB245:GF245"/>
    <mergeCell ref="GG245:GK245"/>
    <mergeCell ref="A246:A254"/>
    <mergeCell ref="B246:B254"/>
    <mergeCell ref="C246:C254"/>
    <mergeCell ref="D246:D254"/>
    <mergeCell ref="E246:E254"/>
    <mergeCell ref="G246:G248"/>
    <mergeCell ref="GL243:GL245"/>
    <mergeCell ref="GM243:GM245"/>
    <mergeCell ref="GN243:GN245"/>
    <mergeCell ref="I244:BA244"/>
    <mergeCell ref="BB244:DI244"/>
    <mergeCell ref="DJ245:DN245"/>
    <mergeCell ref="FC245:FG245"/>
    <mergeCell ref="FH245:FL245"/>
    <mergeCell ref="FM245:FQ245"/>
    <mergeCell ref="FR245:FV245"/>
    <mergeCell ref="CK248:CO248"/>
    <mergeCell ref="CP248:CT248"/>
    <mergeCell ref="AM248:AQ248"/>
    <mergeCell ref="AR248:AV248"/>
    <mergeCell ref="AW248:BA248"/>
    <mergeCell ref="BB248:BF248"/>
    <mergeCell ref="BG248:BK248"/>
    <mergeCell ref="BL248:BP248"/>
    <mergeCell ref="H246:H248"/>
    <mergeCell ref="GL246:GL248"/>
    <mergeCell ref="GM246:GM248"/>
    <mergeCell ref="GN246:GN254"/>
    <mergeCell ref="I248:M248"/>
    <mergeCell ref="N248:R248"/>
    <mergeCell ref="S248:W248"/>
    <mergeCell ref="X248:AB248"/>
    <mergeCell ref="AC248:AG248"/>
    <mergeCell ref="AH248:AL248"/>
    <mergeCell ref="GG248:GK248"/>
    <mergeCell ref="G249:G251"/>
    <mergeCell ref="H249:H251"/>
    <mergeCell ref="GL249:GL251"/>
    <mergeCell ref="GM249:GM251"/>
    <mergeCell ref="I251:M251"/>
    <mergeCell ref="N251:R251"/>
    <mergeCell ref="S251:W251"/>
    <mergeCell ref="X251:AB251"/>
    <mergeCell ref="FC248:FG248"/>
    <mergeCell ref="FH248:FL248"/>
    <mergeCell ref="FM248:FQ248"/>
    <mergeCell ref="FR248:FV248"/>
    <mergeCell ref="FW248:GA248"/>
    <mergeCell ref="GB248:GF248"/>
    <mergeCell ref="DY248:EC248"/>
    <mergeCell ref="ED248:EH248"/>
    <mergeCell ref="EI248:EM248"/>
    <mergeCell ref="EN248:ER248"/>
    <mergeCell ref="ES248:EW248"/>
    <mergeCell ref="EX248:FB248"/>
    <mergeCell ref="CU248:CY248"/>
    <mergeCell ref="CZ248:DD248"/>
    <mergeCell ref="DE248:DI248"/>
    <mergeCell ref="DJ248:DN248"/>
    <mergeCell ref="DO248:DS248"/>
    <mergeCell ref="DT248:DX248"/>
    <mergeCell ref="BQ248:BU248"/>
    <mergeCell ref="BV248:BZ248"/>
    <mergeCell ref="CA248:CE248"/>
    <mergeCell ref="CF248:CJ248"/>
    <mergeCell ref="G252:G254"/>
    <mergeCell ref="H252:H254"/>
    <mergeCell ref="BB254:BF254"/>
    <mergeCell ref="BG254:BK254"/>
    <mergeCell ref="BL254:BP254"/>
    <mergeCell ref="BQ254:BU254"/>
    <mergeCell ref="ES251:EW251"/>
    <mergeCell ref="EX251:FB251"/>
    <mergeCell ref="FC251:FG251"/>
    <mergeCell ref="FH251:FL251"/>
    <mergeCell ref="FM251:FQ251"/>
    <mergeCell ref="FR251:FV251"/>
    <mergeCell ref="DO251:DS251"/>
    <mergeCell ref="DT251:DX251"/>
    <mergeCell ref="DY251:EC251"/>
    <mergeCell ref="ED251:EH251"/>
    <mergeCell ref="EI251:EM251"/>
    <mergeCell ref="EN251:ER251"/>
    <mergeCell ref="CK251:CO251"/>
    <mergeCell ref="CP251:CT251"/>
    <mergeCell ref="CU251:CY251"/>
    <mergeCell ref="CZ251:DD251"/>
    <mergeCell ref="DE251:DI251"/>
    <mergeCell ref="DJ251:DN251"/>
    <mergeCell ref="BG251:BK251"/>
    <mergeCell ref="BL251:BP251"/>
    <mergeCell ref="BQ251:BU251"/>
    <mergeCell ref="BV251:BZ251"/>
    <mergeCell ref="CA251:CE251"/>
    <mergeCell ref="CF251:CJ251"/>
    <mergeCell ref="AC251:AG251"/>
    <mergeCell ref="GM252:GM254"/>
    <mergeCell ref="I254:M254"/>
    <mergeCell ref="N254:R254"/>
    <mergeCell ref="S254:W254"/>
    <mergeCell ref="X254:AB254"/>
    <mergeCell ref="AC254:AG254"/>
    <mergeCell ref="AH254:AL254"/>
    <mergeCell ref="AM254:AQ254"/>
    <mergeCell ref="AR254:BA254"/>
    <mergeCell ref="FW251:GA251"/>
    <mergeCell ref="GB251:GF251"/>
    <mergeCell ref="GG251:GK251"/>
    <mergeCell ref="AH251:AL251"/>
    <mergeCell ref="AM251:AQ251"/>
    <mergeCell ref="AR251:AV251"/>
    <mergeCell ref="AW251:BA251"/>
    <mergeCell ref="BB251:BF251"/>
    <mergeCell ref="FH254:FL254"/>
    <mergeCell ref="FM254:FQ254"/>
    <mergeCell ref="FR254:FV254"/>
    <mergeCell ref="FW254:GA254"/>
    <mergeCell ref="GB254:GF254"/>
    <mergeCell ref="GG254:GK254"/>
    <mergeCell ref="ED254:EH254"/>
    <mergeCell ref="EI254:EM254"/>
    <mergeCell ref="EN254:ER254"/>
    <mergeCell ref="ES254:EW254"/>
    <mergeCell ref="EX254:FB254"/>
    <mergeCell ref="FC254:FG254"/>
    <mergeCell ref="CZ254:DD254"/>
    <mergeCell ref="DE254:DI254"/>
    <mergeCell ref="DJ254:DN254"/>
    <mergeCell ref="DO254:DS254"/>
    <mergeCell ref="DT254:DX254"/>
    <mergeCell ref="DY254:EC254"/>
    <mergeCell ref="G255:G257"/>
    <mergeCell ref="H255:H257"/>
    <mergeCell ref="GL255:GL257"/>
    <mergeCell ref="EN257:ER257"/>
    <mergeCell ref="ES257:EW257"/>
    <mergeCell ref="CP257:CT257"/>
    <mergeCell ref="CU257:CY257"/>
    <mergeCell ref="CZ257:DD257"/>
    <mergeCell ref="DE257:DI257"/>
    <mergeCell ref="DJ257:DN257"/>
    <mergeCell ref="DO257:DS257"/>
    <mergeCell ref="BL257:BP257"/>
    <mergeCell ref="BQ257:BU257"/>
    <mergeCell ref="BV257:BZ257"/>
    <mergeCell ref="CA257:CE257"/>
    <mergeCell ref="CF257:CJ257"/>
    <mergeCell ref="CK257:CO257"/>
    <mergeCell ref="BV254:BZ254"/>
    <mergeCell ref="CA254:CE254"/>
    <mergeCell ref="CF254:CJ254"/>
    <mergeCell ref="CK254:CO254"/>
    <mergeCell ref="CP254:CT254"/>
    <mergeCell ref="CU254:CY254"/>
    <mergeCell ref="GL252:GL254"/>
    <mergeCell ref="GN255:GN263"/>
    <mergeCell ref="I257:M257"/>
    <mergeCell ref="N257:R257"/>
    <mergeCell ref="S257:W257"/>
    <mergeCell ref="X257:AB257"/>
    <mergeCell ref="AC257:AG257"/>
    <mergeCell ref="A255:A263"/>
    <mergeCell ref="B255:B263"/>
    <mergeCell ref="C255:C263"/>
    <mergeCell ref="D255:D263"/>
    <mergeCell ref="E255:E263"/>
    <mergeCell ref="G258:G260"/>
    <mergeCell ref="H258:H260"/>
    <mergeCell ref="GL258:GL260"/>
    <mergeCell ref="BB260:BF260"/>
    <mergeCell ref="BG260:BK260"/>
    <mergeCell ref="BL260:BP260"/>
    <mergeCell ref="BQ260:BU260"/>
    <mergeCell ref="EX257:FB257"/>
    <mergeCell ref="FC257:FG257"/>
    <mergeCell ref="FH257:FL257"/>
    <mergeCell ref="FM257:FQ257"/>
    <mergeCell ref="FR257:FV257"/>
    <mergeCell ref="FW257:GA257"/>
    <mergeCell ref="DT257:DX257"/>
    <mergeCell ref="DY257:EC257"/>
    <mergeCell ref="ED257:EH257"/>
    <mergeCell ref="EI257:EM257"/>
    <mergeCell ref="BV260:BZ260"/>
    <mergeCell ref="CA260:CE260"/>
    <mergeCell ref="CF260:CJ260"/>
    <mergeCell ref="CK260:CO260"/>
    <mergeCell ref="CP260:CT260"/>
    <mergeCell ref="CU260:CY260"/>
    <mergeCell ref="GM258:GM260"/>
    <mergeCell ref="I260:M260"/>
    <mergeCell ref="N260:R260"/>
    <mergeCell ref="S260:W260"/>
    <mergeCell ref="X260:AB260"/>
    <mergeCell ref="AC260:AG260"/>
    <mergeCell ref="AH260:AL260"/>
    <mergeCell ref="AM260:AQ260"/>
    <mergeCell ref="AR260:AV260"/>
    <mergeCell ref="AW260:BA260"/>
    <mergeCell ref="GB257:GF257"/>
    <mergeCell ref="GG257:GK257"/>
    <mergeCell ref="AH257:AL257"/>
    <mergeCell ref="AM257:AQ257"/>
    <mergeCell ref="AR257:AV257"/>
    <mergeCell ref="AW257:BA257"/>
    <mergeCell ref="BB257:BF257"/>
    <mergeCell ref="BG257:BK257"/>
    <mergeCell ref="GM255:GM257"/>
    <mergeCell ref="AW263:BA263"/>
    <mergeCell ref="BB263:BF263"/>
    <mergeCell ref="BG263:BK263"/>
    <mergeCell ref="BL263:BU263"/>
    <mergeCell ref="G261:G263"/>
    <mergeCell ref="H261:H263"/>
    <mergeCell ref="GL261:GL263"/>
    <mergeCell ref="GM261:GM263"/>
    <mergeCell ref="I263:M263"/>
    <mergeCell ref="N263:R263"/>
    <mergeCell ref="S263:W263"/>
    <mergeCell ref="X263:AB263"/>
    <mergeCell ref="AC263:AG263"/>
    <mergeCell ref="AH263:AL263"/>
    <mergeCell ref="FH260:FL260"/>
    <mergeCell ref="FM260:FQ260"/>
    <mergeCell ref="FR260:FV260"/>
    <mergeCell ref="FW260:GA260"/>
    <mergeCell ref="GB260:GF260"/>
    <mergeCell ref="GG260:GK260"/>
    <mergeCell ref="ED260:EH260"/>
    <mergeCell ref="EI260:EM260"/>
    <mergeCell ref="EN260:ER260"/>
    <mergeCell ref="ES260:EW260"/>
    <mergeCell ref="EX260:FB260"/>
    <mergeCell ref="FC260:FG260"/>
    <mergeCell ref="CZ260:DD260"/>
    <mergeCell ref="DE260:DI260"/>
    <mergeCell ref="DJ260:DN260"/>
    <mergeCell ref="DO260:DS260"/>
    <mergeCell ref="DT260:DX260"/>
    <mergeCell ref="DY260:EC260"/>
    <mergeCell ref="A264:A272"/>
    <mergeCell ref="B264:B272"/>
    <mergeCell ref="C264:C272"/>
    <mergeCell ref="D264:D272"/>
    <mergeCell ref="E264:E272"/>
    <mergeCell ref="FH263:FL263"/>
    <mergeCell ref="FM263:FQ263"/>
    <mergeCell ref="FR263:FV263"/>
    <mergeCell ref="FW263:GA263"/>
    <mergeCell ref="GB263:GF263"/>
    <mergeCell ref="GG263:GK263"/>
    <mergeCell ref="ED263:EH263"/>
    <mergeCell ref="EI263:EM263"/>
    <mergeCell ref="EN263:ER263"/>
    <mergeCell ref="ES263:EW263"/>
    <mergeCell ref="EX263:FB263"/>
    <mergeCell ref="FC263:FG263"/>
    <mergeCell ref="CZ263:DD263"/>
    <mergeCell ref="DE263:DI263"/>
    <mergeCell ref="DJ263:DN263"/>
    <mergeCell ref="DO263:DS263"/>
    <mergeCell ref="DT263:DX263"/>
    <mergeCell ref="DY263:EC263"/>
    <mergeCell ref="BV263:BZ263"/>
    <mergeCell ref="CA263:CE263"/>
    <mergeCell ref="CF263:CJ263"/>
    <mergeCell ref="CK263:CO263"/>
    <mergeCell ref="CP263:CT263"/>
    <mergeCell ref="CU263:CY263"/>
    <mergeCell ref="AM263:AQ263"/>
    <mergeCell ref="AR263:AV263"/>
    <mergeCell ref="AH266:AL266"/>
    <mergeCell ref="G264:G266"/>
    <mergeCell ref="H264:H266"/>
    <mergeCell ref="GL264:GL266"/>
    <mergeCell ref="GM264:GM266"/>
    <mergeCell ref="GN264:GN272"/>
    <mergeCell ref="I266:M266"/>
    <mergeCell ref="N266:R266"/>
    <mergeCell ref="S266:W266"/>
    <mergeCell ref="X266:AB266"/>
    <mergeCell ref="AC266:AG266"/>
    <mergeCell ref="GB266:GF266"/>
    <mergeCell ref="GG266:GK266"/>
    <mergeCell ref="BV272:BZ272"/>
    <mergeCell ref="CA272:CE272"/>
    <mergeCell ref="CF272:CJ272"/>
    <mergeCell ref="CK272:CO272"/>
    <mergeCell ref="CP272:CT272"/>
    <mergeCell ref="CU272:CY272"/>
    <mergeCell ref="GL270:GL272"/>
    <mergeCell ref="GM270:GM272"/>
    <mergeCell ref="I272:M272"/>
    <mergeCell ref="N272:R272"/>
    <mergeCell ref="S272:W272"/>
    <mergeCell ref="X272:AB272"/>
    <mergeCell ref="AC272:AG272"/>
    <mergeCell ref="AH272:AL272"/>
    <mergeCell ref="G267:G269"/>
    <mergeCell ref="H267:H269"/>
    <mergeCell ref="GL267:GL269"/>
    <mergeCell ref="I269:M269"/>
    <mergeCell ref="N269:R269"/>
    <mergeCell ref="S269:W269"/>
    <mergeCell ref="X269:AB269"/>
    <mergeCell ref="EX266:FB266"/>
    <mergeCell ref="FC266:FG266"/>
    <mergeCell ref="FH266:FL266"/>
    <mergeCell ref="FM266:FQ266"/>
    <mergeCell ref="FR266:FV266"/>
    <mergeCell ref="FW266:GA266"/>
    <mergeCell ref="DT266:DX266"/>
    <mergeCell ref="DY266:EC266"/>
    <mergeCell ref="ED266:EH266"/>
    <mergeCell ref="EI266:EM266"/>
    <mergeCell ref="EN266:ER266"/>
    <mergeCell ref="ES266:EW266"/>
    <mergeCell ref="CP266:CT266"/>
    <mergeCell ref="CU266:CY266"/>
    <mergeCell ref="CZ266:DD266"/>
    <mergeCell ref="DE266:DI266"/>
    <mergeCell ref="DJ266:DN266"/>
    <mergeCell ref="DO266:DS266"/>
    <mergeCell ref="BL266:BP266"/>
    <mergeCell ref="BQ266:BU266"/>
    <mergeCell ref="BV266:BZ266"/>
    <mergeCell ref="CA266:CE266"/>
    <mergeCell ref="CF266:CJ266"/>
    <mergeCell ref="CK266:CO266"/>
    <mergeCell ref="AM266:AQ266"/>
    <mergeCell ref="AR266:AV266"/>
    <mergeCell ref="AW266:BA266"/>
    <mergeCell ref="BB266:BF266"/>
    <mergeCell ref="BG266:BK266"/>
    <mergeCell ref="G270:G272"/>
    <mergeCell ref="H270:H272"/>
    <mergeCell ref="AW272:BA272"/>
    <mergeCell ref="BB272:BF272"/>
    <mergeCell ref="BG272:BK272"/>
    <mergeCell ref="BL272:BU272"/>
    <mergeCell ref="ES269:EW269"/>
    <mergeCell ref="EX269:FB269"/>
    <mergeCell ref="FC269:FG269"/>
    <mergeCell ref="FH269:FL269"/>
    <mergeCell ref="FM269:FQ269"/>
    <mergeCell ref="FR269:FV269"/>
    <mergeCell ref="DO269:DS269"/>
    <mergeCell ref="DT269:DX269"/>
    <mergeCell ref="DY269:EC269"/>
    <mergeCell ref="ED269:EH269"/>
    <mergeCell ref="EI269:EM269"/>
    <mergeCell ref="EN269:ER269"/>
    <mergeCell ref="CK269:CO269"/>
    <mergeCell ref="CP269:CT269"/>
    <mergeCell ref="CU269:CY269"/>
    <mergeCell ref="CZ269:DD269"/>
    <mergeCell ref="DE269:DI269"/>
    <mergeCell ref="DJ269:DN269"/>
    <mergeCell ref="BG269:BK269"/>
    <mergeCell ref="BL269:BP269"/>
    <mergeCell ref="BQ269:BU269"/>
    <mergeCell ref="BV269:BZ269"/>
    <mergeCell ref="CA269:CE269"/>
    <mergeCell ref="CF269:CJ269"/>
    <mergeCell ref="AC269:AG269"/>
    <mergeCell ref="AM272:AQ272"/>
    <mergeCell ref="AR272:AV272"/>
    <mergeCell ref="FW269:GA269"/>
    <mergeCell ref="GB269:GF269"/>
    <mergeCell ref="GG269:GK269"/>
    <mergeCell ref="AH269:AL269"/>
    <mergeCell ref="AM269:AQ269"/>
    <mergeCell ref="AR269:AV269"/>
    <mergeCell ref="AW269:BA269"/>
    <mergeCell ref="BB269:BF269"/>
    <mergeCell ref="FH272:FL272"/>
    <mergeCell ref="FM272:FQ272"/>
    <mergeCell ref="FR272:FV272"/>
    <mergeCell ref="FW272:GA272"/>
    <mergeCell ref="GB272:GF272"/>
    <mergeCell ref="GG272:GK272"/>
    <mergeCell ref="ED272:EH272"/>
    <mergeCell ref="EI272:EM272"/>
    <mergeCell ref="EN272:ER272"/>
    <mergeCell ref="ES272:EW272"/>
    <mergeCell ref="EX272:FB272"/>
    <mergeCell ref="FC272:FG272"/>
    <mergeCell ref="CZ272:DD272"/>
    <mergeCell ref="DE272:DI272"/>
    <mergeCell ref="DJ272:DN272"/>
    <mergeCell ref="DO272:DS272"/>
    <mergeCell ref="DT272:DX272"/>
    <mergeCell ref="DY272:EC272"/>
    <mergeCell ref="A273:A281"/>
    <mergeCell ref="B273:B281"/>
    <mergeCell ref="C273:C281"/>
    <mergeCell ref="D273:D281"/>
    <mergeCell ref="E273:E281"/>
    <mergeCell ref="G276:G278"/>
    <mergeCell ref="H276:H278"/>
    <mergeCell ref="GL276:GL278"/>
    <mergeCell ref="BB278:BF278"/>
    <mergeCell ref="BG278:BK278"/>
    <mergeCell ref="BL278:BP278"/>
    <mergeCell ref="BQ278:BU278"/>
    <mergeCell ref="EX275:FB275"/>
    <mergeCell ref="FC275:FG275"/>
    <mergeCell ref="FH275:FL275"/>
    <mergeCell ref="FM275:FQ275"/>
    <mergeCell ref="FR275:FV275"/>
    <mergeCell ref="FW275:GA275"/>
    <mergeCell ref="DT275:DX275"/>
    <mergeCell ref="CU275:CY275"/>
    <mergeCell ref="CZ275:DD275"/>
    <mergeCell ref="DE275:DI275"/>
    <mergeCell ref="DJ275:DN275"/>
    <mergeCell ref="DO275:DS275"/>
    <mergeCell ref="BL275:BP275"/>
    <mergeCell ref="BQ275:BU275"/>
    <mergeCell ref="BV275:BZ275"/>
    <mergeCell ref="CA275:CE275"/>
    <mergeCell ref="CF275:CJ275"/>
    <mergeCell ref="G273:G275"/>
    <mergeCell ref="H273:H275"/>
    <mergeCell ref="GL273:GL275"/>
    <mergeCell ref="GM273:GM275"/>
    <mergeCell ref="GN273:GN281"/>
    <mergeCell ref="I275:M275"/>
    <mergeCell ref="N275:R275"/>
    <mergeCell ref="S275:W275"/>
    <mergeCell ref="X275:AB275"/>
    <mergeCell ref="AC275:AG275"/>
    <mergeCell ref="GM276:GM278"/>
    <mergeCell ref="I278:M278"/>
    <mergeCell ref="N278:R278"/>
    <mergeCell ref="S278:W278"/>
    <mergeCell ref="X278:AB278"/>
    <mergeCell ref="AC278:AG278"/>
    <mergeCell ref="AH278:AL278"/>
    <mergeCell ref="AM278:AQ278"/>
    <mergeCell ref="AR278:AV278"/>
    <mergeCell ref="AW278:BA278"/>
    <mergeCell ref="GB275:GF275"/>
    <mergeCell ref="GG275:GK275"/>
    <mergeCell ref="AH275:AL275"/>
    <mergeCell ref="AM275:AQ275"/>
    <mergeCell ref="AR275:AV275"/>
    <mergeCell ref="AW275:BA275"/>
    <mergeCell ref="BB275:BF275"/>
    <mergeCell ref="BG275:BK275"/>
    <mergeCell ref="FH278:FL278"/>
    <mergeCell ref="FM278:FQ278"/>
    <mergeCell ref="FR278:FV278"/>
    <mergeCell ref="DY275:EC275"/>
    <mergeCell ref="ED275:EH275"/>
    <mergeCell ref="EI275:EM275"/>
    <mergeCell ref="EN275:ER275"/>
    <mergeCell ref="ES275:EW275"/>
    <mergeCell ref="CP275:CT275"/>
    <mergeCell ref="EN278:ER278"/>
    <mergeCell ref="ES278:EW278"/>
    <mergeCell ref="EX278:FB278"/>
    <mergeCell ref="FC278:FG278"/>
    <mergeCell ref="CZ278:DD278"/>
    <mergeCell ref="DE278:DI278"/>
    <mergeCell ref="DJ278:DN278"/>
    <mergeCell ref="DO278:DS278"/>
    <mergeCell ref="DT278:DX278"/>
    <mergeCell ref="DY278:EC278"/>
    <mergeCell ref="CK275:CO275"/>
    <mergeCell ref="CP281:CT281"/>
    <mergeCell ref="CU281:CY281"/>
    <mergeCell ref="AM281:AQ281"/>
    <mergeCell ref="AR281:AV281"/>
    <mergeCell ref="AW281:BA281"/>
    <mergeCell ref="BB281:BF281"/>
    <mergeCell ref="BG281:BK281"/>
    <mergeCell ref="BL281:BU281"/>
    <mergeCell ref="BV278:BZ278"/>
    <mergeCell ref="CA278:CE278"/>
    <mergeCell ref="CF278:CJ278"/>
    <mergeCell ref="CK278:CO278"/>
    <mergeCell ref="CP278:CT278"/>
    <mergeCell ref="CU278:CY278"/>
    <mergeCell ref="DY281:EC281"/>
    <mergeCell ref="BV281:BZ281"/>
    <mergeCell ref="CA281:CE281"/>
    <mergeCell ref="CF281:CJ281"/>
    <mergeCell ref="CK281:CO281"/>
    <mergeCell ref="FW278:GA278"/>
    <mergeCell ref="GB278:GF278"/>
    <mergeCell ref="GG278:GK278"/>
    <mergeCell ref="ED278:EH278"/>
    <mergeCell ref="EI278:EM278"/>
    <mergeCell ref="G279:G281"/>
    <mergeCell ref="H279:H281"/>
    <mergeCell ref="GL279:GL281"/>
    <mergeCell ref="GM279:GM281"/>
    <mergeCell ref="I281:M281"/>
    <mergeCell ref="N281:R281"/>
    <mergeCell ref="S281:W281"/>
    <mergeCell ref="X281:AB281"/>
    <mergeCell ref="AC281:AG281"/>
    <mergeCell ref="AH281:AL281"/>
    <mergeCell ref="FH281:FL281"/>
    <mergeCell ref="FM281:FQ281"/>
    <mergeCell ref="FR281:FV281"/>
    <mergeCell ref="FW281:GA281"/>
    <mergeCell ref="GB281:GF281"/>
    <mergeCell ref="GG281:GK281"/>
    <mergeCell ref="ED281:EH281"/>
    <mergeCell ref="EI281:EM281"/>
    <mergeCell ref="EN281:ER281"/>
    <mergeCell ref="ES281:EW281"/>
    <mergeCell ref="EX281:FB281"/>
    <mergeCell ref="FC281:FG281"/>
    <mergeCell ref="CZ281:DD281"/>
    <mergeCell ref="DE281:DI281"/>
    <mergeCell ref="DJ281:DN281"/>
    <mergeCell ref="DO281:DS281"/>
    <mergeCell ref="DT281:DX281"/>
    <mergeCell ref="G282:G284"/>
    <mergeCell ref="H282:H284"/>
    <mergeCell ref="GL282:GL284"/>
    <mergeCell ref="GM282:GM284"/>
    <mergeCell ref="GN282:GN290"/>
    <mergeCell ref="I284:M284"/>
    <mergeCell ref="N284:R284"/>
    <mergeCell ref="S284:W284"/>
    <mergeCell ref="X284:AB284"/>
    <mergeCell ref="AC284:AG284"/>
    <mergeCell ref="A282:A290"/>
    <mergeCell ref="B282:B290"/>
    <mergeCell ref="C282:C290"/>
    <mergeCell ref="D282:D290"/>
    <mergeCell ref="E282:E290"/>
    <mergeCell ref="CP284:CT284"/>
    <mergeCell ref="CU284:CY284"/>
    <mergeCell ref="CZ284:DD284"/>
    <mergeCell ref="DE284:DI284"/>
    <mergeCell ref="DJ284:DN284"/>
    <mergeCell ref="DO284:DS284"/>
    <mergeCell ref="BL284:BP284"/>
    <mergeCell ref="BQ284:BU284"/>
    <mergeCell ref="BV284:BZ284"/>
    <mergeCell ref="CA284:CE284"/>
    <mergeCell ref="CF284:CJ284"/>
    <mergeCell ref="CK284:CO284"/>
    <mergeCell ref="AH284:AL284"/>
    <mergeCell ref="AM284:AQ284"/>
    <mergeCell ref="AR284:AV284"/>
    <mergeCell ref="AW284:BA284"/>
    <mergeCell ref="BB284:BF284"/>
    <mergeCell ref="BG284:BK284"/>
    <mergeCell ref="GM285:GM287"/>
    <mergeCell ref="I287:M287"/>
    <mergeCell ref="N287:R287"/>
    <mergeCell ref="S287:W287"/>
    <mergeCell ref="X287:AB287"/>
    <mergeCell ref="AC287:AG287"/>
    <mergeCell ref="AH287:AL287"/>
    <mergeCell ref="AM287:AQ287"/>
    <mergeCell ref="AR287:AV287"/>
    <mergeCell ref="AW287:BA287"/>
    <mergeCell ref="GB284:GF284"/>
    <mergeCell ref="GG284:GK284"/>
    <mergeCell ref="G285:G287"/>
    <mergeCell ref="H285:H287"/>
    <mergeCell ref="GL285:GL287"/>
    <mergeCell ref="BB287:BF287"/>
    <mergeCell ref="BG287:BK287"/>
    <mergeCell ref="BL287:BP287"/>
    <mergeCell ref="BQ287:BU287"/>
    <mergeCell ref="EX284:FB284"/>
    <mergeCell ref="FC284:FG284"/>
    <mergeCell ref="FH284:FL284"/>
    <mergeCell ref="FM284:FQ284"/>
    <mergeCell ref="FR284:FV284"/>
    <mergeCell ref="FW284:GA284"/>
    <mergeCell ref="DT284:DX284"/>
    <mergeCell ref="DY284:EC284"/>
    <mergeCell ref="ED284:EH284"/>
    <mergeCell ref="EI284:EM284"/>
    <mergeCell ref="EN284:ER284"/>
    <mergeCell ref="ES284:EW284"/>
    <mergeCell ref="GL288:GL290"/>
    <mergeCell ref="GM288:GM290"/>
    <mergeCell ref="I290:M290"/>
    <mergeCell ref="N290:R290"/>
    <mergeCell ref="S290:W290"/>
    <mergeCell ref="X290:AB290"/>
    <mergeCell ref="AC290:AG290"/>
    <mergeCell ref="AH290:AL290"/>
    <mergeCell ref="FH287:FL287"/>
    <mergeCell ref="FM287:FQ287"/>
    <mergeCell ref="FR287:FV287"/>
    <mergeCell ref="FW287:GA287"/>
    <mergeCell ref="GB287:GF287"/>
    <mergeCell ref="GG287:GK287"/>
    <mergeCell ref="ED287:EH287"/>
    <mergeCell ref="EI287:EM287"/>
    <mergeCell ref="EN287:ER287"/>
    <mergeCell ref="ES287:EW287"/>
    <mergeCell ref="EX287:FB287"/>
    <mergeCell ref="FC287:FG287"/>
    <mergeCell ref="CZ287:DD287"/>
    <mergeCell ref="DE287:DI287"/>
    <mergeCell ref="DJ287:DN287"/>
    <mergeCell ref="DO287:DS287"/>
    <mergeCell ref="DT287:DX287"/>
    <mergeCell ref="DY287:EC287"/>
    <mergeCell ref="BV287:BZ287"/>
    <mergeCell ref="CA287:CE287"/>
    <mergeCell ref="CF287:CJ287"/>
    <mergeCell ref="CK287:CO287"/>
    <mergeCell ref="CP287:CT287"/>
    <mergeCell ref="CU287:CY287"/>
    <mergeCell ref="DE290:DI290"/>
    <mergeCell ref="DJ290:DN290"/>
    <mergeCell ref="DO290:DS290"/>
    <mergeCell ref="DT290:DX290"/>
    <mergeCell ref="BQ290:BU290"/>
    <mergeCell ref="BV290:BZ290"/>
    <mergeCell ref="CA290:CE290"/>
    <mergeCell ref="CF290:CJ290"/>
    <mergeCell ref="CK290:CO290"/>
    <mergeCell ref="CP290:CT290"/>
    <mergeCell ref="AM290:AQ290"/>
    <mergeCell ref="AR290:AV290"/>
    <mergeCell ref="AW290:BA290"/>
    <mergeCell ref="BB290:BF290"/>
    <mergeCell ref="BG290:BK290"/>
    <mergeCell ref="BL290:BP290"/>
    <mergeCell ref="CU290:CY290"/>
    <mergeCell ref="CZ290:DD290"/>
    <mergeCell ref="G288:G290"/>
    <mergeCell ref="H288:H290"/>
    <mergeCell ref="GN291:GN299"/>
    <mergeCell ref="I293:M293"/>
    <mergeCell ref="N293:R293"/>
    <mergeCell ref="S293:W293"/>
    <mergeCell ref="X293:AB293"/>
    <mergeCell ref="AC293:AG293"/>
    <mergeCell ref="AH293:AL293"/>
    <mergeCell ref="AM293:AQ293"/>
    <mergeCell ref="GG290:GK290"/>
    <mergeCell ref="A291:A299"/>
    <mergeCell ref="B291:B299"/>
    <mergeCell ref="C291:C299"/>
    <mergeCell ref="D291:D299"/>
    <mergeCell ref="E291:E299"/>
    <mergeCell ref="G291:G293"/>
    <mergeCell ref="H291:H293"/>
    <mergeCell ref="AR293:AV293"/>
    <mergeCell ref="FC290:FG290"/>
    <mergeCell ref="FH290:FL290"/>
    <mergeCell ref="FM290:FQ290"/>
    <mergeCell ref="FR290:FV290"/>
    <mergeCell ref="FW290:GA290"/>
    <mergeCell ref="GB290:GF290"/>
    <mergeCell ref="DY290:EC290"/>
    <mergeCell ref="ED290:EH290"/>
    <mergeCell ref="EI290:EM290"/>
    <mergeCell ref="EN290:ER290"/>
    <mergeCell ref="ES290:EW290"/>
    <mergeCell ref="EX290:FB290"/>
    <mergeCell ref="G294:G296"/>
    <mergeCell ref="H294:H296"/>
    <mergeCell ref="AW296:BA296"/>
    <mergeCell ref="BB296:BF296"/>
    <mergeCell ref="EI293:EM293"/>
    <mergeCell ref="EN293:ER293"/>
    <mergeCell ref="ES293:EW293"/>
    <mergeCell ref="EX293:FB293"/>
    <mergeCell ref="FC293:FG293"/>
    <mergeCell ref="FH293:FL293"/>
    <mergeCell ref="DE293:DI293"/>
    <mergeCell ref="DJ293:DN293"/>
    <mergeCell ref="DO293:DS293"/>
    <mergeCell ref="DT293:DX293"/>
    <mergeCell ref="DY293:EC293"/>
    <mergeCell ref="ED293:EH293"/>
    <mergeCell ref="CA293:CE293"/>
    <mergeCell ref="CF293:CJ293"/>
    <mergeCell ref="CK293:CO293"/>
    <mergeCell ref="CP293:CT293"/>
    <mergeCell ref="CU293:CY293"/>
    <mergeCell ref="CZ293:DD293"/>
    <mergeCell ref="AW293:BA293"/>
    <mergeCell ref="BB293:BF293"/>
    <mergeCell ref="BG293:BK293"/>
    <mergeCell ref="BL293:BP293"/>
    <mergeCell ref="BQ293:BU293"/>
    <mergeCell ref="BV293:BZ293"/>
    <mergeCell ref="CA296:CE296"/>
    <mergeCell ref="CF296:CJ296"/>
    <mergeCell ref="GL294:GL296"/>
    <mergeCell ref="GM294:GM296"/>
    <mergeCell ref="I296:M296"/>
    <mergeCell ref="N296:R296"/>
    <mergeCell ref="S296:W296"/>
    <mergeCell ref="X296:AB296"/>
    <mergeCell ref="AC296:AG296"/>
    <mergeCell ref="AH296:AL296"/>
    <mergeCell ref="AM296:AQ296"/>
    <mergeCell ref="AR296:AV296"/>
    <mergeCell ref="FM293:FQ293"/>
    <mergeCell ref="FR293:FV293"/>
    <mergeCell ref="FW293:GA293"/>
    <mergeCell ref="GB293:GF293"/>
    <mergeCell ref="GG293:GK293"/>
    <mergeCell ref="GL291:GL293"/>
    <mergeCell ref="GM291:GM293"/>
    <mergeCell ref="FW296:GA296"/>
    <mergeCell ref="GB296:GF296"/>
    <mergeCell ref="GG296:GK296"/>
    <mergeCell ref="G297:G299"/>
    <mergeCell ref="H297:H299"/>
    <mergeCell ref="AW299:BA299"/>
    <mergeCell ref="BB299:BF299"/>
    <mergeCell ref="BG299:BK299"/>
    <mergeCell ref="BL299:BP299"/>
    <mergeCell ref="ES296:EW296"/>
    <mergeCell ref="EX296:FB296"/>
    <mergeCell ref="FC296:FG296"/>
    <mergeCell ref="FH296:FL296"/>
    <mergeCell ref="FM296:FQ296"/>
    <mergeCell ref="FR296:FV296"/>
    <mergeCell ref="DO296:DS296"/>
    <mergeCell ref="DT296:DX296"/>
    <mergeCell ref="DY296:EC296"/>
    <mergeCell ref="ED296:EH296"/>
    <mergeCell ref="EI296:EM296"/>
    <mergeCell ref="EN296:ER296"/>
    <mergeCell ref="CK296:CO296"/>
    <mergeCell ref="CP296:CT296"/>
    <mergeCell ref="CU296:CY296"/>
    <mergeCell ref="CZ296:DD296"/>
    <mergeCell ref="DE296:DI296"/>
    <mergeCell ref="DJ296:DN296"/>
    <mergeCell ref="BG296:BK296"/>
    <mergeCell ref="BL296:BP296"/>
    <mergeCell ref="BQ296:BU296"/>
    <mergeCell ref="BV296:BZ296"/>
    <mergeCell ref="DE299:DI299"/>
    <mergeCell ref="DJ299:DN299"/>
    <mergeCell ref="DO299:DS299"/>
    <mergeCell ref="DT299:DX299"/>
    <mergeCell ref="BQ299:BU299"/>
    <mergeCell ref="BV299:BZ299"/>
    <mergeCell ref="CA299:CE299"/>
    <mergeCell ref="CF299:CJ299"/>
    <mergeCell ref="CK299:CO299"/>
    <mergeCell ref="CP299:CT299"/>
    <mergeCell ref="GL297:GL299"/>
    <mergeCell ref="GM297:GM299"/>
    <mergeCell ref="I299:M299"/>
    <mergeCell ref="N299:R299"/>
    <mergeCell ref="S299:W299"/>
    <mergeCell ref="X299:AB299"/>
    <mergeCell ref="AC299:AG299"/>
    <mergeCell ref="AH299:AL299"/>
    <mergeCell ref="AM299:AQ299"/>
    <mergeCell ref="AR299:AV299"/>
    <mergeCell ref="GN300:GN308"/>
    <mergeCell ref="I302:M302"/>
    <mergeCell ref="N302:R302"/>
    <mergeCell ref="S302:W302"/>
    <mergeCell ref="X302:AB302"/>
    <mergeCell ref="AC302:AG302"/>
    <mergeCell ref="AH302:AL302"/>
    <mergeCell ref="AM302:AQ302"/>
    <mergeCell ref="GG299:GK299"/>
    <mergeCell ref="DE302:DI302"/>
    <mergeCell ref="DJ302:DN302"/>
    <mergeCell ref="DO302:DS302"/>
    <mergeCell ref="DT302:DX302"/>
    <mergeCell ref="DY302:EC302"/>
    <mergeCell ref="ED302:EH302"/>
    <mergeCell ref="CA302:CE302"/>
    <mergeCell ref="A300:A308"/>
    <mergeCell ref="B300:B308"/>
    <mergeCell ref="C300:C308"/>
    <mergeCell ref="D300:D308"/>
    <mergeCell ref="E300:E308"/>
    <mergeCell ref="G300:G302"/>
    <mergeCell ref="H300:H302"/>
    <mergeCell ref="AR302:AV302"/>
    <mergeCell ref="FC299:FG299"/>
    <mergeCell ref="FH299:FL299"/>
    <mergeCell ref="FM299:FQ299"/>
    <mergeCell ref="FR299:FV299"/>
    <mergeCell ref="FW299:GA299"/>
    <mergeCell ref="GB299:GF299"/>
    <mergeCell ref="DY299:EC299"/>
    <mergeCell ref="ED299:EH299"/>
    <mergeCell ref="EI299:EM299"/>
    <mergeCell ref="EN299:ER299"/>
    <mergeCell ref="ES299:EW299"/>
    <mergeCell ref="EX299:FB299"/>
    <mergeCell ref="CU299:CY299"/>
    <mergeCell ref="CZ299:DD299"/>
    <mergeCell ref="G303:G305"/>
    <mergeCell ref="H303:H305"/>
    <mergeCell ref="AW305:BA305"/>
    <mergeCell ref="BB305:BF305"/>
    <mergeCell ref="EI302:EM302"/>
    <mergeCell ref="EN302:ER302"/>
    <mergeCell ref="ES302:EW302"/>
    <mergeCell ref="EX302:FB302"/>
    <mergeCell ref="FC302:FG302"/>
    <mergeCell ref="FH302:FL302"/>
    <mergeCell ref="CF302:CJ302"/>
    <mergeCell ref="CK302:CO302"/>
    <mergeCell ref="CP302:CT302"/>
    <mergeCell ref="CU302:CY302"/>
    <mergeCell ref="CZ302:DD302"/>
    <mergeCell ref="AW302:BA302"/>
    <mergeCell ref="BB302:BF302"/>
    <mergeCell ref="BG302:BK302"/>
    <mergeCell ref="BL302:BP302"/>
    <mergeCell ref="BQ302:BU302"/>
    <mergeCell ref="BV302:BZ302"/>
    <mergeCell ref="CA305:CE305"/>
    <mergeCell ref="CF305:CJ305"/>
    <mergeCell ref="GL303:GL305"/>
    <mergeCell ref="GM303:GM305"/>
    <mergeCell ref="I305:M305"/>
    <mergeCell ref="N305:R305"/>
    <mergeCell ref="S305:W305"/>
    <mergeCell ref="X305:AB305"/>
    <mergeCell ref="AC305:AG305"/>
    <mergeCell ref="AH305:AL305"/>
    <mergeCell ref="AM305:AQ305"/>
    <mergeCell ref="AR305:AV305"/>
    <mergeCell ref="FM302:FQ302"/>
    <mergeCell ref="FR302:FV302"/>
    <mergeCell ref="FW302:GA302"/>
    <mergeCell ref="GB302:GF302"/>
    <mergeCell ref="GG302:GK302"/>
    <mergeCell ref="GL300:GL302"/>
    <mergeCell ref="GM300:GM302"/>
    <mergeCell ref="FW305:GA305"/>
    <mergeCell ref="GB305:GF305"/>
    <mergeCell ref="GG305:GK305"/>
    <mergeCell ref="G306:G308"/>
    <mergeCell ref="H306:H308"/>
    <mergeCell ref="AW308:BA308"/>
    <mergeCell ref="BB308:BF308"/>
    <mergeCell ref="BG308:BK308"/>
    <mergeCell ref="BL308:BP308"/>
    <mergeCell ref="ES305:EW305"/>
    <mergeCell ref="EX305:FB305"/>
    <mergeCell ref="FC305:FG305"/>
    <mergeCell ref="FH305:FL305"/>
    <mergeCell ref="FM305:FQ305"/>
    <mergeCell ref="FR305:FV305"/>
    <mergeCell ref="DO305:DS305"/>
    <mergeCell ref="DT305:DX305"/>
    <mergeCell ref="DY305:EC305"/>
    <mergeCell ref="ED305:EH305"/>
    <mergeCell ref="EI305:EM305"/>
    <mergeCell ref="EN305:ER305"/>
    <mergeCell ref="CK305:CO305"/>
    <mergeCell ref="CP305:CT305"/>
    <mergeCell ref="CU305:CY305"/>
    <mergeCell ref="CZ305:DD305"/>
    <mergeCell ref="DE305:DI305"/>
    <mergeCell ref="DJ305:DN305"/>
    <mergeCell ref="BG305:BK305"/>
    <mergeCell ref="BL305:BP305"/>
    <mergeCell ref="BQ305:BU305"/>
    <mergeCell ref="BV305:BZ305"/>
    <mergeCell ref="DE308:DI308"/>
    <mergeCell ref="DJ308:DN308"/>
    <mergeCell ref="DO308:DS308"/>
    <mergeCell ref="DT308:DX308"/>
    <mergeCell ref="BQ308:BU308"/>
    <mergeCell ref="BV308:BZ308"/>
    <mergeCell ref="CA308:CE308"/>
    <mergeCell ref="CF308:CJ308"/>
    <mergeCell ref="CK308:CO308"/>
    <mergeCell ref="CP308:CT308"/>
    <mergeCell ref="GL306:GL308"/>
    <mergeCell ref="GM306:GM308"/>
    <mergeCell ref="I308:M308"/>
    <mergeCell ref="N308:R308"/>
    <mergeCell ref="S308:W308"/>
    <mergeCell ref="X308:AB308"/>
    <mergeCell ref="AC308:AG308"/>
    <mergeCell ref="AH308:AL308"/>
    <mergeCell ref="AM308:AQ308"/>
    <mergeCell ref="AR308:AV308"/>
    <mergeCell ref="GN309:GN317"/>
    <mergeCell ref="I311:M311"/>
    <mergeCell ref="N311:R311"/>
    <mergeCell ref="S311:W311"/>
    <mergeCell ref="X311:AB311"/>
    <mergeCell ref="AC311:AG311"/>
    <mergeCell ref="AH311:AL311"/>
    <mergeCell ref="AM311:AQ311"/>
    <mergeCell ref="GG308:GK308"/>
    <mergeCell ref="A309:A317"/>
    <mergeCell ref="B309:B317"/>
    <mergeCell ref="C309:C317"/>
    <mergeCell ref="D309:D317"/>
    <mergeCell ref="E309:E317"/>
    <mergeCell ref="G309:G311"/>
    <mergeCell ref="H309:H311"/>
    <mergeCell ref="AR311:AV311"/>
    <mergeCell ref="FC308:FG308"/>
    <mergeCell ref="FH308:FL308"/>
    <mergeCell ref="FM308:FQ308"/>
    <mergeCell ref="FR308:FV308"/>
    <mergeCell ref="FW308:GA308"/>
    <mergeCell ref="GB308:GF308"/>
    <mergeCell ref="DY308:EC308"/>
    <mergeCell ref="ED308:EH308"/>
    <mergeCell ref="EI308:EM308"/>
    <mergeCell ref="EN308:ER308"/>
    <mergeCell ref="ES308:EW308"/>
    <mergeCell ref="EX308:FB308"/>
    <mergeCell ref="CU308:CY308"/>
    <mergeCell ref="CZ308:DD308"/>
    <mergeCell ref="G312:G314"/>
    <mergeCell ref="H312:H314"/>
    <mergeCell ref="AW314:BA314"/>
    <mergeCell ref="BB314:BF314"/>
    <mergeCell ref="EI311:EM311"/>
    <mergeCell ref="EN311:ER311"/>
    <mergeCell ref="ES311:EW311"/>
    <mergeCell ref="EX311:FB311"/>
    <mergeCell ref="FC311:FG311"/>
    <mergeCell ref="FH311:FL311"/>
    <mergeCell ref="DE311:DI311"/>
    <mergeCell ref="DJ311:DN311"/>
    <mergeCell ref="DO311:DS311"/>
    <mergeCell ref="DT311:DX311"/>
    <mergeCell ref="DY311:EC311"/>
    <mergeCell ref="ED311:EH311"/>
    <mergeCell ref="CA311:CE311"/>
    <mergeCell ref="CF311:CJ311"/>
    <mergeCell ref="CK311:CO311"/>
    <mergeCell ref="CP311:CT311"/>
    <mergeCell ref="CU311:CY311"/>
    <mergeCell ref="CZ311:DD311"/>
    <mergeCell ref="AW311:BA311"/>
    <mergeCell ref="BB311:BF311"/>
    <mergeCell ref="BG311:BK311"/>
    <mergeCell ref="BL311:BP311"/>
    <mergeCell ref="BQ311:BU311"/>
    <mergeCell ref="BV311:BZ311"/>
    <mergeCell ref="CA314:CE314"/>
    <mergeCell ref="CF314:CJ314"/>
    <mergeCell ref="GL312:GL314"/>
    <mergeCell ref="GM312:GM314"/>
    <mergeCell ref="I314:M314"/>
    <mergeCell ref="N314:R314"/>
    <mergeCell ref="S314:W314"/>
    <mergeCell ref="X314:AB314"/>
    <mergeCell ref="AC314:AG314"/>
    <mergeCell ref="AH314:AL314"/>
    <mergeCell ref="AM314:AQ314"/>
    <mergeCell ref="AR314:AV314"/>
    <mergeCell ref="FM311:FQ311"/>
    <mergeCell ref="FR311:FV311"/>
    <mergeCell ref="FW311:GA311"/>
    <mergeCell ref="GB311:GF311"/>
    <mergeCell ref="GG311:GK311"/>
    <mergeCell ref="GL309:GL311"/>
    <mergeCell ref="GM309:GM311"/>
    <mergeCell ref="FW314:GA314"/>
    <mergeCell ref="GB314:GF314"/>
    <mergeCell ref="GG314:GK314"/>
    <mergeCell ref="G315:G317"/>
    <mergeCell ref="H315:H317"/>
    <mergeCell ref="AW317:BA317"/>
    <mergeCell ref="BB317:BF317"/>
    <mergeCell ref="BG317:BK317"/>
    <mergeCell ref="BL317:BP317"/>
    <mergeCell ref="ES314:EW314"/>
    <mergeCell ref="EX314:FB314"/>
    <mergeCell ref="FC314:FG314"/>
    <mergeCell ref="FH314:FL314"/>
    <mergeCell ref="FM314:FQ314"/>
    <mergeCell ref="FR314:FV314"/>
    <mergeCell ref="DO314:DS314"/>
    <mergeCell ref="DT314:DX314"/>
    <mergeCell ref="DY314:EC314"/>
    <mergeCell ref="ED314:EH314"/>
    <mergeCell ref="EI314:EM314"/>
    <mergeCell ref="EN314:ER314"/>
    <mergeCell ref="CK314:CO314"/>
    <mergeCell ref="CP314:CT314"/>
    <mergeCell ref="CU314:CY314"/>
    <mergeCell ref="CZ314:DD314"/>
    <mergeCell ref="DE314:DI314"/>
    <mergeCell ref="DJ314:DN314"/>
    <mergeCell ref="BG314:BK314"/>
    <mergeCell ref="BL314:BP314"/>
    <mergeCell ref="BQ314:BU314"/>
    <mergeCell ref="BV314:BZ314"/>
    <mergeCell ref="DE317:DI317"/>
    <mergeCell ref="DJ317:DN317"/>
    <mergeCell ref="DO317:DS317"/>
    <mergeCell ref="DT317:DX317"/>
    <mergeCell ref="BQ317:BU317"/>
    <mergeCell ref="BV317:BZ317"/>
    <mergeCell ref="CA317:CE317"/>
    <mergeCell ref="CF317:CJ317"/>
    <mergeCell ref="CK317:CO317"/>
    <mergeCell ref="CP317:CT317"/>
    <mergeCell ref="GL315:GL317"/>
    <mergeCell ref="GM315:GM317"/>
    <mergeCell ref="I317:M317"/>
    <mergeCell ref="N317:R317"/>
    <mergeCell ref="S317:W317"/>
    <mergeCell ref="X317:AB317"/>
    <mergeCell ref="AC317:AG317"/>
    <mergeCell ref="AH317:AL317"/>
    <mergeCell ref="AM317:AQ317"/>
    <mergeCell ref="AR317:AV317"/>
    <mergeCell ref="GN318:GN326"/>
    <mergeCell ref="I320:M320"/>
    <mergeCell ref="N320:R320"/>
    <mergeCell ref="S320:W320"/>
    <mergeCell ref="X320:AB320"/>
    <mergeCell ref="AC320:AG320"/>
    <mergeCell ref="AH320:AL320"/>
    <mergeCell ref="AM320:AQ320"/>
    <mergeCell ref="GG317:GK317"/>
    <mergeCell ref="DE320:DI320"/>
    <mergeCell ref="DJ320:DN320"/>
    <mergeCell ref="DO320:DS320"/>
    <mergeCell ref="DT320:DX320"/>
    <mergeCell ref="DY320:EC320"/>
    <mergeCell ref="ED320:EH320"/>
    <mergeCell ref="CA320:CE320"/>
    <mergeCell ref="A318:A326"/>
    <mergeCell ref="B318:B326"/>
    <mergeCell ref="C318:C326"/>
    <mergeCell ref="D318:D326"/>
    <mergeCell ref="E318:E326"/>
    <mergeCell ref="G318:G320"/>
    <mergeCell ref="H318:H320"/>
    <mergeCell ref="AR320:AV320"/>
    <mergeCell ref="FC317:FG317"/>
    <mergeCell ref="FH317:FL317"/>
    <mergeCell ref="FM317:FQ317"/>
    <mergeCell ref="FR317:FV317"/>
    <mergeCell ref="FW317:GA317"/>
    <mergeCell ref="GB317:GF317"/>
    <mergeCell ref="DY317:EC317"/>
    <mergeCell ref="ED317:EH317"/>
    <mergeCell ref="EI317:EM317"/>
    <mergeCell ref="EN317:ER317"/>
    <mergeCell ref="ES317:EW317"/>
    <mergeCell ref="EX317:FB317"/>
    <mergeCell ref="CU317:CY317"/>
    <mergeCell ref="CZ317:DD317"/>
    <mergeCell ref="G321:G323"/>
    <mergeCell ref="H321:H323"/>
    <mergeCell ref="AW323:BA323"/>
    <mergeCell ref="BB323:BF323"/>
    <mergeCell ref="EI320:EM320"/>
    <mergeCell ref="EN320:ER320"/>
    <mergeCell ref="ES320:EW320"/>
    <mergeCell ref="EX320:FB320"/>
    <mergeCell ref="FC320:FG320"/>
    <mergeCell ref="FH320:FL320"/>
    <mergeCell ref="CF320:CJ320"/>
    <mergeCell ref="CK320:CO320"/>
    <mergeCell ref="CP320:CT320"/>
    <mergeCell ref="CU320:CY320"/>
    <mergeCell ref="CZ320:DD320"/>
    <mergeCell ref="AW320:BA320"/>
    <mergeCell ref="BB320:BF320"/>
    <mergeCell ref="BG320:BK320"/>
    <mergeCell ref="BL320:BP320"/>
    <mergeCell ref="BQ320:BU320"/>
    <mergeCell ref="BV320:BZ320"/>
    <mergeCell ref="CA323:CE323"/>
    <mergeCell ref="CF323:CJ323"/>
    <mergeCell ref="GL321:GL323"/>
    <mergeCell ref="GM321:GM323"/>
    <mergeCell ref="I323:M323"/>
    <mergeCell ref="N323:R323"/>
    <mergeCell ref="S323:W323"/>
    <mergeCell ref="X323:AB323"/>
    <mergeCell ref="AC323:AG323"/>
    <mergeCell ref="AH323:AL323"/>
    <mergeCell ref="AM323:AQ323"/>
    <mergeCell ref="AR323:AV323"/>
    <mergeCell ref="FM320:FQ320"/>
    <mergeCell ref="FR320:FV320"/>
    <mergeCell ref="FW320:GA320"/>
    <mergeCell ref="GB320:GF320"/>
    <mergeCell ref="GG320:GK320"/>
    <mergeCell ref="GL318:GL320"/>
    <mergeCell ref="GM318:GM320"/>
    <mergeCell ref="FW323:GA323"/>
    <mergeCell ref="GB323:GF323"/>
    <mergeCell ref="GG323:GK323"/>
    <mergeCell ref="G324:G326"/>
    <mergeCell ref="H324:H326"/>
    <mergeCell ref="AW326:BA326"/>
    <mergeCell ref="BB326:BF326"/>
    <mergeCell ref="BG326:BK326"/>
    <mergeCell ref="BL326:BP326"/>
    <mergeCell ref="ES323:EW323"/>
    <mergeCell ref="EX323:FB323"/>
    <mergeCell ref="FC323:FG323"/>
    <mergeCell ref="FH323:FL323"/>
    <mergeCell ref="FM323:FQ323"/>
    <mergeCell ref="FR323:FV323"/>
    <mergeCell ref="DO323:DS323"/>
    <mergeCell ref="DT323:DX323"/>
    <mergeCell ref="DY323:EC323"/>
    <mergeCell ref="ED323:EH323"/>
    <mergeCell ref="EI323:EM323"/>
    <mergeCell ref="EN323:ER323"/>
    <mergeCell ref="CK323:CO323"/>
    <mergeCell ref="CP323:CT323"/>
    <mergeCell ref="CU323:CY323"/>
    <mergeCell ref="CZ323:DD323"/>
    <mergeCell ref="DE323:DI323"/>
    <mergeCell ref="DJ323:DN323"/>
    <mergeCell ref="BG323:BK323"/>
    <mergeCell ref="BL323:BP323"/>
    <mergeCell ref="BQ323:BU323"/>
    <mergeCell ref="BV323:BZ323"/>
    <mergeCell ref="ES326:EW326"/>
    <mergeCell ref="EX326:FB326"/>
    <mergeCell ref="CU326:CY326"/>
    <mergeCell ref="DJ326:DN326"/>
    <mergeCell ref="DO326:DS326"/>
    <mergeCell ref="DT326:DX326"/>
    <mergeCell ref="BQ326:BU326"/>
    <mergeCell ref="BV326:BZ326"/>
    <mergeCell ref="CA326:CE326"/>
    <mergeCell ref="CF326:CJ326"/>
    <mergeCell ref="CK326:CO326"/>
    <mergeCell ref="CP326:CT326"/>
    <mergeCell ref="GL324:GL326"/>
    <mergeCell ref="GM324:GM326"/>
    <mergeCell ref="I326:M326"/>
    <mergeCell ref="N326:R326"/>
    <mergeCell ref="S326:W326"/>
    <mergeCell ref="X326:AB326"/>
    <mergeCell ref="AC326:AG326"/>
    <mergeCell ref="AH326:AL326"/>
    <mergeCell ref="AM326:AQ326"/>
    <mergeCell ref="AR326:AV326"/>
    <mergeCell ref="GL327:GL329"/>
    <mergeCell ref="GM327:GM329"/>
    <mergeCell ref="GN327:GN335"/>
    <mergeCell ref="I329:M329"/>
    <mergeCell ref="N329:R329"/>
    <mergeCell ref="S329:W329"/>
    <mergeCell ref="X329:AB329"/>
    <mergeCell ref="AC329:AG329"/>
    <mergeCell ref="AH329:AL329"/>
    <mergeCell ref="AM329:AQ329"/>
    <mergeCell ref="GG326:GK326"/>
    <mergeCell ref="A327:A335"/>
    <mergeCell ref="B327:B335"/>
    <mergeCell ref="C327:C335"/>
    <mergeCell ref="D327:D335"/>
    <mergeCell ref="E327:E335"/>
    <mergeCell ref="G327:G329"/>
    <mergeCell ref="H327:H329"/>
    <mergeCell ref="AR329:AV329"/>
    <mergeCell ref="FC326:FG326"/>
    <mergeCell ref="FH326:FL326"/>
    <mergeCell ref="FM326:FQ326"/>
    <mergeCell ref="FR326:FV326"/>
    <mergeCell ref="FW326:GA326"/>
    <mergeCell ref="GB326:GF326"/>
    <mergeCell ref="DY326:EC326"/>
    <mergeCell ref="ED326:EH326"/>
    <mergeCell ref="EI326:EM326"/>
    <mergeCell ref="EN326:ER326"/>
    <mergeCell ref="FM329:FQ329"/>
    <mergeCell ref="CZ326:DD326"/>
    <mergeCell ref="DE326:DI326"/>
    <mergeCell ref="FR329:FV329"/>
    <mergeCell ref="FW329:GA329"/>
    <mergeCell ref="GB329:GF329"/>
    <mergeCell ref="GG329:GK329"/>
    <mergeCell ref="G330:G332"/>
    <mergeCell ref="H330:H332"/>
    <mergeCell ref="AW332:BA332"/>
    <mergeCell ref="BB332:BF332"/>
    <mergeCell ref="EI329:EM329"/>
    <mergeCell ref="EN329:ER329"/>
    <mergeCell ref="ES329:EW329"/>
    <mergeCell ref="EX329:FB329"/>
    <mergeCell ref="FC329:FG329"/>
    <mergeCell ref="FH329:FL329"/>
    <mergeCell ref="DE329:DI329"/>
    <mergeCell ref="DJ329:DN329"/>
    <mergeCell ref="DO329:DS329"/>
    <mergeCell ref="DT329:DX329"/>
    <mergeCell ref="DY329:EC329"/>
    <mergeCell ref="ED329:EH329"/>
    <mergeCell ref="CA329:CE329"/>
    <mergeCell ref="CF329:CJ329"/>
    <mergeCell ref="CK329:CO329"/>
    <mergeCell ref="CP329:CT329"/>
    <mergeCell ref="CU329:CY329"/>
    <mergeCell ref="CZ329:DD329"/>
    <mergeCell ref="AW329:BA329"/>
    <mergeCell ref="BB329:BF329"/>
    <mergeCell ref="BG329:BK329"/>
    <mergeCell ref="BL329:BP329"/>
    <mergeCell ref="BQ329:BU329"/>
    <mergeCell ref="BV329:BZ329"/>
    <mergeCell ref="G333:G335"/>
    <mergeCell ref="H333:H335"/>
    <mergeCell ref="AW335:BA335"/>
    <mergeCell ref="BB335:BF335"/>
    <mergeCell ref="BG335:BK335"/>
    <mergeCell ref="BL335:BP335"/>
    <mergeCell ref="ES332:EW332"/>
    <mergeCell ref="EX332:FB332"/>
    <mergeCell ref="FC332:FG332"/>
    <mergeCell ref="FH332:FL332"/>
    <mergeCell ref="FM332:FQ332"/>
    <mergeCell ref="FR332:FV332"/>
    <mergeCell ref="DO332:DS332"/>
    <mergeCell ref="DT332:DX332"/>
    <mergeCell ref="DY332:EC332"/>
    <mergeCell ref="ED332:EH332"/>
    <mergeCell ref="EI332:EM332"/>
    <mergeCell ref="EN332:ER332"/>
    <mergeCell ref="CK332:CO332"/>
    <mergeCell ref="CP332:CT332"/>
    <mergeCell ref="CU332:CY332"/>
    <mergeCell ref="CZ332:DD332"/>
    <mergeCell ref="DE332:DI332"/>
    <mergeCell ref="DJ332:DN332"/>
    <mergeCell ref="BG332:BK332"/>
    <mergeCell ref="BL332:BP332"/>
    <mergeCell ref="BQ332:BU332"/>
    <mergeCell ref="BV332:BZ332"/>
    <mergeCell ref="CA332:CE332"/>
    <mergeCell ref="CF332:CJ332"/>
    <mergeCell ref="I332:M332"/>
    <mergeCell ref="BV335:BZ335"/>
    <mergeCell ref="CA335:CE335"/>
    <mergeCell ref="CF335:CJ335"/>
    <mergeCell ref="CK335:CO335"/>
    <mergeCell ref="CP335:CT335"/>
    <mergeCell ref="GL333:GL335"/>
    <mergeCell ref="GM333:GM335"/>
    <mergeCell ref="I335:M335"/>
    <mergeCell ref="N335:R335"/>
    <mergeCell ref="S335:W335"/>
    <mergeCell ref="X335:AB335"/>
    <mergeCell ref="AC335:AG335"/>
    <mergeCell ref="AH335:AL335"/>
    <mergeCell ref="AM335:AQ335"/>
    <mergeCell ref="AR335:AV335"/>
    <mergeCell ref="FW332:GA332"/>
    <mergeCell ref="GB332:GF332"/>
    <mergeCell ref="GG332:GK332"/>
    <mergeCell ref="GL330:GL332"/>
    <mergeCell ref="GM330:GM332"/>
    <mergeCell ref="N332:R332"/>
    <mergeCell ref="S332:W332"/>
    <mergeCell ref="X332:AB332"/>
    <mergeCell ref="AC332:AG332"/>
    <mergeCell ref="AH332:AL332"/>
    <mergeCell ref="AM332:AQ332"/>
    <mergeCell ref="AR332:AV332"/>
    <mergeCell ref="C349:H350"/>
    <mergeCell ref="I350:P350"/>
    <mergeCell ref="AT350:BA350"/>
    <mergeCell ref="GC350:GK350"/>
    <mergeCell ref="GG335:GK335"/>
    <mergeCell ref="GB336:GF338"/>
    <mergeCell ref="GG336:GK336"/>
    <mergeCell ref="GG337:GK337"/>
    <mergeCell ref="GG338:GK338"/>
    <mergeCell ref="FV341:GF343"/>
    <mergeCell ref="GG341:GK341"/>
    <mergeCell ref="GG342:GK342"/>
    <mergeCell ref="GG343:GK343"/>
    <mergeCell ref="FC335:FG335"/>
    <mergeCell ref="FH335:FL335"/>
    <mergeCell ref="FM335:FQ335"/>
    <mergeCell ref="FR335:FV335"/>
    <mergeCell ref="FW335:GA335"/>
    <mergeCell ref="GB335:GF335"/>
    <mergeCell ref="DY335:EC335"/>
    <mergeCell ref="ED335:EH335"/>
    <mergeCell ref="EI335:EM335"/>
    <mergeCell ref="EN335:ER335"/>
    <mergeCell ref="ES335:EW335"/>
    <mergeCell ref="EX335:FB335"/>
    <mergeCell ref="CU335:CY335"/>
    <mergeCell ref="CZ335:DD335"/>
    <mergeCell ref="DE335:DI335"/>
    <mergeCell ref="DJ335:DN335"/>
    <mergeCell ref="DO335:DS335"/>
    <mergeCell ref="DT335:DX335"/>
    <mergeCell ref="BQ335:BU335"/>
  </mergeCells>
  <phoneticPr fontId="2"/>
  <hyperlinks>
    <hyperlink ref="A1" location="'入力方法 '!A1" display="'入力方法 '!A1" xr:uid="{00000000-0004-0000-1200-000000000000}"/>
  </hyperlinks>
  <pageMargins left="0.31496062992125984" right="0.11811023622047245" top="0.55118110236220474" bottom="0.35433070866141736" header="0.31496062992125984" footer="0.31496062992125984"/>
  <pageSetup paperSize="8" scale="52" orientation="portrait" cellComments="asDisplayed"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T62"/>
  <sheetViews>
    <sheetView topLeftCell="A20" zoomScaleNormal="100" zoomScaleSheetLayoutView="80" workbookViewId="0">
      <selection activeCell="C31" sqref="C31"/>
    </sheetView>
  </sheetViews>
  <sheetFormatPr defaultColWidth="9" defaultRowHeight="14.25"/>
  <cols>
    <col min="1" max="1" width="3.5" bestFit="1" customWidth="1"/>
    <col min="2" max="2" width="11" customWidth="1"/>
    <col min="3" max="3" width="94.125" customWidth="1"/>
    <col min="10" max="10" width="13" customWidth="1"/>
  </cols>
  <sheetData>
    <row r="1" spans="1:11" ht="36" customHeight="1">
      <c r="B1" s="1201" t="s">
        <v>23</v>
      </c>
      <c r="C1" s="1201"/>
      <c r="D1" s="44"/>
      <c r="E1" s="44"/>
      <c r="F1" s="44"/>
      <c r="G1" s="44"/>
      <c r="H1" s="44"/>
      <c r="I1" s="44"/>
      <c r="J1" s="44"/>
      <c r="K1" s="44"/>
    </row>
    <row r="2" spans="1:11" ht="22.5" customHeight="1">
      <c r="A2" s="31"/>
      <c r="B2" s="105" t="s">
        <v>24</v>
      </c>
      <c r="C2" s="86"/>
      <c r="D2" s="86"/>
      <c r="E2" s="86"/>
      <c r="F2" s="86"/>
      <c r="G2" s="86"/>
      <c r="H2" s="86"/>
    </row>
    <row r="3" spans="1:11" ht="18" customHeight="1">
      <c r="A3" s="31" t="s">
        <v>25</v>
      </c>
      <c r="B3" t="s">
        <v>26</v>
      </c>
    </row>
    <row r="4" spans="1:11" ht="18" customHeight="1">
      <c r="A4" s="31" t="s">
        <v>27</v>
      </c>
      <c r="B4" t="s">
        <v>28</v>
      </c>
    </row>
    <row r="5" spans="1:11" ht="18" customHeight="1">
      <c r="A5" s="31" t="s">
        <v>29</v>
      </c>
      <c r="B5" t="s">
        <v>30</v>
      </c>
      <c r="F5" s="192"/>
      <c r="G5" s="192"/>
      <c r="H5" s="192"/>
      <c r="I5" s="192"/>
      <c r="J5" s="192"/>
      <c r="K5" s="192"/>
    </row>
    <row r="6" spans="1:11" ht="18" customHeight="1">
      <c r="A6" s="31" t="s">
        <v>31</v>
      </c>
      <c r="B6" s="347"/>
      <c r="C6" t="s">
        <v>32</v>
      </c>
      <c r="F6" s="192"/>
      <c r="G6" s="192"/>
      <c r="H6" s="192"/>
      <c r="I6" s="192"/>
      <c r="J6" s="192"/>
      <c r="K6" s="192"/>
    </row>
    <row r="7" spans="1:11" ht="18" customHeight="1">
      <c r="A7" s="31" t="s">
        <v>31</v>
      </c>
      <c r="B7" s="348"/>
      <c r="C7" t="s">
        <v>33</v>
      </c>
      <c r="F7" s="192"/>
      <c r="G7" s="192"/>
      <c r="H7" s="192"/>
      <c r="I7" s="192"/>
      <c r="J7" s="192"/>
      <c r="K7" s="192"/>
    </row>
    <row r="8" spans="1:11" ht="18" customHeight="1">
      <c r="A8" s="31" t="s">
        <v>31</v>
      </c>
      <c r="B8" s="349"/>
      <c r="C8" t="s">
        <v>34</v>
      </c>
      <c r="F8" s="192"/>
      <c r="G8" s="192"/>
      <c r="H8" s="192"/>
      <c r="I8" s="192"/>
      <c r="J8" s="192"/>
      <c r="K8" s="192"/>
    </row>
    <row r="9" spans="1:11" ht="18" customHeight="1">
      <c r="A9" s="31" t="s">
        <v>31</v>
      </c>
      <c r="B9" s="350"/>
      <c r="C9" t="s">
        <v>35</v>
      </c>
      <c r="F9" s="1134"/>
      <c r="G9" s="1134"/>
      <c r="H9" s="1134"/>
      <c r="I9" s="1134"/>
      <c r="J9" s="1134"/>
    </row>
    <row r="10" spans="1:11" ht="18" customHeight="1">
      <c r="A10" s="31" t="s">
        <v>36</v>
      </c>
      <c r="B10" t="s">
        <v>37</v>
      </c>
      <c r="F10" s="1134"/>
      <c r="G10" s="1134"/>
      <c r="H10" s="1134"/>
      <c r="I10" s="1134"/>
      <c r="J10" s="1134"/>
    </row>
    <row r="11" spans="1:11" ht="18" customHeight="1">
      <c r="A11" s="31" t="s">
        <v>31</v>
      </c>
      <c r="B11" s="34" t="s">
        <v>38</v>
      </c>
      <c r="C11" t="s">
        <v>39</v>
      </c>
      <c r="F11" s="1134"/>
      <c r="G11" s="1134"/>
      <c r="H11" s="1134"/>
      <c r="I11" s="1134"/>
      <c r="J11" s="1134"/>
    </row>
    <row r="12" spans="1:11" ht="18" customHeight="1">
      <c r="A12" s="31" t="s">
        <v>31</v>
      </c>
      <c r="B12" s="34" t="s">
        <v>40</v>
      </c>
      <c r="C12" t="s">
        <v>41</v>
      </c>
      <c r="F12" s="1134"/>
      <c r="G12" s="1134"/>
      <c r="H12" s="1134"/>
      <c r="I12" s="1134"/>
      <c r="J12" s="1134"/>
    </row>
    <row r="13" spans="1:11" ht="39" customHeight="1">
      <c r="A13" s="31" t="s">
        <v>42</v>
      </c>
      <c r="B13" s="1200" t="s">
        <v>43</v>
      </c>
      <c r="C13" s="1200"/>
      <c r="D13" s="1134"/>
      <c r="E13" s="1134"/>
      <c r="F13" s="1134"/>
      <c r="G13" s="1134"/>
      <c r="H13" s="1134"/>
      <c r="I13" s="1134"/>
      <c r="J13" s="1134"/>
    </row>
    <row r="14" spans="1:11" ht="62.25" customHeight="1">
      <c r="A14" s="351" t="s">
        <v>44</v>
      </c>
      <c r="B14" s="1200" t="s">
        <v>45</v>
      </c>
      <c r="C14" s="1200"/>
      <c r="D14" s="192"/>
      <c r="E14" s="192"/>
      <c r="F14" s="192"/>
      <c r="G14" s="192"/>
      <c r="H14" s="192"/>
      <c r="I14" s="192"/>
      <c r="J14" s="192"/>
      <c r="K14" s="192"/>
    </row>
    <row r="15" spans="1:11" ht="34.5" customHeight="1">
      <c r="A15" s="351" t="s">
        <v>46</v>
      </c>
      <c r="B15" s="1200" t="s">
        <v>47</v>
      </c>
      <c r="C15" s="1200"/>
      <c r="D15" s="192"/>
      <c r="E15" s="192"/>
      <c r="F15" s="192"/>
      <c r="G15" s="192"/>
      <c r="H15" s="192"/>
      <c r="I15" s="192"/>
      <c r="J15" s="192"/>
      <c r="K15" s="192"/>
    </row>
    <row r="16" spans="1:11" ht="33.75" customHeight="1">
      <c r="A16" s="351" t="s">
        <v>48</v>
      </c>
      <c r="B16" s="1200" t="s">
        <v>49</v>
      </c>
      <c r="C16" s="1200"/>
      <c r="D16" s="192"/>
      <c r="E16" s="192"/>
      <c r="F16" s="192"/>
      <c r="G16" s="192"/>
      <c r="H16" s="192"/>
      <c r="I16" s="192"/>
      <c r="J16" s="192"/>
      <c r="K16" s="192"/>
    </row>
    <row r="17" spans="1:11" ht="18" customHeight="1"/>
    <row r="18" spans="1:11" ht="18" customHeight="1">
      <c r="B18" s="10" t="s">
        <v>50</v>
      </c>
    </row>
    <row r="19" spans="1:11" s="9" customFormat="1" ht="35.25" customHeight="1">
      <c r="A19" s="34"/>
      <c r="B19" s="345" t="s">
        <v>51</v>
      </c>
      <c r="C19" s="346" t="s">
        <v>52</v>
      </c>
      <c r="D19" s="111"/>
      <c r="E19" s="111"/>
      <c r="F19" s="111"/>
      <c r="G19" s="111"/>
      <c r="H19" s="111"/>
      <c r="I19" s="111"/>
      <c r="J19" s="111"/>
      <c r="K19" s="111"/>
    </row>
    <row r="20" spans="1:11" ht="27.75" customHeight="1">
      <c r="A20" s="34"/>
      <c r="B20" s="344" t="s">
        <v>53</v>
      </c>
      <c r="C20" s="352" t="s">
        <v>54</v>
      </c>
      <c r="D20" s="110"/>
      <c r="E20" s="110"/>
      <c r="F20" s="110"/>
      <c r="G20" s="110"/>
      <c r="H20" s="110"/>
      <c r="I20" s="110"/>
      <c r="J20" s="110"/>
      <c r="K20" s="110"/>
    </row>
    <row r="21" spans="1:11" ht="24" customHeight="1">
      <c r="A21" s="34"/>
      <c r="B21" s="343" t="s">
        <v>55</v>
      </c>
      <c r="C21" s="353" t="s">
        <v>56</v>
      </c>
      <c r="D21" s="110"/>
      <c r="E21" s="110"/>
      <c r="F21" s="110"/>
      <c r="G21" s="110"/>
      <c r="H21" s="110"/>
      <c r="I21" s="110"/>
      <c r="J21" s="110"/>
      <c r="K21" s="110"/>
    </row>
    <row r="22" spans="1:11" ht="24.75" customHeight="1">
      <c r="A22" s="34"/>
      <c r="B22" s="343" t="s">
        <v>57</v>
      </c>
      <c r="C22" s="353" t="s">
        <v>58</v>
      </c>
      <c r="D22" s="110"/>
      <c r="E22" s="110"/>
      <c r="F22" s="110"/>
      <c r="G22" s="110"/>
      <c r="H22" s="110"/>
      <c r="I22" s="110"/>
      <c r="J22" s="110"/>
      <c r="K22" s="110"/>
    </row>
    <row r="23" spans="1:11" ht="33.75" customHeight="1">
      <c r="A23" s="34"/>
      <c r="B23" s="343" t="s">
        <v>59</v>
      </c>
      <c r="C23" s="354" t="s">
        <v>60</v>
      </c>
      <c r="D23" s="397"/>
      <c r="E23" s="397"/>
      <c r="F23" s="397"/>
      <c r="G23" s="397"/>
      <c r="H23" s="397"/>
      <c r="I23" s="397"/>
      <c r="J23" s="397"/>
      <c r="K23" s="397"/>
    </row>
    <row r="24" spans="1:11" ht="63" customHeight="1">
      <c r="A24" s="34"/>
      <c r="B24" s="343" t="s">
        <v>61</v>
      </c>
      <c r="C24" s="354" t="s">
        <v>62</v>
      </c>
      <c r="D24" s="397"/>
      <c r="E24" s="397"/>
      <c r="F24" s="397"/>
      <c r="G24" s="397"/>
      <c r="H24" s="397"/>
      <c r="I24" s="397"/>
      <c r="J24" s="397"/>
      <c r="K24" s="397"/>
    </row>
    <row r="25" spans="1:11" ht="40.5" customHeight="1">
      <c r="A25" s="34"/>
      <c r="B25" s="343" t="s">
        <v>63</v>
      </c>
      <c r="C25" s="354" t="s">
        <v>64</v>
      </c>
      <c r="D25" s="397"/>
      <c r="E25" s="397"/>
      <c r="F25" s="397"/>
      <c r="G25" s="397"/>
      <c r="H25" s="397"/>
      <c r="I25" s="397"/>
      <c r="J25" s="397"/>
      <c r="K25" s="397"/>
    </row>
    <row r="26" spans="1:11" ht="18" customHeight="1">
      <c r="A26" s="34"/>
      <c r="B26" s="343" t="s">
        <v>65</v>
      </c>
      <c r="C26" s="353" t="s">
        <v>66</v>
      </c>
      <c r="D26" s="110"/>
      <c r="E26" s="110"/>
      <c r="F26" s="110"/>
      <c r="G26" s="110"/>
      <c r="H26" s="110"/>
      <c r="I26" s="110"/>
      <c r="J26" s="110"/>
      <c r="K26" s="110"/>
    </row>
    <row r="27" spans="1:11" ht="46.5" customHeight="1">
      <c r="A27" s="34"/>
      <c r="B27" s="343" t="s">
        <v>67</v>
      </c>
      <c r="C27" s="354" t="s">
        <v>68</v>
      </c>
      <c r="D27" s="397"/>
      <c r="E27" s="397"/>
      <c r="F27" s="397"/>
      <c r="G27" s="397"/>
      <c r="H27" s="397"/>
      <c r="I27" s="397"/>
      <c r="J27" s="397"/>
      <c r="K27" s="397"/>
    </row>
    <row r="28" spans="1:11" ht="109.5" customHeight="1">
      <c r="A28" s="34"/>
      <c r="B28" s="343" t="s">
        <v>69</v>
      </c>
      <c r="C28" s="355" t="s">
        <v>70</v>
      </c>
      <c r="D28" s="192"/>
      <c r="E28" s="192"/>
      <c r="F28" s="192"/>
      <c r="G28" s="192"/>
      <c r="H28" s="192"/>
      <c r="I28" s="192"/>
      <c r="J28" s="192"/>
      <c r="K28" s="192"/>
    </row>
    <row r="29" spans="1:11" ht="18" customHeight="1">
      <c r="A29" s="34"/>
      <c r="B29" s="343" t="s">
        <v>71</v>
      </c>
      <c r="C29" s="353" t="s">
        <v>72</v>
      </c>
      <c r="D29" s="110"/>
      <c r="E29" s="110"/>
      <c r="F29" s="110"/>
      <c r="G29" s="110"/>
      <c r="H29" s="110"/>
      <c r="I29" s="110"/>
      <c r="J29" s="110"/>
      <c r="K29" s="110"/>
    </row>
    <row r="30" spans="1:11" ht="18" customHeight="1">
      <c r="A30" s="34"/>
      <c r="B30" s="343" t="s">
        <v>73</v>
      </c>
      <c r="C30" s="353" t="s">
        <v>74</v>
      </c>
      <c r="D30" s="110"/>
      <c r="E30" s="110"/>
      <c r="F30" s="110"/>
      <c r="G30" s="110"/>
      <c r="H30" s="110"/>
      <c r="I30" s="110"/>
      <c r="J30" s="110"/>
      <c r="K30" s="110"/>
    </row>
    <row r="31" spans="1:11" ht="74.25" customHeight="1">
      <c r="A31" s="34"/>
      <c r="B31" s="356" t="s">
        <v>75</v>
      </c>
      <c r="C31" s="354" t="s">
        <v>76</v>
      </c>
      <c r="D31" s="397"/>
      <c r="E31" s="397"/>
      <c r="F31" s="397"/>
      <c r="G31" s="397"/>
      <c r="H31" s="397"/>
      <c r="I31" s="397"/>
      <c r="J31" s="397"/>
      <c r="K31" s="397"/>
    </row>
    <row r="32" spans="1:11" ht="18" customHeight="1">
      <c r="A32" s="34"/>
      <c r="B32" s="343" t="s">
        <v>77</v>
      </c>
      <c r="C32" s="353" t="s">
        <v>52</v>
      </c>
      <c r="D32" s="110"/>
      <c r="E32" s="110"/>
      <c r="F32" s="110"/>
      <c r="G32" s="110"/>
      <c r="H32" s="110"/>
      <c r="I32" s="110"/>
      <c r="J32" s="110"/>
      <c r="K32" s="110"/>
    </row>
    <row r="33" spans="1:11" ht="18" customHeight="1">
      <c r="A33" s="34"/>
      <c r="B33" s="343" t="s">
        <v>78</v>
      </c>
      <c r="C33" s="353" t="s">
        <v>79</v>
      </c>
      <c r="D33" s="110"/>
      <c r="E33" s="110"/>
      <c r="F33" s="110"/>
      <c r="G33" s="110"/>
      <c r="H33" s="110"/>
      <c r="I33" s="110"/>
      <c r="J33" s="110"/>
      <c r="K33" s="110"/>
    </row>
    <row r="34" spans="1:11" ht="18" customHeight="1">
      <c r="A34" s="34"/>
      <c r="B34" s="343" t="s">
        <v>80</v>
      </c>
      <c r="C34" s="353" t="s">
        <v>81</v>
      </c>
      <c r="D34" s="110"/>
      <c r="E34" s="110"/>
      <c r="F34" s="110"/>
      <c r="G34" s="110"/>
      <c r="H34" s="110"/>
      <c r="I34" s="110"/>
      <c r="J34" s="110"/>
      <c r="K34" s="110"/>
    </row>
    <row r="35" spans="1:11" ht="28.5">
      <c r="A35" s="34"/>
      <c r="B35" s="357" t="s">
        <v>82</v>
      </c>
      <c r="C35" s="358" t="s">
        <v>52</v>
      </c>
    </row>
    <row r="36" spans="1:11" ht="18" customHeight="1"/>
    <row r="37" spans="1:11" ht="18" customHeight="1"/>
    <row r="38" spans="1:11" ht="18" customHeight="1"/>
    <row r="39" spans="1:11" ht="18" customHeight="1"/>
    <row r="40" spans="1:11" ht="18" customHeight="1"/>
    <row r="41" spans="1:11" ht="18" customHeight="1"/>
    <row r="42" spans="1:11" ht="18" customHeight="1"/>
    <row r="43" spans="1:11" ht="18" customHeight="1"/>
    <row r="44" spans="1:11" ht="18" customHeight="1"/>
    <row r="45" spans="1:11" ht="18" customHeight="1"/>
    <row r="46" spans="1:11" ht="18" customHeight="1"/>
    <row r="47" spans="1:11" ht="18" customHeight="1"/>
    <row r="48" spans="1:11" ht="18" customHeight="1"/>
    <row r="49" spans="20:20" ht="18" customHeight="1"/>
    <row r="50" spans="20:20" ht="18" customHeight="1"/>
    <row r="51" spans="20:20" ht="18" customHeight="1"/>
    <row r="52" spans="20:20" ht="18" customHeight="1"/>
    <row r="53" spans="20:20" ht="18" customHeight="1"/>
    <row r="62" spans="20:20">
      <c r="T62" s="42"/>
    </row>
  </sheetData>
  <mergeCells count="5">
    <mergeCell ref="B14:C14"/>
    <mergeCell ref="B15:C15"/>
    <mergeCell ref="B16:C16"/>
    <mergeCell ref="B13:C13"/>
    <mergeCell ref="B1:C1"/>
  </mergeCells>
  <phoneticPr fontId="2"/>
  <pageMargins left="0.51181102362204722" right="0.11811023622047245" top="0.74803149606299213" bottom="0.74803149606299213" header="0.31496062992125984" footer="0.31496062992125984"/>
  <pageSetup paperSize="9" scale="74"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7">
    <tabColor rgb="FFFFFF00"/>
  </sheetPr>
  <dimension ref="A1:IP364"/>
  <sheetViews>
    <sheetView showZeros="0" view="pageBreakPreview" zoomScale="80" zoomScaleNormal="100" zoomScaleSheetLayoutView="80" workbookViewId="0">
      <selection activeCell="A362" sqref="A362:XFD362"/>
    </sheetView>
  </sheetViews>
  <sheetFormatPr defaultColWidth="8.125" defaultRowHeight="13.5"/>
  <cols>
    <col min="1" max="1" width="4.125" style="194" customWidth="1"/>
    <col min="2" max="2" width="14.625" style="194" customWidth="1"/>
    <col min="3" max="3" width="15" style="194" customWidth="1"/>
    <col min="4" max="4" width="4.125" style="195" customWidth="1"/>
    <col min="5" max="5" width="12.125" style="194" customWidth="1"/>
    <col min="6" max="6" width="4.5" style="195" customWidth="1"/>
    <col min="7" max="7" width="10.125" style="194" customWidth="1"/>
    <col min="8" max="8" width="4.625" style="194" customWidth="1"/>
    <col min="9" max="158" width="1.5" style="194" customWidth="1"/>
    <col min="159" max="173" width="1.5" style="194" hidden="1" customWidth="1"/>
    <col min="174" max="193" width="1.5" style="194" customWidth="1"/>
    <col min="194" max="194" width="7.625" style="195" customWidth="1"/>
    <col min="195" max="196" width="8.125" style="194" customWidth="1"/>
    <col min="197" max="197" width="35.625" style="194" customWidth="1"/>
    <col min="198" max="198" width="5.125" style="194" customWidth="1"/>
    <col min="199" max="16384" width="8.125" style="194"/>
  </cols>
  <sheetData>
    <row r="1" spans="1:199" ht="14.25">
      <c r="A1" s="193" t="s">
        <v>346</v>
      </c>
    </row>
    <row r="2" spans="1:199" ht="33" customHeight="1">
      <c r="B2" s="1662" t="s">
        <v>851</v>
      </c>
      <c r="C2" s="1662"/>
      <c r="D2" s="1662"/>
      <c r="E2" s="1662"/>
      <c r="F2" s="1662"/>
      <c r="G2" s="1662"/>
      <c r="H2" s="1662"/>
      <c r="I2" s="1662"/>
      <c r="J2" s="1662"/>
      <c r="K2" s="1662"/>
      <c r="L2" s="1662"/>
      <c r="M2" s="1662"/>
      <c r="N2" s="1662"/>
      <c r="O2" s="1662"/>
      <c r="P2" s="1662"/>
      <c r="Q2" s="1662"/>
      <c r="R2" s="1662"/>
      <c r="S2" s="1662"/>
      <c r="T2" s="1662"/>
      <c r="U2" s="1662"/>
      <c r="V2" s="1662"/>
      <c r="W2" s="1662"/>
      <c r="X2" s="1662"/>
      <c r="Y2" s="1662"/>
      <c r="Z2" s="1662"/>
      <c r="AA2" s="1662"/>
      <c r="AB2" s="1662"/>
      <c r="AC2" s="1662"/>
      <c r="AD2" s="1662"/>
      <c r="AE2" s="1662"/>
      <c r="AF2" s="1662"/>
      <c r="AG2" s="1662"/>
      <c r="AH2" s="1662"/>
      <c r="AI2" s="1662"/>
      <c r="AJ2" s="1662"/>
      <c r="AK2" s="1662"/>
      <c r="AL2" s="1662"/>
      <c r="AM2" s="1662"/>
      <c r="AN2" s="1662"/>
      <c r="AO2" s="1662"/>
      <c r="AP2" s="1662"/>
      <c r="AQ2" s="1662"/>
      <c r="AR2" s="1662"/>
      <c r="AS2" s="1662"/>
      <c r="AT2" s="1662"/>
      <c r="AU2" s="1662"/>
      <c r="AV2" s="1662"/>
      <c r="AW2" s="1662"/>
      <c r="AX2" s="1662"/>
      <c r="AY2" s="1662"/>
      <c r="AZ2" s="1662"/>
      <c r="BA2" s="1662"/>
      <c r="BB2" s="1662"/>
      <c r="BC2" s="1662"/>
      <c r="BD2" s="1662"/>
      <c r="BE2" s="1662"/>
      <c r="BF2" s="1662"/>
      <c r="BG2" s="1662"/>
      <c r="BH2" s="1662"/>
      <c r="BI2" s="1662"/>
      <c r="BJ2" s="1662"/>
      <c r="BK2" s="1662"/>
      <c r="BL2" s="1662"/>
      <c r="BM2" s="1662"/>
      <c r="BN2" s="1662"/>
      <c r="BO2" s="1662"/>
      <c r="BP2" s="1662"/>
      <c r="BQ2" s="1662"/>
      <c r="BR2" s="1662"/>
      <c r="BS2" s="1662"/>
      <c r="BT2" s="1662"/>
      <c r="BU2" s="1662"/>
      <c r="BV2" s="1662"/>
      <c r="BW2" s="1662"/>
      <c r="BX2" s="1662"/>
      <c r="BY2" s="1662"/>
      <c r="BZ2" s="1662"/>
      <c r="CA2" s="1662"/>
      <c r="CB2" s="1662"/>
      <c r="CC2" s="1662"/>
      <c r="CD2" s="1662"/>
      <c r="CE2" s="1662"/>
      <c r="CF2" s="1662"/>
      <c r="CG2" s="1662"/>
      <c r="CH2" s="1662"/>
      <c r="CI2" s="1662"/>
      <c r="CJ2" s="1662"/>
      <c r="CK2" s="1662"/>
      <c r="CL2" s="1662"/>
      <c r="CM2" s="1662"/>
      <c r="CN2" s="1662"/>
      <c r="CO2" s="1662"/>
      <c r="CP2" s="1662"/>
      <c r="CQ2" s="1662"/>
      <c r="CR2" s="1662"/>
      <c r="CS2" s="1662"/>
      <c r="CT2" s="1662"/>
      <c r="CU2" s="1662"/>
      <c r="CV2" s="1662"/>
      <c r="CW2" s="1662"/>
      <c r="CX2" s="1662"/>
      <c r="CY2" s="1662"/>
      <c r="CZ2" s="1662"/>
      <c r="DA2" s="1662"/>
      <c r="DB2" s="1662"/>
      <c r="DC2" s="1662"/>
      <c r="DD2" s="1662"/>
      <c r="DE2" s="1662"/>
      <c r="DF2" s="1662"/>
      <c r="DG2" s="1662"/>
      <c r="DH2" s="1662"/>
      <c r="DI2" s="1662"/>
      <c r="DJ2" s="1662"/>
      <c r="DK2" s="1662"/>
      <c r="DL2" s="1662"/>
      <c r="DM2" s="1662"/>
      <c r="DN2" s="1662"/>
      <c r="DO2" s="1662"/>
      <c r="DP2" s="1662"/>
      <c r="DQ2" s="1662"/>
      <c r="DR2" s="1662"/>
      <c r="DS2" s="1662"/>
      <c r="DT2" s="1662"/>
      <c r="DU2" s="1662"/>
      <c r="DV2" s="1662"/>
      <c r="DW2" s="1662"/>
      <c r="DX2" s="1662"/>
      <c r="DY2" s="1662"/>
      <c r="DZ2" s="1662"/>
      <c r="EA2" s="1662"/>
      <c r="EB2" s="1662"/>
      <c r="EC2" s="1662"/>
      <c r="ED2" s="1662"/>
      <c r="EE2" s="1662"/>
      <c r="EF2" s="1662"/>
      <c r="EG2" s="1662"/>
      <c r="EH2" s="1662"/>
      <c r="EI2" s="1662"/>
      <c r="EJ2" s="1662"/>
      <c r="EK2" s="1662"/>
      <c r="EL2" s="1662"/>
      <c r="EM2" s="1662"/>
      <c r="EN2" s="1662"/>
      <c r="EO2" s="1662"/>
      <c r="EP2" s="1662"/>
      <c r="EQ2" s="1662"/>
      <c r="ER2" s="1662"/>
      <c r="ES2" s="1662"/>
      <c r="ET2" s="1662"/>
      <c r="EU2" s="1662"/>
      <c r="EV2" s="1662"/>
      <c r="EW2" s="1662"/>
      <c r="EX2" s="1662"/>
      <c r="EY2" s="1662"/>
      <c r="EZ2" s="1662"/>
      <c r="FA2" s="1662"/>
      <c r="FB2" s="1662"/>
      <c r="FC2" s="1662"/>
      <c r="FD2" s="1662"/>
      <c r="FE2" s="1662"/>
      <c r="FF2" s="1662"/>
      <c r="FG2" s="1662"/>
      <c r="FH2" s="1662"/>
      <c r="FI2" s="1662"/>
      <c r="FJ2" s="1662"/>
      <c r="FK2" s="1662"/>
      <c r="FL2" s="1662"/>
      <c r="FM2" s="1662"/>
      <c r="FN2" s="1662"/>
      <c r="FO2" s="1662"/>
      <c r="FP2" s="1662"/>
      <c r="FQ2" s="1662"/>
      <c r="FR2" s="1662"/>
      <c r="FS2" s="1662"/>
      <c r="FT2" s="1662"/>
      <c r="FU2" s="1662"/>
      <c r="FV2" s="1662"/>
      <c r="FW2" s="1662"/>
      <c r="FX2" s="1662"/>
      <c r="FY2" s="1662"/>
      <c r="FZ2" s="1662"/>
      <c r="GA2" s="1662"/>
      <c r="GB2" s="1662"/>
      <c r="GC2" s="1662"/>
      <c r="GD2" s="1662"/>
      <c r="GE2" s="1662"/>
      <c r="GF2" s="1662"/>
      <c r="GG2" s="1662"/>
      <c r="GH2" s="1662"/>
      <c r="GI2" s="1662"/>
      <c r="GJ2" s="1662"/>
      <c r="GK2" s="1662"/>
      <c r="GL2" s="196"/>
      <c r="GM2" s="196"/>
      <c r="GN2" s="196"/>
      <c r="GO2" s="196"/>
    </row>
    <row r="3" spans="1:199" ht="33" customHeight="1">
      <c r="B3" s="1155"/>
      <c r="C3" s="1155"/>
      <c r="D3" s="1155"/>
      <c r="E3" s="1155"/>
      <c r="F3" s="1155"/>
      <c r="G3" s="1155"/>
      <c r="H3" s="1155"/>
      <c r="I3" s="1155"/>
      <c r="J3" s="1155"/>
      <c r="K3" s="1155"/>
      <c r="L3" s="1155"/>
      <c r="M3" s="1155"/>
      <c r="N3" s="1155"/>
      <c r="O3" s="1155"/>
      <c r="P3" s="1155"/>
      <c r="Q3" s="1155"/>
      <c r="R3" s="1155"/>
      <c r="S3" s="1155"/>
      <c r="T3" s="1155"/>
      <c r="U3" s="1155"/>
      <c r="V3" s="1155"/>
      <c r="W3" s="1155"/>
      <c r="X3" s="1155"/>
      <c r="Y3" s="1155"/>
      <c r="Z3" s="1155"/>
      <c r="AA3" s="1155"/>
      <c r="AB3" s="1155"/>
      <c r="AC3" s="1155"/>
      <c r="AD3" s="1155"/>
      <c r="AE3" s="1155"/>
      <c r="AF3" s="1155"/>
      <c r="AG3" s="1155"/>
      <c r="AH3" s="1155"/>
      <c r="AI3" s="1155"/>
      <c r="AJ3" s="1155"/>
      <c r="AK3" s="1155"/>
      <c r="AL3" s="1155"/>
      <c r="AM3" s="1155"/>
      <c r="AN3" s="1155"/>
      <c r="AO3" s="1155"/>
      <c r="AP3" s="1155"/>
      <c r="AQ3" s="1155"/>
      <c r="AR3" s="1155"/>
      <c r="AS3" s="1155"/>
      <c r="AT3" s="1155"/>
      <c r="AU3" s="1155"/>
      <c r="AV3" s="1155"/>
      <c r="AW3" s="1155"/>
      <c r="AX3" s="1155"/>
      <c r="AY3" s="1155"/>
      <c r="AZ3" s="1155"/>
      <c r="BA3" s="1155"/>
      <c r="BB3" s="1155"/>
      <c r="BC3" s="1155"/>
      <c r="BD3" s="1155"/>
      <c r="BE3" s="1155"/>
      <c r="BF3" s="1155"/>
      <c r="BG3" s="1155"/>
      <c r="BH3" s="1155"/>
      <c r="BI3" s="1155"/>
      <c r="BJ3" s="1155"/>
      <c r="BK3" s="1155"/>
      <c r="BL3" s="1155"/>
      <c r="BM3" s="1155"/>
      <c r="BN3" s="1155"/>
      <c r="BO3" s="1155"/>
      <c r="BP3" s="1155"/>
      <c r="BQ3" s="1155"/>
      <c r="BR3" s="1155"/>
      <c r="BS3" s="1155"/>
      <c r="BT3" s="1155"/>
      <c r="BU3" s="1155"/>
      <c r="BV3" s="1155"/>
      <c r="BW3" s="1155"/>
      <c r="BX3" s="1155"/>
      <c r="BY3" s="1155"/>
      <c r="BZ3" s="1155"/>
      <c r="CA3" s="1155"/>
      <c r="CB3" s="1155"/>
      <c r="CC3" s="1155"/>
      <c r="CD3" s="1155"/>
      <c r="CE3" s="1155"/>
      <c r="CF3" s="1155"/>
      <c r="CG3" s="1155"/>
      <c r="CH3" s="1155"/>
      <c r="CI3" s="1155"/>
      <c r="CJ3" s="1155"/>
      <c r="CK3" s="1155"/>
      <c r="CL3" s="1155"/>
      <c r="CM3" s="1155"/>
      <c r="CN3" s="1155"/>
      <c r="CO3" s="1155"/>
      <c r="CP3" s="1155"/>
      <c r="CQ3" s="1155"/>
      <c r="CR3" s="1155"/>
      <c r="CS3" s="1155"/>
      <c r="CT3" s="1155"/>
      <c r="CU3" s="1155"/>
      <c r="CV3" s="1155"/>
      <c r="CW3" s="1155"/>
      <c r="CX3" s="1155"/>
      <c r="CY3" s="1155"/>
      <c r="CZ3" s="1155"/>
      <c r="DA3" s="1155"/>
      <c r="DB3" s="1155"/>
      <c r="DC3" s="1155"/>
      <c r="DD3" s="1155"/>
      <c r="DE3" s="1155"/>
      <c r="DF3" s="1155"/>
      <c r="DG3" s="1155"/>
      <c r="DH3" s="1155"/>
      <c r="DI3" s="1155"/>
      <c r="DJ3" s="1155"/>
      <c r="DK3" s="1155"/>
      <c r="DL3" s="1155"/>
      <c r="DM3" s="1155"/>
      <c r="DN3" s="1155"/>
      <c r="DO3" s="1155"/>
      <c r="DP3" s="1155"/>
      <c r="DQ3" s="1155"/>
      <c r="DR3" s="1155"/>
      <c r="DS3" s="1155"/>
      <c r="DT3" s="1155"/>
      <c r="DU3" s="1155"/>
      <c r="DV3" s="1155"/>
      <c r="DW3" s="1155"/>
      <c r="DX3" s="1155"/>
      <c r="DY3" s="1155"/>
      <c r="DZ3" s="1155"/>
      <c r="EA3" s="1155"/>
      <c r="EB3" s="1155"/>
      <c r="EC3" s="1155"/>
      <c r="ED3" s="1155"/>
      <c r="EE3" s="1155"/>
      <c r="EF3" s="1155"/>
      <c r="EG3" s="1155"/>
      <c r="EH3" s="1155"/>
      <c r="EI3" s="1155"/>
      <c r="EJ3" s="1155"/>
      <c r="EK3" s="1155"/>
      <c r="EL3" s="1155"/>
      <c r="EM3" s="1155"/>
      <c r="EN3" s="1155"/>
      <c r="EO3" s="1155"/>
      <c r="EP3" s="1155"/>
      <c r="EQ3" s="1155"/>
      <c r="ER3" s="1155"/>
      <c r="ES3" s="1155"/>
      <c r="ET3" s="1155"/>
      <c r="EU3" s="1155"/>
      <c r="EV3" s="1155"/>
      <c r="EW3" s="1155"/>
      <c r="EX3" s="1155"/>
      <c r="EY3" s="1155"/>
      <c r="EZ3" s="1155"/>
      <c r="FA3" s="1155"/>
      <c r="FB3" s="1155"/>
      <c r="FC3" s="1155"/>
      <c r="FD3" s="1155"/>
      <c r="FE3" s="1155"/>
      <c r="FF3" s="1155"/>
      <c r="FG3" s="1155"/>
      <c r="FH3" s="1155"/>
      <c r="FI3" s="1155"/>
      <c r="FJ3" s="1155"/>
      <c r="FK3" s="1155"/>
      <c r="FL3" s="1155"/>
      <c r="FM3" s="1155"/>
      <c r="FN3" s="1155"/>
      <c r="FO3" s="1155"/>
      <c r="FP3" s="1155"/>
      <c r="FQ3" s="1155"/>
      <c r="FR3" s="1155"/>
      <c r="FS3" s="1155"/>
      <c r="FT3" s="1155"/>
      <c r="FU3" s="1155"/>
      <c r="FV3" s="1155"/>
      <c r="FW3" s="1155"/>
      <c r="FX3" s="1155"/>
      <c r="FY3" s="1155"/>
      <c r="FZ3" s="1155"/>
      <c r="GA3" s="1155"/>
      <c r="GB3" s="1155"/>
      <c r="GC3" s="1155"/>
      <c r="GD3" s="1155"/>
      <c r="GE3" s="1155"/>
      <c r="GF3" s="1155"/>
      <c r="GG3" s="1155"/>
      <c r="GH3" s="1155"/>
      <c r="GI3" s="1155"/>
      <c r="GJ3" s="1155"/>
      <c r="GK3" s="1155"/>
      <c r="GL3" s="196"/>
      <c r="GM3" s="196"/>
      <c r="GN3" s="196"/>
      <c r="GO3" s="196"/>
    </row>
    <row r="4" spans="1:199" s="197" customFormat="1" ht="24" customHeight="1">
      <c r="B4" s="198" t="s">
        <v>699</v>
      </c>
      <c r="D4" s="195"/>
      <c r="F4" s="195"/>
      <c r="BQ4" s="194"/>
      <c r="BR4" s="194"/>
      <c r="BS4" s="194"/>
      <c r="BT4" s="194"/>
      <c r="BU4" s="194"/>
      <c r="BV4" s="194"/>
      <c r="BW4" s="194"/>
      <c r="BX4" s="194"/>
      <c r="BY4" s="194"/>
      <c r="BZ4" s="194"/>
      <c r="CA4" s="194"/>
      <c r="CB4" s="194"/>
      <c r="CC4" s="194"/>
      <c r="CD4" s="194"/>
      <c r="CE4" s="194"/>
      <c r="CF4" s="194"/>
      <c r="CG4" s="194"/>
      <c r="CH4" s="194"/>
      <c r="CI4" s="194"/>
      <c r="CJ4" s="194"/>
      <c r="CK4" s="194"/>
      <c r="CL4" s="194"/>
      <c r="CM4" s="194"/>
      <c r="CN4" s="194"/>
      <c r="CO4" s="194"/>
      <c r="CP4" s="194"/>
      <c r="CQ4" s="194"/>
      <c r="CR4" s="194"/>
      <c r="CS4" s="194"/>
      <c r="CT4" s="194"/>
      <c r="CU4" s="194"/>
      <c r="CV4" s="194"/>
      <c r="CW4" s="194"/>
      <c r="CX4" s="194"/>
      <c r="CY4" s="194"/>
      <c r="CZ4" s="194"/>
      <c r="DA4" s="194"/>
      <c r="DB4" s="194"/>
      <c r="DC4" s="194"/>
      <c r="DD4" s="194"/>
      <c r="DE4" s="194"/>
      <c r="DF4" s="194"/>
      <c r="DG4" s="194"/>
      <c r="DH4" s="194"/>
      <c r="DI4" s="194"/>
      <c r="DJ4" s="194"/>
      <c r="DK4" s="194"/>
      <c r="DL4" s="194"/>
      <c r="DM4" s="194"/>
      <c r="DN4" s="194"/>
      <c r="DO4" s="194"/>
      <c r="DP4" s="194"/>
      <c r="DQ4" s="194"/>
      <c r="DR4" s="194"/>
      <c r="DS4" s="194"/>
      <c r="DT4" s="194"/>
      <c r="DU4" s="194"/>
      <c r="DV4" s="194"/>
      <c r="DW4" s="194"/>
      <c r="DX4" s="194"/>
      <c r="DY4" s="194"/>
      <c r="DZ4" s="194"/>
      <c r="EA4" s="194"/>
      <c r="EB4" s="194"/>
      <c r="EC4" s="194"/>
      <c r="ED4" s="194"/>
      <c r="EE4" s="194"/>
      <c r="EF4" s="194"/>
      <c r="EG4" s="194"/>
      <c r="EH4" s="194"/>
      <c r="EI4" s="194"/>
      <c r="EJ4" s="194"/>
      <c r="EK4" s="194"/>
      <c r="EL4" s="194"/>
      <c r="EM4" s="194"/>
      <c r="EN4" s="194"/>
      <c r="EO4" s="194"/>
      <c r="EP4" s="194"/>
      <c r="EQ4" s="194"/>
      <c r="ER4" s="194"/>
      <c r="ES4" s="194"/>
      <c r="ET4" s="194"/>
      <c r="EU4" s="194"/>
      <c r="EV4" s="194"/>
      <c r="EW4" s="194"/>
      <c r="EX4" s="194"/>
      <c r="EY4" s="194"/>
      <c r="EZ4" s="194"/>
      <c r="FA4" s="194"/>
      <c r="FB4" s="194"/>
      <c r="FC4" s="194"/>
      <c r="FD4" s="194"/>
      <c r="FE4" s="194"/>
      <c r="FF4" s="194"/>
      <c r="FG4" s="194"/>
      <c r="FH4" s="194"/>
      <c r="FI4" s="194"/>
      <c r="FJ4" s="194"/>
      <c r="FK4" s="194"/>
      <c r="FL4" s="194"/>
      <c r="FM4" s="194"/>
      <c r="FN4" s="194"/>
      <c r="FO4" s="194"/>
      <c r="FP4" s="194"/>
      <c r="FQ4" s="194"/>
      <c r="FR4" s="194"/>
      <c r="FS4" s="194"/>
      <c r="FT4" s="194"/>
      <c r="FU4" s="194"/>
      <c r="FV4" s="194"/>
      <c r="FW4" s="194"/>
      <c r="FX4" s="194"/>
      <c r="FY4" s="194"/>
      <c r="FZ4" s="194"/>
      <c r="GA4" s="194"/>
      <c r="GB4" s="194"/>
      <c r="GC4" s="194"/>
      <c r="GD4" s="194"/>
      <c r="GE4" s="194"/>
      <c r="GF4" s="194"/>
      <c r="GG4" s="194"/>
      <c r="GH4" s="194"/>
      <c r="GI4" s="194"/>
      <c r="GJ4" s="194"/>
      <c r="GK4" s="194"/>
      <c r="GL4" s="194"/>
      <c r="GM4" s="194"/>
      <c r="GN4" s="194"/>
    </row>
    <row r="5" spans="1:199" s="197" customFormat="1" ht="24" customHeight="1" thickBot="1">
      <c r="A5" s="197" t="s">
        <v>755</v>
      </c>
      <c r="B5" s="198"/>
      <c r="D5" s="195"/>
      <c r="F5" s="195"/>
      <c r="BG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c r="DP5" s="199"/>
      <c r="DQ5" s="199"/>
      <c r="DR5" s="199"/>
      <c r="DS5" s="199"/>
      <c r="DT5" s="199"/>
      <c r="DU5" s="199"/>
      <c r="DV5" s="199"/>
      <c r="DW5" s="199"/>
      <c r="DX5" s="199"/>
      <c r="DY5" s="199"/>
      <c r="DZ5" s="199"/>
      <c r="EA5" s="199"/>
      <c r="EB5" s="199"/>
      <c r="EC5" s="199"/>
      <c r="ED5" s="199"/>
      <c r="EE5" s="199"/>
      <c r="EF5" s="199"/>
      <c r="EG5" s="199"/>
      <c r="EH5" s="199"/>
      <c r="EI5" s="199"/>
      <c r="EJ5" s="199"/>
      <c r="EK5" s="199"/>
      <c r="EL5" s="199"/>
      <c r="EM5" s="199"/>
      <c r="EN5" s="199"/>
      <c r="EO5" s="199"/>
      <c r="EP5" s="199"/>
      <c r="EQ5" s="199"/>
      <c r="ER5" s="199"/>
      <c r="ES5" s="199"/>
      <c r="ET5" s="199"/>
      <c r="EU5" s="199"/>
      <c r="EV5" s="199"/>
      <c r="EW5" s="199"/>
      <c r="EX5" s="199"/>
      <c r="EY5" s="199"/>
      <c r="EZ5" s="199"/>
      <c r="FA5" s="199"/>
      <c r="FB5" s="199"/>
      <c r="FC5" s="199"/>
      <c r="FD5" s="199"/>
      <c r="FE5" s="199"/>
      <c r="FF5" s="199"/>
      <c r="FG5" s="199"/>
      <c r="FH5" s="199"/>
      <c r="FI5" s="199"/>
      <c r="FJ5" s="199"/>
      <c r="FK5" s="199"/>
      <c r="FL5" s="199"/>
      <c r="FM5" s="199"/>
      <c r="FN5" s="199"/>
      <c r="FO5" s="199"/>
      <c r="FP5" s="199"/>
      <c r="FQ5" s="199"/>
      <c r="FR5" s="199" t="s">
        <v>756</v>
      </c>
      <c r="FS5" s="199"/>
      <c r="FT5" s="199"/>
      <c r="FU5" s="199"/>
      <c r="FV5" s="199"/>
      <c r="FW5" s="199"/>
      <c r="FX5" s="199"/>
      <c r="FY5" s="199"/>
      <c r="FZ5" s="199"/>
      <c r="GA5" s="199"/>
      <c r="GB5" s="199"/>
      <c r="GC5" s="199"/>
      <c r="GD5" s="199"/>
      <c r="GE5" s="199"/>
      <c r="GF5" s="199"/>
      <c r="GG5" s="199"/>
      <c r="GH5" s="199"/>
      <c r="GI5" s="199"/>
      <c r="GJ5" s="199"/>
      <c r="GK5" s="199"/>
      <c r="GL5" s="199"/>
      <c r="GM5" s="199"/>
      <c r="GN5" s="194"/>
      <c r="GQ5" s="194"/>
    </row>
    <row r="6" spans="1:199" ht="13.5" customHeight="1">
      <c r="A6" s="1411" t="s">
        <v>703</v>
      </c>
      <c r="B6" s="1417" t="s">
        <v>704</v>
      </c>
      <c r="C6" s="1417" t="s">
        <v>705</v>
      </c>
      <c r="D6" s="1420" t="s">
        <v>706</v>
      </c>
      <c r="E6" s="1423" t="s">
        <v>707</v>
      </c>
      <c r="F6" s="1423" t="s">
        <v>696</v>
      </c>
      <c r="G6" s="1749" t="s">
        <v>259</v>
      </c>
      <c r="H6" s="1750"/>
      <c r="I6" s="1579" t="s">
        <v>758</v>
      </c>
      <c r="J6" s="1580"/>
      <c r="K6" s="1580"/>
      <c r="L6" s="1580"/>
      <c r="M6" s="1580"/>
      <c r="N6" s="1580"/>
      <c r="O6" s="1580"/>
      <c r="P6" s="1580"/>
      <c r="Q6" s="1580"/>
      <c r="R6" s="1580"/>
      <c r="S6" s="1580"/>
      <c r="T6" s="1580"/>
      <c r="U6" s="1580"/>
      <c r="V6" s="1580"/>
      <c r="W6" s="1580"/>
      <c r="X6" s="1580"/>
      <c r="Y6" s="1580"/>
      <c r="Z6" s="1580"/>
      <c r="AA6" s="1580"/>
      <c r="AB6" s="1580"/>
      <c r="AC6" s="1580"/>
      <c r="AD6" s="1580"/>
      <c r="AE6" s="1580"/>
      <c r="AF6" s="1580"/>
      <c r="AG6" s="1580"/>
      <c r="AH6" s="1580"/>
      <c r="AI6" s="1580"/>
      <c r="AJ6" s="1580"/>
      <c r="AK6" s="1580"/>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1580"/>
      <c r="BN6" s="1580"/>
      <c r="BO6" s="1580"/>
      <c r="BP6" s="1580"/>
      <c r="BQ6" s="1580"/>
      <c r="BR6" s="1580"/>
      <c r="BS6" s="1580"/>
      <c r="BT6" s="1580"/>
      <c r="BU6" s="1580"/>
      <c r="BV6" s="1580"/>
      <c r="BW6" s="1580"/>
      <c r="BX6" s="1580"/>
      <c r="BY6" s="1580"/>
      <c r="BZ6" s="1580"/>
      <c r="CA6" s="1580"/>
      <c r="CB6" s="1580"/>
      <c r="CC6" s="1580"/>
      <c r="CD6" s="1580"/>
      <c r="CE6" s="1580"/>
      <c r="CF6" s="1580"/>
      <c r="CG6" s="1580"/>
      <c r="CH6" s="1580"/>
      <c r="CI6" s="1580"/>
      <c r="CJ6" s="1580"/>
      <c r="CK6" s="1580"/>
      <c r="CL6" s="1580"/>
      <c r="CM6" s="1580"/>
      <c r="CN6" s="1580"/>
      <c r="CO6" s="1580"/>
      <c r="CP6" s="1580"/>
      <c r="CQ6" s="1580"/>
      <c r="CR6" s="1580"/>
      <c r="CS6" s="1580"/>
      <c r="CT6" s="1580"/>
      <c r="CU6" s="1580"/>
      <c r="CV6" s="1580"/>
      <c r="CW6" s="1580"/>
      <c r="CX6" s="1580"/>
      <c r="CY6" s="1580"/>
      <c r="CZ6" s="1580"/>
      <c r="DA6" s="1580"/>
      <c r="DB6" s="1580"/>
      <c r="DC6" s="1580"/>
      <c r="DD6" s="1580"/>
      <c r="DE6" s="1580"/>
      <c r="DF6" s="1580"/>
      <c r="DG6" s="1580"/>
      <c r="DH6" s="1580"/>
      <c r="DI6" s="1580"/>
      <c r="DJ6" s="1580"/>
      <c r="DK6" s="1580"/>
      <c r="DL6" s="1580"/>
      <c r="DM6" s="1580"/>
      <c r="DN6" s="1580"/>
      <c r="DO6" s="1580"/>
      <c r="DP6" s="1580"/>
      <c r="DQ6" s="1580"/>
      <c r="DR6" s="1580"/>
      <c r="DS6" s="1580"/>
      <c r="DT6" s="1580"/>
      <c r="DU6" s="1580"/>
      <c r="DV6" s="1580"/>
      <c r="DW6" s="1580"/>
      <c r="DX6" s="1580"/>
      <c r="DY6" s="1580"/>
      <c r="DZ6" s="1580"/>
      <c r="EA6" s="1580"/>
      <c r="EB6" s="1580"/>
      <c r="EC6" s="1580"/>
      <c r="ED6" s="1580"/>
      <c r="EE6" s="1580"/>
      <c r="EF6" s="1580"/>
      <c r="EG6" s="1580"/>
      <c r="EH6" s="1580"/>
      <c r="EI6" s="1580"/>
      <c r="EJ6" s="1580"/>
      <c r="EK6" s="1580"/>
      <c r="EL6" s="1580"/>
      <c r="EM6" s="1580"/>
      <c r="EN6" s="1580"/>
      <c r="EO6" s="1580"/>
      <c r="EP6" s="1580"/>
      <c r="EQ6" s="1580"/>
      <c r="ER6" s="1580"/>
      <c r="ES6" s="1580"/>
      <c r="ET6" s="1580"/>
      <c r="EU6" s="1580"/>
      <c r="EV6" s="1580"/>
      <c r="EW6" s="1580"/>
      <c r="EX6" s="1580"/>
      <c r="EY6" s="1580"/>
      <c r="EZ6" s="1580"/>
      <c r="FA6" s="1580"/>
      <c r="FB6" s="1580"/>
      <c r="FC6" s="1580"/>
      <c r="FD6" s="1580"/>
      <c r="FE6" s="1580"/>
      <c r="FF6" s="1580"/>
      <c r="FG6" s="1580"/>
      <c r="FH6" s="1580"/>
      <c r="FI6" s="1580"/>
      <c r="FJ6" s="1580"/>
      <c r="FK6" s="1580"/>
      <c r="FL6" s="1580"/>
      <c r="FM6" s="1580"/>
      <c r="FN6" s="1580"/>
      <c r="FO6" s="1580"/>
      <c r="FP6" s="1580"/>
      <c r="FQ6" s="1580"/>
      <c r="FR6" s="1580"/>
      <c r="FS6" s="1580"/>
      <c r="FT6" s="1580"/>
      <c r="FU6" s="1580"/>
      <c r="FV6" s="1580"/>
      <c r="FW6" s="1580"/>
      <c r="FX6" s="1580"/>
      <c r="FY6" s="1580"/>
      <c r="FZ6" s="1580"/>
      <c r="GA6" s="1580"/>
      <c r="GB6" s="1580"/>
      <c r="GC6" s="1580"/>
      <c r="GD6" s="1580"/>
      <c r="GE6" s="1580"/>
      <c r="GF6" s="1580"/>
      <c r="GG6" s="1580"/>
      <c r="GH6" s="1580"/>
      <c r="GI6" s="1580"/>
      <c r="GJ6" s="1580"/>
      <c r="GK6" s="1581"/>
      <c r="GL6" s="1558" t="s">
        <v>759</v>
      </c>
      <c r="GM6" s="1744" t="s">
        <v>760</v>
      </c>
      <c r="GN6" s="1558" t="s">
        <v>852</v>
      </c>
      <c r="GO6" s="1633" t="s">
        <v>761</v>
      </c>
      <c r="GP6" s="200"/>
    </row>
    <row r="7" spans="1:199">
      <c r="A7" s="1412"/>
      <c r="B7" s="1418"/>
      <c r="C7" s="1418"/>
      <c r="D7" s="1421"/>
      <c r="E7" s="1424"/>
      <c r="F7" s="1424"/>
      <c r="G7" s="1751"/>
      <c r="H7" s="1740"/>
      <c r="I7" s="1564" t="s">
        <v>853</v>
      </c>
      <c r="J7" s="1565"/>
      <c r="K7" s="1565"/>
      <c r="L7" s="1565"/>
      <c r="M7" s="1565"/>
      <c r="N7" s="1565"/>
      <c r="O7" s="1565"/>
      <c r="P7" s="1565"/>
      <c r="Q7" s="1565"/>
      <c r="R7" s="1565"/>
      <c r="S7" s="1565"/>
      <c r="T7" s="1565"/>
      <c r="U7" s="1565"/>
      <c r="V7" s="1565"/>
      <c r="W7" s="1565"/>
      <c r="X7" s="1565"/>
      <c r="Y7" s="1565"/>
      <c r="Z7" s="1565"/>
      <c r="AA7" s="1565"/>
      <c r="AB7" s="1565"/>
      <c r="AC7" s="1565"/>
      <c r="AD7" s="1565"/>
      <c r="AE7" s="1565"/>
      <c r="AF7" s="1565"/>
      <c r="AG7" s="1565"/>
      <c r="AH7" s="1565"/>
      <c r="AI7" s="1565"/>
      <c r="AJ7" s="1565"/>
      <c r="AK7" s="1565"/>
      <c r="AL7" s="1565"/>
      <c r="AM7" s="1565"/>
      <c r="AN7" s="1565"/>
      <c r="AO7" s="1565"/>
      <c r="AP7" s="1565"/>
      <c r="AQ7" s="1565"/>
      <c r="AR7" s="1565"/>
      <c r="AS7" s="1565"/>
      <c r="AT7" s="1565"/>
      <c r="AU7" s="1565"/>
      <c r="AV7" s="1565"/>
      <c r="AW7" s="1565"/>
      <c r="AX7" s="1565"/>
      <c r="AY7" s="1565"/>
      <c r="AZ7" s="1565"/>
      <c r="BA7" s="1565"/>
      <c r="BB7" s="1566" t="s">
        <v>854</v>
      </c>
      <c r="BC7" s="1565"/>
      <c r="BD7" s="1565"/>
      <c r="BE7" s="1565"/>
      <c r="BF7" s="1565"/>
      <c r="BG7" s="1565"/>
      <c r="BH7" s="1565"/>
      <c r="BI7" s="1565"/>
      <c r="BJ7" s="1565"/>
      <c r="BK7" s="1565"/>
      <c r="BL7" s="1565"/>
      <c r="BM7" s="1565"/>
      <c r="BN7" s="1565"/>
      <c r="BO7" s="1565"/>
      <c r="BP7" s="1565"/>
      <c r="BQ7" s="1565"/>
      <c r="BR7" s="1565"/>
      <c r="BS7" s="1565"/>
      <c r="BT7" s="1565"/>
      <c r="BU7" s="1565"/>
      <c r="BV7" s="1565"/>
      <c r="BW7" s="1565"/>
      <c r="BX7" s="1565"/>
      <c r="BY7" s="1565"/>
      <c r="BZ7" s="1565"/>
      <c r="CA7" s="1565"/>
      <c r="CB7" s="1565"/>
      <c r="CC7" s="1565"/>
      <c r="CD7" s="1565"/>
      <c r="CE7" s="1565"/>
      <c r="CF7" s="1565"/>
      <c r="CG7" s="1565"/>
      <c r="CH7" s="1565"/>
      <c r="CI7" s="1565"/>
      <c r="CJ7" s="1565"/>
      <c r="CK7" s="1565"/>
      <c r="CL7" s="1565"/>
      <c r="CM7" s="1565"/>
      <c r="CN7" s="1565"/>
      <c r="CO7" s="1565"/>
      <c r="CP7" s="1565"/>
      <c r="CQ7" s="1565"/>
      <c r="CR7" s="1565"/>
      <c r="CS7" s="1565"/>
      <c r="CT7" s="1565"/>
      <c r="CU7" s="1565"/>
      <c r="CV7" s="1565"/>
      <c r="CW7" s="1565"/>
      <c r="CX7" s="1565"/>
      <c r="CY7" s="1565"/>
      <c r="CZ7" s="1565"/>
      <c r="DA7" s="1565"/>
      <c r="DB7" s="1565"/>
      <c r="DC7" s="1565"/>
      <c r="DD7" s="1565"/>
      <c r="DE7" s="1565"/>
      <c r="DF7" s="1565"/>
      <c r="DG7" s="1565"/>
      <c r="DH7" s="1565"/>
      <c r="DI7" s="1567"/>
      <c r="DJ7" s="1566" t="s">
        <v>855</v>
      </c>
      <c r="DK7" s="1565"/>
      <c r="DL7" s="1565"/>
      <c r="DM7" s="1565"/>
      <c r="DN7" s="1565"/>
      <c r="DO7" s="1565"/>
      <c r="DP7" s="1565"/>
      <c r="DQ7" s="1565"/>
      <c r="DR7" s="1565"/>
      <c r="DS7" s="1565"/>
      <c r="DT7" s="1565"/>
      <c r="DU7" s="1565"/>
      <c r="DV7" s="1565"/>
      <c r="DW7" s="1565"/>
      <c r="DX7" s="1565"/>
      <c r="DY7" s="1565"/>
      <c r="DZ7" s="1565"/>
      <c r="EA7" s="1565"/>
      <c r="EB7" s="1565"/>
      <c r="EC7" s="1565"/>
      <c r="ED7" s="1565"/>
      <c r="EE7" s="1565"/>
      <c r="EF7" s="1565"/>
      <c r="EG7" s="1565"/>
      <c r="EH7" s="1565"/>
      <c r="EI7" s="1565"/>
      <c r="EJ7" s="1565"/>
      <c r="EK7" s="1565"/>
      <c r="EL7" s="1565"/>
      <c r="EM7" s="1565"/>
      <c r="EN7" s="1565"/>
      <c r="EO7" s="1565"/>
      <c r="EP7" s="1565"/>
      <c r="EQ7" s="1565"/>
      <c r="ER7" s="1565"/>
      <c r="ES7" s="1565"/>
      <c r="ET7" s="1565"/>
      <c r="EU7" s="1565"/>
      <c r="EV7" s="1565"/>
      <c r="EW7" s="1565"/>
      <c r="EX7" s="1565"/>
      <c r="EY7" s="1565"/>
      <c r="EZ7" s="1565"/>
      <c r="FA7" s="1565"/>
      <c r="FB7" s="1565"/>
      <c r="FC7" s="202"/>
      <c r="FD7" s="202"/>
      <c r="FE7" s="202"/>
      <c r="FF7" s="202"/>
      <c r="FG7" s="202"/>
      <c r="FH7" s="202"/>
      <c r="FI7" s="202"/>
      <c r="FJ7" s="202"/>
      <c r="FK7" s="202"/>
      <c r="FL7" s="202"/>
      <c r="FM7" s="202"/>
      <c r="FN7" s="202"/>
      <c r="FO7" s="202"/>
      <c r="FP7" s="202"/>
      <c r="FQ7" s="202"/>
      <c r="FR7" s="202"/>
      <c r="FS7" s="202"/>
      <c r="FT7" s="202"/>
      <c r="FU7" s="202"/>
      <c r="FV7" s="202"/>
      <c r="FW7" s="202"/>
      <c r="FX7" s="202"/>
      <c r="FY7" s="202"/>
      <c r="FZ7" s="202"/>
      <c r="GA7" s="202"/>
      <c r="GB7" s="202"/>
      <c r="GC7" s="202"/>
      <c r="GD7" s="202"/>
      <c r="GE7" s="202"/>
      <c r="GF7" s="202"/>
      <c r="GG7" s="202"/>
      <c r="GH7" s="202"/>
      <c r="GI7" s="202"/>
      <c r="GJ7" s="202"/>
      <c r="GK7" s="203"/>
      <c r="GL7" s="1559"/>
      <c r="GM7" s="1745"/>
      <c r="GN7" s="1559"/>
      <c r="GO7" s="1634"/>
      <c r="GP7" s="200"/>
    </row>
    <row r="8" spans="1:199" ht="14.25" thickBot="1">
      <c r="A8" s="1443"/>
      <c r="B8" s="1419"/>
      <c r="C8" s="1419"/>
      <c r="D8" s="1422"/>
      <c r="E8" s="1425"/>
      <c r="F8" s="1425"/>
      <c r="G8" s="1752"/>
      <c r="H8" s="1753"/>
      <c r="I8" s="1760">
        <v>4</v>
      </c>
      <c r="J8" s="1755"/>
      <c r="K8" s="1755"/>
      <c r="L8" s="1755"/>
      <c r="M8" s="1755"/>
      <c r="N8" s="1664">
        <v>5</v>
      </c>
      <c r="O8" s="1664"/>
      <c r="P8" s="1664"/>
      <c r="Q8" s="1664"/>
      <c r="R8" s="1664"/>
      <c r="S8" s="1664">
        <v>6</v>
      </c>
      <c r="T8" s="1664"/>
      <c r="U8" s="1664"/>
      <c r="V8" s="1664"/>
      <c r="W8" s="1664"/>
      <c r="X8" s="1664">
        <v>7</v>
      </c>
      <c r="Y8" s="1664"/>
      <c r="Z8" s="1664"/>
      <c r="AA8" s="1664"/>
      <c r="AB8" s="1664"/>
      <c r="AC8" s="1664">
        <v>8</v>
      </c>
      <c r="AD8" s="1664"/>
      <c r="AE8" s="1664"/>
      <c r="AF8" s="1664"/>
      <c r="AG8" s="1664"/>
      <c r="AH8" s="1664">
        <v>9</v>
      </c>
      <c r="AI8" s="1664"/>
      <c r="AJ8" s="1664"/>
      <c r="AK8" s="1664"/>
      <c r="AL8" s="1664"/>
      <c r="AM8" s="1664">
        <v>10</v>
      </c>
      <c r="AN8" s="1664"/>
      <c r="AO8" s="1664"/>
      <c r="AP8" s="1664"/>
      <c r="AQ8" s="1664"/>
      <c r="AR8" s="1664">
        <v>11</v>
      </c>
      <c r="AS8" s="1664"/>
      <c r="AT8" s="1664"/>
      <c r="AU8" s="1664"/>
      <c r="AV8" s="1664"/>
      <c r="AW8" s="1755">
        <v>12</v>
      </c>
      <c r="AX8" s="1755"/>
      <c r="AY8" s="1755"/>
      <c r="AZ8" s="1755"/>
      <c r="BA8" s="1772"/>
      <c r="BB8" s="1485">
        <v>1</v>
      </c>
      <c r="BC8" s="1755"/>
      <c r="BD8" s="1755"/>
      <c r="BE8" s="1755"/>
      <c r="BF8" s="1755"/>
      <c r="BG8" s="1664">
        <v>2</v>
      </c>
      <c r="BH8" s="1664"/>
      <c r="BI8" s="1664"/>
      <c r="BJ8" s="1664"/>
      <c r="BK8" s="1664"/>
      <c r="BL8" s="1664">
        <v>3</v>
      </c>
      <c r="BM8" s="1664"/>
      <c r="BN8" s="1664"/>
      <c r="BO8" s="1664"/>
      <c r="BP8" s="1664"/>
      <c r="BQ8" s="1664">
        <v>4</v>
      </c>
      <c r="BR8" s="1664"/>
      <c r="BS8" s="1664"/>
      <c r="BT8" s="1664"/>
      <c r="BU8" s="1664"/>
      <c r="BV8" s="1664">
        <v>5</v>
      </c>
      <c r="BW8" s="1664"/>
      <c r="BX8" s="1664"/>
      <c r="BY8" s="1664"/>
      <c r="BZ8" s="1664"/>
      <c r="CA8" s="1664">
        <v>6</v>
      </c>
      <c r="CB8" s="1664"/>
      <c r="CC8" s="1664"/>
      <c r="CD8" s="1664"/>
      <c r="CE8" s="1664"/>
      <c r="CF8" s="1664">
        <v>7</v>
      </c>
      <c r="CG8" s="1664"/>
      <c r="CH8" s="1664"/>
      <c r="CI8" s="1664"/>
      <c r="CJ8" s="1664"/>
      <c r="CK8" s="1664">
        <v>8</v>
      </c>
      <c r="CL8" s="1664"/>
      <c r="CM8" s="1664"/>
      <c r="CN8" s="1664"/>
      <c r="CO8" s="1664"/>
      <c r="CP8" s="1664">
        <v>9</v>
      </c>
      <c r="CQ8" s="1664"/>
      <c r="CR8" s="1664"/>
      <c r="CS8" s="1664"/>
      <c r="CT8" s="1664"/>
      <c r="CU8" s="1664">
        <v>10</v>
      </c>
      <c r="CV8" s="1664"/>
      <c r="CW8" s="1664"/>
      <c r="CX8" s="1664"/>
      <c r="CY8" s="1664"/>
      <c r="CZ8" s="1664">
        <v>11</v>
      </c>
      <c r="DA8" s="1664"/>
      <c r="DB8" s="1664"/>
      <c r="DC8" s="1664"/>
      <c r="DD8" s="1664"/>
      <c r="DE8" s="1755">
        <v>12</v>
      </c>
      <c r="DF8" s="1755"/>
      <c r="DG8" s="1755"/>
      <c r="DH8" s="1755"/>
      <c r="DI8" s="1772"/>
      <c r="DJ8" s="1485">
        <v>1</v>
      </c>
      <c r="DK8" s="1755"/>
      <c r="DL8" s="1755"/>
      <c r="DM8" s="1755"/>
      <c r="DN8" s="1755"/>
      <c r="DO8" s="1664">
        <v>2</v>
      </c>
      <c r="DP8" s="1664"/>
      <c r="DQ8" s="1664"/>
      <c r="DR8" s="1664"/>
      <c r="DS8" s="1664"/>
      <c r="DT8" s="1664">
        <v>3</v>
      </c>
      <c r="DU8" s="1664"/>
      <c r="DV8" s="1664"/>
      <c r="DW8" s="1664"/>
      <c r="DX8" s="1664"/>
      <c r="DY8" s="1664">
        <v>4</v>
      </c>
      <c r="DZ8" s="1664"/>
      <c r="EA8" s="1664"/>
      <c r="EB8" s="1664"/>
      <c r="EC8" s="1664"/>
      <c r="ED8" s="1664">
        <v>5</v>
      </c>
      <c r="EE8" s="1664"/>
      <c r="EF8" s="1664"/>
      <c r="EG8" s="1664"/>
      <c r="EH8" s="1664"/>
      <c r="EI8" s="1664">
        <v>6</v>
      </c>
      <c r="EJ8" s="1664"/>
      <c r="EK8" s="1664"/>
      <c r="EL8" s="1664"/>
      <c r="EM8" s="1664"/>
      <c r="EN8" s="1664">
        <v>7</v>
      </c>
      <c r="EO8" s="1664"/>
      <c r="EP8" s="1664"/>
      <c r="EQ8" s="1664"/>
      <c r="ER8" s="1664"/>
      <c r="ES8" s="1664">
        <v>8</v>
      </c>
      <c r="ET8" s="1664"/>
      <c r="EU8" s="1664"/>
      <c r="EV8" s="1664"/>
      <c r="EW8" s="1664"/>
      <c r="EX8" s="1664">
        <v>9</v>
      </c>
      <c r="EY8" s="1664"/>
      <c r="EZ8" s="1664"/>
      <c r="FA8" s="1664"/>
      <c r="FB8" s="1664"/>
      <c r="FC8" s="1664">
        <v>10</v>
      </c>
      <c r="FD8" s="1664"/>
      <c r="FE8" s="1664"/>
      <c r="FF8" s="1664"/>
      <c r="FG8" s="1664"/>
      <c r="FH8" s="1664">
        <v>11</v>
      </c>
      <c r="FI8" s="1664"/>
      <c r="FJ8" s="1664"/>
      <c r="FK8" s="1664"/>
      <c r="FL8" s="1664"/>
      <c r="FM8" s="1664">
        <v>12</v>
      </c>
      <c r="FN8" s="1664"/>
      <c r="FO8" s="1664"/>
      <c r="FP8" s="1664"/>
      <c r="FQ8" s="1664"/>
      <c r="FR8" s="1664"/>
      <c r="FS8" s="1664"/>
      <c r="FT8" s="1664"/>
      <c r="FU8" s="1664"/>
      <c r="FV8" s="1664"/>
      <c r="FW8" s="1664"/>
      <c r="FX8" s="1664"/>
      <c r="FY8" s="1664"/>
      <c r="FZ8" s="1664"/>
      <c r="GA8" s="1664"/>
      <c r="GB8" s="1664"/>
      <c r="GC8" s="1664"/>
      <c r="GD8" s="1664"/>
      <c r="GE8" s="1664"/>
      <c r="GF8" s="1664"/>
      <c r="GG8" s="1757"/>
      <c r="GH8" s="1755"/>
      <c r="GI8" s="1755"/>
      <c r="GJ8" s="1755"/>
      <c r="GK8" s="1756"/>
      <c r="GL8" s="1761"/>
      <c r="GM8" s="1773"/>
      <c r="GN8" s="1697"/>
      <c r="GO8" s="1635"/>
      <c r="GP8" s="200"/>
    </row>
    <row r="9" spans="1:199" ht="10.35" customHeight="1">
      <c r="A9" s="1387">
        <v>1</v>
      </c>
      <c r="B9" s="1390" t="str">
        <f>IF($A9="","",VLOOKUP($A9,②従事者明細!$A$3:$I$39,2))</f>
        <v>〇〇太郎</v>
      </c>
      <c r="C9" s="1390" t="str">
        <f>IF($A9="","",VLOOKUP($A9,②従事者明細!$A$3:$I$39,3))</f>
        <v>総括</v>
      </c>
      <c r="D9" s="1381">
        <f>IF($A9="","",VLOOKUP($A9,②従事者明細!$A$3:$I$39,6))</f>
        <v>3</v>
      </c>
      <c r="E9" s="1390" t="str">
        <f>IF($A9="","",VLOOKUP($A9,②従事者明細!$A$3:$I$39,5))</f>
        <v>●●商事</v>
      </c>
      <c r="F9" s="1381" t="str">
        <f>IF($A9="","",VLOOKUP($A9,②従事者明細!$A$3:$I$39,4))</f>
        <v>Z</v>
      </c>
      <c r="G9" s="1780" t="s">
        <v>856</v>
      </c>
      <c r="H9" s="1734"/>
      <c r="I9" s="214"/>
      <c r="J9" s="215"/>
      <c r="K9" s="215"/>
      <c r="L9" s="215"/>
      <c r="M9" s="217"/>
      <c r="N9" s="215"/>
      <c r="O9" s="215"/>
      <c r="P9" s="215"/>
      <c r="Q9" s="215"/>
      <c r="R9" s="215"/>
      <c r="S9" s="218"/>
      <c r="T9" s="215"/>
      <c r="U9" s="215"/>
      <c r="V9" s="215"/>
      <c r="W9" s="215"/>
      <c r="X9" s="218"/>
      <c r="Y9" s="215"/>
      <c r="Z9" s="215"/>
      <c r="AA9" s="215"/>
      <c r="AB9" s="215"/>
      <c r="AC9" s="218"/>
      <c r="AD9" s="215"/>
      <c r="AE9" s="215"/>
      <c r="AF9" s="215"/>
      <c r="AG9" s="217"/>
      <c r="AH9" s="215"/>
      <c r="AI9" s="215"/>
      <c r="AJ9" s="215"/>
      <c r="AK9" s="215"/>
      <c r="AL9" s="217"/>
      <c r="AM9" s="218"/>
      <c r="AN9" s="215"/>
      <c r="AO9" s="215"/>
      <c r="AP9" s="215"/>
      <c r="AQ9" s="217"/>
      <c r="AR9" s="215"/>
      <c r="AS9" s="215"/>
      <c r="AT9" s="215"/>
      <c r="AU9" s="215"/>
      <c r="AV9" s="217"/>
      <c r="AW9" s="215"/>
      <c r="AX9" s="215"/>
      <c r="AY9" s="215"/>
      <c r="AZ9" s="215"/>
      <c r="BA9" s="215"/>
      <c r="BB9" s="219"/>
      <c r="BC9" s="215"/>
      <c r="BD9" s="215"/>
      <c r="BE9" s="215"/>
      <c r="BF9" s="217"/>
      <c r="BG9" s="215"/>
      <c r="BH9" s="215"/>
      <c r="BI9" s="215"/>
      <c r="BJ9" s="215"/>
      <c r="BK9" s="215"/>
      <c r="BL9" s="218"/>
      <c r="BM9" s="215"/>
      <c r="BN9" s="215"/>
      <c r="BO9" s="215"/>
      <c r="BP9" s="215"/>
      <c r="BQ9" s="218"/>
      <c r="BR9" s="215"/>
      <c r="BS9" s="215"/>
      <c r="BT9" s="215"/>
      <c r="BU9" s="217"/>
      <c r="BV9" s="218"/>
      <c r="BW9" s="215"/>
      <c r="BX9" s="215"/>
      <c r="BY9" s="215"/>
      <c r="BZ9" s="217"/>
      <c r="CA9" s="215"/>
      <c r="CB9" s="215"/>
      <c r="CC9" s="215"/>
      <c r="CD9" s="215"/>
      <c r="CE9" s="217"/>
      <c r="CF9" s="218"/>
      <c r="CG9" s="215"/>
      <c r="CH9" s="215"/>
      <c r="CI9" s="215"/>
      <c r="CJ9" s="217"/>
      <c r="CK9" s="218"/>
      <c r="CL9" s="215"/>
      <c r="CM9" s="215"/>
      <c r="CN9" s="215"/>
      <c r="CO9" s="215"/>
      <c r="CP9" s="218"/>
      <c r="CQ9" s="215"/>
      <c r="CR9" s="215"/>
      <c r="CS9" s="215"/>
      <c r="CT9" s="217"/>
      <c r="CU9" s="215"/>
      <c r="CV9" s="215"/>
      <c r="CW9" s="215"/>
      <c r="CX9" s="215"/>
      <c r="CY9" s="215"/>
      <c r="CZ9" s="218"/>
      <c r="DA9" s="215"/>
      <c r="DB9" s="215"/>
      <c r="DC9" s="215"/>
      <c r="DD9" s="217"/>
      <c r="DE9" s="215"/>
      <c r="DF9" s="215"/>
      <c r="DG9" s="215"/>
      <c r="DH9" s="215"/>
      <c r="DI9" s="220"/>
      <c r="DJ9" s="219"/>
      <c r="DK9" s="215"/>
      <c r="DL9" s="215"/>
      <c r="DM9" s="215"/>
      <c r="DN9" s="215"/>
      <c r="DO9" s="218"/>
      <c r="DP9" s="215"/>
      <c r="DQ9" s="215"/>
      <c r="DR9" s="215"/>
      <c r="DS9" s="217"/>
      <c r="DT9" s="215"/>
      <c r="DU9" s="215"/>
      <c r="DV9" s="215"/>
      <c r="DW9" s="215"/>
      <c r="DX9" s="215"/>
      <c r="DY9" s="218"/>
      <c r="DZ9" s="215"/>
      <c r="EA9" s="215"/>
      <c r="EB9" s="215"/>
      <c r="EC9" s="217"/>
      <c r="ED9" s="218"/>
      <c r="EE9" s="215"/>
      <c r="EF9" s="215"/>
      <c r="EG9" s="215"/>
      <c r="EH9" s="217"/>
      <c r="EI9" s="215"/>
      <c r="EJ9" s="215"/>
      <c r="EK9" s="215"/>
      <c r="EL9" s="215"/>
      <c r="EM9" s="215"/>
      <c r="EN9" s="218"/>
      <c r="EO9" s="215"/>
      <c r="EP9" s="215"/>
      <c r="EQ9" s="215"/>
      <c r="ER9" s="217"/>
      <c r="ES9" s="215"/>
      <c r="ET9" s="215"/>
      <c r="EU9" s="215"/>
      <c r="EV9" s="215"/>
      <c r="EW9" s="215"/>
      <c r="EX9" s="218"/>
      <c r="EY9" s="215"/>
      <c r="EZ9" s="215"/>
      <c r="FA9" s="215"/>
      <c r="FB9" s="217"/>
      <c r="FC9" s="215"/>
      <c r="FD9" s="215"/>
      <c r="FE9" s="215"/>
      <c r="FF9" s="215"/>
      <c r="FG9" s="215"/>
      <c r="FH9" s="218"/>
      <c r="FI9" s="215"/>
      <c r="FJ9" s="215"/>
      <c r="FK9" s="215"/>
      <c r="FL9" s="217"/>
      <c r="FM9" s="218"/>
      <c r="FN9" s="215"/>
      <c r="FO9" s="215"/>
      <c r="FP9" s="215"/>
      <c r="FQ9" s="217"/>
      <c r="FR9" s="215"/>
      <c r="FS9" s="215"/>
      <c r="FT9" s="215"/>
      <c r="FU9" s="215"/>
      <c r="FV9" s="215"/>
      <c r="FW9" s="218"/>
      <c r="FX9" s="215"/>
      <c r="FY9" s="215"/>
      <c r="FZ9" s="215"/>
      <c r="GA9" s="217"/>
      <c r="GB9" s="215"/>
      <c r="GC9" s="215"/>
      <c r="GD9" s="215"/>
      <c r="GE9" s="215"/>
      <c r="GF9" s="215"/>
      <c r="GG9" s="218"/>
      <c r="GH9" s="215"/>
      <c r="GI9" s="215"/>
      <c r="GJ9" s="215"/>
      <c r="GK9" s="221"/>
      <c r="GL9" s="1607">
        <f>SUM(I11:GK11)</f>
        <v>10</v>
      </c>
      <c r="GM9" s="2154">
        <f>ROUND(GL9/30,2)</f>
        <v>0.33</v>
      </c>
      <c r="GN9" s="1607">
        <f>COUNT(I11:GK11)</f>
        <v>4</v>
      </c>
      <c r="GO9" s="1602"/>
      <c r="GP9" s="200"/>
    </row>
    <row r="10" spans="1:199" ht="10.35" customHeight="1">
      <c r="A10" s="1387"/>
      <c r="B10" s="1390"/>
      <c r="C10" s="1390"/>
      <c r="D10" s="1381"/>
      <c r="E10" s="1390"/>
      <c r="F10" s="1381"/>
      <c r="G10" s="1733"/>
      <c r="H10" s="1734"/>
      <c r="I10" s="214"/>
      <c r="J10" s="215"/>
      <c r="K10" s="215"/>
      <c r="L10" s="215"/>
      <c r="M10" s="217"/>
      <c r="N10" s="215"/>
      <c r="O10" s="215"/>
      <c r="P10" s="215"/>
      <c r="Q10" s="215"/>
      <c r="R10" s="217"/>
      <c r="S10" s="215"/>
      <c r="T10" s="215"/>
      <c r="U10" s="215"/>
      <c r="V10" s="215"/>
      <c r="W10" s="215"/>
      <c r="X10" s="218"/>
      <c r="Y10" s="215"/>
      <c r="Z10" s="215"/>
      <c r="AA10" s="215"/>
      <c r="AB10" s="215"/>
      <c r="AC10" s="218"/>
      <c r="AD10" s="215"/>
      <c r="AE10" s="215"/>
      <c r="AF10" s="215"/>
      <c r="AG10" s="217"/>
      <c r="AH10" s="215"/>
      <c r="AI10" s="215"/>
      <c r="AJ10" s="215"/>
      <c r="AK10" s="215"/>
      <c r="AL10" s="217"/>
      <c r="AM10" s="218"/>
      <c r="AN10" s="215"/>
      <c r="AO10" s="215"/>
      <c r="AP10" s="215"/>
      <c r="AQ10" s="217"/>
      <c r="AR10" s="215"/>
      <c r="AS10" s="215"/>
      <c r="AT10" s="215"/>
      <c r="AU10" s="215"/>
      <c r="AV10" s="217"/>
      <c r="AW10" s="215"/>
      <c r="AX10" s="215"/>
      <c r="AY10" s="215"/>
      <c r="AZ10" s="215"/>
      <c r="BA10" s="215"/>
      <c r="BB10" s="219"/>
      <c r="BC10" s="215"/>
      <c r="BD10" s="215"/>
      <c r="BE10" s="215"/>
      <c r="BF10" s="217"/>
      <c r="BG10" s="215"/>
      <c r="BH10" s="215"/>
      <c r="BI10" s="215"/>
      <c r="BJ10" s="215"/>
      <c r="BK10" s="215"/>
      <c r="BL10" s="218"/>
      <c r="BM10" s="215"/>
      <c r="BN10" s="215"/>
      <c r="BO10" s="215"/>
      <c r="BP10" s="215"/>
      <c r="BQ10" s="218"/>
      <c r="BR10" s="215"/>
      <c r="BS10" s="215"/>
      <c r="BT10" s="215"/>
      <c r="BU10" s="217"/>
      <c r="BV10" s="218"/>
      <c r="BW10" s="215"/>
      <c r="BX10" s="215"/>
      <c r="BY10" s="215"/>
      <c r="BZ10" s="217"/>
      <c r="CA10" s="215"/>
      <c r="CB10" s="215"/>
      <c r="CC10" s="215"/>
      <c r="CD10" s="215"/>
      <c r="CE10" s="217"/>
      <c r="CF10" s="218"/>
      <c r="CG10" s="215"/>
      <c r="CH10" s="215"/>
      <c r="CI10" s="215"/>
      <c r="CJ10" s="217"/>
      <c r="CK10" s="218"/>
      <c r="CL10" s="215"/>
      <c r="CM10" s="215"/>
      <c r="CN10" s="215"/>
      <c r="CO10" s="215"/>
      <c r="CP10" s="218"/>
      <c r="CQ10" s="215"/>
      <c r="CR10" s="215"/>
      <c r="CS10" s="215"/>
      <c r="CT10" s="217"/>
      <c r="CU10" s="215"/>
      <c r="CV10" s="215"/>
      <c r="CW10" s="215"/>
      <c r="CX10" s="215"/>
      <c r="CY10" s="215"/>
      <c r="CZ10" s="218"/>
      <c r="DA10" s="215"/>
      <c r="DB10" s="215"/>
      <c r="DC10" s="215"/>
      <c r="DD10" s="217"/>
      <c r="DE10" s="215"/>
      <c r="DF10" s="215"/>
      <c r="DG10" s="215"/>
      <c r="DH10" s="215"/>
      <c r="DI10" s="220"/>
      <c r="DJ10" s="219"/>
      <c r="DK10" s="215"/>
      <c r="DL10" s="215"/>
      <c r="DM10" s="215"/>
      <c r="DN10" s="215"/>
      <c r="DO10" s="218"/>
      <c r="DP10" s="215"/>
      <c r="DQ10" s="215"/>
      <c r="DR10" s="215"/>
      <c r="DS10" s="217"/>
      <c r="DT10" s="215"/>
      <c r="DU10" s="215"/>
      <c r="DV10" s="215"/>
      <c r="DW10" s="215"/>
      <c r="DX10" s="215"/>
      <c r="DY10" s="218"/>
      <c r="DZ10" s="215"/>
      <c r="EA10" s="215"/>
      <c r="EB10" s="215"/>
      <c r="EC10" s="217"/>
      <c r="ED10" s="218"/>
      <c r="EE10" s="215"/>
      <c r="EF10" s="215"/>
      <c r="EG10" s="215"/>
      <c r="EH10" s="217"/>
      <c r="EI10" s="215"/>
      <c r="EJ10" s="215"/>
      <c r="EK10" s="215"/>
      <c r="EL10" s="215"/>
      <c r="EM10" s="215"/>
      <c r="EN10" s="218"/>
      <c r="EO10" s="215"/>
      <c r="EP10" s="215"/>
      <c r="EQ10" s="215"/>
      <c r="ER10" s="217"/>
      <c r="ES10" s="215"/>
      <c r="ET10" s="215"/>
      <c r="EU10" s="215"/>
      <c r="EV10" s="215"/>
      <c r="EW10" s="215"/>
      <c r="EX10" s="218"/>
      <c r="EY10" s="215"/>
      <c r="EZ10" s="215"/>
      <c r="FA10" s="215"/>
      <c r="FB10" s="217"/>
      <c r="FC10" s="215"/>
      <c r="FD10" s="215"/>
      <c r="FE10" s="215"/>
      <c r="FF10" s="215"/>
      <c r="FG10" s="215"/>
      <c r="FH10" s="218"/>
      <c r="FI10" s="215"/>
      <c r="FJ10" s="215"/>
      <c r="FK10" s="215"/>
      <c r="FL10" s="217"/>
      <c r="FM10" s="218"/>
      <c r="FN10" s="215"/>
      <c r="FO10" s="215"/>
      <c r="FP10" s="215"/>
      <c r="FQ10" s="217"/>
      <c r="FR10" s="215"/>
      <c r="FS10" s="215"/>
      <c r="FT10" s="215"/>
      <c r="FU10" s="215"/>
      <c r="FV10" s="215"/>
      <c r="FW10" s="218"/>
      <c r="FX10" s="215"/>
      <c r="FY10" s="215"/>
      <c r="FZ10" s="215"/>
      <c r="GA10" s="217"/>
      <c r="GB10" s="215"/>
      <c r="GC10" s="215"/>
      <c r="GD10" s="215"/>
      <c r="GE10" s="215"/>
      <c r="GF10" s="215"/>
      <c r="GG10" s="218"/>
      <c r="GH10" s="215"/>
      <c r="GI10" s="215"/>
      <c r="GJ10" s="215"/>
      <c r="GK10" s="221"/>
      <c r="GL10" s="1609"/>
      <c r="GM10" s="2154"/>
      <c r="GN10" s="1609"/>
      <c r="GO10" s="1525"/>
      <c r="GP10" s="200"/>
    </row>
    <row r="11" spans="1:199" ht="10.35" customHeight="1">
      <c r="A11" s="1387"/>
      <c r="B11" s="1390"/>
      <c r="C11" s="1390"/>
      <c r="D11" s="1381"/>
      <c r="E11" s="1390"/>
      <c r="F11" s="1381"/>
      <c r="G11" s="1735"/>
      <c r="H11" s="1736"/>
      <c r="I11" s="1591">
        <v>1</v>
      </c>
      <c r="J11" s="1592"/>
      <c r="K11" s="1592"/>
      <c r="L11" s="1592"/>
      <c r="M11" s="1593"/>
      <c r="N11" s="1592">
        <v>2</v>
      </c>
      <c r="O11" s="1592"/>
      <c r="P11" s="1592"/>
      <c r="Q11" s="1592"/>
      <c r="R11" s="1593"/>
      <c r="S11" s="1510">
        <v>3</v>
      </c>
      <c r="T11" s="1511"/>
      <c r="U11" s="1511"/>
      <c r="V11" s="1511"/>
      <c r="W11" s="1512"/>
      <c r="X11" s="1510">
        <v>4</v>
      </c>
      <c r="Y11" s="1511"/>
      <c r="Z11" s="1511"/>
      <c r="AA11" s="1511"/>
      <c r="AB11" s="1512"/>
      <c r="AC11" s="1510"/>
      <c r="AD11" s="1511"/>
      <c r="AE11" s="1511"/>
      <c r="AF11" s="1511"/>
      <c r="AG11" s="1512"/>
      <c r="AH11" s="1511"/>
      <c r="AI11" s="1511"/>
      <c r="AJ11" s="1511"/>
      <c r="AK11" s="1511"/>
      <c r="AL11" s="1512"/>
      <c r="AM11" s="1510"/>
      <c r="AN11" s="1511"/>
      <c r="AO11" s="1511"/>
      <c r="AP11" s="1511"/>
      <c r="AQ11" s="1512"/>
      <c r="AR11" s="1511"/>
      <c r="AS11" s="1511"/>
      <c r="AT11" s="1511"/>
      <c r="AU11" s="1511"/>
      <c r="AV11" s="1512"/>
      <c r="AW11" s="1510"/>
      <c r="AX11" s="1511"/>
      <c r="AY11" s="1511"/>
      <c r="AZ11" s="1511"/>
      <c r="BA11" s="1521"/>
      <c r="BB11" s="1522"/>
      <c r="BC11" s="1511"/>
      <c r="BD11" s="1511"/>
      <c r="BE11" s="1511"/>
      <c r="BF11" s="1512"/>
      <c r="BG11" s="1511"/>
      <c r="BH11" s="1511"/>
      <c r="BI11" s="1511"/>
      <c r="BJ11" s="1511"/>
      <c r="BK11" s="1512"/>
      <c r="BL11" s="1510"/>
      <c r="BM11" s="1511"/>
      <c r="BN11" s="1511"/>
      <c r="BO11" s="1511"/>
      <c r="BP11" s="1512"/>
      <c r="BQ11" s="1510"/>
      <c r="BR11" s="1511"/>
      <c r="BS11" s="1511"/>
      <c r="BT11" s="1511"/>
      <c r="BU11" s="1512"/>
      <c r="BV11" s="1510"/>
      <c r="BW11" s="1511"/>
      <c r="BX11" s="1511"/>
      <c r="BY11" s="1511"/>
      <c r="BZ11" s="1512"/>
      <c r="CA11" s="1511"/>
      <c r="CB11" s="1511"/>
      <c r="CC11" s="1511"/>
      <c r="CD11" s="1511"/>
      <c r="CE11" s="1512"/>
      <c r="CF11" s="1510"/>
      <c r="CG11" s="1511"/>
      <c r="CH11" s="1511"/>
      <c r="CI11" s="1511"/>
      <c r="CJ11" s="1512"/>
      <c r="CK11" s="1510"/>
      <c r="CL11" s="1511"/>
      <c r="CM11" s="1511"/>
      <c r="CN11" s="1511"/>
      <c r="CO11" s="1511"/>
      <c r="CP11" s="1510"/>
      <c r="CQ11" s="1511"/>
      <c r="CR11" s="1511"/>
      <c r="CS11" s="1511"/>
      <c r="CT11" s="1512"/>
      <c r="CU11" s="1511"/>
      <c r="CV11" s="1511"/>
      <c r="CW11" s="1511"/>
      <c r="CX11" s="1511"/>
      <c r="CY11" s="1511"/>
      <c r="CZ11" s="1510"/>
      <c r="DA11" s="1511"/>
      <c r="DB11" s="1511"/>
      <c r="DC11" s="1511"/>
      <c r="DD11" s="1512"/>
      <c r="DE11" s="1511"/>
      <c r="DF11" s="1511"/>
      <c r="DG11" s="1511"/>
      <c r="DH11" s="1511"/>
      <c r="DI11" s="1521"/>
      <c r="DJ11" s="1522"/>
      <c r="DK11" s="1511"/>
      <c r="DL11" s="1511"/>
      <c r="DM11" s="1511"/>
      <c r="DN11" s="1511"/>
      <c r="DO11" s="1510"/>
      <c r="DP11" s="1511"/>
      <c r="DQ11" s="1511"/>
      <c r="DR11" s="1511"/>
      <c r="DS11" s="1512"/>
      <c r="DT11" s="1511"/>
      <c r="DU11" s="1511"/>
      <c r="DV11" s="1511"/>
      <c r="DW11" s="1511"/>
      <c r="DX11" s="1511"/>
      <c r="DY11" s="1510"/>
      <c r="DZ11" s="1511"/>
      <c r="EA11" s="1511"/>
      <c r="EB11" s="1511"/>
      <c r="EC11" s="1512"/>
      <c r="ED11" s="1510"/>
      <c r="EE11" s="1511"/>
      <c r="EF11" s="1511"/>
      <c r="EG11" s="1511"/>
      <c r="EH11" s="1512"/>
      <c r="EI11" s="1511"/>
      <c r="EJ11" s="1511"/>
      <c r="EK11" s="1511"/>
      <c r="EL11" s="1511"/>
      <c r="EM11" s="1511"/>
      <c r="EN11" s="1510"/>
      <c r="EO11" s="1511"/>
      <c r="EP11" s="1511"/>
      <c r="EQ11" s="1511"/>
      <c r="ER11" s="1512"/>
      <c r="ES11" s="1511"/>
      <c r="ET11" s="1511"/>
      <c r="EU11" s="1511"/>
      <c r="EV11" s="1511"/>
      <c r="EW11" s="1511"/>
      <c r="EX11" s="1510"/>
      <c r="EY11" s="1511"/>
      <c r="EZ11" s="1511"/>
      <c r="FA11" s="1511"/>
      <c r="FB11" s="1512"/>
      <c r="FC11" s="1511"/>
      <c r="FD11" s="1511"/>
      <c r="FE11" s="1511"/>
      <c r="FF11" s="1511"/>
      <c r="FG11" s="1511"/>
      <c r="FH11" s="1510"/>
      <c r="FI11" s="1511"/>
      <c r="FJ11" s="1511"/>
      <c r="FK11" s="1511"/>
      <c r="FL11" s="1512"/>
      <c r="FM11" s="1510"/>
      <c r="FN11" s="1511"/>
      <c r="FO11" s="1511"/>
      <c r="FP11" s="1511"/>
      <c r="FQ11" s="1512"/>
      <c r="FR11" s="1511"/>
      <c r="FS11" s="1511"/>
      <c r="FT11" s="1511"/>
      <c r="FU11" s="1511"/>
      <c r="FV11" s="1511"/>
      <c r="FW11" s="1510"/>
      <c r="FX11" s="1511"/>
      <c r="FY11" s="1511"/>
      <c r="FZ11" s="1511"/>
      <c r="GA11" s="1512"/>
      <c r="GB11" s="1511"/>
      <c r="GC11" s="1511"/>
      <c r="GD11" s="1511"/>
      <c r="GE11" s="1511"/>
      <c r="GF11" s="1512"/>
      <c r="GG11" s="1510"/>
      <c r="GH11" s="1511"/>
      <c r="GI11" s="1511"/>
      <c r="GJ11" s="1511"/>
      <c r="GK11" s="1513"/>
      <c r="GL11" s="1609"/>
      <c r="GM11" s="2155"/>
      <c r="GN11" s="1604"/>
      <c r="GO11" s="1525"/>
      <c r="GP11" s="200"/>
    </row>
    <row r="12" spans="1:199" ht="10.35" customHeight="1">
      <c r="A12" s="1387"/>
      <c r="B12" s="1390"/>
      <c r="C12" s="1390"/>
      <c r="D12" s="1381"/>
      <c r="E12" s="1390"/>
      <c r="F12" s="1381"/>
      <c r="G12" s="1737" t="s">
        <v>857</v>
      </c>
      <c r="H12" s="1738"/>
      <c r="I12" s="214"/>
      <c r="J12" s="215"/>
      <c r="K12" s="215"/>
      <c r="L12" s="215"/>
      <c r="M12" s="217"/>
      <c r="N12" s="215"/>
      <c r="O12" s="215"/>
      <c r="P12" s="215"/>
      <c r="Q12" s="215"/>
      <c r="R12" s="215"/>
      <c r="S12" s="218"/>
      <c r="T12" s="215"/>
      <c r="U12" s="215"/>
      <c r="V12" s="215"/>
      <c r="W12" s="215"/>
      <c r="X12" s="218"/>
      <c r="Y12" s="215"/>
      <c r="Z12" s="215"/>
      <c r="AA12" s="215"/>
      <c r="AB12" s="215"/>
      <c r="AC12" s="218"/>
      <c r="AD12" s="215"/>
      <c r="AE12" s="215"/>
      <c r="AF12" s="215"/>
      <c r="AG12" s="217"/>
      <c r="AH12" s="215"/>
      <c r="AI12" s="215"/>
      <c r="AJ12" s="215"/>
      <c r="AK12" s="215"/>
      <c r="AL12" s="217"/>
      <c r="AM12" s="218"/>
      <c r="AN12" s="215"/>
      <c r="AO12" s="215"/>
      <c r="AP12" s="215"/>
      <c r="AQ12" s="217"/>
      <c r="AR12" s="215"/>
      <c r="AS12" s="215"/>
      <c r="AT12" s="215"/>
      <c r="AU12" s="215"/>
      <c r="AV12" s="217"/>
      <c r="AW12" s="215"/>
      <c r="AX12" s="215"/>
      <c r="AY12" s="215"/>
      <c r="AZ12" s="215"/>
      <c r="BA12" s="215"/>
      <c r="BB12" s="219"/>
      <c r="BC12" s="215"/>
      <c r="BD12" s="215"/>
      <c r="BE12" s="215"/>
      <c r="BF12" s="217"/>
      <c r="BG12" s="215"/>
      <c r="BH12" s="215"/>
      <c r="BI12" s="215"/>
      <c r="BJ12" s="215"/>
      <c r="BK12" s="215"/>
      <c r="BL12" s="218"/>
      <c r="BM12" s="215"/>
      <c r="BN12" s="215"/>
      <c r="BO12" s="215"/>
      <c r="BP12" s="215"/>
      <c r="BQ12" s="218"/>
      <c r="BR12" s="215"/>
      <c r="BS12" s="215"/>
      <c r="BT12" s="215"/>
      <c r="BU12" s="217"/>
      <c r="BV12" s="218"/>
      <c r="BW12" s="215"/>
      <c r="BX12" s="215"/>
      <c r="BY12" s="215"/>
      <c r="BZ12" s="217"/>
      <c r="CA12" s="215"/>
      <c r="CB12" s="215"/>
      <c r="CC12" s="215"/>
      <c r="CD12" s="215"/>
      <c r="CE12" s="217"/>
      <c r="CF12" s="218"/>
      <c r="CG12" s="215"/>
      <c r="CH12" s="215"/>
      <c r="CI12" s="215"/>
      <c r="CJ12" s="217"/>
      <c r="CK12" s="218"/>
      <c r="CL12" s="215"/>
      <c r="CM12" s="215"/>
      <c r="CN12" s="215"/>
      <c r="CO12" s="215"/>
      <c r="CP12" s="218"/>
      <c r="CQ12" s="215"/>
      <c r="CR12" s="215"/>
      <c r="CS12" s="215"/>
      <c r="CT12" s="217"/>
      <c r="CU12" s="215"/>
      <c r="CV12" s="215"/>
      <c r="CW12" s="215"/>
      <c r="CX12" s="215"/>
      <c r="CY12" s="215"/>
      <c r="CZ12" s="218"/>
      <c r="DA12" s="215"/>
      <c r="DB12" s="215"/>
      <c r="DC12" s="215"/>
      <c r="DD12" s="217"/>
      <c r="DE12" s="215"/>
      <c r="DF12" s="215"/>
      <c r="DG12" s="215"/>
      <c r="DH12" s="215"/>
      <c r="DI12" s="220"/>
      <c r="DJ12" s="219"/>
      <c r="DK12" s="215"/>
      <c r="DL12" s="215"/>
      <c r="DM12" s="215"/>
      <c r="DN12" s="215"/>
      <c r="DO12" s="218"/>
      <c r="DP12" s="215"/>
      <c r="DQ12" s="215"/>
      <c r="DR12" s="215"/>
      <c r="DS12" s="217"/>
      <c r="DT12" s="215"/>
      <c r="DU12" s="215"/>
      <c r="DV12" s="215"/>
      <c r="DW12" s="215"/>
      <c r="DX12" s="215"/>
      <c r="DY12" s="218"/>
      <c r="DZ12" s="215"/>
      <c r="EA12" s="215"/>
      <c r="EB12" s="215"/>
      <c r="EC12" s="217"/>
      <c r="ED12" s="218"/>
      <c r="EE12" s="215"/>
      <c r="EF12" s="215"/>
      <c r="EG12" s="215"/>
      <c r="EH12" s="217"/>
      <c r="EI12" s="215"/>
      <c r="EJ12" s="215"/>
      <c r="EK12" s="215"/>
      <c r="EL12" s="215"/>
      <c r="EM12" s="215"/>
      <c r="EN12" s="218"/>
      <c r="EO12" s="215"/>
      <c r="EP12" s="215"/>
      <c r="EQ12" s="215"/>
      <c r="ER12" s="217"/>
      <c r="ES12" s="215"/>
      <c r="ET12" s="215"/>
      <c r="EU12" s="215"/>
      <c r="EV12" s="215"/>
      <c r="EW12" s="215"/>
      <c r="EX12" s="218"/>
      <c r="EY12" s="215"/>
      <c r="EZ12" s="215"/>
      <c r="FA12" s="215"/>
      <c r="FB12" s="217"/>
      <c r="FC12" s="215"/>
      <c r="FD12" s="215"/>
      <c r="FE12" s="215"/>
      <c r="FF12" s="215"/>
      <c r="FG12" s="215"/>
      <c r="FH12" s="218"/>
      <c r="FI12" s="215"/>
      <c r="FJ12" s="215"/>
      <c r="FK12" s="215"/>
      <c r="FL12" s="217"/>
      <c r="FM12" s="218"/>
      <c r="FN12" s="215"/>
      <c r="FO12" s="215"/>
      <c r="FP12" s="215"/>
      <c r="FQ12" s="217"/>
      <c r="FR12" s="215"/>
      <c r="FS12" s="215"/>
      <c r="FT12" s="215"/>
      <c r="FU12" s="215"/>
      <c r="FV12" s="215"/>
      <c r="FW12" s="218"/>
      <c r="FX12" s="215"/>
      <c r="FY12" s="215"/>
      <c r="FZ12" s="215"/>
      <c r="GA12" s="217"/>
      <c r="GB12" s="215"/>
      <c r="GC12" s="215"/>
      <c r="GD12" s="215"/>
      <c r="GE12" s="215"/>
      <c r="GF12" s="215"/>
      <c r="GG12" s="218"/>
      <c r="GH12" s="215"/>
      <c r="GI12" s="215"/>
      <c r="GJ12" s="215"/>
      <c r="GK12" s="221"/>
      <c r="GL12" s="1604">
        <f>SUM(I14:GK14)</f>
        <v>20</v>
      </c>
      <c r="GM12" s="2154">
        <f>ROUND(GL12/30,2)</f>
        <v>0.67</v>
      </c>
      <c r="GN12" s="1609">
        <f>COUNT(I14:GK14)</f>
        <v>5</v>
      </c>
      <c r="GO12" s="1525"/>
      <c r="GP12" s="200"/>
    </row>
    <row r="13" spans="1:199" ht="10.35" customHeight="1">
      <c r="A13" s="1387"/>
      <c r="B13" s="1390"/>
      <c r="C13" s="1390"/>
      <c r="D13" s="1381"/>
      <c r="E13" s="1390"/>
      <c r="F13" s="1381"/>
      <c r="G13" s="1739"/>
      <c r="H13" s="1740"/>
      <c r="I13" s="214"/>
      <c r="J13" s="215"/>
      <c r="K13" s="215"/>
      <c r="L13" s="215"/>
      <c r="M13" s="217"/>
      <c r="N13" s="215"/>
      <c r="O13" s="215"/>
      <c r="P13" s="215"/>
      <c r="Q13" s="215"/>
      <c r="R13" s="217"/>
      <c r="S13" s="215"/>
      <c r="T13" s="215"/>
      <c r="U13" s="215"/>
      <c r="V13" s="215"/>
      <c r="W13" s="215"/>
      <c r="X13" s="218"/>
      <c r="Y13" s="215"/>
      <c r="Z13" s="215"/>
      <c r="AA13" s="215"/>
      <c r="AB13" s="215"/>
      <c r="AC13" s="218"/>
      <c r="AD13" s="215"/>
      <c r="AE13" s="215"/>
      <c r="AF13" s="215"/>
      <c r="AG13" s="217"/>
      <c r="AH13" s="215"/>
      <c r="AI13" s="215"/>
      <c r="AJ13" s="215"/>
      <c r="AK13" s="215"/>
      <c r="AL13" s="217"/>
      <c r="AM13" s="218"/>
      <c r="AN13" s="215"/>
      <c r="AO13" s="215"/>
      <c r="AP13" s="215"/>
      <c r="AQ13" s="217"/>
      <c r="AR13" s="215"/>
      <c r="AS13" s="215"/>
      <c r="AT13" s="215"/>
      <c r="AU13" s="215"/>
      <c r="AV13" s="217"/>
      <c r="AW13" s="215"/>
      <c r="AX13" s="215"/>
      <c r="AY13" s="215"/>
      <c r="AZ13" s="215"/>
      <c r="BA13" s="215"/>
      <c r="BB13" s="219"/>
      <c r="BC13" s="215"/>
      <c r="BD13" s="215"/>
      <c r="BE13" s="215"/>
      <c r="BF13" s="217"/>
      <c r="BG13" s="215"/>
      <c r="BH13" s="215"/>
      <c r="BI13" s="215"/>
      <c r="BJ13" s="215"/>
      <c r="BK13" s="215"/>
      <c r="BL13" s="218"/>
      <c r="BM13" s="215"/>
      <c r="BN13" s="215"/>
      <c r="BO13" s="215"/>
      <c r="BP13" s="215"/>
      <c r="BQ13" s="218"/>
      <c r="BR13" s="215"/>
      <c r="BS13" s="215"/>
      <c r="BT13" s="215"/>
      <c r="BU13" s="217"/>
      <c r="BV13" s="218"/>
      <c r="BW13" s="215"/>
      <c r="BX13" s="215"/>
      <c r="BY13" s="215"/>
      <c r="BZ13" s="217"/>
      <c r="CA13" s="215"/>
      <c r="CB13" s="215"/>
      <c r="CC13" s="215"/>
      <c r="CD13" s="215"/>
      <c r="CE13" s="217"/>
      <c r="CF13" s="218"/>
      <c r="CG13" s="215"/>
      <c r="CH13" s="215"/>
      <c r="CI13" s="215"/>
      <c r="CJ13" s="217"/>
      <c r="CK13" s="218"/>
      <c r="CL13" s="215"/>
      <c r="CM13" s="215"/>
      <c r="CN13" s="215"/>
      <c r="CO13" s="215"/>
      <c r="CP13" s="218"/>
      <c r="CQ13" s="215"/>
      <c r="CR13" s="215"/>
      <c r="CS13" s="215"/>
      <c r="CT13" s="217"/>
      <c r="CU13" s="215"/>
      <c r="CV13" s="215"/>
      <c r="CW13" s="215"/>
      <c r="CX13" s="215"/>
      <c r="CY13" s="215"/>
      <c r="CZ13" s="218"/>
      <c r="DA13" s="215"/>
      <c r="DB13" s="215"/>
      <c r="DC13" s="215"/>
      <c r="DD13" s="217"/>
      <c r="DE13" s="215"/>
      <c r="DF13" s="215"/>
      <c r="DG13" s="215"/>
      <c r="DH13" s="215"/>
      <c r="DI13" s="220"/>
      <c r="DJ13" s="219"/>
      <c r="DK13" s="215"/>
      <c r="DL13" s="215"/>
      <c r="DM13" s="215"/>
      <c r="DN13" s="215"/>
      <c r="DO13" s="218"/>
      <c r="DP13" s="215"/>
      <c r="DQ13" s="215"/>
      <c r="DR13" s="215"/>
      <c r="DS13" s="217"/>
      <c r="DT13" s="215"/>
      <c r="DU13" s="215"/>
      <c r="DV13" s="215"/>
      <c r="DW13" s="215"/>
      <c r="DX13" s="215"/>
      <c r="DY13" s="218"/>
      <c r="DZ13" s="215"/>
      <c r="EA13" s="215"/>
      <c r="EB13" s="215"/>
      <c r="EC13" s="217"/>
      <c r="ED13" s="218"/>
      <c r="EE13" s="215"/>
      <c r="EF13" s="215"/>
      <c r="EG13" s="215"/>
      <c r="EH13" s="217"/>
      <c r="EI13" s="215"/>
      <c r="EJ13" s="215"/>
      <c r="EK13" s="215"/>
      <c r="EL13" s="215"/>
      <c r="EM13" s="215"/>
      <c r="EN13" s="218"/>
      <c r="EO13" s="215"/>
      <c r="EP13" s="215"/>
      <c r="EQ13" s="215"/>
      <c r="ER13" s="217"/>
      <c r="ES13" s="215"/>
      <c r="ET13" s="215"/>
      <c r="EU13" s="215"/>
      <c r="EV13" s="215"/>
      <c r="EW13" s="215"/>
      <c r="EX13" s="218"/>
      <c r="EY13" s="215"/>
      <c r="EZ13" s="215"/>
      <c r="FA13" s="215"/>
      <c r="FB13" s="217"/>
      <c r="FC13" s="215"/>
      <c r="FD13" s="215"/>
      <c r="FE13" s="215"/>
      <c r="FF13" s="215"/>
      <c r="FG13" s="215"/>
      <c r="FH13" s="218"/>
      <c r="FI13" s="215"/>
      <c r="FJ13" s="215"/>
      <c r="FK13" s="215"/>
      <c r="FL13" s="217"/>
      <c r="FM13" s="218"/>
      <c r="FN13" s="215"/>
      <c r="FO13" s="215"/>
      <c r="FP13" s="215"/>
      <c r="FQ13" s="217"/>
      <c r="FR13" s="215"/>
      <c r="FS13" s="215"/>
      <c r="FT13" s="215"/>
      <c r="FU13" s="215"/>
      <c r="FV13" s="215"/>
      <c r="FW13" s="218"/>
      <c r="FX13" s="215"/>
      <c r="FY13" s="215"/>
      <c r="FZ13" s="215"/>
      <c r="GA13" s="217"/>
      <c r="GB13" s="215"/>
      <c r="GC13" s="215"/>
      <c r="GD13" s="215"/>
      <c r="GE13" s="215"/>
      <c r="GF13" s="215"/>
      <c r="GG13" s="218"/>
      <c r="GH13" s="215"/>
      <c r="GI13" s="215"/>
      <c r="GJ13" s="215"/>
      <c r="GK13" s="221"/>
      <c r="GL13" s="1605"/>
      <c r="GM13" s="2154"/>
      <c r="GN13" s="1609"/>
      <c r="GO13" s="1525"/>
      <c r="GP13" s="200"/>
    </row>
    <row r="14" spans="1:199" ht="10.35" customHeight="1">
      <c r="A14" s="1387"/>
      <c r="B14" s="1390"/>
      <c r="C14" s="1390"/>
      <c r="D14" s="1381"/>
      <c r="E14" s="1390"/>
      <c r="F14" s="1381"/>
      <c r="G14" s="1741"/>
      <c r="H14" s="1742"/>
      <c r="I14" s="1591">
        <v>2</v>
      </c>
      <c r="J14" s="1592"/>
      <c r="K14" s="1592"/>
      <c r="L14" s="1592"/>
      <c r="M14" s="1593"/>
      <c r="N14" s="1592">
        <v>3</v>
      </c>
      <c r="O14" s="1592"/>
      <c r="P14" s="1592"/>
      <c r="Q14" s="1592"/>
      <c r="R14" s="1593"/>
      <c r="S14" s="1510">
        <v>4</v>
      </c>
      <c r="T14" s="1511"/>
      <c r="U14" s="1511"/>
      <c r="V14" s="1511"/>
      <c r="W14" s="1512"/>
      <c r="X14" s="1510">
        <v>5</v>
      </c>
      <c r="Y14" s="1511"/>
      <c r="Z14" s="1511"/>
      <c r="AA14" s="1511"/>
      <c r="AB14" s="1512"/>
      <c r="AC14" s="1510">
        <v>6</v>
      </c>
      <c r="AD14" s="1511"/>
      <c r="AE14" s="1511"/>
      <c r="AF14" s="1511"/>
      <c r="AG14" s="1512"/>
      <c r="AH14" s="1511"/>
      <c r="AI14" s="1511"/>
      <c r="AJ14" s="1511"/>
      <c r="AK14" s="1511"/>
      <c r="AL14" s="1512"/>
      <c r="AM14" s="1510"/>
      <c r="AN14" s="1511"/>
      <c r="AO14" s="1511"/>
      <c r="AP14" s="1511"/>
      <c r="AQ14" s="1512"/>
      <c r="AR14" s="1511"/>
      <c r="AS14" s="1511"/>
      <c r="AT14" s="1511"/>
      <c r="AU14" s="1511"/>
      <c r="AV14" s="1512"/>
      <c r="AW14" s="1510"/>
      <c r="AX14" s="1511"/>
      <c r="AY14" s="1511"/>
      <c r="AZ14" s="1511"/>
      <c r="BA14" s="1521"/>
      <c r="BB14" s="1522"/>
      <c r="BC14" s="1511"/>
      <c r="BD14" s="1511"/>
      <c r="BE14" s="1511"/>
      <c r="BF14" s="1512"/>
      <c r="BG14" s="1511"/>
      <c r="BH14" s="1511"/>
      <c r="BI14" s="1511"/>
      <c r="BJ14" s="1511"/>
      <c r="BK14" s="1512"/>
      <c r="BL14" s="1510"/>
      <c r="BM14" s="1511"/>
      <c r="BN14" s="1511"/>
      <c r="BO14" s="1511"/>
      <c r="BP14" s="1512"/>
      <c r="BQ14" s="1510"/>
      <c r="BR14" s="1511"/>
      <c r="BS14" s="1511"/>
      <c r="BT14" s="1511"/>
      <c r="BU14" s="1512"/>
      <c r="BV14" s="1510"/>
      <c r="BW14" s="1511"/>
      <c r="BX14" s="1511"/>
      <c r="BY14" s="1511"/>
      <c r="BZ14" s="1512"/>
      <c r="CA14" s="1511"/>
      <c r="CB14" s="1511"/>
      <c r="CC14" s="1511"/>
      <c r="CD14" s="1511"/>
      <c r="CE14" s="1512"/>
      <c r="CF14" s="1510"/>
      <c r="CG14" s="1511"/>
      <c r="CH14" s="1511"/>
      <c r="CI14" s="1511"/>
      <c r="CJ14" s="1512"/>
      <c r="CK14" s="1510"/>
      <c r="CL14" s="1511"/>
      <c r="CM14" s="1511"/>
      <c r="CN14" s="1511"/>
      <c r="CO14" s="1511"/>
      <c r="CP14" s="1510"/>
      <c r="CQ14" s="1511"/>
      <c r="CR14" s="1511"/>
      <c r="CS14" s="1511"/>
      <c r="CT14" s="1512"/>
      <c r="CU14" s="1511"/>
      <c r="CV14" s="1511"/>
      <c r="CW14" s="1511"/>
      <c r="CX14" s="1511"/>
      <c r="CY14" s="1511"/>
      <c r="CZ14" s="1510"/>
      <c r="DA14" s="1511"/>
      <c r="DB14" s="1511"/>
      <c r="DC14" s="1511"/>
      <c r="DD14" s="1512"/>
      <c r="DE14" s="1511"/>
      <c r="DF14" s="1511"/>
      <c r="DG14" s="1511"/>
      <c r="DH14" s="1511"/>
      <c r="DI14" s="1521"/>
      <c r="DJ14" s="1522"/>
      <c r="DK14" s="1511"/>
      <c r="DL14" s="1511"/>
      <c r="DM14" s="1511"/>
      <c r="DN14" s="1511"/>
      <c r="DO14" s="1510"/>
      <c r="DP14" s="1511"/>
      <c r="DQ14" s="1511"/>
      <c r="DR14" s="1511"/>
      <c r="DS14" s="1512"/>
      <c r="DT14" s="1511"/>
      <c r="DU14" s="1511"/>
      <c r="DV14" s="1511"/>
      <c r="DW14" s="1511"/>
      <c r="DX14" s="1511"/>
      <c r="DY14" s="1510"/>
      <c r="DZ14" s="1511"/>
      <c r="EA14" s="1511"/>
      <c r="EB14" s="1511"/>
      <c r="EC14" s="1512"/>
      <c r="ED14" s="1510"/>
      <c r="EE14" s="1511"/>
      <c r="EF14" s="1511"/>
      <c r="EG14" s="1511"/>
      <c r="EH14" s="1512"/>
      <c r="EI14" s="1511"/>
      <c r="EJ14" s="1511"/>
      <c r="EK14" s="1511"/>
      <c r="EL14" s="1511"/>
      <c r="EM14" s="1511"/>
      <c r="EN14" s="1510"/>
      <c r="EO14" s="1511"/>
      <c r="EP14" s="1511"/>
      <c r="EQ14" s="1511"/>
      <c r="ER14" s="1512"/>
      <c r="ES14" s="1511"/>
      <c r="ET14" s="1511"/>
      <c r="EU14" s="1511"/>
      <c r="EV14" s="1511"/>
      <c r="EW14" s="1511"/>
      <c r="EX14" s="1510"/>
      <c r="EY14" s="1511"/>
      <c r="EZ14" s="1511"/>
      <c r="FA14" s="1511"/>
      <c r="FB14" s="1512"/>
      <c r="FC14" s="1511"/>
      <c r="FD14" s="1511"/>
      <c r="FE14" s="1511"/>
      <c r="FF14" s="1511"/>
      <c r="FG14" s="1511"/>
      <c r="FH14" s="1510"/>
      <c r="FI14" s="1511"/>
      <c r="FJ14" s="1511"/>
      <c r="FK14" s="1511"/>
      <c r="FL14" s="1512"/>
      <c r="FM14" s="1510"/>
      <c r="FN14" s="1511"/>
      <c r="FO14" s="1511"/>
      <c r="FP14" s="1511"/>
      <c r="FQ14" s="1512"/>
      <c r="FR14" s="1511"/>
      <c r="FS14" s="1511"/>
      <c r="FT14" s="1511"/>
      <c r="FU14" s="1511"/>
      <c r="FV14" s="1511"/>
      <c r="FW14" s="1510"/>
      <c r="FX14" s="1511"/>
      <c r="FY14" s="1511"/>
      <c r="FZ14" s="1511"/>
      <c r="GA14" s="1512"/>
      <c r="GB14" s="1511"/>
      <c r="GC14" s="1511"/>
      <c r="GD14" s="1511"/>
      <c r="GE14" s="1511"/>
      <c r="GF14" s="1512"/>
      <c r="GG14" s="1510"/>
      <c r="GH14" s="1511"/>
      <c r="GI14" s="1511"/>
      <c r="GJ14" s="1511"/>
      <c r="GK14" s="1513"/>
      <c r="GL14" s="1607"/>
      <c r="GM14" s="2155"/>
      <c r="GN14" s="1609"/>
      <c r="GO14" s="1525"/>
      <c r="GP14" s="200"/>
    </row>
    <row r="15" spans="1:199" ht="10.35" customHeight="1">
      <c r="A15" s="1387"/>
      <c r="B15" s="1390"/>
      <c r="C15" s="1390"/>
      <c r="D15" s="1381"/>
      <c r="E15" s="1390"/>
      <c r="F15" s="1381"/>
      <c r="G15" s="1781" t="s">
        <v>858</v>
      </c>
      <c r="H15" s="1738"/>
      <c r="I15" s="214"/>
      <c r="J15" s="215"/>
      <c r="K15" s="215"/>
      <c r="L15" s="215"/>
      <c r="M15" s="217"/>
      <c r="N15" s="215"/>
      <c r="O15" s="215"/>
      <c r="P15" s="215"/>
      <c r="Q15" s="215"/>
      <c r="R15" s="217"/>
      <c r="S15" s="215"/>
      <c r="T15" s="215"/>
      <c r="U15" s="215"/>
      <c r="V15" s="215"/>
      <c r="W15" s="215"/>
      <c r="X15" s="218"/>
      <c r="Y15" s="215"/>
      <c r="Z15" s="215"/>
      <c r="AA15" s="215"/>
      <c r="AB15" s="215"/>
      <c r="AC15" s="218"/>
      <c r="AD15" s="215"/>
      <c r="AE15" s="215"/>
      <c r="AF15" s="215"/>
      <c r="AG15" s="459"/>
      <c r="AH15" s="215"/>
      <c r="AI15" s="215"/>
      <c r="AJ15" s="215"/>
      <c r="AK15" s="215"/>
      <c r="AL15" s="217"/>
      <c r="AM15" s="218"/>
      <c r="AN15" s="215"/>
      <c r="AO15" s="215"/>
      <c r="AP15" s="215"/>
      <c r="AQ15" s="217"/>
      <c r="AR15" s="215"/>
      <c r="AS15" s="215"/>
      <c r="AT15" s="215"/>
      <c r="AU15" s="215"/>
      <c r="AV15" s="217"/>
      <c r="AW15" s="215"/>
      <c r="AX15" s="215"/>
      <c r="AY15" s="215"/>
      <c r="AZ15" s="215"/>
      <c r="BA15" s="215"/>
      <c r="BB15" s="219"/>
      <c r="BC15" s="215"/>
      <c r="BD15" s="215"/>
      <c r="BE15" s="215"/>
      <c r="BF15" s="217"/>
      <c r="BG15" s="215"/>
      <c r="BH15" s="215"/>
      <c r="BI15" s="215"/>
      <c r="BJ15" s="215"/>
      <c r="BK15" s="215"/>
      <c r="BL15" s="218"/>
      <c r="BM15" s="215"/>
      <c r="BN15" s="215"/>
      <c r="BO15" s="215"/>
      <c r="BP15" s="215"/>
      <c r="BQ15" s="218"/>
      <c r="BR15" s="215"/>
      <c r="BS15" s="215"/>
      <c r="BT15" s="215"/>
      <c r="BU15" s="217"/>
      <c r="BV15" s="218"/>
      <c r="BW15" s="215"/>
      <c r="BX15" s="215"/>
      <c r="BY15" s="215"/>
      <c r="BZ15" s="217"/>
      <c r="CA15" s="215"/>
      <c r="CB15" s="215"/>
      <c r="CC15" s="215"/>
      <c r="CD15" s="215"/>
      <c r="CE15" s="217"/>
      <c r="CF15" s="218"/>
      <c r="CG15" s="215"/>
      <c r="CH15" s="215"/>
      <c r="CI15" s="215"/>
      <c r="CJ15" s="217"/>
      <c r="CK15" s="218"/>
      <c r="CL15" s="215"/>
      <c r="CM15" s="215"/>
      <c r="CN15" s="215"/>
      <c r="CO15" s="215"/>
      <c r="CP15" s="218"/>
      <c r="CQ15" s="215"/>
      <c r="CR15" s="215"/>
      <c r="CS15" s="215"/>
      <c r="CT15" s="217"/>
      <c r="CU15" s="215"/>
      <c r="CV15" s="215"/>
      <c r="CW15" s="215"/>
      <c r="CX15" s="215"/>
      <c r="CY15" s="215"/>
      <c r="CZ15" s="218"/>
      <c r="DA15" s="215"/>
      <c r="DB15" s="215"/>
      <c r="DC15" s="215"/>
      <c r="DD15" s="217"/>
      <c r="DE15" s="215"/>
      <c r="DF15" s="215"/>
      <c r="DG15" s="215"/>
      <c r="DH15" s="215"/>
      <c r="DI15" s="220"/>
      <c r="DJ15" s="219"/>
      <c r="DK15" s="215"/>
      <c r="DL15" s="215"/>
      <c r="DM15" s="215"/>
      <c r="DN15" s="215"/>
      <c r="DO15" s="218"/>
      <c r="DP15" s="215"/>
      <c r="DQ15" s="215"/>
      <c r="DR15" s="215"/>
      <c r="DS15" s="217"/>
      <c r="DT15" s="215"/>
      <c r="DU15" s="215"/>
      <c r="DV15" s="215"/>
      <c r="DW15" s="215"/>
      <c r="DX15" s="215"/>
      <c r="DY15" s="218"/>
      <c r="DZ15" s="215"/>
      <c r="EA15" s="215"/>
      <c r="EB15" s="215"/>
      <c r="EC15" s="217"/>
      <c r="ED15" s="218"/>
      <c r="EE15" s="215"/>
      <c r="EF15" s="215"/>
      <c r="EG15" s="215"/>
      <c r="EH15" s="217"/>
      <c r="EI15" s="215"/>
      <c r="EJ15" s="215"/>
      <c r="EK15" s="215"/>
      <c r="EL15" s="215"/>
      <c r="EM15" s="215"/>
      <c r="EN15" s="218"/>
      <c r="EO15" s="215"/>
      <c r="EP15" s="215"/>
      <c r="EQ15" s="215"/>
      <c r="ER15" s="217"/>
      <c r="ES15" s="215"/>
      <c r="ET15" s="215"/>
      <c r="EU15" s="215"/>
      <c r="EV15" s="215"/>
      <c r="EW15" s="215"/>
      <c r="EX15" s="218"/>
      <c r="EY15" s="215"/>
      <c r="EZ15" s="215"/>
      <c r="FA15" s="215"/>
      <c r="FB15" s="217"/>
      <c r="FC15" s="215"/>
      <c r="FD15" s="215"/>
      <c r="FE15" s="215"/>
      <c r="FF15" s="215"/>
      <c r="FG15" s="215"/>
      <c r="FH15" s="218"/>
      <c r="FI15" s="215"/>
      <c r="FJ15" s="215"/>
      <c r="FK15" s="215"/>
      <c r="FL15" s="217"/>
      <c r="FM15" s="218"/>
      <c r="FN15" s="215"/>
      <c r="FO15" s="215"/>
      <c r="FP15" s="215"/>
      <c r="FQ15" s="217"/>
      <c r="FR15" s="215"/>
      <c r="FS15" s="215"/>
      <c r="FT15" s="215"/>
      <c r="FU15" s="215"/>
      <c r="FV15" s="215"/>
      <c r="FW15" s="218"/>
      <c r="FX15" s="215"/>
      <c r="FY15" s="215"/>
      <c r="FZ15" s="215"/>
      <c r="GA15" s="217"/>
      <c r="GB15" s="215"/>
      <c r="GC15" s="215"/>
      <c r="GD15" s="215"/>
      <c r="GE15" s="215"/>
      <c r="GF15" s="215"/>
      <c r="GG15" s="218"/>
      <c r="GH15" s="215"/>
      <c r="GI15" s="215"/>
      <c r="GJ15" s="215"/>
      <c r="GK15" s="221"/>
      <c r="GL15" s="1604">
        <f>SUM(I17:GK17)</f>
        <v>25</v>
      </c>
      <c r="GM15" s="2154">
        <f>ROUND(GL15/30,2)</f>
        <v>0.83</v>
      </c>
      <c r="GN15" s="1607">
        <f>COUNT(I17:GK17)</f>
        <v>5</v>
      </c>
      <c r="GO15" s="1525"/>
      <c r="GP15" s="200"/>
    </row>
    <row r="16" spans="1:199" ht="10.35" customHeight="1">
      <c r="A16" s="1387"/>
      <c r="B16" s="1390"/>
      <c r="C16" s="1390"/>
      <c r="D16" s="1381"/>
      <c r="E16" s="1390"/>
      <c r="F16" s="1381"/>
      <c r="G16" s="1733"/>
      <c r="H16" s="1740"/>
      <c r="I16" s="214"/>
      <c r="J16" s="215"/>
      <c r="K16" s="215"/>
      <c r="L16" s="215"/>
      <c r="M16" s="217"/>
      <c r="N16" s="215"/>
      <c r="O16" s="215"/>
      <c r="P16" s="215"/>
      <c r="Q16" s="215"/>
      <c r="R16" s="217"/>
      <c r="S16" s="215"/>
      <c r="T16" s="215"/>
      <c r="U16" s="215"/>
      <c r="V16" s="215"/>
      <c r="W16" s="215"/>
      <c r="X16" s="218"/>
      <c r="Y16" s="215"/>
      <c r="Z16" s="215"/>
      <c r="AA16" s="215"/>
      <c r="AB16" s="215"/>
      <c r="AC16" s="218"/>
      <c r="AD16" s="215"/>
      <c r="AE16" s="215"/>
      <c r="AG16" s="217"/>
      <c r="AH16" s="215"/>
      <c r="AI16" s="215"/>
      <c r="AJ16" s="215"/>
      <c r="AK16" s="215"/>
      <c r="AL16" s="217"/>
      <c r="AM16" s="218"/>
      <c r="AN16" s="215"/>
      <c r="AO16" s="215"/>
      <c r="AP16" s="215"/>
      <c r="AQ16" s="217"/>
      <c r="AR16" s="215"/>
      <c r="AS16" s="215"/>
      <c r="AT16" s="215"/>
      <c r="AU16" s="215"/>
      <c r="AV16" s="217"/>
      <c r="AW16" s="215"/>
      <c r="AX16" s="215"/>
      <c r="AY16" s="215"/>
      <c r="AZ16" s="215"/>
      <c r="BA16" s="215"/>
      <c r="BB16" s="219"/>
      <c r="BC16" s="215"/>
      <c r="BD16" s="215"/>
      <c r="BE16" s="215"/>
      <c r="BF16" s="217"/>
      <c r="BG16" s="215"/>
      <c r="BH16" s="215"/>
      <c r="BI16" s="215"/>
      <c r="BJ16" s="215"/>
      <c r="BK16" s="215"/>
      <c r="BL16" s="218"/>
      <c r="BM16" s="215"/>
      <c r="BN16" s="215"/>
      <c r="BO16" s="215"/>
      <c r="BP16" s="215"/>
      <c r="BQ16" s="218"/>
      <c r="BR16" s="215"/>
      <c r="BS16" s="215"/>
      <c r="BT16" s="215"/>
      <c r="BU16" s="217"/>
      <c r="BV16" s="218"/>
      <c r="BW16" s="215"/>
      <c r="BX16" s="215"/>
      <c r="BY16" s="215"/>
      <c r="BZ16" s="217"/>
      <c r="CA16" s="215"/>
      <c r="CB16" s="215"/>
      <c r="CC16" s="215"/>
      <c r="CD16" s="215"/>
      <c r="CE16" s="217"/>
      <c r="CF16" s="218"/>
      <c r="CG16" s="215"/>
      <c r="CH16" s="215"/>
      <c r="CI16" s="215"/>
      <c r="CJ16" s="217"/>
      <c r="CK16" s="218"/>
      <c r="CL16" s="215"/>
      <c r="CM16" s="215"/>
      <c r="CN16" s="215"/>
      <c r="CO16" s="215"/>
      <c r="CP16" s="218"/>
      <c r="CQ16" s="215"/>
      <c r="CR16" s="215"/>
      <c r="CS16" s="215"/>
      <c r="CT16" s="217"/>
      <c r="CU16" s="215"/>
      <c r="CV16" s="215"/>
      <c r="CW16" s="215"/>
      <c r="CX16" s="215"/>
      <c r="CY16" s="215"/>
      <c r="CZ16" s="218"/>
      <c r="DA16" s="215"/>
      <c r="DB16" s="215"/>
      <c r="DC16" s="215"/>
      <c r="DD16" s="217"/>
      <c r="DE16" s="215"/>
      <c r="DF16" s="215"/>
      <c r="DG16" s="215"/>
      <c r="DH16" s="215"/>
      <c r="DI16" s="220"/>
      <c r="DJ16" s="219"/>
      <c r="DK16" s="215"/>
      <c r="DL16" s="215"/>
      <c r="DM16" s="215"/>
      <c r="DN16" s="215"/>
      <c r="DO16" s="218"/>
      <c r="DP16" s="215"/>
      <c r="DQ16" s="215"/>
      <c r="DR16" s="215"/>
      <c r="DS16" s="217"/>
      <c r="DT16" s="215"/>
      <c r="DU16" s="215"/>
      <c r="DV16" s="215"/>
      <c r="DW16" s="215"/>
      <c r="DX16" s="215"/>
      <c r="DY16" s="218"/>
      <c r="DZ16" s="215"/>
      <c r="EA16" s="215"/>
      <c r="EB16" s="215"/>
      <c r="EC16" s="217"/>
      <c r="ED16" s="218"/>
      <c r="EE16" s="215"/>
      <c r="EF16" s="215"/>
      <c r="EG16" s="215"/>
      <c r="EH16" s="217"/>
      <c r="EI16" s="215"/>
      <c r="EJ16" s="215"/>
      <c r="EK16" s="215"/>
      <c r="EL16" s="215"/>
      <c r="EM16" s="215"/>
      <c r="EN16" s="218"/>
      <c r="EO16" s="215"/>
      <c r="EP16" s="215"/>
      <c r="EQ16" s="215"/>
      <c r="ER16" s="217"/>
      <c r="ES16" s="215"/>
      <c r="ET16" s="215"/>
      <c r="EU16" s="215"/>
      <c r="EV16" s="215"/>
      <c r="EW16" s="215"/>
      <c r="EX16" s="218"/>
      <c r="EY16" s="215"/>
      <c r="EZ16" s="215"/>
      <c r="FA16" s="215"/>
      <c r="FB16" s="217"/>
      <c r="FC16" s="215"/>
      <c r="FD16" s="215"/>
      <c r="FE16" s="215"/>
      <c r="FF16" s="215"/>
      <c r="FG16" s="215"/>
      <c r="FH16" s="218"/>
      <c r="FI16" s="215"/>
      <c r="FJ16" s="215"/>
      <c r="FK16" s="215"/>
      <c r="FL16" s="217"/>
      <c r="FM16" s="218"/>
      <c r="FN16" s="215"/>
      <c r="FO16" s="215"/>
      <c r="FP16" s="215"/>
      <c r="FQ16" s="217"/>
      <c r="FR16" s="215"/>
      <c r="FS16" s="215"/>
      <c r="FT16" s="215"/>
      <c r="FU16" s="215"/>
      <c r="FV16" s="215"/>
      <c r="FW16" s="218"/>
      <c r="FX16" s="215"/>
      <c r="FY16" s="215"/>
      <c r="FZ16" s="215"/>
      <c r="GA16" s="217"/>
      <c r="GB16" s="215"/>
      <c r="GC16" s="215"/>
      <c r="GD16" s="215"/>
      <c r="GE16" s="215"/>
      <c r="GF16" s="215"/>
      <c r="GG16" s="218"/>
      <c r="GH16" s="215"/>
      <c r="GI16" s="215"/>
      <c r="GJ16" s="215"/>
      <c r="GK16" s="221"/>
      <c r="GL16" s="1605"/>
      <c r="GM16" s="2154"/>
      <c r="GN16" s="1609"/>
      <c r="GO16" s="1525"/>
      <c r="GP16" s="200"/>
    </row>
    <row r="17" spans="1:198" ht="10.35" customHeight="1">
      <c r="A17" s="1404"/>
      <c r="B17" s="1406"/>
      <c r="C17" s="1406"/>
      <c r="D17" s="1384"/>
      <c r="E17" s="1406"/>
      <c r="F17" s="1384"/>
      <c r="G17" s="1782"/>
      <c r="H17" s="1783"/>
      <c r="I17" s="1536">
        <v>5</v>
      </c>
      <c r="J17" s="1502"/>
      <c r="K17" s="1502"/>
      <c r="L17" s="1502"/>
      <c r="M17" s="1503"/>
      <c r="N17" s="1502">
        <v>5</v>
      </c>
      <c r="O17" s="1502"/>
      <c r="P17" s="1502"/>
      <c r="Q17" s="1502"/>
      <c r="R17" s="1503"/>
      <c r="S17" s="1501">
        <v>5</v>
      </c>
      <c r="T17" s="1502"/>
      <c r="U17" s="1502"/>
      <c r="V17" s="1502"/>
      <c r="W17" s="1503"/>
      <c r="X17" s="1501">
        <v>5</v>
      </c>
      <c r="Y17" s="1502"/>
      <c r="Z17" s="1502"/>
      <c r="AA17" s="1502"/>
      <c r="AB17" s="1503"/>
      <c r="AC17" s="1501">
        <v>5</v>
      </c>
      <c r="AD17" s="1502"/>
      <c r="AE17" s="1502"/>
      <c r="AF17" s="1502"/>
      <c r="AG17" s="1503"/>
      <c r="AH17" s="1502"/>
      <c r="AI17" s="1502"/>
      <c r="AJ17" s="1502"/>
      <c r="AK17" s="1502"/>
      <c r="AL17" s="1503"/>
      <c r="AM17" s="1501"/>
      <c r="AN17" s="1502"/>
      <c r="AO17" s="1502"/>
      <c r="AP17" s="1502"/>
      <c r="AQ17" s="1503"/>
      <c r="AR17" s="1502"/>
      <c r="AS17" s="1502"/>
      <c r="AT17" s="1502"/>
      <c r="AU17" s="1502"/>
      <c r="AV17" s="1503"/>
      <c r="AW17" s="1501"/>
      <c r="AX17" s="1502"/>
      <c r="AY17" s="1502"/>
      <c r="AZ17" s="1502"/>
      <c r="BA17" s="1544"/>
      <c r="BB17" s="1545"/>
      <c r="BC17" s="1502"/>
      <c r="BD17" s="1502"/>
      <c r="BE17" s="1502"/>
      <c r="BF17" s="1503"/>
      <c r="BG17" s="1502"/>
      <c r="BH17" s="1502"/>
      <c r="BI17" s="1502"/>
      <c r="BJ17" s="1502"/>
      <c r="BK17" s="1503"/>
      <c r="BL17" s="1501"/>
      <c r="BM17" s="1502"/>
      <c r="BN17" s="1502"/>
      <c r="BO17" s="1502"/>
      <c r="BP17" s="1503"/>
      <c r="BQ17" s="1501"/>
      <c r="BR17" s="1502"/>
      <c r="BS17" s="1502"/>
      <c r="BT17" s="1502"/>
      <c r="BU17" s="1503"/>
      <c r="BV17" s="1501"/>
      <c r="BW17" s="1502"/>
      <c r="BX17" s="1502"/>
      <c r="BY17" s="1502"/>
      <c r="BZ17" s="1503"/>
      <c r="CA17" s="1502"/>
      <c r="CB17" s="1502"/>
      <c r="CC17" s="1502"/>
      <c r="CD17" s="1502"/>
      <c r="CE17" s="1503"/>
      <c r="CF17" s="1501"/>
      <c r="CG17" s="1502"/>
      <c r="CH17" s="1502"/>
      <c r="CI17" s="1502"/>
      <c r="CJ17" s="1503"/>
      <c r="CK17" s="1501"/>
      <c r="CL17" s="1502"/>
      <c r="CM17" s="1502"/>
      <c r="CN17" s="1502"/>
      <c r="CO17" s="1502"/>
      <c r="CP17" s="1501"/>
      <c r="CQ17" s="1502"/>
      <c r="CR17" s="1502"/>
      <c r="CS17" s="1502"/>
      <c r="CT17" s="1503"/>
      <c r="CU17" s="1502"/>
      <c r="CV17" s="1502"/>
      <c r="CW17" s="1502"/>
      <c r="CX17" s="1502"/>
      <c r="CY17" s="1502"/>
      <c r="CZ17" s="1501"/>
      <c r="DA17" s="1502"/>
      <c r="DB17" s="1502"/>
      <c r="DC17" s="1502"/>
      <c r="DD17" s="1503"/>
      <c r="DE17" s="1502"/>
      <c r="DF17" s="1502"/>
      <c r="DG17" s="1502"/>
      <c r="DH17" s="1502"/>
      <c r="DI17" s="1544"/>
      <c r="DJ17" s="1545"/>
      <c r="DK17" s="1502"/>
      <c r="DL17" s="1502"/>
      <c r="DM17" s="1502"/>
      <c r="DN17" s="1502"/>
      <c r="DO17" s="1501"/>
      <c r="DP17" s="1502"/>
      <c r="DQ17" s="1502"/>
      <c r="DR17" s="1502"/>
      <c r="DS17" s="1503"/>
      <c r="DT17" s="1502"/>
      <c r="DU17" s="1502"/>
      <c r="DV17" s="1502"/>
      <c r="DW17" s="1502"/>
      <c r="DX17" s="1502"/>
      <c r="DY17" s="1501"/>
      <c r="DZ17" s="1502"/>
      <c r="EA17" s="1502"/>
      <c r="EB17" s="1502"/>
      <c r="EC17" s="1503"/>
      <c r="ED17" s="1501"/>
      <c r="EE17" s="1502"/>
      <c r="EF17" s="1502"/>
      <c r="EG17" s="1502"/>
      <c r="EH17" s="1503"/>
      <c r="EI17" s="1502"/>
      <c r="EJ17" s="1502"/>
      <c r="EK17" s="1502"/>
      <c r="EL17" s="1502"/>
      <c r="EM17" s="1502"/>
      <c r="EN17" s="1501"/>
      <c r="EO17" s="1502"/>
      <c r="EP17" s="1502"/>
      <c r="EQ17" s="1502"/>
      <c r="ER17" s="1503"/>
      <c r="ES17" s="1502"/>
      <c r="ET17" s="1502"/>
      <c r="EU17" s="1502"/>
      <c r="EV17" s="1502"/>
      <c r="EW17" s="1502"/>
      <c r="EX17" s="1501"/>
      <c r="EY17" s="1502"/>
      <c r="EZ17" s="1502"/>
      <c r="FA17" s="1502"/>
      <c r="FB17" s="1503"/>
      <c r="FC17" s="1502"/>
      <c r="FD17" s="1502"/>
      <c r="FE17" s="1502"/>
      <c r="FF17" s="1502"/>
      <c r="FG17" s="1502"/>
      <c r="FH17" s="1501"/>
      <c r="FI17" s="1502"/>
      <c r="FJ17" s="1502"/>
      <c r="FK17" s="1502"/>
      <c r="FL17" s="1503"/>
      <c r="FM17" s="1501"/>
      <c r="FN17" s="1502"/>
      <c r="FO17" s="1502"/>
      <c r="FP17" s="1502"/>
      <c r="FQ17" s="1503"/>
      <c r="FR17" s="1502"/>
      <c r="FS17" s="1502"/>
      <c r="FT17" s="1502"/>
      <c r="FU17" s="1502"/>
      <c r="FV17" s="1502"/>
      <c r="FW17" s="1501"/>
      <c r="FX17" s="1502"/>
      <c r="FY17" s="1502"/>
      <c r="FZ17" s="1502"/>
      <c r="GA17" s="1503"/>
      <c r="GB17" s="1502"/>
      <c r="GC17" s="1502"/>
      <c r="GD17" s="1502"/>
      <c r="GE17" s="1502"/>
      <c r="GF17" s="1503"/>
      <c r="GG17" s="1501"/>
      <c r="GH17" s="1502"/>
      <c r="GI17" s="1502"/>
      <c r="GJ17" s="1502"/>
      <c r="GK17" s="1541"/>
      <c r="GL17" s="1621"/>
      <c r="GM17" s="2156"/>
      <c r="GN17" s="1609"/>
      <c r="GO17" s="1537"/>
      <c r="GP17" s="200"/>
    </row>
    <row r="18" spans="1:198" ht="10.35" customHeight="1">
      <c r="A18" s="1402">
        <v>3</v>
      </c>
      <c r="B18" s="1405" t="str">
        <f>IF($A18="","",VLOOKUP($A18,②従事者明細!$A$3:$I$39,2))</f>
        <v>●●一郎</v>
      </c>
      <c r="C18" s="1405" t="str">
        <f>IF($A18="","",VLOOKUP($A18,②従事者明細!$A$3:$I$39,3))</f>
        <v>機械運用</v>
      </c>
      <c r="D18" s="1383">
        <f>IF($A18="","",VLOOKUP($A18,②従事者明細!$A$3:$I$39,6))</f>
        <v>4</v>
      </c>
      <c r="E18" s="1405" t="str">
        <f>IF($A18="","",VLOOKUP($A18,②従事者明細!$A$3:$I$39,5))</f>
        <v>●●商事</v>
      </c>
      <c r="F18" s="1383" t="str">
        <f>IF($A18="","",VLOOKUP($A18,②従事者明細!$A$3:$I$39,4))</f>
        <v>Z</v>
      </c>
      <c r="G18" s="1731" t="s">
        <v>856</v>
      </c>
      <c r="H18" s="1732"/>
      <c r="I18" s="207"/>
      <c r="J18" s="208"/>
      <c r="K18" s="208"/>
      <c r="L18" s="208"/>
      <c r="M18" s="209"/>
      <c r="N18" s="208"/>
      <c r="O18" s="208"/>
      <c r="P18" s="208"/>
      <c r="Q18" s="208"/>
      <c r="R18" s="208"/>
      <c r="S18" s="210"/>
      <c r="T18" s="208"/>
      <c r="U18" s="208"/>
      <c r="V18" s="208"/>
      <c r="W18" s="208"/>
      <c r="X18" s="210"/>
      <c r="Y18" s="208"/>
      <c r="Z18" s="208"/>
      <c r="AA18" s="208"/>
      <c r="AB18" s="208"/>
      <c r="AC18" s="210"/>
      <c r="AD18" s="208"/>
      <c r="AE18" s="208"/>
      <c r="AF18" s="208"/>
      <c r="AG18" s="209"/>
      <c r="AH18" s="208"/>
      <c r="AI18" s="208"/>
      <c r="AJ18" s="208"/>
      <c r="AK18" s="208"/>
      <c r="AL18" s="209"/>
      <c r="AM18" s="210"/>
      <c r="AN18" s="208"/>
      <c r="AO18" s="208"/>
      <c r="AP18" s="208"/>
      <c r="AQ18" s="209"/>
      <c r="AR18" s="208"/>
      <c r="AS18" s="208"/>
      <c r="AT18" s="208"/>
      <c r="AU18" s="208"/>
      <c r="AV18" s="209"/>
      <c r="AW18" s="208"/>
      <c r="AX18" s="208"/>
      <c r="AY18" s="208"/>
      <c r="AZ18" s="208"/>
      <c r="BA18" s="208"/>
      <c r="BB18" s="211"/>
      <c r="BC18" s="208"/>
      <c r="BD18" s="208"/>
      <c r="BE18" s="208"/>
      <c r="BF18" s="209"/>
      <c r="BG18" s="208"/>
      <c r="BH18" s="208"/>
      <c r="BI18" s="208"/>
      <c r="BJ18" s="208"/>
      <c r="BK18" s="208"/>
      <c r="BL18" s="210"/>
      <c r="BM18" s="208"/>
      <c r="BN18" s="208"/>
      <c r="BO18" s="208"/>
      <c r="BP18" s="208"/>
      <c r="BQ18" s="210"/>
      <c r="BR18" s="208"/>
      <c r="BS18" s="208"/>
      <c r="BT18" s="208"/>
      <c r="BU18" s="209"/>
      <c r="BV18" s="210"/>
      <c r="BW18" s="208"/>
      <c r="BX18" s="208"/>
      <c r="BY18" s="208"/>
      <c r="BZ18" s="209"/>
      <c r="CA18" s="208"/>
      <c r="CB18" s="208"/>
      <c r="CC18" s="208"/>
      <c r="CD18" s="208"/>
      <c r="CE18" s="209"/>
      <c r="CF18" s="210"/>
      <c r="CG18" s="208"/>
      <c r="CH18" s="208"/>
      <c r="CI18" s="208"/>
      <c r="CJ18" s="209"/>
      <c r="CK18" s="210"/>
      <c r="CL18" s="208"/>
      <c r="CM18" s="208"/>
      <c r="CN18" s="208"/>
      <c r="CO18" s="208"/>
      <c r="CP18" s="210"/>
      <c r="CQ18" s="208"/>
      <c r="CR18" s="208"/>
      <c r="CS18" s="208"/>
      <c r="CT18" s="209"/>
      <c r="CU18" s="208"/>
      <c r="CV18" s="208"/>
      <c r="CW18" s="208"/>
      <c r="CX18" s="208"/>
      <c r="CY18" s="208"/>
      <c r="CZ18" s="210"/>
      <c r="DA18" s="208"/>
      <c r="DB18" s="208"/>
      <c r="DC18" s="208"/>
      <c r="DD18" s="209"/>
      <c r="DE18" s="208"/>
      <c r="DF18" s="208"/>
      <c r="DG18" s="208"/>
      <c r="DH18" s="208"/>
      <c r="DI18" s="212"/>
      <c r="DJ18" s="211"/>
      <c r="DK18" s="208"/>
      <c r="DL18" s="208"/>
      <c r="DM18" s="208"/>
      <c r="DN18" s="208"/>
      <c r="DO18" s="210"/>
      <c r="DP18" s="208"/>
      <c r="DQ18" s="208"/>
      <c r="DR18" s="208"/>
      <c r="DS18" s="209"/>
      <c r="DT18" s="208"/>
      <c r="DU18" s="208"/>
      <c r="DV18" s="208"/>
      <c r="DW18" s="208"/>
      <c r="DX18" s="208"/>
      <c r="DY18" s="210"/>
      <c r="DZ18" s="208"/>
      <c r="EA18" s="208"/>
      <c r="EB18" s="208"/>
      <c r="EC18" s="209"/>
      <c r="ED18" s="210"/>
      <c r="EE18" s="208"/>
      <c r="EF18" s="208"/>
      <c r="EG18" s="208"/>
      <c r="EH18" s="209"/>
      <c r="EI18" s="208"/>
      <c r="EJ18" s="208"/>
      <c r="EK18" s="208"/>
      <c r="EL18" s="208"/>
      <c r="EM18" s="208"/>
      <c r="EN18" s="210"/>
      <c r="EO18" s="208"/>
      <c r="EP18" s="208"/>
      <c r="EQ18" s="208"/>
      <c r="ER18" s="209"/>
      <c r="ES18" s="208"/>
      <c r="ET18" s="208"/>
      <c r="EU18" s="208"/>
      <c r="EV18" s="208"/>
      <c r="EW18" s="208"/>
      <c r="EX18" s="210"/>
      <c r="EY18" s="208"/>
      <c r="EZ18" s="208"/>
      <c r="FA18" s="208"/>
      <c r="FB18" s="209"/>
      <c r="FC18" s="208"/>
      <c r="FD18" s="208"/>
      <c r="FE18" s="208"/>
      <c r="FF18" s="208"/>
      <c r="FG18" s="208"/>
      <c r="FH18" s="210"/>
      <c r="FI18" s="208"/>
      <c r="FJ18" s="208"/>
      <c r="FK18" s="208"/>
      <c r="FL18" s="209"/>
      <c r="FM18" s="210"/>
      <c r="FN18" s="208"/>
      <c r="FO18" s="208"/>
      <c r="FP18" s="208"/>
      <c r="FQ18" s="209"/>
      <c r="FR18" s="208"/>
      <c r="FS18" s="208"/>
      <c r="FT18" s="208"/>
      <c r="FU18" s="208"/>
      <c r="FV18" s="208"/>
      <c r="FW18" s="210"/>
      <c r="FX18" s="208"/>
      <c r="FY18" s="208"/>
      <c r="FZ18" s="208"/>
      <c r="GA18" s="209"/>
      <c r="GB18" s="208"/>
      <c r="GC18" s="208"/>
      <c r="GD18" s="208"/>
      <c r="GE18" s="208"/>
      <c r="GF18" s="208"/>
      <c r="GG18" s="210"/>
      <c r="GH18" s="208"/>
      <c r="GI18" s="208"/>
      <c r="GJ18" s="208"/>
      <c r="GK18" s="213"/>
      <c r="GL18" s="1608">
        <f>SUM(I20:GK20)</f>
        <v>1</v>
      </c>
      <c r="GM18" s="2153">
        <f>ROUND(GL18/30,2)</f>
        <v>0.03</v>
      </c>
      <c r="GN18" s="1608">
        <f>COUNT(I20:GK20)</f>
        <v>1</v>
      </c>
      <c r="GO18" s="1530"/>
      <c r="GP18" s="200"/>
    </row>
    <row r="19" spans="1:198" ht="10.35" customHeight="1">
      <c r="A19" s="1387"/>
      <c r="B19" s="1390"/>
      <c r="C19" s="1390"/>
      <c r="D19" s="1381"/>
      <c r="E19" s="1390"/>
      <c r="F19" s="1381"/>
      <c r="G19" s="1733"/>
      <c r="H19" s="1734"/>
      <c r="I19" s="214"/>
      <c r="J19" s="215"/>
      <c r="K19" s="215"/>
      <c r="L19" s="215"/>
      <c r="M19" s="217"/>
      <c r="N19" s="215"/>
      <c r="O19" s="215"/>
      <c r="P19" s="215"/>
      <c r="Q19" s="215"/>
      <c r="R19" s="217"/>
      <c r="S19" s="215"/>
      <c r="T19" s="215"/>
      <c r="U19" s="215"/>
      <c r="V19" s="215"/>
      <c r="W19" s="215"/>
      <c r="X19" s="218"/>
      <c r="Y19" s="215"/>
      <c r="Z19" s="215"/>
      <c r="AA19" s="215"/>
      <c r="AB19" s="215"/>
      <c r="AC19" s="218"/>
      <c r="AD19" s="215"/>
      <c r="AE19" s="215"/>
      <c r="AF19" s="215"/>
      <c r="AG19" s="217"/>
      <c r="AH19" s="215"/>
      <c r="AI19" s="215"/>
      <c r="AJ19" s="215"/>
      <c r="AK19" s="215"/>
      <c r="AL19" s="217"/>
      <c r="AM19" s="218"/>
      <c r="AN19" s="215"/>
      <c r="AO19" s="215"/>
      <c r="AP19" s="215"/>
      <c r="AQ19" s="217"/>
      <c r="AR19" s="215"/>
      <c r="AS19" s="215"/>
      <c r="AT19" s="215"/>
      <c r="AU19" s="215"/>
      <c r="AV19" s="217"/>
      <c r="AW19" s="215"/>
      <c r="AX19" s="215"/>
      <c r="AY19" s="215"/>
      <c r="AZ19" s="215"/>
      <c r="BA19" s="215"/>
      <c r="BB19" s="219"/>
      <c r="BC19" s="215"/>
      <c r="BD19" s="215"/>
      <c r="BE19" s="215"/>
      <c r="BF19" s="217"/>
      <c r="BG19" s="215"/>
      <c r="BH19" s="215"/>
      <c r="BI19" s="215"/>
      <c r="BJ19" s="215"/>
      <c r="BK19" s="215"/>
      <c r="BL19" s="218"/>
      <c r="BM19" s="215"/>
      <c r="BN19" s="215"/>
      <c r="BO19" s="215"/>
      <c r="BP19" s="215"/>
      <c r="BQ19" s="218"/>
      <c r="BR19" s="215"/>
      <c r="BS19" s="215"/>
      <c r="BT19" s="215"/>
      <c r="BU19" s="217"/>
      <c r="BV19" s="218"/>
      <c r="BW19" s="215"/>
      <c r="BX19" s="215"/>
      <c r="BY19" s="215"/>
      <c r="BZ19" s="217"/>
      <c r="CA19" s="215"/>
      <c r="CB19" s="215"/>
      <c r="CC19" s="215"/>
      <c r="CD19" s="215"/>
      <c r="CE19" s="217"/>
      <c r="CF19" s="218"/>
      <c r="CG19" s="215"/>
      <c r="CH19" s="215"/>
      <c r="CI19" s="215"/>
      <c r="CJ19" s="217"/>
      <c r="CK19" s="218"/>
      <c r="CL19" s="215"/>
      <c r="CM19" s="215"/>
      <c r="CN19" s="215"/>
      <c r="CO19" s="215"/>
      <c r="CP19" s="218"/>
      <c r="CQ19" s="215"/>
      <c r="CR19" s="215"/>
      <c r="CS19" s="215"/>
      <c r="CT19" s="217"/>
      <c r="CU19" s="215"/>
      <c r="CV19" s="215"/>
      <c r="CW19" s="215"/>
      <c r="CX19" s="215"/>
      <c r="CY19" s="215"/>
      <c r="CZ19" s="218"/>
      <c r="DA19" s="215"/>
      <c r="DB19" s="215"/>
      <c r="DC19" s="215"/>
      <c r="DD19" s="217"/>
      <c r="DE19" s="215"/>
      <c r="DF19" s="215"/>
      <c r="DG19" s="215"/>
      <c r="DH19" s="215"/>
      <c r="DI19" s="220"/>
      <c r="DJ19" s="219"/>
      <c r="DK19" s="215"/>
      <c r="DL19" s="215"/>
      <c r="DM19" s="215"/>
      <c r="DN19" s="215"/>
      <c r="DO19" s="218"/>
      <c r="DP19" s="215"/>
      <c r="DQ19" s="215"/>
      <c r="DR19" s="215"/>
      <c r="DS19" s="217"/>
      <c r="DT19" s="215"/>
      <c r="DU19" s="215"/>
      <c r="DV19" s="215"/>
      <c r="DW19" s="215"/>
      <c r="DX19" s="215"/>
      <c r="DY19" s="218"/>
      <c r="DZ19" s="215"/>
      <c r="EA19" s="215"/>
      <c r="EB19" s="215"/>
      <c r="EC19" s="217"/>
      <c r="ED19" s="218"/>
      <c r="EE19" s="215"/>
      <c r="EF19" s="215"/>
      <c r="EG19" s="215"/>
      <c r="EH19" s="217"/>
      <c r="EI19" s="215"/>
      <c r="EJ19" s="215"/>
      <c r="EK19" s="215"/>
      <c r="EL19" s="215"/>
      <c r="EM19" s="215"/>
      <c r="EN19" s="218"/>
      <c r="EO19" s="215"/>
      <c r="EP19" s="215"/>
      <c r="EQ19" s="215"/>
      <c r="ER19" s="217"/>
      <c r="ES19" s="215"/>
      <c r="ET19" s="215"/>
      <c r="EU19" s="215"/>
      <c r="EV19" s="215"/>
      <c r="EW19" s="215"/>
      <c r="EX19" s="218"/>
      <c r="EY19" s="215"/>
      <c r="EZ19" s="215"/>
      <c r="FA19" s="215"/>
      <c r="FB19" s="217"/>
      <c r="FC19" s="215"/>
      <c r="FD19" s="215"/>
      <c r="FE19" s="215"/>
      <c r="FF19" s="215"/>
      <c r="FG19" s="215"/>
      <c r="FH19" s="218"/>
      <c r="FI19" s="215"/>
      <c r="FJ19" s="215"/>
      <c r="FK19" s="215"/>
      <c r="FL19" s="217"/>
      <c r="FM19" s="218"/>
      <c r="FN19" s="215"/>
      <c r="FO19" s="215"/>
      <c r="FP19" s="215"/>
      <c r="FQ19" s="217"/>
      <c r="FR19" s="215"/>
      <c r="FS19" s="215"/>
      <c r="FT19" s="215"/>
      <c r="FU19" s="215"/>
      <c r="FV19" s="215"/>
      <c r="FW19" s="218"/>
      <c r="FX19" s="215"/>
      <c r="FY19" s="215"/>
      <c r="FZ19" s="215"/>
      <c r="GA19" s="217"/>
      <c r="GB19" s="215"/>
      <c r="GC19" s="215"/>
      <c r="GD19" s="215"/>
      <c r="GE19" s="215"/>
      <c r="GF19" s="215"/>
      <c r="GG19" s="218"/>
      <c r="GH19" s="215"/>
      <c r="GI19" s="215"/>
      <c r="GJ19" s="215"/>
      <c r="GK19" s="221"/>
      <c r="GL19" s="1609"/>
      <c r="GM19" s="2154"/>
      <c r="GN19" s="1609"/>
      <c r="GO19" s="1525"/>
      <c r="GP19" s="200"/>
    </row>
    <row r="20" spans="1:198" ht="10.35" customHeight="1">
      <c r="A20" s="1387"/>
      <c r="B20" s="1390"/>
      <c r="C20" s="1390"/>
      <c r="D20" s="1381"/>
      <c r="E20" s="1390"/>
      <c r="F20" s="1381"/>
      <c r="G20" s="1735"/>
      <c r="H20" s="1736"/>
      <c r="I20" s="1517">
        <v>1</v>
      </c>
      <c r="J20" s="1511"/>
      <c r="K20" s="1511"/>
      <c r="L20" s="1511"/>
      <c r="M20" s="1512"/>
      <c r="N20" s="1592"/>
      <c r="O20" s="1592"/>
      <c r="P20" s="1592"/>
      <c r="Q20" s="1592"/>
      <c r="R20" s="1593"/>
      <c r="S20" s="1510"/>
      <c r="T20" s="1511"/>
      <c r="U20" s="1511"/>
      <c r="V20" s="1511"/>
      <c r="W20" s="1512"/>
      <c r="X20" s="1510"/>
      <c r="Y20" s="1511"/>
      <c r="Z20" s="1511"/>
      <c r="AA20" s="1511"/>
      <c r="AB20" s="1512"/>
      <c r="AC20" s="1510"/>
      <c r="AD20" s="1511"/>
      <c r="AE20" s="1511"/>
      <c r="AF20" s="1511"/>
      <c r="AG20" s="1512"/>
      <c r="AH20" s="1511"/>
      <c r="AI20" s="1511"/>
      <c r="AJ20" s="1511"/>
      <c r="AK20" s="1511"/>
      <c r="AL20" s="1512"/>
      <c r="AM20" s="1510"/>
      <c r="AN20" s="1511"/>
      <c r="AO20" s="1511"/>
      <c r="AP20" s="1511"/>
      <c r="AQ20" s="1512"/>
      <c r="AR20" s="1511"/>
      <c r="AS20" s="1511"/>
      <c r="AT20" s="1511"/>
      <c r="AU20" s="1511"/>
      <c r="AV20" s="1512"/>
      <c r="AW20" s="1510"/>
      <c r="AX20" s="1511"/>
      <c r="AY20" s="1511"/>
      <c r="AZ20" s="1511"/>
      <c r="BA20" s="1521"/>
      <c r="BB20" s="1522"/>
      <c r="BC20" s="1511"/>
      <c r="BD20" s="1511"/>
      <c r="BE20" s="1511"/>
      <c r="BF20" s="1512"/>
      <c r="BG20" s="1511"/>
      <c r="BH20" s="1511"/>
      <c r="BI20" s="1511"/>
      <c r="BJ20" s="1511"/>
      <c r="BK20" s="1512"/>
      <c r="BL20" s="1510"/>
      <c r="BM20" s="1511"/>
      <c r="BN20" s="1511"/>
      <c r="BO20" s="1511"/>
      <c r="BP20" s="1512"/>
      <c r="BQ20" s="1510"/>
      <c r="BR20" s="1511"/>
      <c r="BS20" s="1511"/>
      <c r="BT20" s="1511"/>
      <c r="BU20" s="1512"/>
      <c r="BV20" s="1510"/>
      <c r="BW20" s="1511"/>
      <c r="BX20" s="1511"/>
      <c r="BY20" s="1511"/>
      <c r="BZ20" s="1512"/>
      <c r="CA20" s="1511"/>
      <c r="CB20" s="1511"/>
      <c r="CC20" s="1511"/>
      <c r="CD20" s="1511"/>
      <c r="CE20" s="1512"/>
      <c r="CF20" s="1510"/>
      <c r="CG20" s="1511"/>
      <c r="CH20" s="1511"/>
      <c r="CI20" s="1511"/>
      <c r="CJ20" s="1512"/>
      <c r="CK20" s="1510"/>
      <c r="CL20" s="1511"/>
      <c r="CM20" s="1511"/>
      <c r="CN20" s="1511"/>
      <c r="CO20" s="1511"/>
      <c r="CP20" s="1510"/>
      <c r="CQ20" s="1511"/>
      <c r="CR20" s="1511"/>
      <c r="CS20" s="1511"/>
      <c r="CT20" s="1512"/>
      <c r="CU20" s="1511"/>
      <c r="CV20" s="1511"/>
      <c r="CW20" s="1511"/>
      <c r="CX20" s="1511"/>
      <c r="CY20" s="1511"/>
      <c r="CZ20" s="1510"/>
      <c r="DA20" s="1511"/>
      <c r="DB20" s="1511"/>
      <c r="DC20" s="1511"/>
      <c r="DD20" s="1512"/>
      <c r="DE20" s="1511"/>
      <c r="DF20" s="1511"/>
      <c r="DG20" s="1511"/>
      <c r="DH20" s="1511"/>
      <c r="DI20" s="1521"/>
      <c r="DJ20" s="1522"/>
      <c r="DK20" s="1511"/>
      <c r="DL20" s="1511"/>
      <c r="DM20" s="1511"/>
      <c r="DN20" s="1511"/>
      <c r="DO20" s="1510"/>
      <c r="DP20" s="1511"/>
      <c r="DQ20" s="1511"/>
      <c r="DR20" s="1511"/>
      <c r="DS20" s="1512"/>
      <c r="DT20" s="1511"/>
      <c r="DU20" s="1511"/>
      <c r="DV20" s="1511"/>
      <c r="DW20" s="1511"/>
      <c r="DX20" s="1511"/>
      <c r="DY20" s="1510"/>
      <c r="DZ20" s="1511"/>
      <c r="EA20" s="1511"/>
      <c r="EB20" s="1511"/>
      <c r="EC20" s="1512"/>
      <c r="ED20" s="1510"/>
      <c r="EE20" s="1511"/>
      <c r="EF20" s="1511"/>
      <c r="EG20" s="1511"/>
      <c r="EH20" s="1512"/>
      <c r="EI20" s="1511"/>
      <c r="EJ20" s="1511"/>
      <c r="EK20" s="1511"/>
      <c r="EL20" s="1511"/>
      <c r="EM20" s="1511"/>
      <c r="EN20" s="1510"/>
      <c r="EO20" s="1511"/>
      <c r="EP20" s="1511"/>
      <c r="EQ20" s="1511"/>
      <c r="ER20" s="1512"/>
      <c r="ES20" s="1511"/>
      <c r="ET20" s="1511"/>
      <c r="EU20" s="1511"/>
      <c r="EV20" s="1511"/>
      <c r="EW20" s="1511"/>
      <c r="EX20" s="1510"/>
      <c r="EY20" s="1511"/>
      <c r="EZ20" s="1511"/>
      <c r="FA20" s="1511"/>
      <c r="FB20" s="1512"/>
      <c r="FC20" s="1511"/>
      <c r="FD20" s="1511"/>
      <c r="FE20" s="1511"/>
      <c r="FF20" s="1511"/>
      <c r="FG20" s="1511"/>
      <c r="FH20" s="1510"/>
      <c r="FI20" s="1511"/>
      <c r="FJ20" s="1511"/>
      <c r="FK20" s="1511"/>
      <c r="FL20" s="1512"/>
      <c r="FM20" s="1510"/>
      <c r="FN20" s="1511"/>
      <c r="FO20" s="1511"/>
      <c r="FP20" s="1511"/>
      <c r="FQ20" s="1512"/>
      <c r="FR20" s="1511"/>
      <c r="FS20" s="1511"/>
      <c r="FT20" s="1511"/>
      <c r="FU20" s="1511"/>
      <c r="FV20" s="1511"/>
      <c r="FW20" s="1510"/>
      <c r="FX20" s="1511"/>
      <c r="FY20" s="1511"/>
      <c r="FZ20" s="1511"/>
      <c r="GA20" s="1512"/>
      <c r="GB20" s="1511"/>
      <c r="GC20" s="1511"/>
      <c r="GD20" s="1511"/>
      <c r="GE20" s="1511"/>
      <c r="GF20" s="1512"/>
      <c r="GG20" s="1510"/>
      <c r="GH20" s="1511"/>
      <c r="GI20" s="1511"/>
      <c r="GJ20" s="1511"/>
      <c r="GK20" s="1513"/>
      <c r="GL20" s="1609"/>
      <c r="GM20" s="2155"/>
      <c r="GN20" s="1604"/>
      <c r="GO20" s="1525"/>
      <c r="GP20" s="200"/>
    </row>
    <row r="21" spans="1:198" ht="10.35" customHeight="1">
      <c r="A21" s="1387"/>
      <c r="B21" s="1390"/>
      <c r="C21" s="1390"/>
      <c r="D21" s="1381"/>
      <c r="E21" s="1390"/>
      <c r="F21" s="1381"/>
      <c r="G21" s="1737" t="s">
        <v>857</v>
      </c>
      <c r="H21" s="1738"/>
      <c r="I21" s="214"/>
      <c r="J21" s="215"/>
      <c r="K21" s="215"/>
      <c r="L21" s="215"/>
      <c r="M21" s="217"/>
      <c r="N21" s="215"/>
      <c r="O21" s="215"/>
      <c r="P21" s="215"/>
      <c r="Q21" s="215"/>
      <c r="R21" s="215"/>
      <c r="S21" s="218"/>
      <c r="T21" s="215"/>
      <c r="U21" s="215"/>
      <c r="V21" s="215"/>
      <c r="W21" s="215"/>
      <c r="X21" s="218"/>
      <c r="Y21" s="215"/>
      <c r="Z21" s="215"/>
      <c r="AA21" s="215"/>
      <c r="AB21" s="215"/>
      <c r="AC21" s="218"/>
      <c r="AD21" s="215"/>
      <c r="AE21" s="215"/>
      <c r="AF21" s="215"/>
      <c r="AG21" s="217"/>
      <c r="AH21" s="215"/>
      <c r="AI21" s="215"/>
      <c r="AJ21" s="215"/>
      <c r="AK21" s="215"/>
      <c r="AL21" s="217"/>
      <c r="AM21" s="218"/>
      <c r="AN21" s="215"/>
      <c r="AO21" s="215"/>
      <c r="AP21" s="215"/>
      <c r="AQ21" s="217"/>
      <c r="AR21" s="215"/>
      <c r="AS21" s="215"/>
      <c r="AT21" s="215"/>
      <c r="AU21" s="215"/>
      <c r="AV21" s="217"/>
      <c r="AW21" s="215"/>
      <c r="AX21" s="215"/>
      <c r="AY21" s="215"/>
      <c r="AZ21" s="215"/>
      <c r="BA21" s="215"/>
      <c r="BB21" s="219"/>
      <c r="BC21" s="215"/>
      <c r="BD21" s="215"/>
      <c r="BE21" s="215"/>
      <c r="BF21" s="217"/>
      <c r="BG21" s="215"/>
      <c r="BH21" s="215"/>
      <c r="BI21" s="215"/>
      <c r="BJ21" s="215"/>
      <c r="BK21" s="215"/>
      <c r="BL21" s="218"/>
      <c r="BM21" s="215"/>
      <c r="BN21" s="215"/>
      <c r="BO21" s="215"/>
      <c r="BP21" s="215"/>
      <c r="BQ21" s="218"/>
      <c r="BR21" s="215"/>
      <c r="BS21" s="215"/>
      <c r="BT21" s="215"/>
      <c r="BU21" s="217"/>
      <c r="BV21" s="218"/>
      <c r="BW21" s="215"/>
      <c r="BX21" s="215"/>
      <c r="BY21" s="215"/>
      <c r="BZ21" s="217"/>
      <c r="CA21" s="215"/>
      <c r="CB21" s="215"/>
      <c r="CC21" s="215"/>
      <c r="CD21" s="215"/>
      <c r="CE21" s="217"/>
      <c r="CF21" s="218"/>
      <c r="CG21" s="215"/>
      <c r="CH21" s="215"/>
      <c r="CI21" s="215"/>
      <c r="CJ21" s="217"/>
      <c r="CK21" s="218"/>
      <c r="CL21" s="215"/>
      <c r="CM21" s="215"/>
      <c r="CN21" s="215"/>
      <c r="CO21" s="215"/>
      <c r="CP21" s="218"/>
      <c r="CQ21" s="215"/>
      <c r="CR21" s="215"/>
      <c r="CS21" s="215"/>
      <c r="CT21" s="217"/>
      <c r="CU21" s="215"/>
      <c r="CV21" s="215"/>
      <c r="CW21" s="215"/>
      <c r="CX21" s="215"/>
      <c r="CY21" s="215"/>
      <c r="CZ21" s="218"/>
      <c r="DA21" s="215"/>
      <c r="DB21" s="215"/>
      <c r="DC21" s="215"/>
      <c r="DD21" s="217"/>
      <c r="DE21" s="215"/>
      <c r="DF21" s="215"/>
      <c r="DG21" s="215"/>
      <c r="DH21" s="215"/>
      <c r="DI21" s="220"/>
      <c r="DJ21" s="219"/>
      <c r="DK21" s="215"/>
      <c r="DL21" s="215"/>
      <c r="DM21" s="215"/>
      <c r="DN21" s="215"/>
      <c r="DO21" s="218"/>
      <c r="DP21" s="215"/>
      <c r="DQ21" s="215"/>
      <c r="DR21" s="215"/>
      <c r="DS21" s="217"/>
      <c r="DT21" s="215"/>
      <c r="DU21" s="215"/>
      <c r="DV21" s="215"/>
      <c r="DW21" s="215"/>
      <c r="DX21" s="215"/>
      <c r="DY21" s="218"/>
      <c r="DZ21" s="215"/>
      <c r="EA21" s="215"/>
      <c r="EB21" s="215"/>
      <c r="EC21" s="217"/>
      <c r="ED21" s="218"/>
      <c r="EE21" s="215"/>
      <c r="EF21" s="215"/>
      <c r="EG21" s="215"/>
      <c r="EH21" s="217"/>
      <c r="EI21" s="215"/>
      <c r="EJ21" s="215"/>
      <c r="EK21" s="215"/>
      <c r="EL21" s="215"/>
      <c r="EM21" s="215"/>
      <c r="EN21" s="218"/>
      <c r="EO21" s="215"/>
      <c r="EP21" s="215"/>
      <c r="EQ21" s="215"/>
      <c r="ER21" s="217"/>
      <c r="ES21" s="215"/>
      <c r="ET21" s="215"/>
      <c r="EU21" s="215"/>
      <c r="EV21" s="215"/>
      <c r="EW21" s="215"/>
      <c r="EX21" s="218"/>
      <c r="EY21" s="215"/>
      <c r="EZ21" s="215"/>
      <c r="FA21" s="215"/>
      <c r="FB21" s="217"/>
      <c r="FC21" s="215"/>
      <c r="FD21" s="215"/>
      <c r="FE21" s="215"/>
      <c r="FF21" s="215"/>
      <c r="FG21" s="215"/>
      <c r="FH21" s="218"/>
      <c r="FI21" s="215"/>
      <c r="FJ21" s="215"/>
      <c r="FK21" s="215"/>
      <c r="FL21" s="217"/>
      <c r="FM21" s="218"/>
      <c r="FN21" s="215"/>
      <c r="FO21" s="215"/>
      <c r="FP21" s="215"/>
      <c r="FQ21" s="217"/>
      <c r="FR21" s="215"/>
      <c r="FS21" s="215"/>
      <c r="FT21" s="215"/>
      <c r="FU21" s="215"/>
      <c r="FV21" s="215"/>
      <c r="FW21" s="218"/>
      <c r="FX21" s="215"/>
      <c r="FY21" s="215"/>
      <c r="FZ21" s="215"/>
      <c r="GA21" s="217"/>
      <c r="GB21" s="215"/>
      <c r="GC21" s="215"/>
      <c r="GD21" s="215"/>
      <c r="GE21" s="215"/>
      <c r="GF21" s="215"/>
      <c r="GG21" s="218"/>
      <c r="GH21" s="215"/>
      <c r="GI21" s="215"/>
      <c r="GJ21" s="215"/>
      <c r="GK21" s="221"/>
      <c r="GL21" s="1604">
        <f>SUM(I23:GK23)</f>
        <v>15</v>
      </c>
      <c r="GM21" s="2154">
        <f>ROUND(GL21/30,2)</f>
        <v>0.5</v>
      </c>
      <c r="GN21" s="1609">
        <f>COUNT(I23:GK23)</f>
        <v>3</v>
      </c>
      <c r="GO21" s="1525"/>
      <c r="GP21" s="200"/>
    </row>
    <row r="22" spans="1:198" ht="10.35" customHeight="1">
      <c r="A22" s="1387"/>
      <c r="B22" s="1390"/>
      <c r="C22" s="1390"/>
      <c r="D22" s="1381"/>
      <c r="E22" s="1390"/>
      <c r="F22" s="1381"/>
      <c r="G22" s="1739"/>
      <c r="H22" s="1740"/>
      <c r="I22" s="214"/>
      <c r="J22" s="215"/>
      <c r="K22" s="215"/>
      <c r="L22" s="215"/>
      <c r="M22" s="217"/>
      <c r="N22" s="215"/>
      <c r="O22" s="215"/>
      <c r="P22" s="215"/>
      <c r="Q22" s="215"/>
      <c r="R22" s="217"/>
      <c r="S22" s="215"/>
      <c r="T22" s="215"/>
      <c r="U22" s="215"/>
      <c r="V22" s="215"/>
      <c r="W22" s="215"/>
      <c r="X22" s="218"/>
      <c r="Y22" s="215"/>
      <c r="Z22" s="215"/>
      <c r="AA22" s="215"/>
      <c r="AB22" s="215"/>
      <c r="AC22" s="218"/>
      <c r="AD22" s="215"/>
      <c r="AE22" s="215"/>
      <c r="AF22" s="215"/>
      <c r="AG22" s="217"/>
      <c r="AH22" s="215"/>
      <c r="AI22" s="215"/>
      <c r="AJ22" s="215"/>
      <c r="AK22" s="215"/>
      <c r="AL22" s="217"/>
      <c r="AM22" s="218"/>
      <c r="AN22" s="215"/>
      <c r="AO22" s="215"/>
      <c r="AP22" s="215"/>
      <c r="AQ22" s="217"/>
      <c r="AR22" s="215"/>
      <c r="AS22" s="215"/>
      <c r="AT22" s="215"/>
      <c r="AU22" s="215"/>
      <c r="AV22" s="217"/>
      <c r="AW22" s="215"/>
      <c r="AX22" s="215"/>
      <c r="AY22" s="215"/>
      <c r="AZ22" s="215"/>
      <c r="BA22" s="215"/>
      <c r="BB22" s="219"/>
      <c r="BC22" s="215"/>
      <c r="BD22" s="215"/>
      <c r="BE22" s="215"/>
      <c r="BF22" s="217"/>
      <c r="BG22" s="215"/>
      <c r="BH22" s="215"/>
      <c r="BI22" s="215"/>
      <c r="BJ22" s="215"/>
      <c r="BK22" s="215"/>
      <c r="BL22" s="218"/>
      <c r="BM22" s="215"/>
      <c r="BN22" s="215"/>
      <c r="BO22" s="215"/>
      <c r="BP22" s="215"/>
      <c r="BQ22" s="218"/>
      <c r="BR22" s="215"/>
      <c r="BS22" s="215"/>
      <c r="BT22" s="215"/>
      <c r="BU22" s="217"/>
      <c r="BV22" s="218"/>
      <c r="BW22" s="215"/>
      <c r="BX22" s="215"/>
      <c r="BY22" s="215"/>
      <c r="BZ22" s="217"/>
      <c r="CA22" s="215"/>
      <c r="CB22" s="215"/>
      <c r="CC22" s="215"/>
      <c r="CD22" s="215"/>
      <c r="CE22" s="217"/>
      <c r="CF22" s="218"/>
      <c r="CG22" s="215"/>
      <c r="CH22" s="215"/>
      <c r="CI22" s="215"/>
      <c r="CJ22" s="217"/>
      <c r="CK22" s="218"/>
      <c r="CL22" s="215"/>
      <c r="CM22" s="215"/>
      <c r="CN22" s="215"/>
      <c r="CO22" s="215"/>
      <c r="CP22" s="218"/>
      <c r="CQ22" s="215"/>
      <c r="CR22" s="215"/>
      <c r="CS22" s="215"/>
      <c r="CT22" s="217"/>
      <c r="CU22" s="215"/>
      <c r="CV22" s="215"/>
      <c r="CW22" s="215"/>
      <c r="CX22" s="215"/>
      <c r="CY22" s="215"/>
      <c r="CZ22" s="218"/>
      <c r="DA22" s="215"/>
      <c r="DB22" s="215"/>
      <c r="DC22" s="215"/>
      <c r="DD22" s="217"/>
      <c r="DE22" s="215"/>
      <c r="DF22" s="215"/>
      <c r="DG22" s="215"/>
      <c r="DH22" s="215"/>
      <c r="DI22" s="220"/>
      <c r="DJ22" s="219"/>
      <c r="DK22" s="215"/>
      <c r="DL22" s="215"/>
      <c r="DM22" s="215"/>
      <c r="DN22" s="215"/>
      <c r="DO22" s="218"/>
      <c r="DP22" s="215"/>
      <c r="DQ22" s="215"/>
      <c r="DR22" s="215"/>
      <c r="DS22" s="217"/>
      <c r="DT22" s="215"/>
      <c r="DU22" s="215"/>
      <c r="DV22" s="215"/>
      <c r="DW22" s="215"/>
      <c r="DX22" s="215"/>
      <c r="DY22" s="218"/>
      <c r="DZ22" s="215"/>
      <c r="EA22" s="215"/>
      <c r="EB22" s="215"/>
      <c r="EC22" s="217"/>
      <c r="ED22" s="218"/>
      <c r="EE22" s="215"/>
      <c r="EF22" s="215"/>
      <c r="EG22" s="215"/>
      <c r="EH22" s="217"/>
      <c r="EI22" s="215"/>
      <c r="EJ22" s="215"/>
      <c r="EK22" s="215"/>
      <c r="EL22" s="215"/>
      <c r="EM22" s="215"/>
      <c r="EN22" s="218"/>
      <c r="EO22" s="215"/>
      <c r="EP22" s="215"/>
      <c r="EQ22" s="215"/>
      <c r="ER22" s="217"/>
      <c r="ES22" s="215"/>
      <c r="ET22" s="215"/>
      <c r="EU22" s="215"/>
      <c r="EV22" s="215"/>
      <c r="EW22" s="215"/>
      <c r="EX22" s="218"/>
      <c r="EY22" s="215"/>
      <c r="EZ22" s="215"/>
      <c r="FA22" s="215"/>
      <c r="FB22" s="217"/>
      <c r="FC22" s="215"/>
      <c r="FD22" s="215"/>
      <c r="FE22" s="215"/>
      <c r="FF22" s="215"/>
      <c r="FG22" s="215"/>
      <c r="FH22" s="218"/>
      <c r="FI22" s="215"/>
      <c r="FJ22" s="215"/>
      <c r="FK22" s="215"/>
      <c r="FL22" s="217"/>
      <c r="FM22" s="218"/>
      <c r="FN22" s="215"/>
      <c r="FO22" s="215"/>
      <c r="FP22" s="215"/>
      <c r="FQ22" s="217"/>
      <c r="FR22" s="215"/>
      <c r="FS22" s="215"/>
      <c r="FT22" s="215"/>
      <c r="FU22" s="215"/>
      <c r="FV22" s="215"/>
      <c r="FW22" s="218"/>
      <c r="FX22" s="215"/>
      <c r="FY22" s="215"/>
      <c r="FZ22" s="215"/>
      <c r="GA22" s="217"/>
      <c r="GB22" s="215"/>
      <c r="GC22" s="215"/>
      <c r="GD22" s="215"/>
      <c r="GE22" s="215"/>
      <c r="GF22" s="215"/>
      <c r="GG22" s="218"/>
      <c r="GH22" s="215"/>
      <c r="GI22" s="215"/>
      <c r="GJ22" s="215"/>
      <c r="GK22" s="221"/>
      <c r="GL22" s="1605"/>
      <c r="GM22" s="2154"/>
      <c r="GN22" s="1609"/>
      <c r="GO22" s="1525"/>
      <c r="GP22" s="200"/>
    </row>
    <row r="23" spans="1:198" ht="10.35" customHeight="1">
      <c r="A23" s="1387"/>
      <c r="B23" s="1390"/>
      <c r="C23" s="1390"/>
      <c r="D23" s="1381"/>
      <c r="E23" s="1390"/>
      <c r="F23" s="1381"/>
      <c r="G23" s="1741"/>
      <c r="H23" s="1742"/>
      <c r="I23" s="1591">
        <v>4</v>
      </c>
      <c r="J23" s="1592"/>
      <c r="K23" s="1592"/>
      <c r="L23" s="1592"/>
      <c r="M23" s="1593"/>
      <c r="N23" s="1592"/>
      <c r="O23" s="1592"/>
      <c r="P23" s="1592"/>
      <c r="Q23" s="1592"/>
      <c r="R23" s="1593"/>
      <c r="S23" s="1510">
        <v>5</v>
      </c>
      <c r="T23" s="1511"/>
      <c r="U23" s="1511"/>
      <c r="V23" s="1511"/>
      <c r="W23" s="1512"/>
      <c r="X23" s="1510"/>
      <c r="Y23" s="1511"/>
      <c r="Z23" s="1511"/>
      <c r="AA23" s="1511"/>
      <c r="AB23" s="1512"/>
      <c r="AC23" s="1510">
        <v>6</v>
      </c>
      <c r="AD23" s="1511"/>
      <c r="AE23" s="1511"/>
      <c r="AF23" s="1511"/>
      <c r="AG23" s="1512"/>
      <c r="AH23" s="1511"/>
      <c r="AI23" s="1511"/>
      <c r="AJ23" s="1511"/>
      <c r="AK23" s="1511"/>
      <c r="AL23" s="1512"/>
      <c r="AM23" s="1510"/>
      <c r="AN23" s="1511"/>
      <c r="AO23" s="1511"/>
      <c r="AP23" s="1511"/>
      <c r="AQ23" s="1512"/>
      <c r="AR23" s="1511"/>
      <c r="AS23" s="1511"/>
      <c r="AT23" s="1511"/>
      <c r="AU23" s="1511"/>
      <c r="AV23" s="1512"/>
      <c r="AW23" s="1510"/>
      <c r="AX23" s="1511"/>
      <c r="AY23" s="1511"/>
      <c r="AZ23" s="1511"/>
      <c r="BA23" s="1521"/>
      <c r="BB23" s="1522"/>
      <c r="BC23" s="1511"/>
      <c r="BD23" s="1511"/>
      <c r="BE23" s="1511"/>
      <c r="BF23" s="1512"/>
      <c r="BG23" s="1511"/>
      <c r="BH23" s="1511"/>
      <c r="BI23" s="1511"/>
      <c r="BJ23" s="1511"/>
      <c r="BK23" s="1512"/>
      <c r="BL23" s="1510"/>
      <c r="BM23" s="1511"/>
      <c r="BN23" s="1511"/>
      <c r="BO23" s="1511"/>
      <c r="BP23" s="1512"/>
      <c r="BQ23" s="1510"/>
      <c r="BR23" s="1511"/>
      <c r="BS23" s="1511"/>
      <c r="BT23" s="1511"/>
      <c r="BU23" s="1512"/>
      <c r="BV23" s="1510"/>
      <c r="BW23" s="1511"/>
      <c r="BX23" s="1511"/>
      <c r="BY23" s="1511"/>
      <c r="BZ23" s="1512"/>
      <c r="CA23" s="1511"/>
      <c r="CB23" s="1511"/>
      <c r="CC23" s="1511"/>
      <c r="CD23" s="1511"/>
      <c r="CE23" s="1512"/>
      <c r="CF23" s="1510"/>
      <c r="CG23" s="1511"/>
      <c r="CH23" s="1511"/>
      <c r="CI23" s="1511"/>
      <c r="CJ23" s="1512"/>
      <c r="CK23" s="1510"/>
      <c r="CL23" s="1511"/>
      <c r="CM23" s="1511"/>
      <c r="CN23" s="1511"/>
      <c r="CO23" s="1511"/>
      <c r="CP23" s="1510"/>
      <c r="CQ23" s="1511"/>
      <c r="CR23" s="1511"/>
      <c r="CS23" s="1511"/>
      <c r="CT23" s="1512"/>
      <c r="CU23" s="1511"/>
      <c r="CV23" s="1511"/>
      <c r="CW23" s="1511"/>
      <c r="CX23" s="1511"/>
      <c r="CY23" s="1511"/>
      <c r="CZ23" s="1510"/>
      <c r="DA23" s="1511"/>
      <c r="DB23" s="1511"/>
      <c r="DC23" s="1511"/>
      <c r="DD23" s="1512"/>
      <c r="DE23" s="1511"/>
      <c r="DF23" s="1511"/>
      <c r="DG23" s="1511"/>
      <c r="DH23" s="1511"/>
      <c r="DI23" s="1521"/>
      <c r="DJ23" s="1522"/>
      <c r="DK23" s="1511"/>
      <c r="DL23" s="1511"/>
      <c r="DM23" s="1511"/>
      <c r="DN23" s="1511"/>
      <c r="DO23" s="1510"/>
      <c r="DP23" s="1511"/>
      <c r="DQ23" s="1511"/>
      <c r="DR23" s="1511"/>
      <c r="DS23" s="1512"/>
      <c r="DT23" s="1511"/>
      <c r="DU23" s="1511"/>
      <c r="DV23" s="1511"/>
      <c r="DW23" s="1511"/>
      <c r="DX23" s="1511"/>
      <c r="DY23" s="1510"/>
      <c r="DZ23" s="1511"/>
      <c r="EA23" s="1511"/>
      <c r="EB23" s="1511"/>
      <c r="EC23" s="1512"/>
      <c r="ED23" s="1510"/>
      <c r="EE23" s="1511"/>
      <c r="EF23" s="1511"/>
      <c r="EG23" s="1511"/>
      <c r="EH23" s="1512"/>
      <c r="EI23" s="1511"/>
      <c r="EJ23" s="1511"/>
      <c r="EK23" s="1511"/>
      <c r="EL23" s="1511"/>
      <c r="EM23" s="1511"/>
      <c r="EN23" s="1510"/>
      <c r="EO23" s="1511"/>
      <c r="EP23" s="1511"/>
      <c r="EQ23" s="1511"/>
      <c r="ER23" s="1512"/>
      <c r="ES23" s="1511"/>
      <c r="ET23" s="1511"/>
      <c r="EU23" s="1511"/>
      <c r="EV23" s="1511"/>
      <c r="EW23" s="1511"/>
      <c r="EX23" s="1510"/>
      <c r="EY23" s="1511"/>
      <c r="EZ23" s="1511"/>
      <c r="FA23" s="1511"/>
      <c r="FB23" s="1512"/>
      <c r="FC23" s="1511"/>
      <c r="FD23" s="1511"/>
      <c r="FE23" s="1511"/>
      <c r="FF23" s="1511"/>
      <c r="FG23" s="1511"/>
      <c r="FH23" s="1510"/>
      <c r="FI23" s="1511"/>
      <c r="FJ23" s="1511"/>
      <c r="FK23" s="1511"/>
      <c r="FL23" s="1512"/>
      <c r="FM23" s="1510"/>
      <c r="FN23" s="1511"/>
      <c r="FO23" s="1511"/>
      <c r="FP23" s="1511"/>
      <c r="FQ23" s="1512"/>
      <c r="FR23" s="1511"/>
      <c r="FS23" s="1511"/>
      <c r="FT23" s="1511"/>
      <c r="FU23" s="1511"/>
      <c r="FV23" s="1511"/>
      <c r="FW23" s="1510"/>
      <c r="FX23" s="1511"/>
      <c r="FY23" s="1511"/>
      <c r="FZ23" s="1511"/>
      <c r="GA23" s="1512"/>
      <c r="GB23" s="1511"/>
      <c r="GC23" s="1511"/>
      <c r="GD23" s="1511"/>
      <c r="GE23" s="1511"/>
      <c r="GF23" s="1512"/>
      <c r="GG23" s="1510"/>
      <c r="GH23" s="1511"/>
      <c r="GI23" s="1511"/>
      <c r="GJ23" s="1511"/>
      <c r="GK23" s="1513"/>
      <c r="GL23" s="1607"/>
      <c r="GM23" s="2155"/>
      <c r="GN23" s="1609"/>
      <c r="GO23" s="1525"/>
      <c r="GP23" s="200"/>
    </row>
    <row r="24" spans="1:198" ht="10.35" customHeight="1">
      <c r="A24" s="1387"/>
      <c r="B24" s="1390"/>
      <c r="C24" s="1390"/>
      <c r="D24" s="1381"/>
      <c r="E24" s="1390"/>
      <c r="F24" s="1381"/>
      <c r="G24" s="1781" t="s">
        <v>858</v>
      </c>
      <c r="H24" s="1738"/>
      <c r="I24" s="214"/>
      <c r="J24" s="215"/>
      <c r="K24" s="215"/>
      <c r="L24" s="215"/>
      <c r="M24" s="217"/>
      <c r="N24" s="215"/>
      <c r="O24" s="215"/>
      <c r="P24" s="215"/>
      <c r="Q24" s="215"/>
      <c r="R24" s="217"/>
      <c r="S24" s="215"/>
      <c r="T24" s="215"/>
      <c r="U24" s="215"/>
      <c r="V24" s="215"/>
      <c r="W24" s="215"/>
      <c r="X24" s="218"/>
      <c r="Y24" s="215"/>
      <c r="Z24" s="215"/>
      <c r="AA24" s="215"/>
      <c r="AB24" s="215"/>
      <c r="AC24" s="218"/>
      <c r="AD24" s="215"/>
      <c r="AE24" s="215"/>
      <c r="AF24" s="215"/>
      <c r="AG24" s="217"/>
      <c r="AH24" s="215"/>
      <c r="AI24" s="215"/>
      <c r="AJ24" s="215"/>
      <c r="AK24" s="215"/>
      <c r="AL24" s="217"/>
      <c r="AM24" s="218"/>
      <c r="AN24" s="215"/>
      <c r="AO24" s="215"/>
      <c r="AP24" s="215"/>
      <c r="AQ24" s="217"/>
      <c r="AR24" s="215"/>
      <c r="AS24" s="215"/>
      <c r="AT24" s="215"/>
      <c r="AU24" s="215"/>
      <c r="AV24" s="217"/>
      <c r="AW24" s="215"/>
      <c r="AX24" s="215"/>
      <c r="AY24" s="215"/>
      <c r="AZ24" s="215"/>
      <c r="BA24" s="215"/>
      <c r="BB24" s="219"/>
      <c r="BC24" s="215"/>
      <c r="BD24" s="215"/>
      <c r="BE24" s="215"/>
      <c r="BF24" s="217"/>
      <c r="BG24" s="215"/>
      <c r="BH24" s="215"/>
      <c r="BI24" s="215"/>
      <c r="BJ24" s="215"/>
      <c r="BK24" s="215"/>
      <c r="BL24" s="218"/>
      <c r="BM24" s="215"/>
      <c r="BN24" s="215"/>
      <c r="BO24" s="215"/>
      <c r="BP24" s="215"/>
      <c r="BQ24" s="218"/>
      <c r="BR24" s="215"/>
      <c r="BS24" s="215"/>
      <c r="BT24" s="215"/>
      <c r="BU24" s="217"/>
      <c r="BV24" s="218"/>
      <c r="BW24" s="215"/>
      <c r="BX24" s="215"/>
      <c r="BY24" s="215"/>
      <c r="BZ24" s="217"/>
      <c r="CA24" s="215"/>
      <c r="CB24" s="215"/>
      <c r="CC24" s="215"/>
      <c r="CD24" s="215"/>
      <c r="CE24" s="217"/>
      <c r="CF24" s="218"/>
      <c r="CG24" s="215"/>
      <c r="CH24" s="215"/>
      <c r="CI24" s="215"/>
      <c r="CJ24" s="217"/>
      <c r="CK24" s="218"/>
      <c r="CL24" s="215"/>
      <c r="CM24" s="215"/>
      <c r="CN24" s="215"/>
      <c r="CO24" s="215"/>
      <c r="CP24" s="218"/>
      <c r="CQ24" s="215"/>
      <c r="CR24" s="215"/>
      <c r="CS24" s="215"/>
      <c r="CT24" s="217"/>
      <c r="CU24" s="215"/>
      <c r="CV24" s="215"/>
      <c r="CW24" s="215"/>
      <c r="CX24" s="215"/>
      <c r="CY24" s="215"/>
      <c r="CZ24" s="218"/>
      <c r="DA24" s="215"/>
      <c r="DB24" s="215"/>
      <c r="DC24" s="215"/>
      <c r="DD24" s="217"/>
      <c r="DE24" s="215"/>
      <c r="DF24" s="215"/>
      <c r="DG24" s="215"/>
      <c r="DH24" s="215"/>
      <c r="DI24" s="220"/>
      <c r="DJ24" s="219"/>
      <c r="DK24" s="215"/>
      <c r="DL24" s="215"/>
      <c r="DM24" s="215"/>
      <c r="DN24" s="215"/>
      <c r="DO24" s="218"/>
      <c r="DP24" s="215"/>
      <c r="DQ24" s="215"/>
      <c r="DR24" s="215"/>
      <c r="DS24" s="217"/>
      <c r="DT24" s="215"/>
      <c r="DU24" s="215"/>
      <c r="DV24" s="215"/>
      <c r="DW24" s="215"/>
      <c r="DX24" s="215"/>
      <c r="DY24" s="218"/>
      <c r="DZ24" s="215"/>
      <c r="EA24" s="215"/>
      <c r="EB24" s="215"/>
      <c r="EC24" s="217"/>
      <c r="ED24" s="218"/>
      <c r="EE24" s="215"/>
      <c r="EF24" s="215"/>
      <c r="EG24" s="215"/>
      <c r="EH24" s="217"/>
      <c r="EI24" s="215"/>
      <c r="EJ24" s="215"/>
      <c r="EK24" s="215"/>
      <c r="EL24" s="215"/>
      <c r="EM24" s="215"/>
      <c r="EN24" s="218"/>
      <c r="EO24" s="215"/>
      <c r="EP24" s="215"/>
      <c r="EQ24" s="215"/>
      <c r="ER24" s="217"/>
      <c r="ES24" s="215"/>
      <c r="ET24" s="215"/>
      <c r="EU24" s="215"/>
      <c r="EV24" s="215"/>
      <c r="EW24" s="215"/>
      <c r="EX24" s="218"/>
      <c r="EY24" s="215"/>
      <c r="EZ24" s="215"/>
      <c r="FA24" s="215"/>
      <c r="FB24" s="217"/>
      <c r="FC24" s="215"/>
      <c r="FD24" s="215"/>
      <c r="FE24" s="215"/>
      <c r="FF24" s="215"/>
      <c r="FG24" s="215"/>
      <c r="FH24" s="218"/>
      <c r="FI24" s="215"/>
      <c r="FJ24" s="215"/>
      <c r="FK24" s="215"/>
      <c r="FL24" s="217"/>
      <c r="FM24" s="218"/>
      <c r="FN24" s="215"/>
      <c r="FO24" s="215"/>
      <c r="FP24" s="215"/>
      <c r="FQ24" s="217"/>
      <c r="FR24" s="215"/>
      <c r="FS24" s="215"/>
      <c r="FT24" s="215"/>
      <c r="FU24" s="215"/>
      <c r="FV24" s="215"/>
      <c r="FW24" s="218"/>
      <c r="FX24" s="215"/>
      <c r="FY24" s="215"/>
      <c r="FZ24" s="215"/>
      <c r="GA24" s="217"/>
      <c r="GB24" s="215"/>
      <c r="GC24" s="215"/>
      <c r="GD24" s="215"/>
      <c r="GE24" s="215"/>
      <c r="GF24" s="215"/>
      <c r="GG24" s="218"/>
      <c r="GH24" s="215"/>
      <c r="GI24" s="215"/>
      <c r="GJ24" s="215"/>
      <c r="GK24" s="221"/>
      <c r="GL24" s="1604">
        <f>SUM(I26:GK26)</f>
        <v>0</v>
      </c>
      <c r="GM24" s="2154">
        <f>ROUND(GL24/30,2)</f>
        <v>0</v>
      </c>
      <c r="GN24" s="1607">
        <f>COUNT(I26:GK26)</f>
        <v>0</v>
      </c>
      <c r="GO24" s="1525"/>
      <c r="GP24" s="200"/>
    </row>
    <row r="25" spans="1:198" ht="10.35" customHeight="1">
      <c r="A25" s="1387"/>
      <c r="B25" s="1390"/>
      <c r="C25" s="1390"/>
      <c r="D25" s="1381"/>
      <c r="E25" s="1390"/>
      <c r="F25" s="1381"/>
      <c r="G25" s="1733"/>
      <c r="H25" s="1740"/>
      <c r="I25" s="214"/>
      <c r="J25" s="215"/>
      <c r="K25" s="215"/>
      <c r="L25" s="215"/>
      <c r="M25" s="217"/>
      <c r="N25" s="215"/>
      <c r="O25" s="215"/>
      <c r="P25" s="215"/>
      <c r="Q25" s="215"/>
      <c r="R25" s="217"/>
      <c r="S25" s="215"/>
      <c r="T25" s="215"/>
      <c r="U25" s="215"/>
      <c r="V25" s="215"/>
      <c r="W25" s="215"/>
      <c r="X25" s="218"/>
      <c r="Y25" s="215"/>
      <c r="Z25" s="215"/>
      <c r="AA25" s="215"/>
      <c r="AB25" s="215"/>
      <c r="AC25" s="218"/>
      <c r="AD25" s="215"/>
      <c r="AE25" s="215"/>
      <c r="AF25" s="215"/>
      <c r="AG25" s="217"/>
      <c r="AH25" s="215"/>
      <c r="AI25" s="215"/>
      <c r="AJ25" s="215"/>
      <c r="AK25" s="215"/>
      <c r="AL25" s="217"/>
      <c r="AM25" s="218"/>
      <c r="AN25" s="215"/>
      <c r="AO25" s="215"/>
      <c r="AP25" s="215"/>
      <c r="AQ25" s="217"/>
      <c r="AR25" s="215"/>
      <c r="AS25" s="215"/>
      <c r="AT25" s="215"/>
      <c r="AU25" s="215"/>
      <c r="AV25" s="217"/>
      <c r="AW25" s="215"/>
      <c r="AX25" s="215"/>
      <c r="AY25" s="215"/>
      <c r="AZ25" s="215"/>
      <c r="BA25" s="215"/>
      <c r="BB25" s="219"/>
      <c r="BC25" s="215"/>
      <c r="BD25" s="215"/>
      <c r="BE25" s="215"/>
      <c r="BF25" s="217"/>
      <c r="BG25" s="215"/>
      <c r="BH25" s="215"/>
      <c r="BI25" s="215"/>
      <c r="BJ25" s="215"/>
      <c r="BK25" s="215"/>
      <c r="BL25" s="218"/>
      <c r="BM25" s="215"/>
      <c r="BN25" s="215"/>
      <c r="BO25" s="215"/>
      <c r="BP25" s="215"/>
      <c r="BQ25" s="218"/>
      <c r="BR25" s="215"/>
      <c r="BS25" s="215"/>
      <c r="BT25" s="215"/>
      <c r="BU25" s="217"/>
      <c r="BV25" s="218"/>
      <c r="BW25" s="215"/>
      <c r="BX25" s="215"/>
      <c r="BY25" s="215"/>
      <c r="BZ25" s="217"/>
      <c r="CA25" s="215"/>
      <c r="CB25" s="215"/>
      <c r="CC25" s="215"/>
      <c r="CD25" s="215"/>
      <c r="CE25" s="217"/>
      <c r="CF25" s="218"/>
      <c r="CG25" s="215"/>
      <c r="CH25" s="215"/>
      <c r="CI25" s="215"/>
      <c r="CJ25" s="217"/>
      <c r="CK25" s="218"/>
      <c r="CL25" s="215"/>
      <c r="CM25" s="215"/>
      <c r="CN25" s="215"/>
      <c r="CO25" s="215"/>
      <c r="CP25" s="218"/>
      <c r="CQ25" s="215"/>
      <c r="CR25" s="215"/>
      <c r="CS25" s="215"/>
      <c r="CT25" s="217"/>
      <c r="CU25" s="215"/>
      <c r="CV25" s="215"/>
      <c r="CW25" s="215"/>
      <c r="CX25" s="215"/>
      <c r="CY25" s="215"/>
      <c r="CZ25" s="218"/>
      <c r="DA25" s="215"/>
      <c r="DB25" s="215"/>
      <c r="DC25" s="215"/>
      <c r="DD25" s="217"/>
      <c r="DE25" s="215"/>
      <c r="DF25" s="215"/>
      <c r="DG25" s="215"/>
      <c r="DH25" s="215"/>
      <c r="DI25" s="220"/>
      <c r="DJ25" s="219"/>
      <c r="DK25" s="215"/>
      <c r="DL25" s="215"/>
      <c r="DM25" s="215"/>
      <c r="DN25" s="215"/>
      <c r="DO25" s="218"/>
      <c r="DP25" s="215"/>
      <c r="DQ25" s="215"/>
      <c r="DR25" s="215"/>
      <c r="DS25" s="217"/>
      <c r="DT25" s="215"/>
      <c r="DU25" s="215"/>
      <c r="DV25" s="215"/>
      <c r="DW25" s="215"/>
      <c r="DX25" s="215"/>
      <c r="DY25" s="218"/>
      <c r="DZ25" s="215"/>
      <c r="EA25" s="215"/>
      <c r="EB25" s="215"/>
      <c r="EC25" s="217"/>
      <c r="ED25" s="218"/>
      <c r="EE25" s="215"/>
      <c r="EF25" s="215"/>
      <c r="EG25" s="215"/>
      <c r="EH25" s="217"/>
      <c r="EI25" s="215"/>
      <c r="EJ25" s="215"/>
      <c r="EK25" s="215"/>
      <c r="EL25" s="215"/>
      <c r="EM25" s="215"/>
      <c r="EN25" s="218"/>
      <c r="EO25" s="215"/>
      <c r="EP25" s="215"/>
      <c r="EQ25" s="215"/>
      <c r="ER25" s="217"/>
      <c r="ES25" s="215"/>
      <c r="ET25" s="215"/>
      <c r="EU25" s="215"/>
      <c r="EV25" s="215"/>
      <c r="EW25" s="215"/>
      <c r="EX25" s="218"/>
      <c r="EY25" s="215"/>
      <c r="EZ25" s="215"/>
      <c r="FA25" s="215"/>
      <c r="FB25" s="217"/>
      <c r="FC25" s="215"/>
      <c r="FD25" s="215"/>
      <c r="FE25" s="215"/>
      <c r="FF25" s="215"/>
      <c r="FG25" s="215"/>
      <c r="FH25" s="218"/>
      <c r="FI25" s="215"/>
      <c r="FJ25" s="215"/>
      <c r="FK25" s="215"/>
      <c r="FL25" s="217"/>
      <c r="FM25" s="218"/>
      <c r="FN25" s="215"/>
      <c r="FO25" s="215"/>
      <c r="FP25" s="215"/>
      <c r="FQ25" s="217"/>
      <c r="FR25" s="215"/>
      <c r="FS25" s="215"/>
      <c r="FT25" s="215"/>
      <c r="FU25" s="215"/>
      <c r="FV25" s="215"/>
      <c r="FW25" s="218"/>
      <c r="FX25" s="215"/>
      <c r="FY25" s="215"/>
      <c r="FZ25" s="215"/>
      <c r="GA25" s="217"/>
      <c r="GB25" s="215"/>
      <c r="GC25" s="215"/>
      <c r="GD25" s="215"/>
      <c r="GE25" s="215"/>
      <c r="GF25" s="215"/>
      <c r="GG25" s="218"/>
      <c r="GH25" s="215"/>
      <c r="GI25" s="215"/>
      <c r="GJ25" s="215"/>
      <c r="GK25" s="221"/>
      <c r="GL25" s="1605"/>
      <c r="GM25" s="2154"/>
      <c r="GN25" s="1609"/>
      <c r="GO25" s="1525"/>
      <c r="GP25" s="200"/>
    </row>
    <row r="26" spans="1:198" ht="10.35" customHeight="1">
      <c r="A26" s="1404"/>
      <c r="B26" s="1406"/>
      <c r="C26" s="1406"/>
      <c r="D26" s="1384"/>
      <c r="E26" s="1406"/>
      <c r="F26" s="1384"/>
      <c r="G26" s="1782"/>
      <c r="H26" s="1783"/>
      <c r="I26" s="1536"/>
      <c r="J26" s="1502"/>
      <c r="K26" s="1502"/>
      <c r="L26" s="1502"/>
      <c r="M26" s="1503"/>
      <c r="N26" s="1502"/>
      <c r="O26" s="1502"/>
      <c r="P26" s="1502"/>
      <c r="Q26" s="1502"/>
      <c r="R26" s="1503"/>
      <c r="S26" s="1501"/>
      <c r="T26" s="1502"/>
      <c r="U26" s="1502"/>
      <c r="V26" s="1502"/>
      <c r="W26" s="1503"/>
      <c r="X26" s="1501"/>
      <c r="Y26" s="1502"/>
      <c r="Z26" s="1502"/>
      <c r="AA26" s="1502"/>
      <c r="AB26" s="1503"/>
      <c r="AC26" s="1501"/>
      <c r="AD26" s="1502"/>
      <c r="AE26" s="1502"/>
      <c r="AF26" s="1502"/>
      <c r="AG26" s="1503"/>
      <c r="AH26" s="1502"/>
      <c r="AI26" s="1502"/>
      <c r="AJ26" s="1502"/>
      <c r="AK26" s="1502"/>
      <c r="AL26" s="1503"/>
      <c r="AM26" s="1501"/>
      <c r="AN26" s="1502"/>
      <c r="AO26" s="1502"/>
      <c r="AP26" s="1502"/>
      <c r="AQ26" s="1503"/>
      <c r="AR26" s="1502"/>
      <c r="AS26" s="1502"/>
      <c r="AT26" s="1502"/>
      <c r="AU26" s="1502"/>
      <c r="AV26" s="1503"/>
      <c r="AW26" s="1501"/>
      <c r="AX26" s="1502"/>
      <c r="AY26" s="1502"/>
      <c r="AZ26" s="1502"/>
      <c r="BA26" s="1544"/>
      <c r="BB26" s="1545"/>
      <c r="BC26" s="1502"/>
      <c r="BD26" s="1502"/>
      <c r="BE26" s="1502"/>
      <c r="BF26" s="1503"/>
      <c r="BG26" s="1502"/>
      <c r="BH26" s="1502"/>
      <c r="BI26" s="1502"/>
      <c r="BJ26" s="1502"/>
      <c r="BK26" s="1503"/>
      <c r="BL26" s="1501"/>
      <c r="BM26" s="1502"/>
      <c r="BN26" s="1502"/>
      <c r="BO26" s="1502"/>
      <c r="BP26" s="1503"/>
      <c r="BQ26" s="1501"/>
      <c r="BR26" s="1502"/>
      <c r="BS26" s="1502"/>
      <c r="BT26" s="1502"/>
      <c r="BU26" s="1503"/>
      <c r="BV26" s="1501"/>
      <c r="BW26" s="1502"/>
      <c r="BX26" s="1502"/>
      <c r="BY26" s="1502"/>
      <c r="BZ26" s="1503"/>
      <c r="CA26" s="1502"/>
      <c r="CB26" s="1502"/>
      <c r="CC26" s="1502"/>
      <c r="CD26" s="1502"/>
      <c r="CE26" s="1503"/>
      <c r="CF26" s="1501"/>
      <c r="CG26" s="1502"/>
      <c r="CH26" s="1502"/>
      <c r="CI26" s="1502"/>
      <c r="CJ26" s="1503"/>
      <c r="CK26" s="1501"/>
      <c r="CL26" s="1502"/>
      <c r="CM26" s="1502"/>
      <c r="CN26" s="1502"/>
      <c r="CO26" s="1502"/>
      <c r="CP26" s="1501"/>
      <c r="CQ26" s="1502"/>
      <c r="CR26" s="1502"/>
      <c r="CS26" s="1502"/>
      <c r="CT26" s="1503"/>
      <c r="CU26" s="1502"/>
      <c r="CV26" s="1502"/>
      <c r="CW26" s="1502"/>
      <c r="CX26" s="1502"/>
      <c r="CY26" s="1502"/>
      <c r="CZ26" s="1501"/>
      <c r="DA26" s="1502"/>
      <c r="DB26" s="1502"/>
      <c r="DC26" s="1502"/>
      <c r="DD26" s="1503"/>
      <c r="DE26" s="1502"/>
      <c r="DF26" s="1502"/>
      <c r="DG26" s="1502"/>
      <c r="DH26" s="1502"/>
      <c r="DI26" s="1544"/>
      <c r="DJ26" s="1545"/>
      <c r="DK26" s="1502"/>
      <c r="DL26" s="1502"/>
      <c r="DM26" s="1502"/>
      <c r="DN26" s="1502"/>
      <c r="DO26" s="1501"/>
      <c r="DP26" s="1502"/>
      <c r="DQ26" s="1502"/>
      <c r="DR26" s="1502"/>
      <c r="DS26" s="1503"/>
      <c r="DT26" s="1502"/>
      <c r="DU26" s="1502"/>
      <c r="DV26" s="1502"/>
      <c r="DW26" s="1502"/>
      <c r="DX26" s="1502"/>
      <c r="DY26" s="1501"/>
      <c r="DZ26" s="1502"/>
      <c r="EA26" s="1502"/>
      <c r="EB26" s="1502"/>
      <c r="EC26" s="1503"/>
      <c r="ED26" s="1501"/>
      <c r="EE26" s="1502"/>
      <c r="EF26" s="1502"/>
      <c r="EG26" s="1502"/>
      <c r="EH26" s="1503"/>
      <c r="EI26" s="1502"/>
      <c r="EJ26" s="1502"/>
      <c r="EK26" s="1502"/>
      <c r="EL26" s="1502"/>
      <c r="EM26" s="1502"/>
      <c r="EN26" s="1501"/>
      <c r="EO26" s="1502"/>
      <c r="EP26" s="1502"/>
      <c r="EQ26" s="1502"/>
      <c r="ER26" s="1503"/>
      <c r="ES26" s="1502"/>
      <c r="ET26" s="1502"/>
      <c r="EU26" s="1502"/>
      <c r="EV26" s="1502"/>
      <c r="EW26" s="1502"/>
      <c r="EX26" s="1501"/>
      <c r="EY26" s="1502"/>
      <c r="EZ26" s="1502"/>
      <c r="FA26" s="1502"/>
      <c r="FB26" s="1503"/>
      <c r="FC26" s="1502"/>
      <c r="FD26" s="1502"/>
      <c r="FE26" s="1502"/>
      <c r="FF26" s="1502"/>
      <c r="FG26" s="1502"/>
      <c r="FH26" s="1501"/>
      <c r="FI26" s="1502"/>
      <c r="FJ26" s="1502"/>
      <c r="FK26" s="1502"/>
      <c r="FL26" s="1503"/>
      <c r="FM26" s="1501"/>
      <c r="FN26" s="1502"/>
      <c r="FO26" s="1502"/>
      <c r="FP26" s="1502"/>
      <c r="FQ26" s="1503"/>
      <c r="FR26" s="1502"/>
      <c r="FS26" s="1502"/>
      <c r="FT26" s="1502"/>
      <c r="FU26" s="1502"/>
      <c r="FV26" s="1502"/>
      <c r="FW26" s="1501"/>
      <c r="FX26" s="1502"/>
      <c r="FY26" s="1502"/>
      <c r="FZ26" s="1502"/>
      <c r="GA26" s="1503"/>
      <c r="GB26" s="1502"/>
      <c r="GC26" s="1502"/>
      <c r="GD26" s="1502"/>
      <c r="GE26" s="1502"/>
      <c r="GF26" s="1503"/>
      <c r="GG26" s="1501"/>
      <c r="GH26" s="1502"/>
      <c r="GI26" s="1502"/>
      <c r="GJ26" s="1502"/>
      <c r="GK26" s="1541"/>
      <c r="GL26" s="1621"/>
      <c r="GM26" s="2156"/>
      <c r="GN26" s="1609"/>
      <c r="GO26" s="1537"/>
      <c r="GP26" s="200"/>
    </row>
    <row r="27" spans="1:198" ht="10.35" customHeight="1">
      <c r="A27" s="1402"/>
      <c r="B27" s="1405" t="str">
        <f>IF($A27="","",VLOOKUP($A27,②従事者明細!$A$3:$I$39,2))</f>
        <v/>
      </c>
      <c r="C27" s="1405" t="str">
        <f>IF($A27="","",VLOOKUP($A27,②従事者明細!$A$3:$I$39,3))</f>
        <v/>
      </c>
      <c r="D27" s="1383" t="str">
        <f>IF($A27="","",VLOOKUP($A27,②従事者明細!$A$3:$I$39,6))</f>
        <v/>
      </c>
      <c r="E27" s="1405" t="str">
        <f>IF($A27="","",VLOOKUP($A27,②従事者明細!$A$3:$I$39,5))</f>
        <v/>
      </c>
      <c r="F27" s="1383" t="str">
        <f>IF($A27="","",VLOOKUP($A27,②従事者明細!$A$3:$I$39,4))</f>
        <v/>
      </c>
      <c r="G27" s="1731" t="s">
        <v>856</v>
      </c>
      <c r="H27" s="1732"/>
      <c r="I27" s="207"/>
      <c r="J27" s="208"/>
      <c r="K27" s="208"/>
      <c r="L27" s="208"/>
      <c r="M27" s="209"/>
      <c r="N27" s="208"/>
      <c r="O27" s="208"/>
      <c r="P27" s="208"/>
      <c r="Q27" s="208"/>
      <c r="R27" s="208"/>
      <c r="S27" s="210"/>
      <c r="T27" s="208"/>
      <c r="U27" s="208"/>
      <c r="V27" s="208"/>
      <c r="W27" s="208"/>
      <c r="X27" s="210"/>
      <c r="Y27" s="208"/>
      <c r="Z27" s="208"/>
      <c r="AA27" s="208"/>
      <c r="AB27" s="208"/>
      <c r="AC27" s="210"/>
      <c r="AD27" s="208"/>
      <c r="AE27" s="208"/>
      <c r="AF27" s="208"/>
      <c r="AG27" s="209"/>
      <c r="AH27" s="208"/>
      <c r="AI27" s="208"/>
      <c r="AJ27" s="208"/>
      <c r="AK27" s="208"/>
      <c r="AL27" s="209"/>
      <c r="AM27" s="210"/>
      <c r="AN27" s="208"/>
      <c r="AO27" s="208"/>
      <c r="AP27" s="208"/>
      <c r="AQ27" s="209"/>
      <c r="AR27" s="208"/>
      <c r="AS27" s="208"/>
      <c r="AT27" s="208"/>
      <c r="AU27" s="208"/>
      <c r="AV27" s="209"/>
      <c r="AW27" s="208"/>
      <c r="AX27" s="208"/>
      <c r="AY27" s="208"/>
      <c r="AZ27" s="208"/>
      <c r="BA27" s="208"/>
      <c r="BB27" s="211"/>
      <c r="BC27" s="208"/>
      <c r="BD27" s="208"/>
      <c r="BE27" s="208"/>
      <c r="BF27" s="209"/>
      <c r="BG27" s="208"/>
      <c r="BH27" s="208"/>
      <c r="BI27" s="208"/>
      <c r="BJ27" s="208"/>
      <c r="BK27" s="208"/>
      <c r="BL27" s="210"/>
      <c r="BM27" s="208"/>
      <c r="BN27" s="208"/>
      <c r="BO27" s="208"/>
      <c r="BP27" s="208"/>
      <c r="BQ27" s="210"/>
      <c r="BR27" s="208"/>
      <c r="BS27" s="208"/>
      <c r="BT27" s="208"/>
      <c r="BU27" s="209"/>
      <c r="BV27" s="210"/>
      <c r="BW27" s="208"/>
      <c r="BX27" s="208"/>
      <c r="BY27" s="208"/>
      <c r="BZ27" s="209"/>
      <c r="CA27" s="208"/>
      <c r="CB27" s="208"/>
      <c r="CC27" s="208"/>
      <c r="CD27" s="208"/>
      <c r="CE27" s="209"/>
      <c r="CF27" s="210"/>
      <c r="CG27" s="208"/>
      <c r="CH27" s="208"/>
      <c r="CI27" s="208"/>
      <c r="CJ27" s="209"/>
      <c r="CK27" s="210"/>
      <c r="CL27" s="208"/>
      <c r="CM27" s="208"/>
      <c r="CN27" s="208"/>
      <c r="CO27" s="208"/>
      <c r="CP27" s="210"/>
      <c r="CQ27" s="208"/>
      <c r="CR27" s="208"/>
      <c r="CS27" s="208"/>
      <c r="CT27" s="209"/>
      <c r="CU27" s="208"/>
      <c r="CV27" s="208"/>
      <c r="CW27" s="208"/>
      <c r="CX27" s="208"/>
      <c r="CY27" s="208"/>
      <c r="CZ27" s="210"/>
      <c r="DA27" s="208"/>
      <c r="DB27" s="208"/>
      <c r="DC27" s="208"/>
      <c r="DD27" s="209"/>
      <c r="DE27" s="208"/>
      <c r="DF27" s="208"/>
      <c r="DG27" s="208"/>
      <c r="DH27" s="208"/>
      <c r="DI27" s="212"/>
      <c r="DJ27" s="211"/>
      <c r="DK27" s="208"/>
      <c r="DL27" s="208"/>
      <c r="DM27" s="208"/>
      <c r="DN27" s="208"/>
      <c r="DO27" s="210"/>
      <c r="DP27" s="208"/>
      <c r="DQ27" s="208"/>
      <c r="DR27" s="208"/>
      <c r="DS27" s="209"/>
      <c r="DT27" s="208"/>
      <c r="DU27" s="208"/>
      <c r="DV27" s="208"/>
      <c r="DW27" s="208"/>
      <c r="DX27" s="208"/>
      <c r="DY27" s="210"/>
      <c r="DZ27" s="208"/>
      <c r="EA27" s="208"/>
      <c r="EB27" s="208"/>
      <c r="EC27" s="209"/>
      <c r="ED27" s="210"/>
      <c r="EE27" s="208"/>
      <c r="EF27" s="208"/>
      <c r="EG27" s="208"/>
      <c r="EH27" s="209"/>
      <c r="EI27" s="208"/>
      <c r="EJ27" s="208"/>
      <c r="EK27" s="208"/>
      <c r="EL27" s="208"/>
      <c r="EM27" s="208"/>
      <c r="EN27" s="210"/>
      <c r="EO27" s="208"/>
      <c r="EP27" s="208"/>
      <c r="EQ27" s="208"/>
      <c r="ER27" s="209"/>
      <c r="ES27" s="208"/>
      <c r="ET27" s="208"/>
      <c r="EU27" s="208"/>
      <c r="EV27" s="208"/>
      <c r="EW27" s="208"/>
      <c r="EX27" s="210"/>
      <c r="EY27" s="208"/>
      <c r="EZ27" s="208"/>
      <c r="FA27" s="208"/>
      <c r="FB27" s="209"/>
      <c r="FC27" s="208"/>
      <c r="FD27" s="208"/>
      <c r="FE27" s="208"/>
      <c r="FF27" s="208"/>
      <c r="FG27" s="208"/>
      <c r="FH27" s="210"/>
      <c r="FI27" s="208"/>
      <c r="FJ27" s="208"/>
      <c r="FK27" s="208"/>
      <c r="FL27" s="209"/>
      <c r="FM27" s="210"/>
      <c r="FN27" s="208"/>
      <c r="FO27" s="208"/>
      <c r="FP27" s="208"/>
      <c r="FQ27" s="209"/>
      <c r="FR27" s="208"/>
      <c r="FS27" s="208"/>
      <c r="FT27" s="208"/>
      <c r="FU27" s="208"/>
      <c r="FV27" s="208"/>
      <c r="FW27" s="210"/>
      <c r="FX27" s="208"/>
      <c r="FY27" s="208"/>
      <c r="FZ27" s="208"/>
      <c r="GA27" s="209"/>
      <c r="GB27" s="208"/>
      <c r="GC27" s="208"/>
      <c r="GD27" s="208"/>
      <c r="GE27" s="208"/>
      <c r="GF27" s="208"/>
      <c r="GG27" s="210"/>
      <c r="GH27" s="208"/>
      <c r="GI27" s="208"/>
      <c r="GJ27" s="208"/>
      <c r="GK27" s="213"/>
      <c r="GL27" s="1608">
        <f>SUM(I29:GK29)</f>
        <v>0</v>
      </c>
      <c r="GM27" s="2153">
        <f>ROUND(GL27/30,2)</f>
        <v>0</v>
      </c>
      <c r="GN27" s="1608">
        <f>COUNT(I29:GK29)</f>
        <v>0</v>
      </c>
      <c r="GO27" s="1530"/>
      <c r="GP27" s="200"/>
    </row>
    <row r="28" spans="1:198" ht="10.35" customHeight="1">
      <c r="A28" s="1387"/>
      <c r="B28" s="1390"/>
      <c r="C28" s="1390"/>
      <c r="D28" s="1381"/>
      <c r="E28" s="1390"/>
      <c r="F28" s="1381"/>
      <c r="G28" s="1733"/>
      <c r="H28" s="1734"/>
      <c r="I28" s="214"/>
      <c r="J28" s="215"/>
      <c r="K28" s="215"/>
      <c r="L28" s="215"/>
      <c r="M28" s="217"/>
      <c r="N28" s="215"/>
      <c r="O28" s="215"/>
      <c r="P28" s="215"/>
      <c r="Q28" s="215"/>
      <c r="R28" s="217"/>
      <c r="S28" s="215"/>
      <c r="T28" s="215"/>
      <c r="U28" s="215"/>
      <c r="V28" s="215"/>
      <c r="W28" s="215"/>
      <c r="X28" s="218"/>
      <c r="Y28" s="215"/>
      <c r="Z28" s="215"/>
      <c r="AA28" s="215"/>
      <c r="AB28" s="215"/>
      <c r="AC28" s="218"/>
      <c r="AD28" s="215"/>
      <c r="AE28" s="215"/>
      <c r="AF28" s="215"/>
      <c r="AG28" s="217"/>
      <c r="AH28" s="215"/>
      <c r="AI28" s="215"/>
      <c r="AJ28" s="215"/>
      <c r="AK28" s="215"/>
      <c r="AL28" s="217"/>
      <c r="AM28" s="218"/>
      <c r="AN28" s="215"/>
      <c r="AO28" s="215"/>
      <c r="AP28" s="215"/>
      <c r="AQ28" s="217"/>
      <c r="AR28" s="215"/>
      <c r="AS28" s="215"/>
      <c r="AT28" s="215"/>
      <c r="AU28" s="215"/>
      <c r="AV28" s="217"/>
      <c r="AW28" s="215"/>
      <c r="AX28" s="215"/>
      <c r="AY28" s="215"/>
      <c r="AZ28" s="215"/>
      <c r="BA28" s="215"/>
      <c r="BB28" s="219"/>
      <c r="BC28" s="215"/>
      <c r="BD28" s="215"/>
      <c r="BE28" s="215"/>
      <c r="BF28" s="217"/>
      <c r="BG28" s="215"/>
      <c r="BH28" s="215"/>
      <c r="BI28" s="215"/>
      <c r="BJ28" s="215"/>
      <c r="BK28" s="215"/>
      <c r="BL28" s="218"/>
      <c r="BM28" s="215"/>
      <c r="BN28" s="215"/>
      <c r="BO28" s="215"/>
      <c r="BP28" s="215"/>
      <c r="BQ28" s="218"/>
      <c r="BR28" s="215"/>
      <c r="BS28" s="215"/>
      <c r="BT28" s="215"/>
      <c r="BU28" s="217"/>
      <c r="BV28" s="218"/>
      <c r="BW28" s="215"/>
      <c r="BX28" s="215"/>
      <c r="BY28" s="215"/>
      <c r="BZ28" s="217"/>
      <c r="CA28" s="215"/>
      <c r="CB28" s="215"/>
      <c r="CC28" s="215"/>
      <c r="CD28" s="215"/>
      <c r="CE28" s="217"/>
      <c r="CF28" s="218"/>
      <c r="CG28" s="215"/>
      <c r="CH28" s="215"/>
      <c r="CI28" s="215"/>
      <c r="CJ28" s="217"/>
      <c r="CK28" s="218"/>
      <c r="CL28" s="215"/>
      <c r="CM28" s="215"/>
      <c r="CN28" s="215"/>
      <c r="CO28" s="215"/>
      <c r="CP28" s="218"/>
      <c r="CQ28" s="215"/>
      <c r="CR28" s="215"/>
      <c r="CS28" s="215"/>
      <c r="CT28" s="217"/>
      <c r="CU28" s="215"/>
      <c r="CV28" s="215"/>
      <c r="CW28" s="215"/>
      <c r="CX28" s="215"/>
      <c r="CY28" s="215"/>
      <c r="CZ28" s="218"/>
      <c r="DA28" s="215"/>
      <c r="DB28" s="215"/>
      <c r="DC28" s="215"/>
      <c r="DD28" s="217"/>
      <c r="DE28" s="215"/>
      <c r="DF28" s="215"/>
      <c r="DG28" s="215"/>
      <c r="DH28" s="215"/>
      <c r="DI28" s="220"/>
      <c r="DJ28" s="219"/>
      <c r="DK28" s="215"/>
      <c r="DL28" s="215"/>
      <c r="DM28" s="215"/>
      <c r="DN28" s="215"/>
      <c r="DO28" s="218"/>
      <c r="DP28" s="215"/>
      <c r="DQ28" s="215"/>
      <c r="DR28" s="215"/>
      <c r="DS28" s="217"/>
      <c r="DT28" s="215"/>
      <c r="DU28" s="215"/>
      <c r="DV28" s="215"/>
      <c r="DW28" s="215"/>
      <c r="DX28" s="215"/>
      <c r="DY28" s="218"/>
      <c r="DZ28" s="215"/>
      <c r="EA28" s="215"/>
      <c r="EB28" s="215"/>
      <c r="EC28" s="217"/>
      <c r="ED28" s="218"/>
      <c r="EE28" s="215"/>
      <c r="EF28" s="215"/>
      <c r="EG28" s="215"/>
      <c r="EH28" s="217"/>
      <c r="EI28" s="215"/>
      <c r="EJ28" s="215"/>
      <c r="EK28" s="215"/>
      <c r="EL28" s="215"/>
      <c r="EM28" s="215"/>
      <c r="EN28" s="218"/>
      <c r="EO28" s="215"/>
      <c r="EP28" s="215"/>
      <c r="EQ28" s="215"/>
      <c r="ER28" s="217"/>
      <c r="ES28" s="215"/>
      <c r="ET28" s="215"/>
      <c r="EU28" s="215"/>
      <c r="EV28" s="215"/>
      <c r="EW28" s="215"/>
      <c r="EX28" s="218"/>
      <c r="EY28" s="215"/>
      <c r="EZ28" s="215"/>
      <c r="FA28" s="215"/>
      <c r="FB28" s="217"/>
      <c r="FC28" s="215"/>
      <c r="FD28" s="215"/>
      <c r="FE28" s="215"/>
      <c r="FF28" s="215"/>
      <c r="FG28" s="215"/>
      <c r="FH28" s="218"/>
      <c r="FI28" s="215"/>
      <c r="FJ28" s="215"/>
      <c r="FK28" s="215"/>
      <c r="FL28" s="217"/>
      <c r="FM28" s="218"/>
      <c r="FN28" s="215"/>
      <c r="FO28" s="215"/>
      <c r="FP28" s="215"/>
      <c r="FQ28" s="217"/>
      <c r="FR28" s="215"/>
      <c r="FS28" s="215"/>
      <c r="FT28" s="215"/>
      <c r="FU28" s="215"/>
      <c r="FV28" s="215"/>
      <c r="FW28" s="218"/>
      <c r="FX28" s="215"/>
      <c r="FY28" s="215"/>
      <c r="FZ28" s="215"/>
      <c r="GA28" s="217"/>
      <c r="GB28" s="215"/>
      <c r="GC28" s="215"/>
      <c r="GD28" s="215"/>
      <c r="GE28" s="215"/>
      <c r="GF28" s="215"/>
      <c r="GG28" s="218"/>
      <c r="GH28" s="215"/>
      <c r="GI28" s="215"/>
      <c r="GJ28" s="215"/>
      <c r="GK28" s="221"/>
      <c r="GL28" s="1609"/>
      <c r="GM28" s="2154"/>
      <c r="GN28" s="1609"/>
      <c r="GO28" s="1525"/>
      <c r="GP28" s="200"/>
    </row>
    <row r="29" spans="1:198" ht="10.35" customHeight="1">
      <c r="A29" s="1387"/>
      <c r="B29" s="1390"/>
      <c r="C29" s="1390"/>
      <c r="D29" s="1381"/>
      <c r="E29" s="1390"/>
      <c r="F29" s="1381"/>
      <c r="G29" s="1735"/>
      <c r="H29" s="1736"/>
      <c r="I29" s="1517"/>
      <c r="J29" s="1511"/>
      <c r="K29" s="1511"/>
      <c r="L29" s="1511"/>
      <c r="M29" s="1512"/>
      <c r="N29" s="1592"/>
      <c r="O29" s="1592"/>
      <c r="P29" s="1592"/>
      <c r="Q29" s="1592"/>
      <c r="R29" s="1593"/>
      <c r="S29" s="1510"/>
      <c r="T29" s="1511"/>
      <c r="U29" s="1511"/>
      <c r="V29" s="1511"/>
      <c r="W29" s="1512"/>
      <c r="X29" s="1510"/>
      <c r="Y29" s="1511"/>
      <c r="Z29" s="1511"/>
      <c r="AA29" s="1511"/>
      <c r="AB29" s="1512"/>
      <c r="AC29" s="1510"/>
      <c r="AD29" s="1511"/>
      <c r="AE29" s="1511"/>
      <c r="AF29" s="1511"/>
      <c r="AG29" s="1512"/>
      <c r="AH29" s="1511"/>
      <c r="AI29" s="1511"/>
      <c r="AJ29" s="1511"/>
      <c r="AK29" s="1511"/>
      <c r="AL29" s="1512"/>
      <c r="AM29" s="1510"/>
      <c r="AN29" s="1511"/>
      <c r="AO29" s="1511"/>
      <c r="AP29" s="1511"/>
      <c r="AQ29" s="1512"/>
      <c r="AR29" s="1511"/>
      <c r="AS29" s="1511"/>
      <c r="AT29" s="1511"/>
      <c r="AU29" s="1511"/>
      <c r="AV29" s="1512"/>
      <c r="AW29" s="1510"/>
      <c r="AX29" s="1511"/>
      <c r="AY29" s="1511"/>
      <c r="AZ29" s="1511"/>
      <c r="BA29" s="1521"/>
      <c r="BB29" s="1522"/>
      <c r="BC29" s="1511"/>
      <c r="BD29" s="1511"/>
      <c r="BE29" s="1511"/>
      <c r="BF29" s="1512"/>
      <c r="BG29" s="1511"/>
      <c r="BH29" s="1511"/>
      <c r="BI29" s="1511"/>
      <c r="BJ29" s="1511"/>
      <c r="BK29" s="1512"/>
      <c r="BL29" s="1510"/>
      <c r="BM29" s="1511"/>
      <c r="BN29" s="1511"/>
      <c r="BO29" s="1511"/>
      <c r="BP29" s="1512"/>
      <c r="BQ29" s="1510"/>
      <c r="BR29" s="1511"/>
      <c r="BS29" s="1511"/>
      <c r="BT29" s="1511"/>
      <c r="BU29" s="1512"/>
      <c r="BV29" s="1510"/>
      <c r="BW29" s="1511"/>
      <c r="BX29" s="1511"/>
      <c r="BY29" s="1511"/>
      <c r="BZ29" s="1512"/>
      <c r="CA29" s="1511"/>
      <c r="CB29" s="1511"/>
      <c r="CC29" s="1511"/>
      <c r="CD29" s="1511"/>
      <c r="CE29" s="1512"/>
      <c r="CF29" s="1510"/>
      <c r="CG29" s="1511"/>
      <c r="CH29" s="1511"/>
      <c r="CI29" s="1511"/>
      <c r="CJ29" s="1512"/>
      <c r="CK29" s="1510"/>
      <c r="CL29" s="1511"/>
      <c r="CM29" s="1511"/>
      <c r="CN29" s="1511"/>
      <c r="CO29" s="1511"/>
      <c r="CP29" s="1510"/>
      <c r="CQ29" s="1511"/>
      <c r="CR29" s="1511"/>
      <c r="CS29" s="1511"/>
      <c r="CT29" s="1512"/>
      <c r="CU29" s="1511"/>
      <c r="CV29" s="1511"/>
      <c r="CW29" s="1511"/>
      <c r="CX29" s="1511"/>
      <c r="CY29" s="1511"/>
      <c r="CZ29" s="1510"/>
      <c r="DA29" s="1511"/>
      <c r="DB29" s="1511"/>
      <c r="DC29" s="1511"/>
      <c r="DD29" s="1512"/>
      <c r="DE29" s="1511"/>
      <c r="DF29" s="1511"/>
      <c r="DG29" s="1511"/>
      <c r="DH29" s="1511"/>
      <c r="DI29" s="1521"/>
      <c r="DJ29" s="1522"/>
      <c r="DK29" s="1511"/>
      <c r="DL29" s="1511"/>
      <c r="DM29" s="1511"/>
      <c r="DN29" s="1511"/>
      <c r="DO29" s="1510"/>
      <c r="DP29" s="1511"/>
      <c r="DQ29" s="1511"/>
      <c r="DR29" s="1511"/>
      <c r="DS29" s="1512"/>
      <c r="DT29" s="1511"/>
      <c r="DU29" s="1511"/>
      <c r="DV29" s="1511"/>
      <c r="DW29" s="1511"/>
      <c r="DX29" s="1511"/>
      <c r="DY29" s="1510"/>
      <c r="DZ29" s="1511"/>
      <c r="EA29" s="1511"/>
      <c r="EB29" s="1511"/>
      <c r="EC29" s="1512"/>
      <c r="ED29" s="1510"/>
      <c r="EE29" s="1511"/>
      <c r="EF29" s="1511"/>
      <c r="EG29" s="1511"/>
      <c r="EH29" s="1512"/>
      <c r="EI29" s="1511"/>
      <c r="EJ29" s="1511"/>
      <c r="EK29" s="1511"/>
      <c r="EL29" s="1511"/>
      <c r="EM29" s="1511"/>
      <c r="EN29" s="1510"/>
      <c r="EO29" s="1511"/>
      <c r="EP29" s="1511"/>
      <c r="EQ29" s="1511"/>
      <c r="ER29" s="1512"/>
      <c r="ES29" s="1511"/>
      <c r="ET29" s="1511"/>
      <c r="EU29" s="1511"/>
      <c r="EV29" s="1511"/>
      <c r="EW29" s="1511"/>
      <c r="EX29" s="1510"/>
      <c r="EY29" s="1511"/>
      <c r="EZ29" s="1511"/>
      <c r="FA29" s="1511"/>
      <c r="FB29" s="1512"/>
      <c r="FC29" s="1511"/>
      <c r="FD29" s="1511"/>
      <c r="FE29" s="1511"/>
      <c r="FF29" s="1511"/>
      <c r="FG29" s="1511"/>
      <c r="FH29" s="1510"/>
      <c r="FI29" s="1511"/>
      <c r="FJ29" s="1511"/>
      <c r="FK29" s="1511"/>
      <c r="FL29" s="1512"/>
      <c r="FM29" s="1510"/>
      <c r="FN29" s="1511"/>
      <c r="FO29" s="1511"/>
      <c r="FP29" s="1511"/>
      <c r="FQ29" s="1512"/>
      <c r="FR29" s="1511"/>
      <c r="FS29" s="1511"/>
      <c r="FT29" s="1511"/>
      <c r="FU29" s="1511"/>
      <c r="FV29" s="1511"/>
      <c r="FW29" s="1510"/>
      <c r="FX29" s="1511"/>
      <c r="FY29" s="1511"/>
      <c r="FZ29" s="1511"/>
      <c r="GA29" s="1512"/>
      <c r="GB29" s="1511"/>
      <c r="GC29" s="1511"/>
      <c r="GD29" s="1511"/>
      <c r="GE29" s="1511"/>
      <c r="GF29" s="1512"/>
      <c r="GG29" s="1510"/>
      <c r="GH29" s="1511"/>
      <c r="GI29" s="1511"/>
      <c r="GJ29" s="1511"/>
      <c r="GK29" s="1513"/>
      <c r="GL29" s="1609"/>
      <c r="GM29" s="2155"/>
      <c r="GN29" s="1604"/>
      <c r="GO29" s="1525"/>
      <c r="GP29" s="200"/>
    </row>
    <row r="30" spans="1:198" ht="10.35" customHeight="1">
      <c r="A30" s="1387"/>
      <c r="B30" s="1390"/>
      <c r="C30" s="1390"/>
      <c r="D30" s="1381"/>
      <c r="E30" s="1390"/>
      <c r="F30" s="1381"/>
      <c r="G30" s="1737" t="s">
        <v>857</v>
      </c>
      <c r="H30" s="1738"/>
      <c r="I30" s="214"/>
      <c r="J30" s="215"/>
      <c r="K30" s="215"/>
      <c r="L30" s="215"/>
      <c r="M30" s="217"/>
      <c r="N30" s="215"/>
      <c r="O30" s="215"/>
      <c r="P30" s="215"/>
      <c r="Q30" s="215"/>
      <c r="R30" s="215"/>
      <c r="S30" s="218"/>
      <c r="T30" s="215"/>
      <c r="U30" s="215"/>
      <c r="V30" s="215"/>
      <c r="W30" s="215"/>
      <c r="X30" s="218"/>
      <c r="Y30" s="215"/>
      <c r="Z30" s="215"/>
      <c r="AA30" s="215"/>
      <c r="AB30" s="215"/>
      <c r="AC30" s="218"/>
      <c r="AD30" s="215"/>
      <c r="AE30" s="215"/>
      <c r="AF30" s="215"/>
      <c r="AG30" s="217"/>
      <c r="AH30" s="215"/>
      <c r="AI30" s="215"/>
      <c r="AJ30" s="215"/>
      <c r="AK30" s="215"/>
      <c r="AL30" s="217"/>
      <c r="AM30" s="218"/>
      <c r="AN30" s="215"/>
      <c r="AO30" s="215"/>
      <c r="AP30" s="215"/>
      <c r="AQ30" s="217"/>
      <c r="AR30" s="215"/>
      <c r="AS30" s="215"/>
      <c r="AT30" s="215"/>
      <c r="AU30" s="215"/>
      <c r="AV30" s="217"/>
      <c r="AW30" s="215"/>
      <c r="AX30" s="215"/>
      <c r="AY30" s="215"/>
      <c r="AZ30" s="215"/>
      <c r="BA30" s="215"/>
      <c r="BB30" s="219"/>
      <c r="BC30" s="215"/>
      <c r="BD30" s="215"/>
      <c r="BE30" s="215"/>
      <c r="BF30" s="217"/>
      <c r="BG30" s="215"/>
      <c r="BH30" s="215"/>
      <c r="BI30" s="215"/>
      <c r="BJ30" s="215"/>
      <c r="BK30" s="215"/>
      <c r="BL30" s="218"/>
      <c r="BM30" s="215"/>
      <c r="BN30" s="215"/>
      <c r="BO30" s="215"/>
      <c r="BP30" s="215"/>
      <c r="BQ30" s="218"/>
      <c r="BR30" s="215"/>
      <c r="BS30" s="215"/>
      <c r="BT30" s="215"/>
      <c r="BU30" s="217"/>
      <c r="BV30" s="218"/>
      <c r="BW30" s="215"/>
      <c r="BX30" s="215"/>
      <c r="BY30" s="215"/>
      <c r="BZ30" s="217"/>
      <c r="CA30" s="215"/>
      <c r="CB30" s="215"/>
      <c r="CC30" s="215"/>
      <c r="CD30" s="215"/>
      <c r="CE30" s="217"/>
      <c r="CF30" s="218"/>
      <c r="CG30" s="215"/>
      <c r="CH30" s="215"/>
      <c r="CI30" s="215"/>
      <c r="CJ30" s="217"/>
      <c r="CK30" s="218"/>
      <c r="CL30" s="215"/>
      <c r="CM30" s="215"/>
      <c r="CN30" s="215"/>
      <c r="CO30" s="215"/>
      <c r="CP30" s="218"/>
      <c r="CQ30" s="215"/>
      <c r="CR30" s="215"/>
      <c r="CS30" s="215"/>
      <c r="CT30" s="217"/>
      <c r="CU30" s="215"/>
      <c r="CV30" s="215"/>
      <c r="CW30" s="215"/>
      <c r="CX30" s="215"/>
      <c r="CY30" s="215"/>
      <c r="CZ30" s="218"/>
      <c r="DA30" s="215"/>
      <c r="DB30" s="215"/>
      <c r="DC30" s="215"/>
      <c r="DD30" s="217"/>
      <c r="DE30" s="215"/>
      <c r="DF30" s="215"/>
      <c r="DG30" s="215"/>
      <c r="DH30" s="215"/>
      <c r="DI30" s="220"/>
      <c r="DJ30" s="219"/>
      <c r="DK30" s="215"/>
      <c r="DL30" s="215"/>
      <c r="DM30" s="215"/>
      <c r="DN30" s="215"/>
      <c r="DO30" s="218"/>
      <c r="DP30" s="215"/>
      <c r="DQ30" s="215"/>
      <c r="DR30" s="215"/>
      <c r="DS30" s="217"/>
      <c r="DT30" s="215"/>
      <c r="DU30" s="215"/>
      <c r="DV30" s="215"/>
      <c r="DW30" s="215"/>
      <c r="DX30" s="215"/>
      <c r="DY30" s="218"/>
      <c r="DZ30" s="215"/>
      <c r="EA30" s="215"/>
      <c r="EB30" s="215"/>
      <c r="EC30" s="217"/>
      <c r="ED30" s="218"/>
      <c r="EE30" s="215"/>
      <c r="EF30" s="215"/>
      <c r="EG30" s="215"/>
      <c r="EH30" s="217"/>
      <c r="EI30" s="215"/>
      <c r="EJ30" s="215"/>
      <c r="EK30" s="215"/>
      <c r="EL30" s="215"/>
      <c r="EM30" s="215"/>
      <c r="EN30" s="218"/>
      <c r="EO30" s="215"/>
      <c r="EP30" s="215"/>
      <c r="EQ30" s="215"/>
      <c r="ER30" s="217"/>
      <c r="ES30" s="215"/>
      <c r="ET30" s="215"/>
      <c r="EU30" s="215"/>
      <c r="EV30" s="215"/>
      <c r="EW30" s="215"/>
      <c r="EX30" s="218"/>
      <c r="EY30" s="215"/>
      <c r="EZ30" s="215"/>
      <c r="FA30" s="215"/>
      <c r="FB30" s="217"/>
      <c r="FC30" s="215"/>
      <c r="FD30" s="215"/>
      <c r="FE30" s="215"/>
      <c r="FF30" s="215"/>
      <c r="FG30" s="215"/>
      <c r="FH30" s="218"/>
      <c r="FI30" s="215"/>
      <c r="FJ30" s="215"/>
      <c r="FK30" s="215"/>
      <c r="FL30" s="217"/>
      <c r="FM30" s="218"/>
      <c r="FN30" s="215"/>
      <c r="FO30" s="215"/>
      <c r="FP30" s="215"/>
      <c r="FQ30" s="217"/>
      <c r="FR30" s="215"/>
      <c r="FS30" s="215"/>
      <c r="FT30" s="215"/>
      <c r="FU30" s="215"/>
      <c r="FV30" s="215"/>
      <c r="FW30" s="218"/>
      <c r="FX30" s="215"/>
      <c r="FY30" s="215"/>
      <c r="FZ30" s="215"/>
      <c r="GA30" s="217"/>
      <c r="GB30" s="215"/>
      <c r="GC30" s="215"/>
      <c r="GD30" s="215"/>
      <c r="GE30" s="215"/>
      <c r="GF30" s="215"/>
      <c r="GG30" s="218"/>
      <c r="GH30" s="215"/>
      <c r="GI30" s="215"/>
      <c r="GJ30" s="215"/>
      <c r="GK30" s="221"/>
      <c r="GL30" s="1604">
        <f>SUM(I32:GK32)</f>
        <v>0</v>
      </c>
      <c r="GM30" s="2154">
        <f>ROUND(GL30/30,2)</f>
        <v>0</v>
      </c>
      <c r="GN30" s="1609">
        <f>COUNT(I32:GK32)</f>
        <v>0</v>
      </c>
      <c r="GO30" s="1525"/>
      <c r="GP30" s="200"/>
    </row>
    <row r="31" spans="1:198" ht="10.35" customHeight="1">
      <c r="A31" s="1387"/>
      <c r="B31" s="1390"/>
      <c r="C31" s="1390"/>
      <c r="D31" s="1381"/>
      <c r="E31" s="1390"/>
      <c r="F31" s="1381"/>
      <c r="G31" s="1739"/>
      <c r="H31" s="1740"/>
      <c r="I31" s="214"/>
      <c r="J31" s="215"/>
      <c r="K31" s="215"/>
      <c r="L31" s="215"/>
      <c r="M31" s="217"/>
      <c r="N31" s="215"/>
      <c r="O31" s="215"/>
      <c r="P31" s="215"/>
      <c r="Q31" s="215"/>
      <c r="R31" s="217"/>
      <c r="S31" s="215"/>
      <c r="T31" s="215"/>
      <c r="U31" s="215"/>
      <c r="V31" s="215"/>
      <c r="W31" s="215"/>
      <c r="X31" s="218"/>
      <c r="Y31" s="215"/>
      <c r="Z31" s="215"/>
      <c r="AA31" s="215"/>
      <c r="AB31" s="215"/>
      <c r="AC31" s="218"/>
      <c r="AD31" s="215"/>
      <c r="AE31" s="215"/>
      <c r="AF31" s="215"/>
      <c r="AG31" s="217"/>
      <c r="AH31" s="215"/>
      <c r="AI31" s="215"/>
      <c r="AJ31" s="215"/>
      <c r="AK31" s="215"/>
      <c r="AL31" s="217"/>
      <c r="AM31" s="218"/>
      <c r="AN31" s="215"/>
      <c r="AO31" s="215"/>
      <c r="AP31" s="215"/>
      <c r="AQ31" s="217"/>
      <c r="AR31" s="215"/>
      <c r="AS31" s="215"/>
      <c r="AT31" s="215"/>
      <c r="AU31" s="215"/>
      <c r="AV31" s="217"/>
      <c r="AW31" s="215"/>
      <c r="AX31" s="215"/>
      <c r="AY31" s="215"/>
      <c r="AZ31" s="215"/>
      <c r="BA31" s="215"/>
      <c r="BB31" s="219"/>
      <c r="BC31" s="215"/>
      <c r="BD31" s="215"/>
      <c r="BE31" s="215"/>
      <c r="BF31" s="217"/>
      <c r="BG31" s="215"/>
      <c r="BH31" s="215"/>
      <c r="BI31" s="215"/>
      <c r="BJ31" s="215"/>
      <c r="BK31" s="215"/>
      <c r="BL31" s="218"/>
      <c r="BM31" s="215"/>
      <c r="BN31" s="215"/>
      <c r="BO31" s="215"/>
      <c r="BP31" s="215"/>
      <c r="BQ31" s="218"/>
      <c r="BR31" s="215"/>
      <c r="BS31" s="215"/>
      <c r="BT31" s="215"/>
      <c r="BU31" s="217"/>
      <c r="BV31" s="218"/>
      <c r="BW31" s="215"/>
      <c r="BX31" s="215"/>
      <c r="BY31" s="215"/>
      <c r="BZ31" s="217"/>
      <c r="CA31" s="215"/>
      <c r="CB31" s="215"/>
      <c r="CC31" s="215"/>
      <c r="CD31" s="215"/>
      <c r="CE31" s="217"/>
      <c r="CF31" s="218"/>
      <c r="CG31" s="215"/>
      <c r="CH31" s="215"/>
      <c r="CI31" s="215"/>
      <c r="CJ31" s="217"/>
      <c r="CK31" s="218"/>
      <c r="CL31" s="215"/>
      <c r="CM31" s="215"/>
      <c r="CN31" s="215"/>
      <c r="CO31" s="215"/>
      <c r="CP31" s="218"/>
      <c r="CQ31" s="215"/>
      <c r="CR31" s="215"/>
      <c r="CS31" s="215"/>
      <c r="CT31" s="217"/>
      <c r="CU31" s="215"/>
      <c r="CV31" s="215"/>
      <c r="CW31" s="215"/>
      <c r="CX31" s="215"/>
      <c r="CY31" s="215"/>
      <c r="CZ31" s="218"/>
      <c r="DA31" s="215"/>
      <c r="DB31" s="215"/>
      <c r="DC31" s="215"/>
      <c r="DD31" s="217"/>
      <c r="DE31" s="215"/>
      <c r="DF31" s="215"/>
      <c r="DG31" s="215"/>
      <c r="DH31" s="215"/>
      <c r="DI31" s="220"/>
      <c r="DJ31" s="219"/>
      <c r="DK31" s="215"/>
      <c r="DL31" s="215"/>
      <c r="DM31" s="215"/>
      <c r="DN31" s="215"/>
      <c r="DO31" s="218"/>
      <c r="DP31" s="215"/>
      <c r="DQ31" s="215"/>
      <c r="DR31" s="215"/>
      <c r="DS31" s="217"/>
      <c r="DT31" s="215"/>
      <c r="DU31" s="215"/>
      <c r="DV31" s="215"/>
      <c r="DW31" s="215"/>
      <c r="DX31" s="215"/>
      <c r="DY31" s="218"/>
      <c r="DZ31" s="215"/>
      <c r="EA31" s="215"/>
      <c r="EB31" s="215"/>
      <c r="EC31" s="217"/>
      <c r="ED31" s="218"/>
      <c r="EE31" s="215"/>
      <c r="EF31" s="215"/>
      <c r="EG31" s="215"/>
      <c r="EH31" s="217"/>
      <c r="EI31" s="215"/>
      <c r="EJ31" s="215"/>
      <c r="EK31" s="215"/>
      <c r="EL31" s="215"/>
      <c r="EM31" s="215"/>
      <c r="EN31" s="218"/>
      <c r="EO31" s="215"/>
      <c r="EP31" s="215"/>
      <c r="EQ31" s="215"/>
      <c r="ER31" s="217"/>
      <c r="ES31" s="215"/>
      <c r="ET31" s="215"/>
      <c r="EU31" s="215"/>
      <c r="EV31" s="215"/>
      <c r="EW31" s="215"/>
      <c r="EX31" s="218"/>
      <c r="EY31" s="215"/>
      <c r="EZ31" s="215"/>
      <c r="FA31" s="215"/>
      <c r="FB31" s="217"/>
      <c r="FC31" s="215"/>
      <c r="FD31" s="215"/>
      <c r="FE31" s="215"/>
      <c r="FF31" s="215"/>
      <c r="FG31" s="215"/>
      <c r="FH31" s="218"/>
      <c r="FI31" s="215"/>
      <c r="FJ31" s="215"/>
      <c r="FK31" s="215"/>
      <c r="FL31" s="217"/>
      <c r="FM31" s="218"/>
      <c r="FN31" s="215"/>
      <c r="FO31" s="215"/>
      <c r="FP31" s="215"/>
      <c r="FQ31" s="217"/>
      <c r="FR31" s="215"/>
      <c r="FS31" s="215"/>
      <c r="FT31" s="215"/>
      <c r="FU31" s="215"/>
      <c r="FV31" s="215"/>
      <c r="FW31" s="218"/>
      <c r="FX31" s="215"/>
      <c r="FY31" s="215"/>
      <c r="FZ31" s="215"/>
      <c r="GA31" s="217"/>
      <c r="GB31" s="215"/>
      <c r="GC31" s="215"/>
      <c r="GD31" s="215"/>
      <c r="GE31" s="215"/>
      <c r="GF31" s="215"/>
      <c r="GG31" s="218"/>
      <c r="GH31" s="215"/>
      <c r="GI31" s="215"/>
      <c r="GJ31" s="215"/>
      <c r="GK31" s="221"/>
      <c r="GL31" s="1605"/>
      <c r="GM31" s="2154"/>
      <c r="GN31" s="1609"/>
      <c r="GO31" s="1525"/>
      <c r="GP31" s="200"/>
    </row>
    <row r="32" spans="1:198" ht="10.35" customHeight="1">
      <c r="A32" s="1387"/>
      <c r="B32" s="1390"/>
      <c r="C32" s="1390"/>
      <c r="D32" s="1381"/>
      <c r="E32" s="1390"/>
      <c r="F32" s="1381"/>
      <c r="G32" s="1741"/>
      <c r="H32" s="1742"/>
      <c r="I32" s="1591"/>
      <c r="J32" s="1592"/>
      <c r="K32" s="1592"/>
      <c r="L32" s="1592"/>
      <c r="M32" s="1593"/>
      <c r="N32" s="1592"/>
      <c r="O32" s="1592"/>
      <c r="P32" s="1592"/>
      <c r="Q32" s="1592"/>
      <c r="R32" s="1593"/>
      <c r="S32" s="1510"/>
      <c r="T32" s="1511"/>
      <c r="U32" s="1511"/>
      <c r="V32" s="1511"/>
      <c r="W32" s="1512"/>
      <c r="X32" s="1510"/>
      <c r="Y32" s="1511"/>
      <c r="Z32" s="1511"/>
      <c r="AA32" s="1511"/>
      <c r="AB32" s="1512"/>
      <c r="AC32" s="1510"/>
      <c r="AD32" s="1511"/>
      <c r="AE32" s="1511"/>
      <c r="AF32" s="1511"/>
      <c r="AG32" s="1512"/>
      <c r="AH32" s="1511"/>
      <c r="AI32" s="1511"/>
      <c r="AJ32" s="1511"/>
      <c r="AK32" s="1511"/>
      <c r="AL32" s="1512"/>
      <c r="AM32" s="1510"/>
      <c r="AN32" s="1511"/>
      <c r="AO32" s="1511"/>
      <c r="AP32" s="1511"/>
      <c r="AQ32" s="1512"/>
      <c r="AR32" s="1511"/>
      <c r="AS32" s="1511"/>
      <c r="AT32" s="1511"/>
      <c r="AU32" s="1511"/>
      <c r="AV32" s="1512"/>
      <c r="AW32" s="1510"/>
      <c r="AX32" s="1511"/>
      <c r="AY32" s="1511"/>
      <c r="AZ32" s="1511"/>
      <c r="BA32" s="1521"/>
      <c r="BB32" s="1522"/>
      <c r="BC32" s="1511"/>
      <c r="BD32" s="1511"/>
      <c r="BE32" s="1511"/>
      <c r="BF32" s="1512"/>
      <c r="BG32" s="1511"/>
      <c r="BH32" s="1511"/>
      <c r="BI32" s="1511"/>
      <c r="BJ32" s="1511"/>
      <c r="BK32" s="1512"/>
      <c r="BL32" s="1510"/>
      <c r="BM32" s="1511"/>
      <c r="BN32" s="1511"/>
      <c r="BO32" s="1511"/>
      <c r="BP32" s="1512"/>
      <c r="BQ32" s="1510"/>
      <c r="BR32" s="1511"/>
      <c r="BS32" s="1511"/>
      <c r="BT32" s="1511"/>
      <c r="BU32" s="1512"/>
      <c r="BV32" s="1510"/>
      <c r="BW32" s="1511"/>
      <c r="BX32" s="1511"/>
      <c r="BY32" s="1511"/>
      <c r="BZ32" s="1512"/>
      <c r="CA32" s="1511"/>
      <c r="CB32" s="1511"/>
      <c r="CC32" s="1511"/>
      <c r="CD32" s="1511"/>
      <c r="CE32" s="1512"/>
      <c r="CF32" s="1510"/>
      <c r="CG32" s="1511"/>
      <c r="CH32" s="1511"/>
      <c r="CI32" s="1511"/>
      <c r="CJ32" s="1512"/>
      <c r="CK32" s="1510"/>
      <c r="CL32" s="1511"/>
      <c r="CM32" s="1511"/>
      <c r="CN32" s="1511"/>
      <c r="CO32" s="1511"/>
      <c r="CP32" s="1510"/>
      <c r="CQ32" s="1511"/>
      <c r="CR32" s="1511"/>
      <c r="CS32" s="1511"/>
      <c r="CT32" s="1512"/>
      <c r="CU32" s="1511"/>
      <c r="CV32" s="1511"/>
      <c r="CW32" s="1511"/>
      <c r="CX32" s="1511"/>
      <c r="CY32" s="1511"/>
      <c r="CZ32" s="1510"/>
      <c r="DA32" s="1511"/>
      <c r="DB32" s="1511"/>
      <c r="DC32" s="1511"/>
      <c r="DD32" s="1512"/>
      <c r="DE32" s="1511"/>
      <c r="DF32" s="1511"/>
      <c r="DG32" s="1511"/>
      <c r="DH32" s="1511"/>
      <c r="DI32" s="1521"/>
      <c r="DJ32" s="1522"/>
      <c r="DK32" s="1511"/>
      <c r="DL32" s="1511"/>
      <c r="DM32" s="1511"/>
      <c r="DN32" s="1511"/>
      <c r="DO32" s="1510"/>
      <c r="DP32" s="1511"/>
      <c r="DQ32" s="1511"/>
      <c r="DR32" s="1511"/>
      <c r="DS32" s="1512"/>
      <c r="DT32" s="1511"/>
      <c r="DU32" s="1511"/>
      <c r="DV32" s="1511"/>
      <c r="DW32" s="1511"/>
      <c r="DX32" s="1511"/>
      <c r="DY32" s="1510"/>
      <c r="DZ32" s="1511"/>
      <c r="EA32" s="1511"/>
      <c r="EB32" s="1511"/>
      <c r="EC32" s="1512"/>
      <c r="ED32" s="1510"/>
      <c r="EE32" s="1511"/>
      <c r="EF32" s="1511"/>
      <c r="EG32" s="1511"/>
      <c r="EH32" s="1512"/>
      <c r="EI32" s="1511"/>
      <c r="EJ32" s="1511"/>
      <c r="EK32" s="1511"/>
      <c r="EL32" s="1511"/>
      <c r="EM32" s="1511"/>
      <c r="EN32" s="1510"/>
      <c r="EO32" s="1511"/>
      <c r="EP32" s="1511"/>
      <c r="EQ32" s="1511"/>
      <c r="ER32" s="1512"/>
      <c r="ES32" s="1511"/>
      <c r="ET32" s="1511"/>
      <c r="EU32" s="1511"/>
      <c r="EV32" s="1511"/>
      <c r="EW32" s="1511"/>
      <c r="EX32" s="1510"/>
      <c r="EY32" s="1511"/>
      <c r="EZ32" s="1511"/>
      <c r="FA32" s="1511"/>
      <c r="FB32" s="1512"/>
      <c r="FC32" s="1511"/>
      <c r="FD32" s="1511"/>
      <c r="FE32" s="1511"/>
      <c r="FF32" s="1511"/>
      <c r="FG32" s="1511"/>
      <c r="FH32" s="1510"/>
      <c r="FI32" s="1511"/>
      <c r="FJ32" s="1511"/>
      <c r="FK32" s="1511"/>
      <c r="FL32" s="1512"/>
      <c r="FM32" s="1510"/>
      <c r="FN32" s="1511"/>
      <c r="FO32" s="1511"/>
      <c r="FP32" s="1511"/>
      <c r="FQ32" s="1512"/>
      <c r="FR32" s="1511"/>
      <c r="FS32" s="1511"/>
      <c r="FT32" s="1511"/>
      <c r="FU32" s="1511"/>
      <c r="FV32" s="1511"/>
      <c r="FW32" s="1510"/>
      <c r="FX32" s="1511"/>
      <c r="FY32" s="1511"/>
      <c r="FZ32" s="1511"/>
      <c r="GA32" s="1512"/>
      <c r="GB32" s="1511"/>
      <c r="GC32" s="1511"/>
      <c r="GD32" s="1511"/>
      <c r="GE32" s="1511"/>
      <c r="GF32" s="1512"/>
      <c r="GG32" s="1510"/>
      <c r="GH32" s="1511"/>
      <c r="GI32" s="1511"/>
      <c r="GJ32" s="1511"/>
      <c r="GK32" s="1513"/>
      <c r="GL32" s="1607"/>
      <c r="GM32" s="2155"/>
      <c r="GN32" s="1609"/>
      <c r="GO32" s="1525"/>
      <c r="GP32" s="200"/>
    </row>
    <row r="33" spans="1:198" ht="10.35" customHeight="1">
      <c r="A33" s="1387"/>
      <c r="B33" s="1390"/>
      <c r="C33" s="1390"/>
      <c r="D33" s="1381"/>
      <c r="E33" s="1390"/>
      <c r="F33" s="1381"/>
      <c r="G33" s="1781" t="s">
        <v>858</v>
      </c>
      <c r="H33" s="1738"/>
      <c r="I33" s="214"/>
      <c r="J33" s="215"/>
      <c r="K33" s="215"/>
      <c r="L33" s="215"/>
      <c r="M33" s="217"/>
      <c r="N33" s="215"/>
      <c r="O33" s="215"/>
      <c r="P33" s="215"/>
      <c r="Q33" s="215"/>
      <c r="R33" s="217"/>
      <c r="S33" s="215"/>
      <c r="T33" s="215"/>
      <c r="U33" s="215"/>
      <c r="V33" s="215"/>
      <c r="W33" s="215"/>
      <c r="X33" s="218"/>
      <c r="Y33" s="215"/>
      <c r="Z33" s="215"/>
      <c r="AA33" s="215"/>
      <c r="AB33" s="215"/>
      <c r="AC33" s="218"/>
      <c r="AD33" s="215"/>
      <c r="AE33" s="215"/>
      <c r="AF33" s="215"/>
      <c r="AG33" s="217"/>
      <c r="AH33" s="215"/>
      <c r="AI33" s="215"/>
      <c r="AJ33" s="215"/>
      <c r="AK33" s="215"/>
      <c r="AL33" s="217"/>
      <c r="AM33" s="218"/>
      <c r="AN33" s="215"/>
      <c r="AO33" s="215"/>
      <c r="AP33" s="215"/>
      <c r="AQ33" s="217"/>
      <c r="AR33" s="215"/>
      <c r="AS33" s="215"/>
      <c r="AT33" s="215"/>
      <c r="AU33" s="215"/>
      <c r="AV33" s="217"/>
      <c r="AW33" s="215"/>
      <c r="AX33" s="215"/>
      <c r="AY33" s="215"/>
      <c r="AZ33" s="215"/>
      <c r="BA33" s="215"/>
      <c r="BB33" s="219"/>
      <c r="BC33" s="215"/>
      <c r="BD33" s="215"/>
      <c r="BE33" s="215"/>
      <c r="BF33" s="217"/>
      <c r="BG33" s="215"/>
      <c r="BH33" s="215"/>
      <c r="BI33" s="215"/>
      <c r="BJ33" s="215"/>
      <c r="BK33" s="215"/>
      <c r="BL33" s="218"/>
      <c r="BM33" s="215"/>
      <c r="BN33" s="215"/>
      <c r="BO33" s="215"/>
      <c r="BP33" s="215"/>
      <c r="BQ33" s="218"/>
      <c r="BR33" s="215"/>
      <c r="BS33" s="215"/>
      <c r="BT33" s="215"/>
      <c r="BU33" s="217"/>
      <c r="BV33" s="218"/>
      <c r="BW33" s="215"/>
      <c r="BX33" s="215"/>
      <c r="BY33" s="215"/>
      <c r="BZ33" s="217"/>
      <c r="CA33" s="215"/>
      <c r="CB33" s="215"/>
      <c r="CC33" s="215"/>
      <c r="CD33" s="215"/>
      <c r="CE33" s="217"/>
      <c r="CF33" s="218"/>
      <c r="CG33" s="215"/>
      <c r="CH33" s="215"/>
      <c r="CI33" s="215"/>
      <c r="CJ33" s="217"/>
      <c r="CK33" s="218"/>
      <c r="CL33" s="215"/>
      <c r="CM33" s="215"/>
      <c r="CN33" s="215"/>
      <c r="CO33" s="215"/>
      <c r="CP33" s="218"/>
      <c r="CQ33" s="215"/>
      <c r="CR33" s="215"/>
      <c r="CS33" s="215"/>
      <c r="CT33" s="217"/>
      <c r="CU33" s="215"/>
      <c r="CV33" s="215"/>
      <c r="CW33" s="215"/>
      <c r="CX33" s="215"/>
      <c r="CY33" s="215"/>
      <c r="CZ33" s="218"/>
      <c r="DA33" s="215"/>
      <c r="DB33" s="215"/>
      <c r="DC33" s="215"/>
      <c r="DD33" s="217"/>
      <c r="DE33" s="215"/>
      <c r="DF33" s="215"/>
      <c r="DG33" s="215"/>
      <c r="DH33" s="215"/>
      <c r="DI33" s="220"/>
      <c r="DJ33" s="219"/>
      <c r="DK33" s="215"/>
      <c r="DL33" s="215"/>
      <c r="DM33" s="215"/>
      <c r="DN33" s="215"/>
      <c r="DO33" s="218"/>
      <c r="DP33" s="215"/>
      <c r="DQ33" s="215"/>
      <c r="DR33" s="215"/>
      <c r="DS33" s="217"/>
      <c r="DT33" s="215"/>
      <c r="DU33" s="215"/>
      <c r="DV33" s="215"/>
      <c r="DW33" s="215"/>
      <c r="DX33" s="215"/>
      <c r="DY33" s="218"/>
      <c r="DZ33" s="215"/>
      <c r="EA33" s="215"/>
      <c r="EB33" s="215"/>
      <c r="EC33" s="217"/>
      <c r="ED33" s="218"/>
      <c r="EE33" s="215"/>
      <c r="EF33" s="215"/>
      <c r="EG33" s="215"/>
      <c r="EH33" s="217"/>
      <c r="EI33" s="215"/>
      <c r="EJ33" s="215"/>
      <c r="EK33" s="215"/>
      <c r="EL33" s="215"/>
      <c r="EM33" s="215"/>
      <c r="EN33" s="218"/>
      <c r="EO33" s="215"/>
      <c r="EP33" s="215"/>
      <c r="EQ33" s="215"/>
      <c r="ER33" s="217"/>
      <c r="ES33" s="215"/>
      <c r="ET33" s="215"/>
      <c r="EU33" s="215"/>
      <c r="EV33" s="215"/>
      <c r="EW33" s="215"/>
      <c r="EX33" s="218"/>
      <c r="EY33" s="215"/>
      <c r="EZ33" s="215"/>
      <c r="FA33" s="215"/>
      <c r="FB33" s="217"/>
      <c r="FC33" s="215"/>
      <c r="FD33" s="215"/>
      <c r="FE33" s="215"/>
      <c r="FF33" s="215"/>
      <c r="FG33" s="215"/>
      <c r="FH33" s="218"/>
      <c r="FI33" s="215"/>
      <c r="FJ33" s="215"/>
      <c r="FK33" s="215"/>
      <c r="FL33" s="217"/>
      <c r="FM33" s="218"/>
      <c r="FN33" s="215"/>
      <c r="FO33" s="215"/>
      <c r="FP33" s="215"/>
      <c r="FQ33" s="217"/>
      <c r="FR33" s="215"/>
      <c r="FS33" s="215"/>
      <c r="FT33" s="215"/>
      <c r="FU33" s="215"/>
      <c r="FV33" s="215"/>
      <c r="FW33" s="218"/>
      <c r="FX33" s="215"/>
      <c r="FY33" s="215"/>
      <c r="FZ33" s="215"/>
      <c r="GA33" s="217"/>
      <c r="GB33" s="215"/>
      <c r="GC33" s="215"/>
      <c r="GD33" s="215"/>
      <c r="GE33" s="215"/>
      <c r="GF33" s="215"/>
      <c r="GG33" s="218"/>
      <c r="GH33" s="215"/>
      <c r="GI33" s="215"/>
      <c r="GJ33" s="215"/>
      <c r="GK33" s="221"/>
      <c r="GL33" s="1604">
        <f>SUM(I35:GK35)</f>
        <v>0</v>
      </c>
      <c r="GM33" s="2154">
        <f>ROUND(GL33/30,2)</f>
        <v>0</v>
      </c>
      <c r="GN33" s="1607">
        <f>COUNT(I35:GK35)</f>
        <v>0</v>
      </c>
      <c r="GO33" s="1525"/>
      <c r="GP33" s="200"/>
    </row>
    <row r="34" spans="1:198" ht="10.35" customHeight="1">
      <c r="A34" s="1387"/>
      <c r="B34" s="1390"/>
      <c r="C34" s="1390"/>
      <c r="D34" s="1381"/>
      <c r="E34" s="1390"/>
      <c r="F34" s="1381"/>
      <c r="G34" s="1733"/>
      <c r="H34" s="1740"/>
      <c r="I34" s="214"/>
      <c r="J34" s="215"/>
      <c r="K34" s="215"/>
      <c r="L34" s="215"/>
      <c r="M34" s="217"/>
      <c r="N34" s="215"/>
      <c r="O34" s="215"/>
      <c r="P34" s="215"/>
      <c r="Q34" s="215"/>
      <c r="R34" s="217"/>
      <c r="S34" s="215"/>
      <c r="T34" s="215"/>
      <c r="U34" s="215"/>
      <c r="V34" s="215"/>
      <c r="W34" s="215"/>
      <c r="X34" s="218"/>
      <c r="Y34" s="215"/>
      <c r="Z34" s="215"/>
      <c r="AA34" s="215"/>
      <c r="AB34" s="215"/>
      <c r="AC34" s="218"/>
      <c r="AD34" s="215"/>
      <c r="AE34" s="215"/>
      <c r="AF34" s="215"/>
      <c r="AG34" s="217"/>
      <c r="AH34" s="215"/>
      <c r="AI34" s="215"/>
      <c r="AJ34" s="215"/>
      <c r="AK34" s="215"/>
      <c r="AL34" s="217"/>
      <c r="AM34" s="218"/>
      <c r="AN34" s="215"/>
      <c r="AO34" s="215"/>
      <c r="AP34" s="215"/>
      <c r="AQ34" s="217"/>
      <c r="AR34" s="215"/>
      <c r="AS34" s="215"/>
      <c r="AT34" s="215"/>
      <c r="AU34" s="215"/>
      <c r="AV34" s="217"/>
      <c r="AW34" s="215"/>
      <c r="AX34" s="215"/>
      <c r="AY34" s="215"/>
      <c r="AZ34" s="215"/>
      <c r="BA34" s="215"/>
      <c r="BB34" s="219"/>
      <c r="BC34" s="215"/>
      <c r="BD34" s="215"/>
      <c r="BE34" s="215"/>
      <c r="BF34" s="217"/>
      <c r="BG34" s="215"/>
      <c r="BH34" s="215"/>
      <c r="BI34" s="215"/>
      <c r="BJ34" s="215"/>
      <c r="BK34" s="215"/>
      <c r="BL34" s="218"/>
      <c r="BM34" s="215"/>
      <c r="BN34" s="215"/>
      <c r="BO34" s="215"/>
      <c r="BP34" s="215"/>
      <c r="BQ34" s="218"/>
      <c r="BR34" s="215"/>
      <c r="BS34" s="215"/>
      <c r="BT34" s="215"/>
      <c r="BU34" s="217"/>
      <c r="BV34" s="218"/>
      <c r="BW34" s="215"/>
      <c r="BX34" s="215"/>
      <c r="BY34" s="215"/>
      <c r="BZ34" s="217"/>
      <c r="CA34" s="215"/>
      <c r="CB34" s="215"/>
      <c r="CC34" s="215"/>
      <c r="CD34" s="215"/>
      <c r="CE34" s="217"/>
      <c r="CF34" s="218"/>
      <c r="CG34" s="215"/>
      <c r="CH34" s="215"/>
      <c r="CI34" s="215"/>
      <c r="CJ34" s="217"/>
      <c r="CK34" s="218"/>
      <c r="CL34" s="215"/>
      <c r="CM34" s="215"/>
      <c r="CN34" s="215"/>
      <c r="CO34" s="215"/>
      <c r="CP34" s="218"/>
      <c r="CQ34" s="215"/>
      <c r="CR34" s="215"/>
      <c r="CS34" s="215"/>
      <c r="CT34" s="217"/>
      <c r="CU34" s="215"/>
      <c r="CV34" s="215"/>
      <c r="CW34" s="215"/>
      <c r="CX34" s="215"/>
      <c r="CY34" s="215"/>
      <c r="CZ34" s="218"/>
      <c r="DA34" s="215"/>
      <c r="DB34" s="215"/>
      <c r="DC34" s="215"/>
      <c r="DD34" s="217"/>
      <c r="DE34" s="215"/>
      <c r="DF34" s="215"/>
      <c r="DG34" s="215"/>
      <c r="DH34" s="215"/>
      <c r="DI34" s="220"/>
      <c r="DJ34" s="219"/>
      <c r="DK34" s="215"/>
      <c r="DL34" s="215"/>
      <c r="DM34" s="215"/>
      <c r="DN34" s="215"/>
      <c r="DO34" s="218"/>
      <c r="DP34" s="215"/>
      <c r="DQ34" s="215"/>
      <c r="DR34" s="215"/>
      <c r="DS34" s="217"/>
      <c r="DT34" s="215"/>
      <c r="DU34" s="215"/>
      <c r="DV34" s="215"/>
      <c r="DW34" s="215"/>
      <c r="DX34" s="215"/>
      <c r="DY34" s="218"/>
      <c r="DZ34" s="215"/>
      <c r="EA34" s="215"/>
      <c r="EB34" s="215"/>
      <c r="EC34" s="217"/>
      <c r="ED34" s="218"/>
      <c r="EE34" s="215"/>
      <c r="EF34" s="215"/>
      <c r="EG34" s="215"/>
      <c r="EH34" s="217"/>
      <c r="EI34" s="215"/>
      <c r="EJ34" s="215"/>
      <c r="EK34" s="215"/>
      <c r="EL34" s="215"/>
      <c r="EM34" s="215"/>
      <c r="EN34" s="218"/>
      <c r="EO34" s="215"/>
      <c r="EP34" s="215"/>
      <c r="EQ34" s="215"/>
      <c r="ER34" s="217"/>
      <c r="ES34" s="215"/>
      <c r="ET34" s="215"/>
      <c r="EU34" s="215"/>
      <c r="EV34" s="215"/>
      <c r="EW34" s="215"/>
      <c r="EX34" s="218"/>
      <c r="EY34" s="215"/>
      <c r="EZ34" s="215"/>
      <c r="FA34" s="215"/>
      <c r="FB34" s="217"/>
      <c r="FC34" s="215"/>
      <c r="FD34" s="215"/>
      <c r="FE34" s="215"/>
      <c r="FF34" s="215"/>
      <c r="FG34" s="215"/>
      <c r="FH34" s="218"/>
      <c r="FI34" s="215"/>
      <c r="FJ34" s="215"/>
      <c r="FK34" s="215"/>
      <c r="FL34" s="217"/>
      <c r="FM34" s="218"/>
      <c r="FN34" s="215"/>
      <c r="FO34" s="215"/>
      <c r="FP34" s="215"/>
      <c r="FQ34" s="217"/>
      <c r="FR34" s="215"/>
      <c r="FS34" s="215"/>
      <c r="FT34" s="215"/>
      <c r="FU34" s="215"/>
      <c r="FV34" s="215"/>
      <c r="FW34" s="218"/>
      <c r="FX34" s="215"/>
      <c r="FY34" s="215"/>
      <c r="FZ34" s="215"/>
      <c r="GA34" s="217"/>
      <c r="GB34" s="215"/>
      <c r="GC34" s="215"/>
      <c r="GD34" s="215"/>
      <c r="GE34" s="215"/>
      <c r="GF34" s="215"/>
      <c r="GG34" s="218"/>
      <c r="GH34" s="215"/>
      <c r="GI34" s="215"/>
      <c r="GJ34" s="215"/>
      <c r="GK34" s="221"/>
      <c r="GL34" s="1605"/>
      <c r="GM34" s="2154"/>
      <c r="GN34" s="1609"/>
      <c r="GO34" s="1525"/>
      <c r="GP34" s="200"/>
    </row>
    <row r="35" spans="1:198" ht="10.35" customHeight="1">
      <c r="A35" s="1387"/>
      <c r="B35" s="1406"/>
      <c r="C35" s="1406"/>
      <c r="D35" s="1384"/>
      <c r="E35" s="1406"/>
      <c r="F35" s="1384"/>
      <c r="G35" s="1782"/>
      <c r="H35" s="1783"/>
      <c r="I35" s="1536"/>
      <c r="J35" s="1502"/>
      <c r="K35" s="1502"/>
      <c r="L35" s="1502"/>
      <c r="M35" s="1503"/>
      <c r="N35" s="1502"/>
      <c r="O35" s="1502"/>
      <c r="P35" s="1502"/>
      <c r="Q35" s="1502"/>
      <c r="R35" s="1503"/>
      <c r="S35" s="1501"/>
      <c r="T35" s="1502"/>
      <c r="U35" s="1502"/>
      <c r="V35" s="1502"/>
      <c r="W35" s="1503"/>
      <c r="X35" s="1501"/>
      <c r="Y35" s="1502"/>
      <c r="Z35" s="1502"/>
      <c r="AA35" s="1502"/>
      <c r="AB35" s="1503"/>
      <c r="AC35" s="1501"/>
      <c r="AD35" s="1502"/>
      <c r="AE35" s="1502"/>
      <c r="AF35" s="1502"/>
      <c r="AG35" s="1503"/>
      <c r="AH35" s="1502"/>
      <c r="AI35" s="1502"/>
      <c r="AJ35" s="1502"/>
      <c r="AK35" s="1502"/>
      <c r="AL35" s="1503"/>
      <c r="AM35" s="1501"/>
      <c r="AN35" s="1502"/>
      <c r="AO35" s="1502"/>
      <c r="AP35" s="1502"/>
      <c r="AQ35" s="1503"/>
      <c r="AR35" s="1502"/>
      <c r="AS35" s="1502"/>
      <c r="AT35" s="1502"/>
      <c r="AU35" s="1502"/>
      <c r="AV35" s="1503"/>
      <c r="AW35" s="1501"/>
      <c r="AX35" s="1502"/>
      <c r="AY35" s="1502"/>
      <c r="AZ35" s="1502"/>
      <c r="BA35" s="1544"/>
      <c r="BB35" s="1545"/>
      <c r="BC35" s="1502"/>
      <c r="BD35" s="1502"/>
      <c r="BE35" s="1502"/>
      <c r="BF35" s="1503"/>
      <c r="BG35" s="1502"/>
      <c r="BH35" s="1502"/>
      <c r="BI35" s="1502"/>
      <c r="BJ35" s="1502"/>
      <c r="BK35" s="1503"/>
      <c r="BL35" s="1501"/>
      <c r="BM35" s="1502"/>
      <c r="BN35" s="1502"/>
      <c r="BO35" s="1502"/>
      <c r="BP35" s="1503"/>
      <c r="BQ35" s="1501"/>
      <c r="BR35" s="1502"/>
      <c r="BS35" s="1502"/>
      <c r="BT35" s="1502"/>
      <c r="BU35" s="1503"/>
      <c r="BV35" s="1501"/>
      <c r="BW35" s="1502"/>
      <c r="BX35" s="1502"/>
      <c r="BY35" s="1502"/>
      <c r="BZ35" s="1503"/>
      <c r="CA35" s="1502"/>
      <c r="CB35" s="1502"/>
      <c r="CC35" s="1502"/>
      <c r="CD35" s="1502"/>
      <c r="CE35" s="1503"/>
      <c r="CF35" s="1501"/>
      <c r="CG35" s="1502"/>
      <c r="CH35" s="1502"/>
      <c r="CI35" s="1502"/>
      <c r="CJ35" s="1503"/>
      <c r="CK35" s="1501"/>
      <c r="CL35" s="1502"/>
      <c r="CM35" s="1502"/>
      <c r="CN35" s="1502"/>
      <c r="CO35" s="1502"/>
      <c r="CP35" s="1501"/>
      <c r="CQ35" s="1502"/>
      <c r="CR35" s="1502"/>
      <c r="CS35" s="1502"/>
      <c r="CT35" s="1503"/>
      <c r="CU35" s="1502"/>
      <c r="CV35" s="1502"/>
      <c r="CW35" s="1502"/>
      <c r="CX35" s="1502"/>
      <c r="CY35" s="1502"/>
      <c r="CZ35" s="1501"/>
      <c r="DA35" s="1502"/>
      <c r="DB35" s="1502"/>
      <c r="DC35" s="1502"/>
      <c r="DD35" s="1503"/>
      <c r="DE35" s="1502"/>
      <c r="DF35" s="1502"/>
      <c r="DG35" s="1502"/>
      <c r="DH35" s="1502"/>
      <c r="DI35" s="1544"/>
      <c r="DJ35" s="1545"/>
      <c r="DK35" s="1502"/>
      <c r="DL35" s="1502"/>
      <c r="DM35" s="1502"/>
      <c r="DN35" s="1502"/>
      <c r="DO35" s="1501"/>
      <c r="DP35" s="1502"/>
      <c r="DQ35" s="1502"/>
      <c r="DR35" s="1502"/>
      <c r="DS35" s="1503"/>
      <c r="DT35" s="1502"/>
      <c r="DU35" s="1502"/>
      <c r="DV35" s="1502"/>
      <c r="DW35" s="1502"/>
      <c r="DX35" s="1502"/>
      <c r="DY35" s="1501"/>
      <c r="DZ35" s="1502"/>
      <c r="EA35" s="1502"/>
      <c r="EB35" s="1502"/>
      <c r="EC35" s="1503"/>
      <c r="ED35" s="1501"/>
      <c r="EE35" s="1502"/>
      <c r="EF35" s="1502"/>
      <c r="EG35" s="1502"/>
      <c r="EH35" s="1503"/>
      <c r="EI35" s="1502"/>
      <c r="EJ35" s="1502"/>
      <c r="EK35" s="1502"/>
      <c r="EL35" s="1502"/>
      <c r="EM35" s="1502"/>
      <c r="EN35" s="1501"/>
      <c r="EO35" s="1502"/>
      <c r="EP35" s="1502"/>
      <c r="EQ35" s="1502"/>
      <c r="ER35" s="1503"/>
      <c r="ES35" s="1502"/>
      <c r="ET35" s="1502"/>
      <c r="EU35" s="1502"/>
      <c r="EV35" s="1502"/>
      <c r="EW35" s="1502"/>
      <c r="EX35" s="1501"/>
      <c r="EY35" s="1502"/>
      <c r="EZ35" s="1502"/>
      <c r="FA35" s="1502"/>
      <c r="FB35" s="1503"/>
      <c r="FC35" s="1502"/>
      <c r="FD35" s="1502"/>
      <c r="FE35" s="1502"/>
      <c r="FF35" s="1502"/>
      <c r="FG35" s="1502"/>
      <c r="FH35" s="1501"/>
      <c r="FI35" s="1502"/>
      <c r="FJ35" s="1502"/>
      <c r="FK35" s="1502"/>
      <c r="FL35" s="1503"/>
      <c r="FM35" s="1501"/>
      <c r="FN35" s="1502"/>
      <c r="FO35" s="1502"/>
      <c r="FP35" s="1502"/>
      <c r="FQ35" s="1503"/>
      <c r="FR35" s="1502"/>
      <c r="FS35" s="1502"/>
      <c r="FT35" s="1502"/>
      <c r="FU35" s="1502"/>
      <c r="FV35" s="1502"/>
      <c r="FW35" s="1501"/>
      <c r="FX35" s="1502"/>
      <c r="FY35" s="1502"/>
      <c r="FZ35" s="1502"/>
      <c r="GA35" s="1503"/>
      <c r="GB35" s="1502"/>
      <c r="GC35" s="1502"/>
      <c r="GD35" s="1502"/>
      <c r="GE35" s="1502"/>
      <c r="GF35" s="1503"/>
      <c r="GG35" s="1501"/>
      <c r="GH35" s="1502"/>
      <c r="GI35" s="1502"/>
      <c r="GJ35" s="1502"/>
      <c r="GK35" s="1541"/>
      <c r="GL35" s="1621"/>
      <c r="GM35" s="2156"/>
      <c r="GN35" s="1609"/>
      <c r="GO35" s="1537"/>
      <c r="GP35" s="200"/>
    </row>
    <row r="36" spans="1:198" ht="10.35" customHeight="1">
      <c r="A36" s="1402"/>
      <c r="B36" s="1405" t="str">
        <f>IF($A36="","",VLOOKUP($A36,②従事者明細!$A$3:$I$39,2))</f>
        <v/>
      </c>
      <c r="C36" s="1405" t="str">
        <f>IF($A36="","",VLOOKUP($A36,②従事者明細!$A$3:$I$39,3))</f>
        <v/>
      </c>
      <c r="D36" s="1383" t="str">
        <f>IF($A36="","",VLOOKUP($A36,②従事者明細!$A$3:$I$39,6))</f>
        <v/>
      </c>
      <c r="E36" s="1405" t="str">
        <f>IF($A36="","",VLOOKUP($A36,②従事者明細!$A$3:$I$39,5))</f>
        <v/>
      </c>
      <c r="F36" s="1383" t="str">
        <f>IF($A36="","",VLOOKUP($A36,②従事者明細!$A$3:$I$39,4))</f>
        <v/>
      </c>
      <c r="G36" s="1731" t="s">
        <v>856</v>
      </c>
      <c r="H36" s="1732"/>
      <c r="I36" s="207"/>
      <c r="J36" s="208"/>
      <c r="K36" s="208"/>
      <c r="L36" s="208"/>
      <c r="M36" s="209"/>
      <c r="N36" s="208"/>
      <c r="O36" s="208"/>
      <c r="P36" s="208"/>
      <c r="Q36" s="208"/>
      <c r="R36" s="208"/>
      <c r="S36" s="210"/>
      <c r="T36" s="208"/>
      <c r="U36" s="208"/>
      <c r="V36" s="208"/>
      <c r="W36" s="208"/>
      <c r="X36" s="210"/>
      <c r="Y36" s="208"/>
      <c r="Z36" s="208"/>
      <c r="AA36" s="208"/>
      <c r="AB36" s="208"/>
      <c r="AC36" s="210"/>
      <c r="AD36" s="208"/>
      <c r="AE36" s="208"/>
      <c r="AF36" s="208"/>
      <c r="AG36" s="209"/>
      <c r="AH36" s="208"/>
      <c r="AI36" s="208"/>
      <c r="AJ36" s="208"/>
      <c r="AK36" s="208"/>
      <c r="AL36" s="209"/>
      <c r="AM36" s="210"/>
      <c r="AN36" s="208"/>
      <c r="AO36" s="208"/>
      <c r="AP36" s="208"/>
      <c r="AQ36" s="209"/>
      <c r="AR36" s="208"/>
      <c r="AS36" s="208"/>
      <c r="AT36" s="208"/>
      <c r="AU36" s="208"/>
      <c r="AV36" s="209"/>
      <c r="AW36" s="208"/>
      <c r="AX36" s="208"/>
      <c r="AY36" s="208"/>
      <c r="AZ36" s="208"/>
      <c r="BA36" s="208"/>
      <c r="BB36" s="211"/>
      <c r="BC36" s="208"/>
      <c r="BD36" s="208"/>
      <c r="BE36" s="208"/>
      <c r="BF36" s="209"/>
      <c r="BG36" s="208"/>
      <c r="BH36" s="208"/>
      <c r="BI36" s="208"/>
      <c r="BJ36" s="208"/>
      <c r="BK36" s="208"/>
      <c r="BL36" s="210"/>
      <c r="BM36" s="208"/>
      <c r="BN36" s="208"/>
      <c r="BO36" s="208"/>
      <c r="BP36" s="208"/>
      <c r="BQ36" s="210"/>
      <c r="BR36" s="208"/>
      <c r="BS36" s="208"/>
      <c r="BT36" s="208"/>
      <c r="BU36" s="209"/>
      <c r="BV36" s="210"/>
      <c r="BW36" s="208"/>
      <c r="BX36" s="208"/>
      <c r="BY36" s="208"/>
      <c r="BZ36" s="209"/>
      <c r="CA36" s="208"/>
      <c r="CB36" s="208"/>
      <c r="CC36" s="208"/>
      <c r="CD36" s="208"/>
      <c r="CE36" s="209"/>
      <c r="CF36" s="210"/>
      <c r="CG36" s="208"/>
      <c r="CH36" s="208"/>
      <c r="CI36" s="208"/>
      <c r="CJ36" s="209"/>
      <c r="CK36" s="210"/>
      <c r="CL36" s="208"/>
      <c r="CM36" s="208"/>
      <c r="CN36" s="208"/>
      <c r="CO36" s="208"/>
      <c r="CP36" s="210"/>
      <c r="CQ36" s="208"/>
      <c r="CR36" s="208"/>
      <c r="CS36" s="208"/>
      <c r="CT36" s="209"/>
      <c r="CU36" s="208"/>
      <c r="CV36" s="208"/>
      <c r="CW36" s="208"/>
      <c r="CX36" s="208"/>
      <c r="CY36" s="208"/>
      <c r="CZ36" s="210"/>
      <c r="DA36" s="208"/>
      <c r="DB36" s="208"/>
      <c r="DC36" s="208"/>
      <c r="DD36" s="209"/>
      <c r="DE36" s="208"/>
      <c r="DF36" s="208"/>
      <c r="DG36" s="208"/>
      <c r="DH36" s="208"/>
      <c r="DI36" s="212"/>
      <c r="DJ36" s="211"/>
      <c r="DK36" s="208"/>
      <c r="DL36" s="208"/>
      <c r="DM36" s="208"/>
      <c r="DN36" s="208"/>
      <c r="DO36" s="210"/>
      <c r="DP36" s="208"/>
      <c r="DQ36" s="208"/>
      <c r="DR36" s="208"/>
      <c r="DS36" s="209"/>
      <c r="DT36" s="208"/>
      <c r="DU36" s="208"/>
      <c r="DV36" s="208"/>
      <c r="DW36" s="208"/>
      <c r="DX36" s="208"/>
      <c r="DY36" s="210"/>
      <c r="DZ36" s="208"/>
      <c r="EA36" s="208"/>
      <c r="EB36" s="208"/>
      <c r="EC36" s="209"/>
      <c r="ED36" s="210"/>
      <c r="EE36" s="208"/>
      <c r="EF36" s="208"/>
      <c r="EG36" s="208"/>
      <c r="EH36" s="209"/>
      <c r="EI36" s="208"/>
      <c r="EJ36" s="208"/>
      <c r="EK36" s="208"/>
      <c r="EL36" s="208"/>
      <c r="EM36" s="208"/>
      <c r="EN36" s="210"/>
      <c r="EO36" s="208"/>
      <c r="EP36" s="208"/>
      <c r="EQ36" s="208"/>
      <c r="ER36" s="209"/>
      <c r="ES36" s="208"/>
      <c r="ET36" s="208"/>
      <c r="EU36" s="208"/>
      <c r="EV36" s="208"/>
      <c r="EW36" s="208"/>
      <c r="EX36" s="210"/>
      <c r="EY36" s="208"/>
      <c r="EZ36" s="208"/>
      <c r="FA36" s="208"/>
      <c r="FB36" s="209"/>
      <c r="FC36" s="208"/>
      <c r="FD36" s="208"/>
      <c r="FE36" s="208"/>
      <c r="FF36" s="208"/>
      <c r="FG36" s="208"/>
      <c r="FH36" s="210"/>
      <c r="FI36" s="208"/>
      <c r="FJ36" s="208"/>
      <c r="FK36" s="208"/>
      <c r="FL36" s="209"/>
      <c r="FM36" s="210"/>
      <c r="FN36" s="208"/>
      <c r="FO36" s="208"/>
      <c r="FP36" s="208"/>
      <c r="FQ36" s="209"/>
      <c r="FR36" s="208"/>
      <c r="FS36" s="208"/>
      <c r="FT36" s="208"/>
      <c r="FU36" s="208"/>
      <c r="FV36" s="208"/>
      <c r="FW36" s="210"/>
      <c r="FX36" s="208"/>
      <c r="FY36" s="208"/>
      <c r="FZ36" s="208"/>
      <c r="GA36" s="209"/>
      <c r="GB36" s="208"/>
      <c r="GC36" s="208"/>
      <c r="GD36" s="208"/>
      <c r="GE36" s="208"/>
      <c r="GF36" s="208"/>
      <c r="GG36" s="210"/>
      <c r="GH36" s="208"/>
      <c r="GI36" s="208"/>
      <c r="GJ36" s="208"/>
      <c r="GK36" s="213"/>
      <c r="GL36" s="1608">
        <f>SUM(I38:GK38)</f>
        <v>0</v>
      </c>
      <c r="GM36" s="2153">
        <f>ROUND(GL36/30,2)</f>
        <v>0</v>
      </c>
      <c r="GN36" s="1608">
        <f>COUNT(I38:GK38)</f>
        <v>0</v>
      </c>
      <c r="GO36" s="1530"/>
      <c r="GP36" s="200"/>
    </row>
    <row r="37" spans="1:198" ht="10.35" customHeight="1">
      <c r="A37" s="1387"/>
      <c r="B37" s="1390"/>
      <c r="C37" s="1390"/>
      <c r="D37" s="1381"/>
      <c r="E37" s="1390"/>
      <c r="F37" s="1381"/>
      <c r="G37" s="1733"/>
      <c r="H37" s="1734"/>
      <c r="I37" s="214"/>
      <c r="J37" s="215"/>
      <c r="K37" s="215"/>
      <c r="L37" s="215"/>
      <c r="M37" s="217"/>
      <c r="N37" s="215"/>
      <c r="O37" s="215"/>
      <c r="P37" s="215"/>
      <c r="Q37" s="215"/>
      <c r="R37" s="217"/>
      <c r="S37" s="215"/>
      <c r="T37" s="215"/>
      <c r="U37" s="215"/>
      <c r="V37" s="215"/>
      <c r="W37" s="215"/>
      <c r="X37" s="218"/>
      <c r="Y37" s="215"/>
      <c r="Z37" s="215"/>
      <c r="AA37" s="215"/>
      <c r="AB37" s="215"/>
      <c r="AC37" s="218"/>
      <c r="AD37" s="215"/>
      <c r="AE37" s="215"/>
      <c r="AF37" s="215"/>
      <c r="AG37" s="217"/>
      <c r="AH37" s="215"/>
      <c r="AI37" s="215"/>
      <c r="AJ37" s="215"/>
      <c r="AK37" s="215"/>
      <c r="AL37" s="217"/>
      <c r="AM37" s="218"/>
      <c r="AN37" s="215"/>
      <c r="AO37" s="215"/>
      <c r="AP37" s="215"/>
      <c r="AQ37" s="217"/>
      <c r="AR37" s="215"/>
      <c r="AS37" s="215"/>
      <c r="AT37" s="215"/>
      <c r="AU37" s="215"/>
      <c r="AV37" s="217"/>
      <c r="AW37" s="215"/>
      <c r="AX37" s="215"/>
      <c r="AY37" s="215"/>
      <c r="AZ37" s="215"/>
      <c r="BA37" s="215"/>
      <c r="BB37" s="219"/>
      <c r="BC37" s="215"/>
      <c r="BD37" s="215"/>
      <c r="BE37" s="215"/>
      <c r="BF37" s="217"/>
      <c r="BG37" s="215"/>
      <c r="BH37" s="215"/>
      <c r="BI37" s="215"/>
      <c r="BJ37" s="215"/>
      <c r="BK37" s="215"/>
      <c r="BL37" s="218"/>
      <c r="BM37" s="215"/>
      <c r="BN37" s="215"/>
      <c r="BO37" s="215"/>
      <c r="BP37" s="215"/>
      <c r="BQ37" s="218"/>
      <c r="BR37" s="215"/>
      <c r="BS37" s="215"/>
      <c r="BT37" s="215"/>
      <c r="BU37" s="217"/>
      <c r="BV37" s="218"/>
      <c r="BW37" s="215"/>
      <c r="BX37" s="215"/>
      <c r="BY37" s="215"/>
      <c r="BZ37" s="217"/>
      <c r="CA37" s="215"/>
      <c r="CB37" s="215"/>
      <c r="CC37" s="215"/>
      <c r="CD37" s="215"/>
      <c r="CE37" s="217"/>
      <c r="CF37" s="218"/>
      <c r="CG37" s="215"/>
      <c r="CH37" s="215"/>
      <c r="CI37" s="215"/>
      <c r="CJ37" s="217"/>
      <c r="CK37" s="218"/>
      <c r="CL37" s="215"/>
      <c r="CM37" s="215"/>
      <c r="CN37" s="215"/>
      <c r="CO37" s="215"/>
      <c r="CP37" s="218"/>
      <c r="CQ37" s="215"/>
      <c r="CR37" s="215"/>
      <c r="CS37" s="215"/>
      <c r="CT37" s="217"/>
      <c r="CU37" s="215"/>
      <c r="CV37" s="215"/>
      <c r="CW37" s="215"/>
      <c r="CX37" s="215"/>
      <c r="CY37" s="215"/>
      <c r="CZ37" s="218"/>
      <c r="DA37" s="215"/>
      <c r="DB37" s="215"/>
      <c r="DC37" s="215"/>
      <c r="DD37" s="217"/>
      <c r="DE37" s="215"/>
      <c r="DF37" s="215"/>
      <c r="DG37" s="215"/>
      <c r="DH37" s="215"/>
      <c r="DI37" s="220"/>
      <c r="DJ37" s="219"/>
      <c r="DK37" s="215"/>
      <c r="DL37" s="215"/>
      <c r="DM37" s="215"/>
      <c r="DN37" s="215"/>
      <c r="DO37" s="218"/>
      <c r="DP37" s="215"/>
      <c r="DQ37" s="215"/>
      <c r="DR37" s="215"/>
      <c r="DS37" s="217"/>
      <c r="DT37" s="215"/>
      <c r="DU37" s="215"/>
      <c r="DV37" s="215"/>
      <c r="DW37" s="215"/>
      <c r="DX37" s="215"/>
      <c r="DY37" s="218"/>
      <c r="DZ37" s="215"/>
      <c r="EA37" s="215"/>
      <c r="EB37" s="215"/>
      <c r="EC37" s="217"/>
      <c r="ED37" s="218"/>
      <c r="EE37" s="215"/>
      <c r="EF37" s="215"/>
      <c r="EG37" s="215"/>
      <c r="EH37" s="217"/>
      <c r="EI37" s="215"/>
      <c r="EJ37" s="215"/>
      <c r="EK37" s="215"/>
      <c r="EL37" s="215"/>
      <c r="EM37" s="215"/>
      <c r="EN37" s="218"/>
      <c r="EO37" s="215"/>
      <c r="EP37" s="215"/>
      <c r="EQ37" s="215"/>
      <c r="ER37" s="217"/>
      <c r="ES37" s="215"/>
      <c r="ET37" s="215"/>
      <c r="EU37" s="215"/>
      <c r="EV37" s="215"/>
      <c r="EW37" s="215"/>
      <c r="EX37" s="218"/>
      <c r="EY37" s="215"/>
      <c r="EZ37" s="215"/>
      <c r="FA37" s="215"/>
      <c r="FB37" s="217"/>
      <c r="FC37" s="215"/>
      <c r="FD37" s="215"/>
      <c r="FE37" s="215"/>
      <c r="FF37" s="215"/>
      <c r="FG37" s="215"/>
      <c r="FH37" s="218"/>
      <c r="FI37" s="215"/>
      <c r="FJ37" s="215"/>
      <c r="FK37" s="215"/>
      <c r="FL37" s="217"/>
      <c r="FM37" s="218"/>
      <c r="FN37" s="215"/>
      <c r="FO37" s="215"/>
      <c r="FP37" s="215"/>
      <c r="FQ37" s="217"/>
      <c r="FR37" s="215"/>
      <c r="FS37" s="215"/>
      <c r="FT37" s="215"/>
      <c r="FU37" s="215"/>
      <c r="FV37" s="215"/>
      <c r="FW37" s="218"/>
      <c r="FX37" s="215"/>
      <c r="FY37" s="215"/>
      <c r="FZ37" s="215"/>
      <c r="GA37" s="217"/>
      <c r="GB37" s="215"/>
      <c r="GC37" s="215"/>
      <c r="GD37" s="215"/>
      <c r="GE37" s="215"/>
      <c r="GF37" s="215"/>
      <c r="GG37" s="218"/>
      <c r="GH37" s="215"/>
      <c r="GI37" s="215"/>
      <c r="GJ37" s="215"/>
      <c r="GK37" s="221"/>
      <c r="GL37" s="1609"/>
      <c r="GM37" s="2154"/>
      <c r="GN37" s="1609"/>
      <c r="GO37" s="1525"/>
      <c r="GP37" s="200"/>
    </row>
    <row r="38" spans="1:198" ht="10.35" customHeight="1">
      <c r="A38" s="1387"/>
      <c r="B38" s="1390"/>
      <c r="C38" s="1390"/>
      <c r="D38" s="1381"/>
      <c r="E38" s="1390"/>
      <c r="F38" s="1381"/>
      <c r="G38" s="1735"/>
      <c r="H38" s="1736"/>
      <c r="I38" s="1517"/>
      <c r="J38" s="1511"/>
      <c r="K38" s="1511"/>
      <c r="L38" s="1511"/>
      <c r="M38" s="1512"/>
      <c r="N38" s="1592"/>
      <c r="O38" s="1592"/>
      <c r="P38" s="1592"/>
      <c r="Q38" s="1592"/>
      <c r="R38" s="1593"/>
      <c r="S38" s="1510"/>
      <c r="T38" s="1511"/>
      <c r="U38" s="1511"/>
      <c r="V38" s="1511"/>
      <c r="W38" s="1512"/>
      <c r="X38" s="1510"/>
      <c r="Y38" s="1511"/>
      <c r="Z38" s="1511"/>
      <c r="AA38" s="1511"/>
      <c r="AB38" s="1512"/>
      <c r="AC38" s="1510"/>
      <c r="AD38" s="1511"/>
      <c r="AE38" s="1511"/>
      <c r="AF38" s="1511"/>
      <c r="AG38" s="1512"/>
      <c r="AH38" s="1511"/>
      <c r="AI38" s="1511"/>
      <c r="AJ38" s="1511"/>
      <c r="AK38" s="1511"/>
      <c r="AL38" s="1512"/>
      <c r="AM38" s="1510"/>
      <c r="AN38" s="1511"/>
      <c r="AO38" s="1511"/>
      <c r="AP38" s="1511"/>
      <c r="AQ38" s="1512"/>
      <c r="AR38" s="1511"/>
      <c r="AS38" s="1511"/>
      <c r="AT38" s="1511"/>
      <c r="AU38" s="1511"/>
      <c r="AV38" s="1512"/>
      <c r="AW38" s="1510"/>
      <c r="AX38" s="1511"/>
      <c r="AY38" s="1511"/>
      <c r="AZ38" s="1511"/>
      <c r="BA38" s="1521"/>
      <c r="BB38" s="1522"/>
      <c r="BC38" s="1511"/>
      <c r="BD38" s="1511"/>
      <c r="BE38" s="1511"/>
      <c r="BF38" s="1512"/>
      <c r="BG38" s="1511"/>
      <c r="BH38" s="1511"/>
      <c r="BI38" s="1511"/>
      <c r="BJ38" s="1511"/>
      <c r="BK38" s="1512"/>
      <c r="BL38" s="1510"/>
      <c r="BM38" s="1511"/>
      <c r="BN38" s="1511"/>
      <c r="BO38" s="1511"/>
      <c r="BP38" s="1512"/>
      <c r="BQ38" s="1510"/>
      <c r="BR38" s="1511"/>
      <c r="BS38" s="1511"/>
      <c r="BT38" s="1511"/>
      <c r="BU38" s="1512"/>
      <c r="BV38" s="1510"/>
      <c r="BW38" s="1511"/>
      <c r="BX38" s="1511"/>
      <c r="BY38" s="1511"/>
      <c r="BZ38" s="1512"/>
      <c r="CA38" s="1511"/>
      <c r="CB38" s="1511"/>
      <c r="CC38" s="1511"/>
      <c r="CD38" s="1511"/>
      <c r="CE38" s="1512"/>
      <c r="CF38" s="1510"/>
      <c r="CG38" s="1511"/>
      <c r="CH38" s="1511"/>
      <c r="CI38" s="1511"/>
      <c r="CJ38" s="1512"/>
      <c r="CK38" s="1510"/>
      <c r="CL38" s="1511"/>
      <c r="CM38" s="1511"/>
      <c r="CN38" s="1511"/>
      <c r="CO38" s="1511"/>
      <c r="CP38" s="1510"/>
      <c r="CQ38" s="1511"/>
      <c r="CR38" s="1511"/>
      <c r="CS38" s="1511"/>
      <c r="CT38" s="1512"/>
      <c r="CU38" s="1511"/>
      <c r="CV38" s="1511"/>
      <c r="CW38" s="1511"/>
      <c r="CX38" s="1511"/>
      <c r="CY38" s="1511"/>
      <c r="CZ38" s="1510"/>
      <c r="DA38" s="1511"/>
      <c r="DB38" s="1511"/>
      <c r="DC38" s="1511"/>
      <c r="DD38" s="1512"/>
      <c r="DE38" s="1511"/>
      <c r="DF38" s="1511"/>
      <c r="DG38" s="1511"/>
      <c r="DH38" s="1511"/>
      <c r="DI38" s="1521"/>
      <c r="DJ38" s="1522"/>
      <c r="DK38" s="1511"/>
      <c r="DL38" s="1511"/>
      <c r="DM38" s="1511"/>
      <c r="DN38" s="1511"/>
      <c r="DO38" s="1510"/>
      <c r="DP38" s="1511"/>
      <c r="DQ38" s="1511"/>
      <c r="DR38" s="1511"/>
      <c r="DS38" s="1512"/>
      <c r="DT38" s="1511"/>
      <c r="DU38" s="1511"/>
      <c r="DV38" s="1511"/>
      <c r="DW38" s="1511"/>
      <c r="DX38" s="1511"/>
      <c r="DY38" s="1510"/>
      <c r="DZ38" s="1511"/>
      <c r="EA38" s="1511"/>
      <c r="EB38" s="1511"/>
      <c r="EC38" s="1512"/>
      <c r="ED38" s="1510"/>
      <c r="EE38" s="1511"/>
      <c r="EF38" s="1511"/>
      <c r="EG38" s="1511"/>
      <c r="EH38" s="1512"/>
      <c r="EI38" s="1511"/>
      <c r="EJ38" s="1511"/>
      <c r="EK38" s="1511"/>
      <c r="EL38" s="1511"/>
      <c r="EM38" s="1511"/>
      <c r="EN38" s="1510"/>
      <c r="EO38" s="1511"/>
      <c r="EP38" s="1511"/>
      <c r="EQ38" s="1511"/>
      <c r="ER38" s="1512"/>
      <c r="ES38" s="1511"/>
      <c r="ET38" s="1511"/>
      <c r="EU38" s="1511"/>
      <c r="EV38" s="1511"/>
      <c r="EW38" s="1511"/>
      <c r="EX38" s="1510"/>
      <c r="EY38" s="1511"/>
      <c r="EZ38" s="1511"/>
      <c r="FA38" s="1511"/>
      <c r="FB38" s="1512"/>
      <c r="FC38" s="1511"/>
      <c r="FD38" s="1511"/>
      <c r="FE38" s="1511"/>
      <c r="FF38" s="1511"/>
      <c r="FG38" s="1511"/>
      <c r="FH38" s="1510"/>
      <c r="FI38" s="1511"/>
      <c r="FJ38" s="1511"/>
      <c r="FK38" s="1511"/>
      <c r="FL38" s="1512"/>
      <c r="FM38" s="1510"/>
      <c r="FN38" s="1511"/>
      <c r="FO38" s="1511"/>
      <c r="FP38" s="1511"/>
      <c r="FQ38" s="1512"/>
      <c r="FR38" s="1511"/>
      <c r="FS38" s="1511"/>
      <c r="FT38" s="1511"/>
      <c r="FU38" s="1511"/>
      <c r="FV38" s="1511"/>
      <c r="FW38" s="1510"/>
      <c r="FX38" s="1511"/>
      <c r="FY38" s="1511"/>
      <c r="FZ38" s="1511"/>
      <c r="GA38" s="1512"/>
      <c r="GB38" s="1511"/>
      <c r="GC38" s="1511"/>
      <c r="GD38" s="1511"/>
      <c r="GE38" s="1511"/>
      <c r="GF38" s="1512"/>
      <c r="GG38" s="1510"/>
      <c r="GH38" s="1511"/>
      <c r="GI38" s="1511"/>
      <c r="GJ38" s="1511"/>
      <c r="GK38" s="1513"/>
      <c r="GL38" s="1609"/>
      <c r="GM38" s="2155"/>
      <c r="GN38" s="1604"/>
      <c r="GO38" s="1525"/>
      <c r="GP38" s="200"/>
    </row>
    <row r="39" spans="1:198" ht="10.35" customHeight="1">
      <c r="A39" s="1387"/>
      <c r="B39" s="1390"/>
      <c r="C39" s="1390"/>
      <c r="D39" s="1381"/>
      <c r="E39" s="1390"/>
      <c r="F39" s="1381"/>
      <c r="G39" s="1737" t="s">
        <v>857</v>
      </c>
      <c r="H39" s="1738"/>
      <c r="I39" s="214"/>
      <c r="J39" s="215"/>
      <c r="K39" s="215"/>
      <c r="L39" s="215"/>
      <c r="M39" s="217"/>
      <c r="N39" s="215"/>
      <c r="O39" s="215"/>
      <c r="P39" s="215"/>
      <c r="Q39" s="215"/>
      <c r="R39" s="215"/>
      <c r="S39" s="218"/>
      <c r="T39" s="215"/>
      <c r="U39" s="215"/>
      <c r="V39" s="215"/>
      <c r="W39" s="215"/>
      <c r="X39" s="218"/>
      <c r="Y39" s="215"/>
      <c r="Z39" s="215"/>
      <c r="AA39" s="215"/>
      <c r="AB39" s="215"/>
      <c r="AC39" s="218"/>
      <c r="AD39" s="215"/>
      <c r="AE39" s="215"/>
      <c r="AF39" s="215"/>
      <c r="AG39" s="217"/>
      <c r="AH39" s="215"/>
      <c r="AI39" s="215"/>
      <c r="AJ39" s="215"/>
      <c r="AK39" s="215"/>
      <c r="AL39" s="217"/>
      <c r="AM39" s="218"/>
      <c r="AN39" s="215"/>
      <c r="AO39" s="215"/>
      <c r="AP39" s="215"/>
      <c r="AQ39" s="217"/>
      <c r="AR39" s="215"/>
      <c r="AS39" s="215"/>
      <c r="AT39" s="215"/>
      <c r="AU39" s="215"/>
      <c r="AV39" s="217"/>
      <c r="AW39" s="215"/>
      <c r="AX39" s="215"/>
      <c r="AY39" s="215"/>
      <c r="AZ39" s="215"/>
      <c r="BA39" s="215"/>
      <c r="BB39" s="219"/>
      <c r="BC39" s="215"/>
      <c r="BD39" s="215"/>
      <c r="BE39" s="215"/>
      <c r="BF39" s="217"/>
      <c r="BG39" s="215"/>
      <c r="BH39" s="215"/>
      <c r="BI39" s="215"/>
      <c r="BJ39" s="215"/>
      <c r="BK39" s="215"/>
      <c r="BL39" s="218"/>
      <c r="BM39" s="215"/>
      <c r="BN39" s="215"/>
      <c r="BO39" s="215"/>
      <c r="BP39" s="215"/>
      <c r="BQ39" s="218"/>
      <c r="BR39" s="215"/>
      <c r="BS39" s="215"/>
      <c r="BT39" s="215"/>
      <c r="BU39" s="217"/>
      <c r="BV39" s="218"/>
      <c r="BW39" s="215"/>
      <c r="BX39" s="215"/>
      <c r="BY39" s="215"/>
      <c r="BZ39" s="217"/>
      <c r="CA39" s="215"/>
      <c r="CB39" s="215"/>
      <c r="CC39" s="215"/>
      <c r="CD39" s="215"/>
      <c r="CE39" s="217"/>
      <c r="CF39" s="218"/>
      <c r="CG39" s="215"/>
      <c r="CH39" s="215"/>
      <c r="CI39" s="215"/>
      <c r="CJ39" s="217"/>
      <c r="CK39" s="218"/>
      <c r="CL39" s="215"/>
      <c r="CM39" s="215"/>
      <c r="CN39" s="215"/>
      <c r="CO39" s="215"/>
      <c r="CP39" s="218"/>
      <c r="CQ39" s="215"/>
      <c r="CR39" s="215"/>
      <c r="CS39" s="215"/>
      <c r="CT39" s="217"/>
      <c r="CU39" s="215"/>
      <c r="CV39" s="215"/>
      <c r="CW39" s="215"/>
      <c r="CX39" s="215"/>
      <c r="CY39" s="215"/>
      <c r="CZ39" s="218"/>
      <c r="DA39" s="215"/>
      <c r="DB39" s="215"/>
      <c r="DC39" s="215"/>
      <c r="DD39" s="217"/>
      <c r="DE39" s="215"/>
      <c r="DF39" s="215"/>
      <c r="DG39" s="215"/>
      <c r="DH39" s="215"/>
      <c r="DI39" s="220"/>
      <c r="DJ39" s="219"/>
      <c r="DK39" s="215"/>
      <c r="DL39" s="215"/>
      <c r="DM39" s="215"/>
      <c r="DN39" s="215"/>
      <c r="DO39" s="218"/>
      <c r="DP39" s="215"/>
      <c r="DQ39" s="215"/>
      <c r="DR39" s="215"/>
      <c r="DS39" s="217"/>
      <c r="DT39" s="215"/>
      <c r="DU39" s="215"/>
      <c r="DV39" s="215"/>
      <c r="DW39" s="215"/>
      <c r="DX39" s="215"/>
      <c r="DY39" s="218"/>
      <c r="DZ39" s="215"/>
      <c r="EA39" s="215"/>
      <c r="EB39" s="215"/>
      <c r="EC39" s="217"/>
      <c r="ED39" s="218"/>
      <c r="EE39" s="215"/>
      <c r="EF39" s="215"/>
      <c r="EG39" s="215"/>
      <c r="EH39" s="217"/>
      <c r="EI39" s="215"/>
      <c r="EJ39" s="215"/>
      <c r="EK39" s="215"/>
      <c r="EL39" s="215"/>
      <c r="EM39" s="215"/>
      <c r="EN39" s="218"/>
      <c r="EO39" s="215"/>
      <c r="EP39" s="215"/>
      <c r="EQ39" s="215"/>
      <c r="ER39" s="217"/>
      <c r="ES39" s="215"/>
      <c r="ET39" s="215"/>
      <c r="EU39" s="215"/>
      <c r="EV39" s="215"/>
      <c r="EW39" s="215"/>
      <c r="EX39" s="218"/>
      <c r="EY39" s="215"/>
      <c r="EZ39" s="215"/>
      <c r="FA39" s="215"/>
      <c r="FB39" s="217"/>
      <c r="FC39" s="215"/>
      <c r="FD39" s="215"/>
      <c r="FE39" s="215"/>
      <c r="FF39" s="215"/>
      <c r="FG39" s="215"/>
      <c r="FH39" s="218"/>
      <c r="FI39" s="215"/>
      <c r="FJ39" s="215"/>
      <c r="FK39" s="215"/>
      <c r="FL39" s="217"/>
      <c r="FM39" s="218"/>
      <c r="FN39" s="215"/>
      <c r="FO39" s="215"/>
      <c r="FP39" s="215"/>
      <c r="FQ39" s="217"/>
      <c r="FR39" s="215"/>
      <c r="FS39" s="215"/>
      <c r="FT39" s="215"/>
      <c r="FU39" s="215"/>
      <c r="FV39" s="215"/>
      <c r="FW39" s="218"/>
      <c r="FX39" s="215"/>
      <c r="FY39" s="215"/>
      <c r="FZ39" s="215"/>
      <c r="GA39" s="217"/>
      <c r="GB39" s="215"/>
      <c r="GC39" s="215"/>
      <c r="GD39" s="215"/>
      <c r="GE39" s="215"/>
      <c r="GF39" s="215"/>
      <c r="GG39" s="218"/>
      <c r="GH39" s="215"/>
      <c r="GI39" s="215"/>
      <c r="GJ39" s="215"/>
      <c r="GK39" s="221"/>
      <c r="GL39" s="1604">
        <f>SUM(I41:GK41)</f>
        <v>0</v>
      </c>
      <c r="GM39" s="2154">
        <f>ROUND(GL39/30,2)</f>
        <v>0</v>
      </c>
      <c r="GN39" s="1609">
        <f>COUNT(I41:GK41)</f>
        <v>0</v>
      </c>
      <c r="GO39" s="1525"/>
      <c r="GP39" s="200"/>
    </row>
    <row r="40" spans="1:198" ht="10.35" customHeight="1">
      <c r="A40" s="1387"/>
      <c r="B40" s="1390"/>
      <c r="C40" s="1390"/>
      <c r="D40" s="1381"/>
      <c r="E40" s="1390"/>
      <c r="F40" s="1381"/>
      <c r="G40" s="1739"/>
      <c r="H40" s="1740"/>
      <c r="I40" s="214"/>
      <c r="J40" s="215"/>
      <c r="K40" s="215"/>
      <c r="L40" s="215"/>
      <c r="M40" s="217"/>
      <c r="N40" s="215"/>
      <c r="O40" s="215"/>
      <c r="P40" s="215"/>
      <c r="Q40" s="215"/>
      <c r="R40" s="217"/>
      <c r="S40" s="215"/>
      <c r="T40" s="215"/>
      <c r="U40" s="215"/>
      <c r="V40" s="215"/>
      <c r="W40" s="215"/>
      <c r="X40" s="218"/>
      <c r="Y40" s="215"/>
      <c r="Z40" s="215"/>
      <c r="AA40" s="215"/>
      <c r="AB40" s="215"/>
      <c r="AC40" s="218"/>
      <c r="AD40" s="215"/>
      <c r="AE40" s="215"/>
      <c r="AF40" s="215"/>
      <c r="AG40" s="217"/>
      <c r="AH40" s="215"/>
      <c r="AI40" s="215"/>
      <c r="AJ40" s="215"/>
      <c r="AK40" s="215"/>
      <c r="AL40" s="217"/>
      <c r="AM40" s="218"/>
      <c r="AN40" s="215"/>
      <c r="AO40" s="215"/>
      <c r="AP40" s="215"/>
      <c r="AQ40" s="217"/>
      <c r="AR40" s="215"/>
      <c r="AS40" s="215"/>
      <c r="AT40" s="215"/>
      <c r="AU40" s="215"/>
      <c r="AV40" s="217"/>
      <c r="AW40" s="215"/>
      <c r="AX40" s="215"/>
      <c r="AY40" s="215"/>
      <c r="AZ40" s="215"/>
      <c r="BA40" s="215"/>
      <c r="BB40" s="219"/>
      <c r="BC40" s="215"/>
      <c r="BD40" s="215"/>
      <c r="BE40" s="215"/>
      <c r="BF40" s="217"/>
      <c r="BG40" s="215"/>
      <c r="BH40" s="215"/>
      <c r="BI40" s="215"/>
      <c r="BJ40" s="215"/>
      <c r="BK40" s="215"/>
      <c r="BL40" s="218"/>
      <c r="BM40" s="215"/>
      <c r="BN40" s="215"/>
      <c r="BO40" s="215"/>
      <c r="BP40" s="215"/>
      <c r="BQ40" s="218"/>
      <c r="BR40" s="215"/>
      <c r="BS40" s="215"/>
      <c r="BT40" s="215"/>
      <c r="BU40" s="217"/>
      <c r="BV40" s="218"/>
      <c r="BW40" s="215"/>
      <c r="BX40" s="215"/>
      <c r="BY40" s="215"/>
      <c r="BZ40" s="217"/>
      <c r="CA40" s="215"/>
      <c r="CB40" s="215"/>
      <c r="CC40" s="215"/>
      <c r="CD40" s="215"/>
      <c r="CE40" s="217"/>
      <c r="CF40" s="218"/>
      <c r="CG40" s="215"/>
      <c r="CH40" s="215"/>
      <c r="CI40" s="215"/>
      <c r="CJ40" s="217"/>
      <c r="CK40" s="218"/>
      <c r="CL40" s="215"/>
      <c r="CM40" s="215"/>
      <c r="CN40" s="215"/>
      <c r="CO40" s="215"/>
      <c r="CP40" s="218"/>
      <c r="CQ40" s="215"/>
      <c r="CR40" s="215"/>
      <c r="CS40" s="215"/>
      <c r="CT40" s="217"/>
      <c r="CU40" s="215"/>
      <c r="CV40" s="215"/>
      <c r="CW40" s="215"/>
      <c r="CX40" s="215"/>
      <c r="CY40" s="215"/>
      <c r="CZ40" s="218"/>
      <c r="DA40" s="215"/>
      <c r="DB40" s="215"/>
      <c r="DC40" s="215"/>
      <c r="DD40" s="217"/>
      <c r="DE40" s="215"/>
      <c r="DF40" s="215"/>
      <c r="DG40" s="215"/>
      <c r="DH40" s="215"/>
      <c r="DI40" s="220"/>
      <c r="DJ40" s="219"/>
      <c r="DK40" s="215"/>
      <c r="DL40" s="215"/>
      <c r="DM40" s="215"/>
      <c r="DN40" s="215"/>
      <c r="DO40" s="218"/>
      <c r="DP40" s="215"/>
      <c r="DQ40" s="215"/>
      <c r="DR40" s="215"/>
      <c r="DS40" s="217"/>
      <c r="DT40" s="215"/>
      <c r="DU40" s="215"/>
      <c r="DV40" s="215"/>
      <c r="DW40" s="215"/>
      <c r="DX40" s="215"/>
      <c r="DY40" s="218"/>
      <c r="DZ40" s="215"/>
      <c r="EA40" s="215"/>
      <c r="EB40" s="215"/>
      <c r="EC40" s="217"/>
      <c r="ED40" s="218"/>
      <c r="EE40" s="215"/>
      <c r="EF40" s="215"/>
      <c r="EG40" s="215"/>
      <c r="EH40" s="217"/>
      <c r="EI40" s="215"/>
      <c r="EJ40" s="215"/>
      <c r="EK40" s="215"/>
      <c r="EL40" s="215"/>
      <c r="EM40" s="215"/>
      <c r="EN40" s="218"/>
      <c r="EO40" s="215"/>
      <c r="EP40" s="215"/>
      <c r="EQ40" s="215"/>
      <c r="ER40" s="217"/>
      <c r="ES40" s="215"/>
      <c r="ET40" s="215"/>
      <c r="EU40" s="215"/>
      <c r="EV40" s="215"/>
      <c r="EW40" s="215"/>
      <c r="EX40" s="218"/>
      <c r="EY40" s="215"/>
      <c r="EZ40" s="215"/>
      <c r="FA40" s="215"/>
      <c r="FB40" s="217"/>
      <c r="FC40" s="215"/>
      <c r="FD40" s="215"/>
      <c r="FE40" s="215"/>
      <c r="FF40" s="215"/>
      <c r="FG40" s="215"/>
      <c r="FH40" s="218"/>
      <c r="FI40" s="215"/>
      <c r="FJ40" s="215"/>
      <c r="FK40" s="215"/>
      <c r="FL40" s="217"/>
      <c r="FM40" s="218"/>
      <c r="FN40" s="215"/>
      <c r="FO40" s="215"/>
      <c r="FP40" s="215"/>
      <c r="FQ40" s="217"/>
      <c r="FR40" s="215"/>
      <c r="FS40" s="215"/>
      <c r="FT40" s="215"/>
      <c r="FU40" s="215"/>
      <c r="FV40" s="215"/>
      <c r="FW40" s="218"/>
      <c r="FX40" s="215"/>
      <c r="FY40" s="215"/>
      <c r="FZ40" s="215"/>
      <c r="GA40" s="217"/>
      <c r="GB40" s="215"/>
      <c r="GC40" s="215"/>
      <c r="GD40" s="215"/>
      <c r="GE40" s="215"/>
      <c r="GF40" s="215"/>
      <c r="GG40" s="218"/>
      <c r="GH40" s="215"/>
      <c r="GI40" s="215"/>
      <c r="GJ40" s="215"/>
      <c r="GK40" s="221"/>
      <c r="GL40" s="1605"/>
      <c r="GM40" s="2154"/>
      <c r="GN40" s="1609"/>
      <c r="GO40" s="1525"/>
      <c r="GP40" s="200"/>
    </row>
    <row r="41" spans="1:198" ht="10.35" customHeight="1">
      <c r="A41" s="1387"/>
      <c r="B41" s="1390"/>
      <c r="C41" s="1390"/>
      <c r="D41" s="1381"/>
      <c r="E41" s="1390"/>
      <c r="F41" s="1381"/>
      <c r="G41" s="1741"/>
      <c r="H41" s="1742"/>
      <c r="I41" s="1591"/>
      <c r="J41" s="1592"/>
      <c r="K41" s="1592"/>
      <c r="L41" s="1592"/>
      <c r="M41" s="1593"/>
      <c r="N41" s="1592"/>
      <c r="O41" s="1592"/>
      <c r="P41" s="1592"/>
      <c r="Q41" s="1592"/>
      <c r="R41" s="1593"/>
      <c r="S41" s="1510"/>
      <c r="T41" s="1511"/>
      <c r="U41" s="1511"/>
      <c r="V41" s="1511"/>
      <c r="W41" s="1512"/>
      <c r="X41" s="1510"/>
      <c r="Y41" s="1511"/>
      <c r="Z41" s="1511"/>
      <c r="AA41" s="1511"/>
      <c r="AB41" s="1512"/>
      <c r="AC41" s="1510"/>
      <c r="AD41" s="1511"/>
      <c r="AE41" s="1511"/>
      <c r="AF41" s="1511"/>
      <c r="AG41" s="1512"/>
      <c r="AH41" s="1511"/>
      <c r="AI41" s="1511"/>
      <c r="AJ41" s="1511"/>
      <c r="AK41" s="1511"/>
      <c r="AL41" s="1512"/>
      <c r="AM41" s="1510"/>
      <c r="AN41" s="1511"/>
      <c r="AO41" s="1511"/>
      <c r="AP41" s="1511"/>
      <c r="AQ41" s="1512"/>
      <c r="AR41" s="1511"/>
      <c r="AS41" s="1511"/>
      <c r="AT41" s="1511"/>
      <c r="AU41" s="1511"/>
      <c r="AV41" s="1512"/>
      <c r="AW41" s="1510"/>
      <c r="AX41" s="1511"/>
      <c r="AY41" s="1511"/>
      <c r="AZ41" s="1511"/>
      <c r="BA41" s="1521"/>
      <c r="BB41" s="1522"/>
      <c r="BC41" s="1511"/>
      <c r="BD41" s="1511"/>
      <c r="BE41" s="1511"/>
      <c r="BF41" s="1512"/>
      <c r="BG41" s="1511"/>
      <c r="BH41" s="1511"/>
      <c r="BI41" s="1511"/>
      <c r="BJ41" s="1511"/>
      <c r="BK41" s="1512"/>
      <c r="BL41" s="1510"/>
      <c r="BM41" s="1511"/>
      <c r="BN41" s="1511"/>
      <c r="BO41" s="1511"/>
      <c r="BP41" s="1512"/>
      <c r="BQ41" s="1510"/>
      <c r="BR41" s="1511"/>
      <c r="BS41" s="1511"/>
      <c r="BT41" s="1511"/>
      <c r="BU41" s="1512"/>
      <c r="BV41" s="1510"/>
      <c r="BW41" s="1511"/>
      <c r="BX41" s="1511"/>
      <c r="BY41" s="1511"/>
      <c r="BZ41" s="1512"/>
      <c r="CA41" s="1511"/>
      <c r="CB41" s="1511"/>
      <c r="CC41" s="1511"/>
      <c r="CD41" s="1511"/>
      <c r="CE41" s="1512"/>
      <c r="CF41" s="1510"/>
      <c r="CG41" s="1511"/>
      <c r="CH41" s="1511"/>
      <c r="CI41" s="1511"/>
      <c r="CJ41" s="1512"/>
      <c r="CK41" s="1510"/>
      <c r="CL41" s="1511"/>
      <c r="CM41" s="1511"/>
      <c r="CN41" s="1511"/>
      <c r="CO41" s="1511"/>
      <c r="CP41" s="1510"/>
      <c r="CQ41" s="1511"/>
      <c r="CR41" s="1511"/>
      <c r="CS41" s="1511"/>
      <c r="CT41" s="1512"/>
      <c r="CU41" s="1511"/>
      <c r="CV41" s="1511"/>
      <c r="CW41" s="1511"/>
      <c r="CX41" s="1511"/>
      <c r="CY41" s="1511"/>
      <c r="CZ41" s="1510"/>
      <c r="DA41" s="1511"/>
      <c r="DB41" s="1511"/>
      <c r="DC41" s="1511"/>
      <c r="DD41" s="1512"/>
      <c r="DE41" s="1511"/>
      <c r="DF41" s="1511"/>
      <c r="DG41" s="1511"/>
      <c r="DH41" s="1511"/>
      <c r="DI41" s="1521"/>
      <c r="DJ41" s="1522"/>
      <c r="DK41" s="1511"/>
      <c r="DL41" s="1511"/>
      <c r="DM41" s="1511"/>
      <c r="DN41" s="1511"/>
      <c r="DO41" s="1510"/>
      <c r="DP41" s="1511"/>
      <c r="DQ41" s="1511"/>
      <c r="DR41" s="1511"/>
      <c r="DS41" s="1512"/>
      <c r="DT41" s="1511"/>
      <c r="DU41" s="1511"/>
      <c r="DV41" s="1511"/>
      <c r="DW41" s="1511"/>
      <c r="DX41" s="1511"/>
      <c r="DY41" s="1510"/>
      <c r="DZ41" s="1511"/>
      <c r="EA41" s="1511"/>
      <c r="EB41" s="1511"/>
      <c r="EC41" s="1512"/>
      <c r="ED41" s="1510"/>
      <c r="EE41" s="1511"/>
      <c r="EF41" s="1511"/>
      <c r="EG41" s="1511"/>
      <c r="EH41" s="1512"/>
      <c r="EI41" s="1511"/>
      <c r="EJ41" s="1511"/>
      <c r="EK41" s="1511"/>
      <c r="EL41" s="1511"/>
      <c r="EM41" s="1511"/>
      <c r="EN41" s="1510"/>
      <c r="EO41" s="1511"/>
      <c r="EP41" s="1511"/>
      <c r="EQ41" s="1511"/>
      <c r="ER41" s="1512"/>
      <c r="ES41" s="1511"/>
      <c r="ET41" s="1511"/>
      <c r="EU41" s="1511"/>
      <c r="EV41" s="1511"/>
      <c r="EW41" s="1511"/>
      <c r="EX41" s="1510"/>
      <c r="EY41" s="1511"/>
      <c r="EZ41" s="1511"/>
      <c r="FA41" s="1511"/>
      <c r="FB41" s="1512"/>
      <c r="FC41" s="1511"/>
      <c r="FD41" s="1511"/>
      <c r="FE41" s="1511"/>
      <c r="FF41" s="1511"/>
      <c r="FG41" s="1511"/>
      <c r="FH41" s="1510"/>
      <c r="FI41" s="1511"/>
      <c r="FJ41" s="1511"/>
      <c r="FK41" s="1511"/>
      <c r="FL41" s="1512"/>
      <c r="FM41" s="1510"/>
      <c r="FN41" s="1511"/>
      <c r="FO41" s="1511"/>
      <c r="FP41" s="1511"/>
      <c r="FQ41" s="1512"/>
      <c r="FR41" s="1511"/>
      <c r="FS41" s="1511"/>
      <c r="FT41" s="1511"/>
      <c r="FU41" s="1511"/>
      <c r="FV41" s="1511"/>
      <c r="FW41" s="1510"/>
      <c r="FX41" s="1511"/>
      <c r="FY41" s="1511"/>
      <c r="FZ41" s="1511"/>
      <c r="GA41" s="1512"/>
      <c r="GB41" s="1511"/>
      <c r="GC41" s="1511"/>
      <c r="GD41" s="1511"/>
      <c r="GE41" s="1511"/>
      <c r="GF41" s="1512"/>
      <c r="GG41" s="1510"/>
      <c r="GH41" s="1511"/>
      <c r="GI41" s="1511"/>
      <c r="GJ41" s="1511"/>
      <c r="GK41" s="1513"/>
      <c r="GL41" s="1607"/>
      <c r="GM41" s="2155"/>
      <c r="GN41" s="1609"/>
      <c r="GO41" s="1525"/>
      <c r="GP41" s="200"/>
    </row>
    <row r="42" spans="1:198" ht="10.35" customHeight="1">
      <c r="A42" s="1387"/>
      <c r="B42" s="1390"/>
      <c r="C42" s="1390"/>
      <c r="D42" s="1381"/>
      <c r="E42" s="1390"/>
      <c r="F42" s="1381"/>
      <c r="G42" s="1781" t="s">
        <v>858</v>
      </c>
      <c r="H42" s="1738"/>
      <c r="I42" s="214"/>
      <c r="J42" s="215"/>
      <c r="K42" s="215"/>
      <c r="L42" s="215"/>
      <c r="M42" s="217"/>
      <c r="N42" s="215"/>
      <c r="O42" s="215"/>
      <c r="P42" s="215"/>
      <c r="Q42" s="215"/>
      <c r="R42" s="217"/>
      <c r="S42" s="215"/>
      <c r="T42" s="215"/>
      <c r="U42" s="215"/>
      <c r="V42" s="215"/>
      <c r="W42" s="215"/>
      <c r="X42" s="218"/>
      <c r="Y42" s="215"/>
      <c r="Z42" s="215"/>
      <c r="AA42" s="215"/>
      <c r="AB42" s="215"/>
      <c r="AC42" s="218"/>
      <c r="AD42" s="215"/>
      <c r="AE42" s="215"/>
      <c r="AF42" s="215"/>
      <c r="AG42" s="217"/>
      <c r="AH42" s="215"/>
      <c r="AI42" s="215"/>
      <c r="AJ42" s="215"/>
      <c r="AK42" s="215"/>
      <c r="AL42" s="217"/>
      <c r="AM42" s="218"/>
      <c r="AN42" s="215"/>
      <c r="AO42" s="215"/>
      <c r="AP42" s="215"/>
      <c r="AQ42" s="217"/>
      <c r="AR42" s="215"/>
      <c r="AS42" s="215"/>
      <c r="AT42" s="215"/>
      <c r="AU42" s="215"/>
      <c r="AV42" s="217"/>
      <c r="AW42" s="215"/>
      <c r="AX42" s="215"/>
      <c r="AY42" s="215"/>
      <c r="AZ42" s="215"/>
      <c r="BA42" s="215"/>
      <c r="BB42" s="219"/>
      <c r="BC42" s="215"/>
      <c r="BD42" s="215"/>
      <c r="BE42" s="215"/>
      <c r="BF42" s="217"/>
      <c r="BG42" s="215"/>
      <c r="BH42" s="215"/>
      <c r="BI42" s="215"/>
      <c r="BJ42" s="215"/>
      <c r="BK42" s="215"/>
      <c r="BL42" s="218"/>
      <c r="BM42" s="215"/>
      <c r="BN42" s="215"/>
      <c r="BO42" s="215"/>
      <c r="BP42" s="215"/>
      <c r="BQ42" s="218"/>
      <c r="BR42" s="215"/>
      <c r="BS42" s="215"/>
      <c r="BT42" s="215"/>
      <c r="BU42" s="217"/>
      <c r="BV42" s="218"/>
      <c r="BW42" s="215"/>
      <c r="BX42" s="215"/>
      <c r="BY42" s="215"/>
      <c r="BZ42" s="217"/>
      <c r="CA42" s="215"/>
      <c r="CB42" s="215"/>
      <c r="CC42" s="215"/>
      <c r="CD42" s="215"/>
      <c r="CE42" s="217"/>
      <c r="CF42" s="218"/>
      <c r="CG42" s="215"/>
      <c r="CH42" s="215"/>
      <c r="CI42" s="215"/>
      <c r="CJ42" s="217"/>
      <c r="CK42" s="218"/>
      <c r="CL42" s="215"/>
      <c r="CM42" s="215"/>
      <c r="CN42" s="215"/>
      <c r="CO42" s="215"/>
      <c r="CP42" s="218"/>
      <c r="CQ42" s="215"/>
      <c r="CR42" s="215"/>
      <c r="CS42" s="215"/>
      <c r="CT42" s="217"/>
      <c r="CU42" s="215"/>
      <c r="CV42" s="215"/>
      <c r="CW42" s="215"/>
      <c r="CX42" s="215"/>
      <c r="CY42" s="215"/>
      <c r="CZ42" s="218"/>
      <c r="DA42" s="215"/>
      <c r="DB42" s="215"/>
      <c r="DC42" s="215"/>
      <c r="DD42" s="217"/>
      <c r="DE42" s="215"/>
      <c r="DF42" s="215"/>
      <c r="DG42" s="215"/>
      <c r="DH42" s="215"/>
      <c r="DI42" s="220"/>
      <c r="DJ42" s="219"/>
      <c r="DK42" s="215"/>
      <c r="DL42" s="215"/>
      <c r="DM42" s="215"/>
      <c r="DN42" s="215"/>
      <c r="DO42" s="218"/>
      <c r="DP42" s="215"/>
      <c r="DQ42" s="215"/>
      <c r="DR42" s="215"/>
      <c r="DS42" s="217"/>
      <c r="DT42" s="215"/>
      <c r="DU42" s="215"/>
      <c r="DV42" s="215"/>
      <c r="DW42" s="215"/>
      <c r="DX42" s="215"/>
      <c r="DY42" s="218"/>
      <c r="DZ42" s="215"/>
      <c r="EA42" s="215"/>
      <c r="EB42" s="215"/>
      <c r="EC42" s="217"/>
      <c r="ED42" s="218"/>
      <c r="EE42" s="215"/>
      <c r="EF42" s="215"/>
      <c r="EG42" s="215"/>
      <c r="EH42" s="217"/>
      <c r="EI42" s="215"/>
      <c r="EJ42" s="215"/>
      <c r="EK42" s="215"/>
      <c r="EL42" s="215"/>
      <c r="EM42" s="215"/>
      <c r="EN42" s="218"/>
      <c r="EO42" s="215"/>
      <c r="EP42" s="215"/>
      <c r="EQ42" s="215"/>
      <c r="ER42" s="217"/>
      <c r="ES42" s="215"/>
      <c r="ET42" s="215"/>
      <c r="EU42" s="215"/>
      <c r="EV42" s="215"/>
      <c r="EW42" s="215"/>
      <c r="EX42" s="218"/>
      <c r="EY42" s="215"/>
      <c r="EZ42" s="215"/>
      <c r="FA42" s="215"/>
      <c r="FB42" s="217"/>
      <c r="FC42" s="215"/>
      <c r="FD42" s="215"/>
      <c r="FE42" s="215"/>
      <c r="FF42" s="215"/>
      <c r="FG42" s="215"/>
      <c r="FH42" s="218"/>
      <c r="FI42" s="215"/>
      <c r="FJ42" s="215"/>
      <c r="FK42" s="215"/>
      <c r="FL42" s="217"/>
      <c r="FM42" s="218"/>
      <c r="FN42" s="215"/>
      <c r="FO42" s="215"/>
      <c r="FP42" s="215"/>
      <c r="FQ42" s="217"/>
      <c r="FR42" s="215"/>
      <c r="FS42" s="215"/>
      <c r="FT42" s="215"/>
      <c r="FU42" s="215"/>
      <c r="FV42" s="215"/>
      <c r="FW42" s="218"/>
      <c r="FX42" s="215"/>
      <c r="FY42" s="215"/>
      <c r="FZ42" s="215"/>
      <c r="GA42" s="217"/>
      <c r="GB42" s="215"/>
      <c r="GC42" s="215"/>
      <c r="GD42" s="215"/>
      <c r="GE42" s="215"/>
      <c r="GF42" s="215"/>
      <c r="GG42" s="218"/>
      <c r="GH42" s="215"/>
      <c r="GI42" s="215"/>
      <c r="GJ42" s="215"/>
      <c r="GK42" s="221"/>
      <c r="GL42" s="1604">
        <f>SUM(I44:GK44)</f>
        <v>0</v>
      </c>
      <c r="GM42" s="2154">
        <f>ROUND(GL42/30,2)</f>
        <v>0</v>
      </c>
      <c r="GN42" s="1607">
        <f>COUNT(I44:GK44)</f>
        <v>0</v>
      </c>
      <c r="GO42" s="1525"/>
      <c r="GP42" s="200"/>
    </row>
    <row r="43" spans="1:198" ht="10.35" customHeight="1">
      <c r="A43" s="1387"/>
      <c r="B43" s="1390"/>
      <c r="C43" s="1390"/>
      <c r="D43" s="1381"/>
      <c r="E43" s="1390"/>
      <c r="F43" s="1381"/>
      <c r="G43" s="1733"/>
      <c r="H43" s="1740"/>
      <c r="I43" s="214"/>
      <c r="J43" s="215"/>
      <c r="K43" s="215"/>
      <c r="L43" s="215"/>
      <c r="M43" s="217"/>
      <c r="N43" s="215"/>
      <c r="O43" s="215"/>
      <c r="P43" s="215"/>
      <c r="Q43" s="215"/>
      <c r="R43" s="217"/>
      <c r="S43" s="215"/>
      <c r="T43" s="215"/>
      <c r="U43" s="215"/>
      <c r="V43" s="215"/>
      <c r="W43" s="215"/>
      <c r="X43" s="218"/>
      <c r="Y43" s="215"/>
      <c r="Z43" s="215"/>
      <c r="AA43" s="215"/>
      <c r="AB43" s="215"/>
      <c r="AC43" s="218"/>
      <c r="AD43" s="215"/>
      <c r="AE43" s="215"/>
      <c r="AF43" s="215"/>
      <c r="AG43" s="217"/>
      <c r="AH43" s="215"/>
      <c r="AI43" s="215"/>
      <c r="AJ43" s="215"/>
      <c r="AK43" s="215"/>
      <c r="AL43" s="217"/>
      <c r="AM43" s="218"/>
      <c r="AN43" s="215"/>
      <c r="AO43" s="215"/>
      <c r="AP43" s="215"/>
      <c r="AQ43" s="217"/>
      <c r="AR43" s="215"/>
      <c r="AS43" s="215"/>
      <c r="AT43" s="215"/>
      <c r="AU43" s="215"/>
      <c r="AV43" s="217"/>
      <c r="AW43" s="215"/>
      <c r="AX43" s="215"/>
      <c r="AY43" s="215"/>
      <c r="AZ43" s="215"/>
      <c r="BA43" s="215"/>
      <c r="BB43" s="219"/>
      <c r="BC43" s="215"/>
      <c r="BD43" s="215"/>
      <c r="BE43" s="215"/>
      <c r="BF43" s="217"/>
      <c r="BG43" s="215"/>
      <c r="BH43" s="215"/>
      <c r="BI43" s="215"/>
      <c r="BJ43" s="215"/>
      <c r="BK43" s="215"/>
      <c r="BL43" s="218"/>
      <c r="BM43" s="215"/>
      <c r="BN43" s="215"/>
      <c r="BO43" s="215"/>
      <c r="BP43" s="215"/>
      <c r="BQ43" s="218"/>
      <c r="BR43" s="215"/>
      <c r="BS43" s="215"/>
      <c r="BT43" s="215"/>
      <c r="BU43" s="217"/>
      <c r="BV43" s="218"/>
      <c r="BW43" s="215"/>
      <c r="BX43" s="215"/>
      <c r="BY43" s="215"/>
      <c r="BZ43" s="217"/>
      <c r="CA43" s="215"/>
      <c r="CB43" s="215"/>
      <c r="CC43" s="215"/>
      <c r="CD43" s="215"/>
      <c r="CE43" s="217"/>
      <c r="CF43" s="218"/>
      <c r="CG43" s="215"/>
      <c r="CH43" s="215"/>
      <c r="CI43" s="215"/>
      <c r="CJ43" s="217"/>
      <c r="CK43" s="218"/>
      <c r="CL43" s="215"/>
      <c r="CM43" s="215"/>
      <c r="CN43" s="215"/>
      <c r="CO43" s="215"/>
      <c r="CP43" s="218"/>
      <c r="CQ43" s="215"/>
      <c r="CR43" s="215"/>
      <c r="CS43" s="215"/>
      <c r="CT43" s="217"/>
      <c r="CU43" s="215"/>
      <c r="CV43" s="215"/>
      <c r="CW43" s="215"/>
      <c r="CX43" s="215"/>
      <c r="CY43" s="215"/>
      <c r="CZ43" s="218"/>
      <c r="DA43" s="215"/>
      <c r="DB43" s="215"/>
      <c r="DC43" s="215"/>
      <c r="DD43" s="217"/>
      <c r="DE43" s="215"/>
      <c r="DF43" s="215"/>
      <c r="DG43" s="215"/>
      <c r="DH43" s="215"/>
      <c r="DI43" s="220"/>
      <c r="DJ43" s="219"/>
      <c r="DK43" s="215"/>
      <c r="DL43" s="215"/>
      <c r="DM43" s="215"/>
      <c r="DN43" s="215"/>
      <c r="DO43" s="218"/>
      <c r="DP43" s="215"/>
      <c r="DQ43" s="215"/>
      <c r="DR43" s="215"/>
      <c r="DS43" s="217"/>
      <c r="DT43" s="215"/>
      <c r="DU43" s="215"/>
      <c r="DV43" s="215"/>
      <c r="DW43" s="215"/>
      <c r="DX43" s="215"/>
      <c r="DY43" s="218"/>
      <c r="DZ43" s="215"/>
      <c r="EA43" s="215"/>
      <c r="EB43" s="215"/>
      <c r="EC43" s="217"/>
      <c r="ED43" s="218"/>
      <c r="EE43" s="215"/>
      <c r="EF43" s="215"/>
      <c r="EG43" s="215"/>
      <c r="EH43" s="217"/>
      <c r="EI43" s="215"/>
      <c r="EJ43" s="215"/>
      <c r="EK43" s="215"/>
      <c r="EL43" s="215"/>
      <c r="EM43" s="215"/>
      <c r="EN43" s="218"/>
      <c r="EO43" s="215"/>
      <c r="EP43" s="215"/>
      <c r="EQ43" s="215"/>
      <c r="ER43" s="217"/>
      <c r="ES43" s="215"/>
      <c r="ET43" s="215"/>
      <c r="EU43" s="215"/>
      <c r="EV43" s="215"/>
      <c r="EW43" s="215"/>
      <c r="EX43" s="218"/>
      <c r="EY43" s="215"/>
      <c r="EZ43" s="215"/>
      <c r="FA43" s="215"/>
      <c r="FB43" s="217"/>
      <c r="FC43" s="215"/>
      <c r="FD43" s="215"/>
      <c r="FE43" s="215"/>
      <c r="FF43" s="215"/>
      <c r="FG43" s="215"/>
      <c r="FH43" s="218"/>
      <c r="FI43" s="215"/>
      <c r="FJ43" s="215"/>
      <c r="FK43" s="215"/>
      <c r="FL43" s="217"/>
      <c r="FM43" s="218"/>
      <c r="FN43" s="215"/>
      <c r="FO43" s="215"/>
      <c r="FP43" s="215"/>
      <c r="FQ43" s="217"/>
      <c r="FR43" s="215"/>
      <c r="FS43" s="215"/>
      <c r="FT43" s="215"/>
      <c r="FU43" s="215"/>
      <c r="FV43" s="215"/>
      <c r="FW43" s="218"/>
      <c r="FX43" s="215"/>
      <c r="FY43" s="215"/>
      <c r="FZ43" s="215"/>
      <c r="GA43" s="217"/>
      <c r="GB43" s="215"/>
      <c r="GC43" s="215"/>
      <c r="GD43" s="215"/>
      <c r="GE43" s="215"/>
      <c r="GF43" s="215"/>
      <c r="GG43" s="218"/>
      <c r="GH43" s="215"/>
      <c r="GI43" s="215"/>
      <c r="GJ43" s="215"/>
      <c r="GK43" s="221"/>
      <c r="GL43" s="1605"/>
      <c r="GM43" s="2154"/>
      <c r="GN43" s="1609"/>
      <c r="GO43" s="1525"/>
      <c r="GP43" s="200"/>
    </row>
    <row r="44" spans="1:198" ht="10.35" customHeight="1" thickBot="1">
      <c r="A44" s="1388"/>
      <c r="B44" s="1391"/>
      <c r="C44" s="1391"/>
      <c r="D44" s="1382"/>
      <c r="E44" s="1391"/>
      <c r="F44" s="1382"/>
      <c r="G44" s="1784"/>
      <c r="H44" s="1753"/>
      <c r="I44" s="1506"/>
      <c r="J44" s="1472"/>
      <c r="K44" s="1472"/>
      <c r="L44" s="1472"/>
      <c r="M44" s="1473"/>
      <c r="N44" s="1472"/>
      <c r="O44" s="1472"/>
      <c r="P44" s="1472"/>
      <c r="Q44" s="1472"/>
      <c r="R44" s="1473"/>
      <c r="S44" s="1471"/>
      <c r="T44" s="1472"/>
      <c r="U44" s="1472"/>
      <c r="V44" s="1472"/>
      <c r="W44" s="1473"/>
      <c r="X44" s="1471"/>
      <c r="Y44" s="1472"/>
      <c r="Z44" s="1472"/>
      <c r="AA44" s="1472"/>
      <c r="AB44" s="1473"/>
      <c r="AC44" s="1471"/>
      <c r="AD44" s="1472"/>
      <c r="AE44" s="1472"/>
      <c r="AF44" s="1472"/>
      <c r="AG44" s="1473"/>
      <c r="AH44" s="1472"/>
      <c r="AI44" s="1472"/>
      <c r="AJ44" s="1472"/>
      <c r="AK44" s="1472"/>
      <c r="AL44" s="1473"/>
      <c r="AM44" s="1471"/>
      <c r="AN44" s="1472"/>
      <c r="AO44" s="1472"/>
      <c r="AP44" s="1472"/>
      <c r="AQ44" s="1473"/>
      <c r="AR44" s="1472"/>
      <c r="AS44" s="1472"/>
      <c r="AT44" s="1472"/>
      <c r="AU44" s="1472"/>
      <c r="AV44" s="1473"/>
      <c r="AW44" s="1471"/>
      <c r="AX44" s="1472"/>
      <c r="AY44" s="1472"/>
      <c r="AZ44" s="1472"/>
      <c r="BA44" s="1568"/>
      <c r="BB44" s="1587"/>
      <c r="BC44" s="1472"/>
      <c r="BD44" s="1472"/>
      <c r="BE44" s="1472"/>
      <c r="BF44" s="1473"/>
      <c r="BG44" s="1472"/>
      <c r="BH44" s="1472"/>
      <c r="BI44" s="1472"/>
      <c r="BJ44" s="1472"/>
      <c r="BK44" s="1473"/>
      <c r="BL44" s="1471"/>
      <c r="BM44" s="1472"/>
      <c r="BN44" s="1472"/>
      <c r="BO44" s="1472"/>
      <c r="BP44" s="1473"/>
      <c r="BQ44" s="1471"/>
      <c r="BR44" s="1472"/>
      <c r="BS44" s="1472"/>
      <c r="BT44" s="1472"/>
      <c r="BU44" s="1473"/>
      <c r="BV44" s="1471"/>
      <c r="BW44" s="1472"/>
      <c r="BX44" s="1472"/>
      <c r="BY44" s="1472"/>
      <c r="BZ44" s="1473"/>
      <c r="CA44" s="1472"/>
      <c r="CB44" s="1472"/>
      <c r="CC44" s="1472"/>
      <c r="CD44" s="1472"/>
      <c r="CE44" s="1473"/>
      <c r="CF44" s="1471"/>
      <c r="CG44" s="1472"/>
      <c r="CH44" s="1472"/>
      <c r="CI44" s="1472"/>
      <c r="CJ44" s="1473"/>
      <c r="CK44" s="1471"/>
      <c r="CL44" s="1472"/>
      <c r="CM44" s="1472"/>
      <c r="CN44" s="1472"/>
      <c r="CO44" s="1472"/>
      <c r="CP44" s="1471"/>
      <c r="CQ44" s="1472"/>
      <c r="CR44" s="1472"/>
      <c r="CS44" s="1472"/>
      <c r="CT44" s="1473"/>
      <c r="CU44" s="1472"/>
      <c r="CV44" s="1472"/>
      <c r="CW44" s="1472"/>
      <c r="CX44" s="1472"/>
      <c r="CY44" s="1472"/>
      <c r="CZ44" s="1471"/>
      <c r="DA44" s="1472"/>
      <c r="DB44" s="1472"/>
      <c r="DC44" s="1472"/>
      <c r="DD44" s="1473"/>
      <c r="DE44" s="1472"/>
      <c r="DF44" s="1472"/>
      <c r="DG44" s="1472"/>
      <c r="DH44" s="1472"/>
      <c r="DI44" s="1568"/>
      <c r="DJ44" s="1587"/>
      <c r="DK44" s="1472"/>
      <c r="DL44" s="1472"/>
      <c r="DM44" s="1472"/>
      <c r="DN44" s="1472"/>
      <c r="DO44" s="1471"/>
      <c r="DP44" s="1472"/>
      <c r="DQ44" s="1472"/>
      <c r="DR44" s="1472"/>
      <c r="DS44" s="1473"/>
      <c r="DT44" s="1472"/>
      <c r="DU44" s="1472"/>
      <c r="DV44" s="1472"/>
      <c r="DW44" s="1472"/>
      <c r="DX44" s="1472"/>
      <c r="DY44" s="1471"/>
      <c r="DZ44" s="1472"/>
      <c r="EA44" s="1472"/>
      <c r="EB44" s="1472"/>
      <c r="EC44" s="1473"/>
      <c r="ED44" s="1471"/>
      <c r="EE44" s="1472"/>
      <c r="EF44" s="1472"/>
      <c r="EG44" s="1472"/>
      <c r="EH44" s="1473"/>
      <c r="EI44" s="1472"/>
      <c r="EJ44" s="1472"/>
      <c r="EK44" s="1472"/>
      <c r="EL44" s="1472"/>
      <c r="EM44" s="1472"/>
      <c r="EN44" s="1471"/>
      <c r="EO44" s="1472"/>
      <c r="EP44" s="1472"/>
      <c r="EQ44" s="1472"/>
      <c r="ER44" s="1473"/>
      <c r="ES44" s="1472"/>
      <c r="ET44" s="1472"/>
      <c r="EU44" s="1472"/>
      <c r="EV44" s="1472"/>
      <c r="EW44" s="1472"/>
      <c r="EX44" s="1471"/>
      <c r="EY44" s="1472"/>
      <c r="EZ44" s="1472"/>
      <c r="FA44" s="1472"/>
      <c r="FB44" s="1473"/>
      <c r="FC44" s="1472"/>
      <c r="FD44" s="1472"/>
      <c r="FE44" s="1472"/>
      <c r="FF44" s="1472"/>
      <c r="FG44" s="1472"/>
      <c r="FH44" s="1471"/>
      <c r="FI44" s="1472"/>
      <c r="FJ44" s="1472"/>
      <c r="FK44" s="1472"/>
      <c r="FL44" s="1473"/>
      <c r="FM44" s="1471"/>
      <c r="FN44" s="1472"/>
      <c r="FO44" s="1472"/>
      <c r="FP44" s="1472"/>
      <c r="FQ44" s="1473"/>
      <c r="FR44" s="1472"/>
      <c r="FS44" s="1472"/>
      <c r="FT44" s="1472"/>
      <c r="FU44" s="1472"/>
      <c r="FV44" s="1472"/>
      <c r="FW44" s="1471"/>
      <c r="FX44" s="1472"/>
      <c r="FY44" s="1472"/>
      <c r="FZ44" s="1472"/>
      <c r="GA44" s="1473"/>
      <c r="GB44" s="1472"/>
      <c r="GC44" s="1472"/>
      <c r="GD44" s="1472"/>
      <c r="GE44" s="1472"/>
      <c r="GF44" s="1473"/>
      <c r="GG44" s="1471"/>
      <c r="GH44" s="1472"/>
      <c r="GI44" s="1472"/>
      <c r="GJ44" s="1472"/>
      <c r="GK44" s="1582"/>
      <c r="GL44" s="1621"/>
      <c r="GM44" s="2156"/>
      <c r="GN44" s="1609"/>
      <c r="GO44" s="1526"/>
      <c r="GP44" s="200"/>
    </row>
    <row r="45" spans="1:198" ht="10.35" hidden="1" customHeight="1">
      <c r="A45" s="1387"/>
      <c r="B45" s="1390" t="str">
        <f>IF($A45="","",VLOOKUP($A45,②従事者明細!$A$3:$I$39,2))</f>
        <v/>
      </c>
      <c r="C45" s="1390" t="str">
        <f>IF($A45="","",VLOOKUP($A45,②従事者明細!$A$3:$I$39,3))</f>
        <v/>
      </c>
      <c r="D45" s="1381" t="str">
        <f>IF($A45="","",VLOOKUP($A45,②従事者明細!$A$3:$I$39,6))</f>
        <v/>
      </c>
      <c r="E45" s="1390" t="str">
        <f>IF($A45="","",VLOOKUP($A45,②従事者明細!$A$3:$I$39,4))</f>
        <v/>
      </c>
      <c r="F45" s="1381" t="str">
        <f>IF($A45="","",VLOOKUP($A45,②従事者明細!$A$3:$I$39,5))</f>
        <v/>
      </c>
      <c r="G45" s="1444" t="s">
        <v>764</v>
      </c>
      <c r="H45" s="1337"/>
      <c r="I45" s="234"/>
      <c r="J45" s="235"/>
      <c r="K45" s="235"/>
      <c r="L45" s="235"/>
      <c r="M45" s="236"/>
      <c r="N45" s="218"/>
      <c r="O45" s="215"/>
      <c r="P45" s="215"/>
      <c r="Q45" s="215"/>
      <c r="R45" s="215"/>
      <c r="S45" s="218"/>
      <c r="T45" s="215"/>
      <c r="U45" s="215"/>
      <c r="V45" s="215"/>
      <c r="W45" s="215"/>
      <c r="X45" s="218"/>
      <c r="Y45" s="215"/>
      <c r="Z45" s="215"/>
      <c r="AA45" s="215"/>
      <c r="AB45" s="215"/>
      <c r="AC45" s="218"/>
      <c r="AD45" s="215"/>
      <c r="AE45" s="215"/>
      <c r="AF45" s="215"/>
      <c r="AG45" s="217"/>
      <c r="AH45" s="215"/>
      <c r="AI45" s="215"/>
      <c r="AJ45" s="215"/>
      <c r="AK45" s="215"/>
      <c r="AL45" s="217"/>
      <c r="AM45" s="218"/>
      <c r="AN45" s="215"/>
      <c r="AO45" s="215"/>
      <c r="AP45" s="215"/>
      <c r="AQ45" s="217"/>
      <c r="AR45" s="215"/>
      <c r="AS45" s="215"/>
      <c r="AT45" s="215"/>
      <c r="AU45" s="215"/>
      <c r="AV45" s="217"/>
      <c r="AW45" s="215"/>
      <c r="AX45" s="215"/>
      <c r="AY45" s="215"/>
      <c r="AZ45" s="215"/>
      <c r="BA45" s="215"/>
      <c r="BB45" s="219"/>
      <c r="BC45" s="215"/>
      <c r="BD45" s="215"/>
      <c r="BE45" s="215"/>
      <c r="BF45" s="217"/>
      <c r="BG45" s="215"/>
      <c r="BH45" s="215"/>
      <c r="BI45" s="215"/>
      <c r="BJ45" s="215"/>
      <c r="BK45" s="215"/>
      <c r="BL45" s="218"/>
      <c r="BM45" s="215"/>
      <c r="BN45" s="215"/>
      <c r="BO45" s="215"/>
      <c r="BP45" s="215"/>
      <c r="BQ45" s="218"/>
      <c r="BR45" s="215"/>
      <c r="BS45" s="215"/>
      <c r="BT45" s="215"/>
      <c r="BU45" s="217"/>
      <c r="BV45" s="215"/>
      <c r="BW45" s="215"/>
      <c r="BX45" s="215"/>
      <c r="BY45" s="215"/>
      <c r="BZ45" s="217"/>
      <c r="CA45" s="237"/>
      <c r="CB45" s="235"/>
      <c r="CC45" s="235"/>
      <c r="CD45" s="235"/>
      <c r="CE45" s="236"/>
      <c r="CF45" s="237"/>
      <c r="CG45" s="235"/>
      <c r="CH45" s="235"/>
      <c r="CI45" s="235"/>
      <c r="CJ45" s="236"/>
      <c r="CK45" s="235"/>
      <c r="CL45" s="235"/>
      <c r="CM45" s="235"/>
      <c r="CN45" s="235"/>
      <c r="CO45" s="235"/>
      <c r="CP45" s="237"/>
      <c r="CQ45" s="235"/>
      <c r="CR45" s="235"/>
      <c r="CS45" s="235"/>
      <c r="CT45" s="236"/>
      <c r="CU45" s="235"/>
      <c r="CV45" s="235"/>
      <c r="CW45" s="235"/>
      <c r="CX45" s="235"/>
      <c r="CY45" s="235"/>
      <c r="CZ45" s="237"/>
      <c r="DA45" s="235"/>
      <c r="DB45" s="235"/>
      <c r="DC45" s="235"/>
      <c r="DD45" s="236"/>
      <c r="DE45" s="235"/>
      <c r="DF45" s="235"/>
      <c r="DG45" s="235"/>
      <c r="DH45" s="235"/>
      <c r="DI45" s="238"/>
      <c r="DJ45" s="239"/>
      <c r="DK45" s="235"/>
      <c r="DL45" s="235"/>
      <c r="DM45" s="235"/>
      <c r="DN45" s="235"/>
      <c r="DO45" s="237"/>
      <c r="DP45" s="235"/>
      <c r="DQ45" s="235"/>
      <c r="DR45" s="235"/>
      <c r="DS45" s="236"/>
      <c r="DT45" s="235"/>
      <c r="DU45" s="235"/>
      <c r="DV45" s="235"/>
      <c r="DW45" s="235"/>
      <c r="DX45" s="235"/>
      <c r="DY45" s="237"/>
      <c r="DZ45" s="235"/>
      <c r="EA45" s="235"/>
      <c r="EB45" s="235"/>
      <c r="EC45" s="236"/>
      <c r="ED45" s="237"/>
      <c r="EE45" s="235"/>
      <c r="EF45" s="235"/>
      <c r="EG45" s="235"/>
      <c r="EH45" s="236"/>
      <c r="EI45" s="235"/>
      <c r="EJ45" s="235"/>
      <c r="EK45" s="235"/>
      <c r="EL45" s="235"/>
      <c r="EM45" s="235"/>
      <c r="EN45" s="237"/>
      <c r="EO45" s="235"/>
      <c r="EP45" s="235"/>
      <c r="EQ45" s="235"/>
      <c r="ER45" s="236"/>
      <c r="ES45" s="235"/>
      <c r="ET45" s="235"/>
      <c r="EU45" s="235"/>
      <c r="EV45" s="235"/>
      <c r="EW45" s="235"/>
      <c r="EX45" s="237"/>
      <c r="EY45" s="235"/>
      <c r="EZ45" s="235"/>
      <c r="FA45" s="235"/>
      <c r="FB45" s="236"/>
      <c r="FC45" s="235"/>
      <c r="FD45" s="235"/>
      <c r="FE45" s="235"/>
      <c r="FF45" s="235"/>
      <c r="FG45" s="235"/>
      <c r="FH45" s="237"/>
      <c r="FI45" s="235"/>
      <c r="FJ45" s="235"/>
      <c r="FK45" s="235"/>
      <c r="FL45" s="236"/>
      <c r="FM45" s="237"/>
      <c r="FN45" s="235"/>
      <c r="FO45" s="235"/>
      <c r="FP45" s="235"/>
      <c r="FQ45" s="236"/>
      <c r="FR45" s="235"/>
      <c r="FS45" s="235"/>
      <c r="FT45" s="235"/>
      <c r="FU45" s="235"/>
      <c r="FV45" s="235"/>
      <c r="FW45" s="237"/>
      <c r="FX45" s="235"/>
      <c r="FY45" s="235"/>
      <c r="FZ45" s="235"/>
      <c r="GA45" s="236"/>
      <c r="GB45" s="235"/>
      <c r="GC45" s="235"/>
      <c r="GD45" s="235"/>
      <c r="GE45" s="235"/>
      <c r="GF45" s="235"/>
      <c r="GG45" s="237"/>
      <c r="GH45" s="235"/>
      <c r="GI45" s="235"/>
      <c r="GJ45" s="235"/>
      <c r="GK45" s="240"/>
      <c r="GL45" s="1644">
        <f>SUM(I47:GK47)</f>
        <v>0</v>
      </c>
      <c r="GM45" s="2153">
        <f>ROUND(GL45/30,2)</f>
        <v>0</v>
      </c>
      <c r="GN45" s="610"/>
      <c r="GO45" s="1656"/>
      <c r="GP45" s="200"/>
    </row>
    <row r="46" spans="1:198" ht="10.35" hidden="1" customHeight="1">
      <c r="A46" s="1387"/>
      <c r="B46" s="1390"/>
      <c r="C46" s="1390"/>
      <c r="D46" s="1381"/>
      <c r="E46" s="1390"/>
      <c r="F46" s="1381"/>
      <c r="G46" s="1444"/>
      <c r="H46" s="1337"/>
      <c r="I46" s="234"/>
      <c r="J46" s="235"/>
      <c r="K46" s="235"/>
      <c r="L46" s="235"/>
      <c r="M46" s="236"/>
      <c r="N46" s="215"/>
      <c r="O46" s="215"/>
      <c r="P46" s="215"/>
      <c r="Q46" s="215"/>
      <c r="R46" s="217"/>
      <c r="S46" s="215"/>
      <c r="T46" s="215"/>
      <c r="U46" s="215"/>
      <c r="V46" s="215"/>
      <c r="W46" s="215"/>
      <c r="X46" s="218"/>
      <c r="Y46" s="215"/>
      <c r="Z46" s="215"/>
      <c r="AA46" s="215"/>
      <c r="AB46" s="215"/>
      <c r="AC46" s="218"/>
      <c r="AD46" s="215"/>
      <c r="AE46" s="215"/>
      <c r="AF46" s="215"/>
      <c r="AG46" s="217"/>
      <c r="AH46" s="215"/>
      <c r="AI46" s="215"/>
      <c r="AJ46" s="215"/>
      <c r="AK46" s="215"/>
      <c r="AL46" s="217"/>
      <c r="AM46" s="218"/>
      <c r="AN46" s="215"/>
      <c r="AO46" s="215"/>
      <c r="AP46" s="215"/>
      <c r="AQ46" s="217"/>
      <c r="AR46" s="215"/>
      <c r="AS46" s="215"/>
      <c r="AT46" s="215"/>
      <c r="AU46" s="215"/>
      <c r="AV46" s="217"/>
      <c r="AW46" s="215"/>
      <c r="AX46" s="215"/>
      <c r="AY46" s="215"/>
      <c r="AZ46" s="215"/>
      <c r="BA46" s="215"/>
      <c r="BB46" s="219"/>
      <c r="BC46" s="215"/>
      <c r="BD46" s="215"/>
      <c r="BE46" s="215"/>
      <c r="BF46" s="217"/>
      <c r="BG46" s="215"/>
      <c r="BH46" s="215"/>
      <c r="BI46" s="215"/>
      <c r="BJ46" s="215"/>
      <c r="BK46" s="215"/>
      <c r="BL46" s="218"/>
      <c r="BM46" s="215"/>
      <c r="BN46" s="215"/>
      <c r="BO46" s="215"/>
      <c r="BP46" s="215"/>
      <c r="BQ46" s="218"/>
      <c r="BR46" s="215"/>
      <c r="BS46" s="215"/>
      <c r="BT46" s="215"/>
      <c r="BU46" s="217"/>
      <c r="BV46" s="215"/>
      <c r="BW46" s="215"/>
      <c r="BX46" s="215"/>
      <c r="BY46" s="215"/>
      <c r="BZ46" s="217"/>
      <c r="CA46" s="237"/>
      <c r="CB46" s="235"/>
      <c r="CC46" s="235"/>
      <c r="CD46" s="235"/>
      <c r="CE46" s="236"/>
      <c r="CF46" s="237"/>
      <c r="CG46" s="235"/>
      <c r="CH46" s="235"/>
      <c r="CI46" s="235"/>
      <c r="CJ46" s="236"/>
      <c r="CK46" s="235"/>
      <c r="CL46" s="235"/>
      <c r="CM46" s="235"/>
      <c r="CN46" s="235"/>
      <c r="CO46" s="235"/>
      <c r="CP46" s="237"/>
      <c r="CQ46" s="235"/>
      <c r="CR46" s="235"/>
      <c r="CS46" s="235"/>
      <c r="CT46" s="236"/>
      <c r="CU46" s="235"/>
      <c r="CV46" s="235"/>
      <c r="CW46" s="235"/>
      <c r="CX46" s="235"/>
      <c r="CY46" s="235"/>
      <c r="CZ46" s="237"/>
      <c r="DA46" s="235"/>
      <c r="DB46" s="235"/>
      <c r="DC46" s="235"/>
      <c r="DD46" s="236"/>
      <c r="DE46" s="235"/>
      <c r="DF46" s="235"/>
      <c r="DG46" s="235"/>
      <c r="DH46" s="235"/>
      <c r="DI46" s="238"/>
      <c r="DJ46" s="239"/>
      <c r="DK46" s="235"/>
      <c r="DL46" s="235"/>
      <c r="DM46" s="235"/>
      <c r="DN46" s="235"/>
      <c r="DO46" s="237"/>
      <c r="DP46" s="235"/>
      <c r="DQ46" s="235"/>
      <c r="DR46" s="235"/>
      <c r="DS46" s="236"/>
      <c r="DT46" s="235"/>
      <c r="DU46" s="235"/>
      <c r="DV46" s="235"/>
      <c r="DW46" s="235"/>
      <c r="DX46" s="235"/>
      <c r="DY46" s="237"/>
      <c r="DZ46" s="235"/>
      <c r="EA46" s="235"/>
      <c r="EB46" s="235"/>
      <c r="EC46" s="236"/>
      <c r="ED46" s="237"/>
      <c r="EE46" s="235"/>
      <c r="EF46" s="235"/>
      <c r="EG46" s="235"/>
      <c r="EH46" s="236"/>
      <c r="EI46" s="235"/>
      <c r="EJ46" s="235"/>
      <c r="EK46" s="235"/>
      <c r="EL46" s="235"/>
      <c r="EM46" s="235"/>
      <c r="EN46" s="237"/>
      <c r="EO46" s="235"/>
      <c r="EP46" s="235"/>
      <c r="EQ46" s="235"/>
      <c r="ER46" s="236"/>
      <c r="ES46" s="235"/>
      <c r="ET46" s="235"/>
      <c r="EU46" s="235"/>
      <c r="EV46" s="235"/>
      <c r="EW46" s="235"/>
      <c r="EX46" s="237"/>
      <c r="EY46" s="235"/>
      <c r="EZ46" s="235"/>
      <c r="FA46" s="235"/>
      <c r="FB46" s="236"/>
      <c r="FC46" s="235"/>
      <c r="FD46" s="235"/>
      <c r="FE46" s="235"/>
      <c r="FF46" s="235"/>
      <c r="FG46" s="235"/>
      <c r="FH46" s="237"/>
      <c r="FI46" s="235"/>
      <c r="FJ46" s="235"/>
      <c r="FK46" s="235"/>
      <c r="FL46" s="236"/>
      <c r="FM46" s="237"/>
      <c r="FN46" s="235"/>
      <c r="FO46" s="235"/>
      <c r="FP46" s="235"/>
      <c r="FQ46" s="236"/>
      <c r="FR46" s="235"/>
      <c r="FS46" s="235"/>
      <c r="FT46" s="235"/>
      <c r="FU46" s="235"/>
      <c r="FV46" s="235"/>
      <c r="FW46" s="237"/>
      <c r="FX46" s="235"/>
      <c r="FY46" s="235"/>
      <c r="FZ46" s="235"/>
      <c r="GA46" s="236"/>
      <c r="GB46" s="235"/>
      <c r="GC46" s="235"/>
      <c r="GD46" s="235"/>
      <c r="GE46" s="235"/>
      <c r="GF46" s="235"/>
      <c r="GG46" s="237"/>
      <c r="GH46" s="235"/>
      <c r="GI46" s="235"/>
      <c r="GJ46" s="235"/>
      <c r="GK46" s="240"/>
      <c r="GL46" s="1645"/>
      <c r="GM46" s="2154"/>
      <c r="GN46" s="610"/>
      <c r="GO46" s="1551"/>
      <c r="GP46" s="200"/>
    </row>
    <row r="47" spans="1:198" ht="10.35" hidden="1" customHeight="1">
      <c r="A47" s="1387"/>
      <c r="B47" s="1390"/>
      <c r="C47" s="1390"/>
      <c r="D47" s="1381"/>
      <c r="E47" s="1390"/>
      <c r="F47" s="1381"/>
      <c r="G47" s="1445"/>
      <c r="H47" s="1338"/>
      <c r="I47" s="1657"/>
      <c r="J47" s="1647"/>
      <c r="K47" s="1647"/>
      <c r="L47" s="1647"/>
      <c r="M47" s="1648"/>
      <c r="N47" s="1603"/>
      <c r="O47" s="1592"/>
      <c r="P47" s="1592"/>
      <c r="Q47" s="1592"/>
      <c r="R47" s="1593"/>
      <c r="S47" s="1510"/>
      <c r="T47" s="1511"/>
      <c r="U47" s="1511"/>
      <c r="V47" s="1511"/>
      <c r="W47" s="1512"/>
      <c r="X47" s="1510"/>
      <c r="Y47" s="1511"/>
      <c r="Z47" s="1511"/>
      <c r="AA47" s="1511"/>
      <c r="AB47" s="1512"/>
      <c r="AC47" s="1510"/>
      <c r="AD47" s="1511"/>
      <c r="AE47" s="1511"/>
      <c r="AF47" s="1511"/>
      <c r="AG47" s="1512"/>
      <c r="AH47" s="1511"/>
      <c r="AI47" s="1511"/>
      <c r="AJ47" s="1511"/>
      <c r="AK47" s="1511"/>
      <c r="AL47" s="1512"/>
      <c r="AM47" s="1510"/>
      <c r="AN47" s="1511"/>
      <c r="AO47" s="1511"/>
      <c r="AP47" s="1511"/>
      <c r="AQ47" s="1512"/>
      <c r="AR47" s="1511"/>
      <c r="AS47" s="1511"/>
      <c r="AT47" s="1511"/>
      <c r="AU47" s="1511"/>
      <c r="AV47" s="1512"/>
      <c r="AW47" s="1510"/>
      <c r="AX47" s="1511"/>
      <c r="AY47" s="1511"/>
      <c r="AZ47" s="1511"/>
      <c r="BA47" s="1521"/>
      <c r="BB47" s="1522"/>
      <c r="BC47" s="1511"/>
      <c r="BD47" s="1511"/>
      <c r="BE47" s="1511"/>
      <c r="BF47" s="1512"/>
      <c r="BG47" s="1511"/>
      <c r="BH47" s="1511"/>
      <c r="BI47" s="1511"/>
      <c r="BJ47" s="1511"/>
      <c r="BK47" s="1512"/>
      <c r="BL47" s="1510"/>
      <c r="BM47" s="1511"/>
      <c r="BN47" s="1511"/>
      <c r="BO47" s="1511"/>
      <c r="BP47" s="1512"/>
      <c r="BQ47" s="1510"/>
      <c r="BR47" s="1511"/>
      <c r="BS47" s="1511"/>
      <c r="BT47" s="1511"/>
      <c r="BU47" s="1512"/>
      <c r="BV47" s="1511"/>
      <c r="BW47" s="1511"/>
      <c r="BX47" s="1511"/>
      <c r="BY47" s="1511"/>
      <c r="BZ47" s="1512"/>
      <c r="CA47" s="1646"/>
      <c r="CB47" s="1647"/>
      <c r="CC47" s="1647"/>
      <c r="CD47" s="1647"/>
      <c r="CE47" s="1648"/>
      <c r="CF47" s="1646"/>
      <c r="CG47" s="1647"/>
      <c r="CH47" s="1647"/>
      <c r="CI47" s="1647"/>
      <c r="CJ47" s="1648"/>
      <c r="CK47" s="1647"/>
      <c r="CL47" s="1647"/>
      <c r="CM47" s="1647"/>
      <c r="CN47" s="1647"/>
      <c r="CO47" s="1647"/>
      <c r="CP47" s="1646"/>
      <c r="CQ47" s="1647"/>
      <c r="CR47" s="1647"/>
      <c r="CS47" s="1647"/>
      <c r="CT47" s="1648"/>
      <c r="CU47" s="1647"/>
      <c r="CV47" s="1647"/>
      <c r="CW47" s="1647"/>
      <c r="CX47" s="1647"/>
      <c r="CY47" s="1647"/>
      <c r="CZ47" s="1646"/>
      <c r="DA47" s="1647"/>
      <c r="DB47" s="1647"/>
      <c r="DC47" s="1647"/>
      <c r="DD47" s="1648"/>
      <c r="DE47" s="1647"/>
      <c r="DF47" s="1647"/>
      <c r="DG47" s="1647"/>
      <c r="DH47" s="1647"/>
      <c r="DI47" s="1649"/>
      <c r="DJ47" s="1650"/>
      <c r="DK47" s="1647"/>
      <c r="DL47" s="1647"/>
      <c r="DM47" s="1647"/>
      <c r="DN47" s="1647"/>
      <c r="DO47" s="1646"/>
      <c r="DP47" s="1647"/>
      <c r="DQ47" s="1647"/>
      <c r="DR47" s="1647"/>
      <c r="DS47" s="1648"/>
      <c r="DT47" s="1647"/>
      <c r="DU47" s="1647"/>
      <c r="DV47" s="1647"/>
      <c r="DW47" s="1647"/>
      <c r="DX47" s="1647"/>
      <c r="DY47" s="1646"/>
      <c r="DZ47" s="1647"/>
      <c r="EA47" s="1647"/>
      <c r="EB47" s="1647"/>
      <c r="EC47" s="1648"/>
      <c r="ED47" s="1646"/>
      <c r="EE47" s="1647"/>
      <c r="EF47" s="1647"/>
      <c r="EG47" s="1647"/>
      <c r="EH47" s="1648"/>
      <c r="EI47" s="1647"/>
      <c r="EJ47" s="1647"/>
      <c r="EK47" s="1647"/>
      <c r="EL47" s="1647"/>
      <c r="EM47" s="1647"/>
      <c r="EN47" s="1646"/>
      <c r="EO47" s="1647"/>
      <c r="EP47" s="1647"/>
      <c r="EQ47" s="1647"/>
      <c r="ER47" s="1648"/>
      <c r="ES47" s="1647"/>
      <c r="ET47" s="1647"/>
      <c r="EU47" s="1647"/>
      <c r="EV47" s="1647"/>
      <c r="EW47" s="1647"/>
      <c r="EX47" s="1646"/>
      <c r="EY47" s="1647"/>
      <c r="EZ47" s="1647"/>
      <c r="FA47" s="1647"/>
      <c r="FB47" s="1648"/>
      <c r="FC47" s="1647"/>
      <c r="FD47" s="1647"/>
      <c r="FE47" s="1647"/>
      <c r="FF47" s="1647"/>
      <c r="FG47" s="1647"/>
      <c r="FH47" s="1646"/>
      <c r="FI47" s="1647"/>
      <c r="FJ47" s="1647"/>
      <c r="FK47" s="1647"/>
      <c r="FL47" s="1648"/>
      <c r="FM47" s="1646"/>
      <c r="FN47" s="1647"/>
      <c r="FO47" s="1647"/>
      <c r="FP47" s="1647"/>
      <c r="FQ47" s="1648"/>
      <c r="FR47" s="1647"/>
      <c r="FS47" s="1647"/>
      <c r="FT47" s="1647"/>
      <c r="FU47" s="1647"/>
      <c r="FV47" s="1647"/>
      <c r="FW47" s="1646"/>
      <c r="FX47" s="1647"/>
      <c r="FY47" s="1647"/>
      <c r="FZ47" s="1647"/>
      <c r="GA47" s="1648"/>
      <c r="GB47" s="1647"/>
      <c r="GC47" s="1647"/>
      <c r="GD47" s="1647"/>
      <c r="GE47" s="1647"/>
      <c r="GF47" s="1648"/>
      <c r="GG47" s="1646"/>
      <c r="GH47" s="1647"/>
      <c r="GI47" s="1647"/>
      <c r="GJ47" s="1647"/>
      <c r="GK47" s="1658"/>
      <c r="GL47" s="1645"/>
      <c r="GM47" s="2155"/>
      <c r="GN47" s="610"/>
      <c r="GO47" s="1551"/>
      <c r="GP47" s="200"/>
    </row>
    <row r="48" spans="1:198" ht="10.35" hidden="1" customHeight="1">
      <c r="A48" s="1387"/>
      <c r="B48" s="1390"/>
      <c r="C48" s="1390"/>
      <c r="D48" s="1381"/>
      <c r="E48" s="1390"/>
      <c r="F48" s="1381"/>
      <c r="G48" s="1395" t="s">
        <v>767</v>
      </c>
      <c r="H48" s="1337"/>
      <c r="I48" s="234"/>
      <c r="J48" s="235"/>
      <c r="K48" s="235"/>
      <c r="L48" s="235"/>
      <c r="M48" s="236"/>
      <c r="N48" s="218"/>
      <c r="O48" s="215"/>
      <c r="P48" s="215"/>
      <c r="Q48" s="215"/>
      <c r="R48" s="215"/>
      <c r="S48" s="218"/>
      <c r="T48" s="215"/>
      <c r="U48" s="215"/>
      <c r="V48" s="215"/>
      <c r="W48" s="215"/>
      <c r="X48" s="218"/>
      <c r="Y48" s="215"/>
      <c r="Z48" s="215"/>
      <c r="AA48" s="215"/>
      <c r="AB48" s="215"/>
      <c r="AC48" s="218"/>
      <c r="AD48" s="215"/>
      <c r="AE48" s="215"/>
      <c r="AF48" s="215"/>
      <c r="AG48" s="217"/>
      <c r="AH48" s="215"/>
      <c r="AI48" s="215"/>
      <c r="AJ48" s="215"/>
      <c r="AK48" s="215"/>
      <c r="AL48" s="217"/>
      <c r="AM48" s="218"/>
      <c r="AN48" s="215"/>
      <c r="AO48" s="215"/>
      <c r="AP48" s="215"/>
      <c r="AQ48" s="217"/>
      <c r="AR48" s="215"/>
      <c r="AS48" s="215"/>
      <c r="AT48" s="215"/>
      <c r="AU48" s="215"/>
      <c r="AV48" s="217"/>
      <c r="AW48" s="215"/>
      <c r="AX48" s="215"/>
      <c r="AY48" s="215"/>
      <c r="AZ48" s="215"/>
      <c r="BA48" s="215"/>
      <c r="BB48" s="219"/>
      <c r="BC48" s="215"/>
      <c r="BD48" s="215"/>
      <c r="BE48" s="215"/>
      <c r="BF48" s="217"/>
      <c r="BG48" s="215"/>
      <c r="BH48" s="215"/>
      <c r="BI48" s="215"/>
      <c r="BJ48" s="215"/>
      <c r="BK48" s="215"/>
      <c r="BL48" s="218"/>
      <c r="BM48" s="215"/>
      <c r="BN48" s="215"/>
      <c r="BO48" s="215"/>
      <c r="BP48" s="215"/>
      <c r="BQ48" s="218"/>
      <c r="BR48" s="215"/>
      <c r="BS48" s="215"/>
      <c r="BT48" s="215"/>
      <c r="BU48" s="217"/>
      <c r="BV48" s="215"/>
      <c r="BW48" s="215"/>
      <c r="BX48" s="215"/>
      <c r="BY48" s="215"/>
      <c r="BZ48" s="217"/>
      <c r="CA48" s="237"/>
      <c r="CB48" s="235"/>
      <c r="CC48" s="235"/>
      <c r="CD48" s="235"/>
      <c r="CE48" s="236"/>
      <c r="CF48" s="237"/>
      <c r="CG48" s="235"/>
      <c r="CH48" s="235"/>
      <c r="CI48" s="235"/>
      <c r="CJ48" s="236"/>
      <c r="CK48" s="235"/>
      <c r="CL48" s="235"/>
      <c r="CM48" s="235"/>
      <c r="CN48" s="235"/>
      <c r="CO48" s="235"/>
      <c r="CP48" s="237"/>
      <c r="CQ48" s="235"/>
      <c r="CR48" s="235"/>
      <c r="CS48" s="235"/>
      <c r="CT48" s="236"/>
      <c r="CU48" s="235"/>
      <c r="CV48" s="235"/>
      <c r="CW48" s="235"/>
      <c r="CX48" s="235"/>
      <c r="CY48" s="235"/>
      <c r="CZ48" s="237"/>
      <c r="DA48" s="235"/>
      <c r="DB48" s="235"/>
      <c r="DC48" s="235"/>
      <c r="DD48" s="236"/>
      <c r="DE48" s="235"/>
      <c r="DF48" s="235"/>
      <c r="DG48" s="235"/>
      <c r="DH48" s="235"/>
      <c r="DI48" s="238"/>
      <c r="DJ48" s="239"/>
      <c r="DK48" s="235"/>
      <c r="DL48" s="235"/>
      <c r="DM48" s="235"/>
      <c r="DN48" s="235"/>
      <c r="DO48" s="237"/>
      <c r="DP48" s="235"/>
      <c r="DQ48" s="235"/>
      <c r="DR48" s="235"/>
      <c r="DS48" s="236"/>
      <c r="DT48" s="235"/>
      <c r="DU48" s="235"/>
      <c r="DV48" s="235"/>
      <c r="DW48" s="235"/>
      <c r="DX48" s="235"/>
      <c r="DY48" s="237"/>
      <c r="DZ48" s="235"/>
      <c r="EA48" s="235"/>
      <c r="EB48" s="235"/>
      <c r="EC48" s="236"/>
      <c r="ED48" s="237"/>
      <c r="EE48" s="235"/>
      <c r="EF48" s="235"/>
      <c r="EG48" s="235"/>
      <c r="EH48" s="236"/>
      <c r="EI48" s="235"/>
      <c r="EJ48" s="235"/>
      <c r="EK48" s="235"/>
      <c r="EL48" s="235"/>
      <c r="EM48" s="235"/>
      <c r="EN48" s="237"/>
      <c r="EO48" s="235"/>
      <c r="EP48" s="235"/>
      <c r="EQ48" s="235"/>
      <c r="ER48" s="236"/>
      <c r="ES48" s="235"/>
      <c r="ET48" s="235"/>
      <c r="EU48" s="235"/>
      <c r="EV48" s="235"/>
      <c r="EW48" s="235"/>
      <c r="EX48" s="237"/>
      <c r="EY48" s="235"/>
      <c r="EZ48" s="235"/>
      <c r="FA48" s="235"/>
      <c r="FB48" s="236"/>
      <c r="FC48" s="235"/>
      <c r="FD48" s="235"/>
      <c r="FE48" s="235"/>
      <c r="FF48" s="235"/>
      <c r="FG48" s="235"/>
      <c r="FH48" s="237"/>
      <c r="FI48" s="235"/>
      <c r="FJ48" s="235"/>
      <c r="FK48" s="235"/>
      <c r="FL48" s="236"/>
      <c r="FM48" s="237"/>
      <c r="FN48" s="235"/>
      <c r="FO48" s="235"/>
      <c r="FP48" s="235"/>
      <c r="FQ48" s="236"/>
      <c r="FR48" s="235"/>
      <c r="FS48" s="235"/>
      <c r="FT48" s="235"/>
      <c r="FU48" s="235"/>
      <c r="FV48" s="235"/>
      <c r="FW48" s="237"/>
      <c r="FX48" s="235"/>
      <c r="FY48" s="235"/>
      <c r="FZ48" s="235"/>
      <c r="GA48" s="236"/>
      <c r="GB48" s="235"/>
      <c r="GC48" s="235"/>
      <c r="GD48" s="235"/>
      <c r="GE48" s="235"/>
      <c r="GF48" s="235"/>
      <c r="GG48" s="237"/>
      <c r="GH48" s="235"/>
      <c r="GI48" s="235"/>
      <c r="GJ48" s="235"/>
      <c r="GK48" s="240"/>
      <c r="GL48" s="1504">
        <f>SUM(I50:GK50)</f>
        <v>0</v>
      </c>
      <c r="GM48" s="2154">
        <f>ROUND(GL48/30,2)</f>
        <v>0</v>
      </c>
      <c r="GN48" s="610"/>
      <c r="GO48" s="1551"/>
      <c r="GP48" s="200"/>
    </row>
    <row r="49" spans="1:198" ht="10.35" hidden="1" customHeight="1">
      <c r="A49" s="1387"/>
      <c r="B49" s="1390"/>
      <c r="C49" s="1390"/>
      <c r="D49" s="1381"/>
      <c r="E49" s="1390"/>
      <c r="F49" s="1381"/>
      <c r="G49" s="1395"/>
      <c r="H49" s="1337"/>
      <c r="I49" s="234"/>
      <c r="J49" s="235"/>
      <c r="K49" s="235"/>
      <c r="L49" s="235"/>
      <c r="M49" s="236"/>
      <c r="N49" s="215"/>
      <c r="O49" s="215"/>
      <c r="P49" s="215"/>
      <c r="Q49" s="215"/>
      <c r="R49" s="217"/>
      <c r="S49" s="215"/>
      <c r="T49" s="215"/>
      <c r="U49" s="215"/>
      <c r="V49" s="215"/>
      <c r="W49" s="215"/>
      <c r="X49" s="218"/>
      <c r="Y49" s="215"/>
      <c r="Z49" s="215"/>
      <c r="AA49" s="215"/>
      <c r="AB49" s="215"/>
      <c r="AC49" s="218"/>
      <c r="AD49" s="215"/>
      <c r="AE49" s="215"/>
      <c r="AF49" s="215"/>
      <c r="AG49" s="217"/>
      <c r="AH49" s="215"/>
      <c r="AI49" s="215"/>
      <c r="AJ49" s="215"/>
      <c r="AK49" s="215"/>
      <c r="AL49" s="217"/>
      <c r="AM49" s="218"/>
      <c r="AN49" s="215"/>
      <c r="AO49" s="215"/>
      <c r="AP49" s="215"/>
      <c r="AQ49" s="217"/>
      <c r="AR49" s="215"/>
      <c r="AS49" s="215"/>
      <c r="AT49" s="215"/>
      <c r="AU49" s="215"/>
      <c r="AV49" s="217"/>
      <c r="AW49" s="215"/>
      <c r="AX49" s="215"/>
      <c r="AY49" s="215"/>
      <c r="AZ49" s="215"/>
      <c r="BA49" s="215"/>
      <c r="BB49" s="219"/>
      <c r="BC49" s="215"/>
      <c r="BD49" s="215"/>
      <c r="BE49" s="215"/>
      <c r="BF49" s="217"/>
      <c r="BG49" s="215"/>
      <c r="BH49" s="215"/>
      <c r="BI49" s="215"/>
      <c r="BJ49" s="215"/>
      <c r="BK49" s="215"/>
      <c r="BL49" s="218"/>
      <c r="BM49" s="215"/>
      <c r="BN49" s="215"/>
      <c r="BO49" s="215"/>
      <c r="BP49" s="215"/>
      <c r="BQ49" s="218"/>
      <c r="BR49" s="215"/>
      <c r="BS49" s="215"/>
      <c r="BT49" s="215"/>
      <c r="BU49" s="217"/>
      <c r="BV49" s="215"/>
      <c r="BW49" s="215"/>
      <c r="BX49" s="215"/>
      <c r="BY49" s="215"/>
      <c r="BZ49" s="215"/>
      <c r="CA49" s="237"/>
      <c r="CB49" s="235"/>
      <c r="CC49" s="235"/>
      <c r="CD49" s="235"/>
      <c r="CE49" s="236"/>
      <c r="CF49" s="237"/>
      <c r="CG49" s="235"/>
      <c r="CH49" s="235"/>
      <c r="CI49" s="235"/>
      <c r="CJ49" s="236"/>
      <c r="CK49" s="235"/>
      <c r="CL49" s="235"/>
      <c r="CM49" s="235"/>
      <c r="CN49" s="235"/>
      <c r="CO49" s="235"/>
      <c r="CP49" s="237"/>
      <c r="CQ49" s="235"/>
      <c r="CR49" s="235"/>
      <c r="CS49" s="235"/>
      <c r="CT49" s="236"/>
      <c r="CU49" s="235"/>
      <c r="CV49" s="235"/>
      <c r="CW49" s="235"/>
      <c r="CX49" s="235"/>
      <c r="CY49" s="235"/>
      <c r="CZ49" s="237"/>
      <c r="DA49" s="235"/>
      <c r="DB49" s="235"/>
      <c r="DC49" s="235"/>
      <c r="DD49" s="236"/>
      <c r="DE49" s="235"/>
      <c r="DF49" s="235"/>
      <c r="DG49" s="235"/>
      <c r="DH49" s="235"/>
      <c r="DI49" s="238"/>
      <c r="DJ49" s="239"/>
      <c r="DK49" s="235"/>
      <c r="DL49" s="235"/>
      <c r="DM49" s="235"/>
      <c r="DN49" s="235"/>
      <c r="DO49" s="237"/>
      <c r="DP49" s="235"/>
      <c r="DQ49" s="235"/>
      <c r="DR49" s="235"/>
      <c r="DS49" s="236"/>
      <c r="DT49" s="235"/>
      <c r="DU49" s="235"/>
      <c r="DV49" s="235"/>
      <c r="DW49" s="235"/>
      <c r="DX49" s="235"/>
      <c r="DY49" s="237"/>
      <c r="DZ49" s="235"/>
      <c r="EA49" s="235"/>
      <c r="EB49" s="235"/>
      <c r="EC49" s="236"/>
      <c r="ED49" s="237"/>
      <c r="EE49" s="235"/>
      <c r="EF49" s="235"/>
      <c r="EG49" s="235"/>
      <c r="EH49" s="236"/>
      <c r="EI49" s="235"/>
      <c r="EJ49" s="235"/>
      <c r="EK49" s="235"/>
      <c r="EL49" s="235"/>
      <c r="EM49" s="235"/>
      <c r="EN49" s="237"/>
      <c r="EO49" s="235"/>
      <c r="EP49" s="235"/>
      <c r="EQ49" s="235"/>
      <c r="ER49" s="236"/>
      <c r="ES49" s="235"/>
      <c r="ET49" s="235"/>
      <c r="EU49" s="235"/>
      <c r="EV49" s="235"/>
      <c r="EW49" s="235"/>
      <c r="EX49" s="237"/>
      <c r="EY49" s="235"/>
      <c r="EZ49" s="235"/>
      <c r="FA49" s="235"/>
      <c r="FB49" s="236"/>
      <c r="FC49" s="235"/>
      <c r="FD49" s="235"/>
      <c r="FE49" s="235"/>
      <c r="FF49" s="235"/>
      <c r="FG49" s="235"/>
      <c r="FH49" s="237"/>
      <c r="FI49" s="235"/>
      <c r="FJ49" s="235"/>
      <c r="FK49" s="235"/>
      <c r="FL49" s="236"/>
      <c r="FM49" s="237"/>
      <c r="FN49" s="235"/>
      <c r="FO49" s="235"/>
      <c r="FP49" s="235"/>
      <c r="FQ49" s="236"/>
      <c r="FR49" s="235"/>
      <c r="FS49" s="235"/>
      <c r="FT49" s="235"/>
      <c r="FU49" s="235"/>
      <c r="FV49" s="235"/>
      <c r="FW49" s="237"/>
      <c r="FX49" s="235"/>
      <c r="FY49" s="235"/>
      <c r="FZ49" s="235"/>
      <c r="GA49" s="236"/>
      <c r="GB49" s="235"/>
      <c r="GC49" s="235"/>
      <c r="GD49" s="235"/>
      <c r="GE49" s="235"/>
      <c r="GF49" s="235"/>
      <c r="GG49" s="237"/>
      <c r="GH49" s="235"/>
      <c r="GI49" s="235"/>
      <c r="GJ49" s="235"/>
      <c r="GK49" s="240"/>
      <c r="GL49" s="1505"/>
      <c r="GM49" s="2154"/>
      <c r="GN49" s="610"/>
      <c r="GO49" s="1551"/>
      <c r="GP49" s="200"/>
    </row>
    <row r="50" spans="1:198" ht="10.35" hidden="1" customHeight="1">
      <c r="A50" s="1387"/>
      <c r="B50" s="1390"/>
      <c r="C50" s="1390"/>
      <c r="D50" s="1381"/>
      <c r="E50" s="1390"/>
      <c r="F50" s="1381"/>
      <c r="G50" s="1396"/>
      <c r="H50" s="1338"/>
      <c r="I50" s="1653"/>
      <c r="J50" s="1654"/>
      <c r="K50" s="1654"/>
      <c r="L50" s="1654"/>
      <c r="M50" s="1655"/>
      <c r="N50" s="1603"/>
      <c r="O50" s="1592"/>
      <c r="P50" s="1592"/>
      <c r="Q50" s="1592"/>
      <c r="R50" s="1593"/>
      <c r="S50" s="1510"/>
      <c r="T50" s="1511"/>
      <c r="U50" s="1511"/>
      <c r="V50" s="1511"/>
      <c r="W50" s="1512"/>
      <c r="X50" s="1510"/>
      <c r="Y50" s="1511"/>
      <c r="Z50" s="1511"/>
      <c r="AA50" s="1511"/>
      <c r="AB50" s="1512"/>
      <c r="AC50" s="1510"/>
      <c r="AD50" s="1511"/>
      <c r="AE50" s="1511"/>
      <c r="AF50" s="1511"/>
      <c r="AG50" s="1512"/>
      <c r="AH50" s="1511"/>
      <c r="AI50" s="1511"/>
      <c r="AJ50" s="1511"/>
      <c r="AK50" s="1511"/>
      <c r="AL50" s="1512"/>
      <c r="AM50" s="1510"/>
      <c r="AN50" s="1511"/>
      <c r="AO50" s="1511"/>
      <c r="AP50" s="1511"/>
      <c r="AQ50" s="1512"/>
      <c r="AR50" s="1511"/>
      <c r="AS50" s="1511"/>
      <c r="AT50" s="1511"/>
      <c r="AU50" s="1511"/>
      <c r="AV50" s="1512"/>
      <c r="AW50" s="1510"/>
      <c r="AX50" s="1511"/>
      <c r="AY50" s="1511"/>
      <c r="AZ50" s="1511"/>
      <c r="BA50" s="1521"/>
      <c r="BB50" s="1522"/>
      <c r="BC50" s="1511"/>
      <c r="BD50" s="1511"/>
      <c r="BE50" s="1511"/>
      <c r="BF50" s="1512"/>
      <c r="BG50" s="1511"/>
      <c r="BH50" s="1511"/>
      <c r="BI50" s="1511"/>
      <c r="BJ50" s="1511"/>
      <c r="BK50" s="1512"/>
      <c r="BL50" s="1510"/>
      <c r="BM50" s="1511"/>
      <c r="BN50" s="1511"/>
      <c r="BO50" s="1511"/>
      <c r="BP50" s="1512"/>
      <c r="BQ50" s="1510"/>
      <c r="BR50" s="1511"/>
      <c r="BS50" s="1511"/>
      <c r="BT50" s="1511"/>
      <c r="BU50" s="1512"/>
      <c r="BV50" s="1511"/>
      <c r="BW50" s="1511"/>
      <c r="BX50" s="1511"/>
      <c r="BY50" s="1511"/>
      <c r="BZ50" s="1512"/>
      <c r="CA50" s="1646"/>
      <c r="CB50" s="1647"/>
      <c r="CC50" s="1647"/>
      <c r="CD50" s="1647"/>
      <c r="CE50" s="1648"/>
      <c r="CF50" s="1646"/>
      <c r="CG50" s="1647"/>
      <c r="CH50" s="1647"/>
      <c r="CI50" s="1647"/>
      <c r="CJ50" s="1648"/>
      <c r="CK50" s="1647"/>
      <c r="CL50" s="1647"/>
      <c r="CM50" s="1647"/>
      <c r="CN50" s="1647"/>
      <c r="CO50" s="1647"/>
      <c r="CP50" s="1646"/>
      <c r="CQ50" s="1647"/>
      <c r="CR50" s="1647"/>
      <c r="CS50" s="1647"/>
      <c r="CT50" s="1648"/>
      <c r="CU50" s="1647"/>
      <c r="CV50" s="1647"/>
      <c r="CW50" s="1647"/>
      <c r="CX50" s="1647"/>
      <c r="CY50" s="1647"/>
      <c r="CZ50" s="1646"/>
      <c r="DA50" s="1647"/>
      <c r="DB50" s="1647"/>
      <c r="DC50" s="1647"/>
      <c r="DD50" s="1648"/>
      <c r="DE50" s="1647"/>
      <c r="DF50" s="1647"/>
      <c r="DG50" s="1647"/>
      <c r="DH50" s="1647"/>
      <c r="DI50" s="1649"/>
      <c r="DJ50" s="1650"/>
      <c r="DK50" s="1647"/>
      <c r="DL50" s="1647"/>
      <c r="DM50" s="1647"/>
      <c r="DN50" s="1647"/>
      <c r="DO50" s="1646"/>
      <c r="DP50" s="1647"/>
      <c r="DQ50" s="1647"/>
      <c r="DR50" s="1647"/>
      <c r="DS50" s="1648"/>
      <c r="DT50" s="1647"/>
      <c r="DU50" s="1647"/>
      <c r="DV50" s="1647"/>
      <c r="DW50" s="1647"/>
      <c r="DX50" s="1647"/>
      <c r="DY50" s="1646"/>
      <c r="DZ50" s="1647"/>
      <c r="EA50" s="1647"/>
      <c r="EB50" s="1647"/>
      <c r="EC50" s="1648"/>
      <c r="ED50" s="1646"/>
      <c r="EE50" s="1647"/>
      <c r="EF50" s="1647"/>
      <c r="EG50" s="1647"/>
      <c r="EH50" s="1648"/>
      <c r="EI50" s="1647"/>
      <c r="EJ50" s="1647"/>
      <c r="EK50" s="1647"/>
      <c r="EL50" s="1647"/>
      <c r="EM50" s="1647"/>
      <c r="EN50" s="1646"/>
      <c r="EO50" s="1647"/>
      <c r="EP50" s="1647"/>
      <c r="EQ50" s="1647"/>
      <c r="ER50" s="1648"/>
      <c r="ES50" s="1647"/>
      <c r="ET50" s="1647"/>
      <c r="EU50" s="1647"/>
      <c r="EV50" s="1647"/>
      <c r="EW50" s="1647"/>
      <c r="EX50" s="1646"/>
      <c r="EY50" s="1647"/>
      <c r="EZ50" s="1647"/>
      <c r="FA50" s="1647"/>
      <c r="FB50" s="1648"/>
      <c r="FC50" s="1647"/>
      <c r="FD50" s="1647"/>
      <c r="FE50" s="1647"/>
      <c r="FF50" s="1647"/>
      <c r="FG50" s="1647"/>
      <c r="FH50" s="1646"/>
      <c r="FI50" s="1647"/>
      <c r="FJ50" s="1647"/>
      <c r="FK50" s="1647"/>
      <c r="FL50" s="1648"/>
      <c r="FM50" s="1646"/>
      <c r="FN50" s="1647"/>
      <c r="FO50" s="1647"/>
      <c r="FP50" s="1647"/>
      <c r="FQ50" s="1648"/>
      <c r="FR50" s="1647"/>
      <c r="FS50" s="1647"/>
      <c r="FT50" s="1647"/>
      <c r="FU50" s="1647"/>
      <c r="FV50" s="1647"/>
      <c r="FW50" s="1646"/>
      <c r="FX50" s="1647"/>
      <c r="FY50" s="1647"/>
      <c r="FZ50" s="1647"/>
      <c r="GA50" s="1648"/>
      <c r="GB50" s="1647"/>
      <c r="GC50" s="1647"/>
      <c r="GD50" s="1647"/>
      <c r="GE50" s="1647"/>
      <c r="GF50" s="1648"/>
      <c r="GG50" s="1646"/>
      <c r="GH50" s="1647"/>
      <c r="GI50" s="1647"/>
      <c r="GJ50" s="1647"/>
      <c r="GK50" s="1658"/>
      <c r="GL50" s="1514"/>
      <c r="GM50" s="2155"/>
      <c r="GN50" s="610"/>
      <c r="GO50" s="1551"/>
      <c r="GP50" s="200"/>
    </row>
    <row r="51" spans="1:198" ht="10.35" hidden="1" customHeight="1">
      <c r="A51" s="1387"/>
      <c r="B51" s="1390"/>
      <c r="C51" s="1390"/>
      <c r="D51" s="1381"/>
      <c r="E51" s="1390"/>
      <c r="F51" s="1381"/>
      <c r="G51" s="1448" t="s">
        <v>716</v>
      </c>
      <c r="H51" s="1337"/>
      <c r="I51" s="234"/>
      <c r="J51" s="235"/>
      <c r="K51" s="235"/>
      <c r="L51" s="235"/>
      <c r="M51" s="236"/>
      <c r="N51" s="218"/>
      <c r="O51" s="215"/>
      <c r="P51" s="215"/>
      <c r="Q51" s="215"/>
      <c r="R51" s="217"/>
      <c r="S51" s="215"/>
      <c r="T51" s="215"/>
      <c r="U51" s="215"/>
      <c r="V51" s="215"/>
      <c r="W51" s="215"/>
      <c r="X51" s="218"/>
      <c r="Y51" s="215"/>
      <c r="Z51" s="215"/>
      <c r="AA51" s="215"/>
      <c r="AB51" s="215"/>
      <c r="AC51" s="218"/>
      <c r="AD51" s="215"/>
      <c r="AE51" s="215"/>
      <c r="AF51" s="215"/>
      <c r="AG51" s="217"/>
      <c r="AH51" s="215"/>
      <c r="AI51" s="215"/>
      <c r="AJ51" s="215"/>
      <c r="AK51" s="215"/>
      <c r="AL51" s="217"/>
      <c r="AM51" s="218"/>
      <c r="AN51" s="215"/>
      <c r="AO51" s="215"/>
      <c r="AP51" s="215"/>
      <c r="AQ51" s="217"/>
      <c r="AR51" s="215"/>
      <c r="AS51" s="215"/>
      <c r="AT51" s="215"/>
      <c r="AU51" s="215"/>
      <c r="AV51" s="217"/>
      <c r="AW51" s="215"/>
      <c r="AX51" s="215"/>
      <c r="AY51" s="215"/>
      <c r="AZ51" s="215"/>
      <c r="BA51" s="215"/>
      <c r="BB51" s="219"/>
      <c r="BC51" s="215"/>
      <c r="BD51" s="215"/>
      <c r="BE51" s="215"/>
      <c r="BF51" s="217"/>
      <c r="BG51" s="215"/>
      <c r="BH51" s="215"/>
      <c r="BI51" s="215"/>
      <c r="BJ51" s="215"/>
      <c r="BK51" s="215"/>
      <c r="BL51" s="218"/>
      <c r="BM51" s="215"/>
      <c r="BN51" s="215"/>
      <c r="BO51" s="215"/>
      <c r="BP51" s="215"/>
      <c r="BQ51" s="218"/>
      <c r="BR51" s="215"/>
      <c r="BS51" s="215"/>
      <c r="BT51" s="215"/>
      <c r="BU51" s="217"/>
      <c r="BV51" s="215"/>
      <c r="BW51" s="215"/>
      <c r="BX51" s="215"/>
      <c r="BY51" s="215"/>
      <c r="BZ51" s="217"/>
      <c r="CA51" s="237"/>
      <c r="CB51" s="235"/>
      <c r="CC51" s="235"/>
      <c r="CD51" s="235"/>
      <c r="CE51" s="236"/>
      <c r="CF51" s="237"/>
      <c r="CG51" s="235"/>
      <c r="CH51" s="235"/>
      <c r="CI51" s="235"/>
      <c r="CJ51" s="236"/>
      <c r="CK51" s="235"/>
      <c r="CL51" s="235"/>
      <c r="CM51" s="235"/>
      <c r="CN51" s="235"/>
      <c r="CO51" s="235"/>
      <c r="CP51" s="237"/>
      <c r="CQ51" s="235"/>
      <c r="CR51" s="235"/>
      <c r="CS51" s="235"/>
      <c r="CT51" s="236"/>
      <c r="CU51" s="235"/>
      <c r="CV51" s="235"/>
      <c r="CW51" s="235"/>
      <c r="CX51" s="235"/>
      <c r="CY51" s="235"/>
      <c r="CZ51" s="237"/>
      <c r="DA51" s="235"/>
      <c r="DB51" s="235"/>
      <c r="DC51" s="235"/>
      <c r="DD51" s="236"/>
      <c r="DE51" s="235"/>
      <c r="DF51" s="235"/>
      <c r="DG51" s="235"/>
      <c r="DH51" s="235"/>
      <c r="DI51" s="238"/>
      <c r="DJ51" s="239"/>
      <c r="DK51" s="235"/>
      <c r="DL51" s="235"/>
      <c r="DM51" s="235"/>
      <c r="DN51" s="235"/>
      <c r="DO51" s="237"/>
      <c r="DP51" s="235"/>
      <c r="DQ51" s="235"/>
      <c r="DR51" s="235"/>
      <c r="DS51" s="236"/>
      <c r="DT51" s="235"/>
      <c r="DU51" s="235"/>
      <c r="DV51" s="235"/>
      <c r="DW51" s="235"/>
      <c r="DX51" s="235"/>
      <c r="DY51" s="237"/>
      <c r="DZ51" s="235"/>
      <c r="EA51" s="235"/>
      <c r="EB51" s="235"/>
      <c r="EC51" s="236"/>
      <c r="ED51" s="237"/>
      <c r="EE51" s="235"/>
      <c r="EF51" s="235"/>
      <c r="EG51" s="235"/>
      <c r="EH51" s="236"/>
      <c r="EI51" s="235"/>
      <c r="EJ51" s="235"/>
      <c r="EK51" s="235"/>
      <c r="EL51" s="235"/>
      <c r="EM51" s="235"/>
      <c r="EN51" s="237"/>
      <c r="EO51" s="235"/>
      <c r="EP51" s="235"/>
      <c r="EQ51" s="235"/>
      <c r="ER51" s="236"/>
      <c r="ES51" s="235"/>
      <c r="ET51" s="235"/>
      <c r="EU51" s="235"/>
      <c r="EV51" s="235"/>
      <c r="EW51" s="235"/>
      <c r="EX51" s="237"/>
      <c r="EY51" s="235"/>
      <c r="EZ51" s="235"/>
      <c r="FA51" s="235"/>
      <c r="FB51" s="236"/>
      <c r="FC51" s="235"/>
      <c r="FD51" s="235"/>
      <c r="FE51" s="235"/>
      <c r="FF51" s="235"/>
      <c r="FG51" s="235"/>
      <c r="FH51" s="237"/>
      <c r="FI51" s="235"/>
      <c r="FJ51" s="235"/>
      <c r="FK51" s="235"/>
      <c r="FL51" s="236"/>
      <c r="FM51" s="237"/>
      <c r="FN51" s="235"/>
      <c r="FO51" s="235"/>
      <c r="FP51" s="235"/>
      <c r="FQ51" s="236"/>
      <c r="FR51" s="235"/>
      <c r="FS51" s="235"/>
      <c r="FT51" s="235"/>
      <c r="FU51" s="235"/>
      <c r="FV51" s="235"/>
      <c r="FW51" s="237"/>
      <c r="FX51" s="235"/>
      <c r="FY51" s="235"/>
      <c r="FZ51" s="235"/>
      <c r="GA51" s="236"/>
      <c r="GB51" s="235"/>
      <c r="GC51" s="235"/>
      <c r="GD51" s="235"/>
      <c r="GE51" s="235"/>
      <c r="GF51" s="235"/>
      <c r="GG51" s="237"/>
      <c r="GH51" s="235"/>
      <c r="GI51" s="235"/>
      <c r="GJ51" s="235"/>
      <c r="GK51" s="240"/>
      <c r="GL51" s="1637">
        <f>SUM(I53:GK53)</f>
        <v>0</v>
      </c>
      <c r="GM51" s="2154">
        <f>ROUND(GL51/30,2)</f>
        <v>0</v>
      </c>
      <c r="GN51" s="610"/>
      <c r="GO51" s="1551"/>
      <c r="GP51" s="200"/>
    </row>
    <row r="52" spans="1:198" ht="10.35" hidden="1" customHeight="1">
      <c r="A52" s="1387"/>
      <c r="B52" s="1390"/>
      <c r="C52" s="1390"/>
      <c r="D52" s="1381"/>
      <c r="E52" s="1390"/>
      <c r="F52" s="1381"/>
      <c r="G52" s="1444"/>
      <c r="H52" s="1337"/>
      <c r="I52" s="234"/>
      <c r="J52" s="235"/>
      <c r="K52" s="235"/>
      <c r="L52" s="235"/>
      <c r="M52" s="236"/>
      <c r="N52" s="218"/>
      <c r="O52" s="215"/>
      <c r="P52" s="215"/>
      <c r="Q52" s="215"/>
      <c r="R52" s="217"/>
      <c r="S52" s="215"/>
      <c r="T52" s="215"/>
      <c r="U52" s="215"/>
      <c r="V52" s="215"/>
      <c r="W52" s="215"/>
      <c r="X52" s="218"/>
      <c r="Y52" s="215"/>
      <c r="Z52" s="215"/>
      <c r="AA52" s="215"/>
      <c r="AB52" s="215"/>
      <c r="AC52" s="218"/>
      <c r="AD52" s="215"/>
      <c r="AE52" s="215"/>
      <c r="AF52" s="215"/>
      <c r="AG52" s="217"/>
      <c r="AH52" s="215"/>
      <c r="AI52" s="215"/>
      <c r="AJ52" s="215"/>
      <c r="AK52" s="215"/>
      <c r="AL52" s="217"/>
      <c r="AM52" s="218"/>
      <c r="AN52" s="215"/>
      <c r="AO52" s="215"/>
      <c r="AP52" s="215"/>
      <c r="AQ52" s="217"/>
      <c r="AR52" s="215"/>
      <c r="AS52" s="215"/>
      <c r="AT52" s="215"/>
      <c r="AU52" s="215"/>
      <c r="AV52" s="217"/>
      <c r="AW52" s="215"/>
      <c r="AX52" s="215"/>
      <c r="AY52" s="215"/>
      <c r="AZ52" s="215"/>
      <c r="BA52" s="215"/>
      <c r="BB52" s="219"/>
      <c r="BC52" s="215"/>
      <c r="BD52" s="215"/>
      <c r="BE52" s="215"/>
      <c r="BF52" s="217"/>
      <c r="BG52" s="215"/>
      <c r="BH52" s="215"/>
      <c r="BI52" s="215"/>
      <c r="BJ52" s="215"/>
      <c r="BK52" s="215"/>
      <c r="BL52" s="218"/>
      <c r="BM52" s="215"/>
      <c r="BN52" s="215"/>
      <c r="BO52" s="215"/>
      <c r="BP52" s="215"/>
      <c r="BQ52" s="218"/>
      <c r="BR52" s="215"/>
      <c r="BS52" s="215"/>
      <c r="BT52" s="215"/>
      <c r="BU52" s="217"/>
      <c r="BV52" s="215"/>
      <c r="BW52" s="215"/>
      <c r="BX52" s="215"/>
      <c r="BY52" s="215"/>
      <c r="BZ52" s="217"/>
      <c r="CA52" s="237"/>
      <c r="CB52" s="235"/>
      <c r="CC52" s="235"/>
      <c r="CD52" s="235"/>
      <c r="CE52" s="236"/>
      <c r="CF52" s="237"/>
      <c r="CG52" s="235"/>
      <c r="CH52" s="235"/>
      <c r="CI52" s="235"/>
      <c r="CJ52" s="236"/>
      <c r="CK52" s="235"/>
      <c r="CL52" s="235"/>
      <c r="CM52" s="235"/>
      <c r="CN52" s="235"/>
      <c r="CO52" s="235"/>
      <c r="CP52" s="237"/>
      <c r="CQ52" s="235"/>
      <c r="CR52" s="235"/>
      <c r="CS52" s="235"/>
      <c r="CT52" s="236"/>
      <c r="CU52" s="235"/>
      <c r="CV52" s="235"/>
      <c r="CW52" s="235"/>
      <c r="CX52" s="235"/>
      <c r="CY52" s="235"/>
      <c r="CZ52" s="237"/>
      <c r="DA52" s="235"/>
      <c r="DB52" s="235"/>
      <c r="DC52" s="235"/>
      <c r="DD52" s="236"/>
      <c r="DE52" s="235"/>
      <c r="DF52" s="235"/>
      <c r="DG52" s="235"/>
      <c r="DH52" s="235"/>
      <c r="DI52" s="238"/>
      <c r="DJ52" s="239"/>
      <c r="DK52" s="235"/>
      <c r="DL52" s="235"/>
      <c r="DM52" s="235"/>
      <c r="DN52" s="235"/>
      <c r="DO52" s="237"/>
      <c r="DP52" s="235"/>
      <c r="DQ52" s="235"/>
      <c r="DR52" s="235"/>
      <c r="DS52" s="236"/>
      <c r="DT52" s="235"/>
      <c r="DU52" s="235"/>
      <c r="DV52" s="235"/>
      <c r="DW52" s="235"/>
      <c r="DX52" s="235"/>
      <c r="DY52" s="237"/>
      <c r="DZ52" s="235"/>
      <c r="EA52" s="235"/>
      <c r="EB52" s="235"/>
      <c r="EC52" s="236"/>
      <c r="ED52" s="237"/>
      <c r="EE52" s="235"/>
      <c r="EF52" s="235"/>
      <c r="EG52" s="235"/>
      <c r="EH52" s="236"/>
      <c r="EI52" s="235"/>
      <c r="EJ52" s="235"/>
      <c r="EK52" s="235"/>
      <c r="EL52" s="235"/>
      <c r="EM52" s="235"/>
      <c r="EN52" s="237"/>
      <c r="EO52" s="235"/>
      <c r="EP52" s="235"/>
      <c r="EQ52" s="235"/>
      <c r="ER52" s="236"/>
      <c r="ES52" s="235"/>
      <c r="ET52" s="235"/>
      <c r="EU52" s="235"/>
      <c r="EV52" s="235"/>
      <c r="EW52" s="235"/>
      <c r="EX52" s="237"/>
      <c r="EY52" s="235"/>
      <c r="EZ52" s="235"/>
      <c r="FA52" s="235"/>
      <c r="FB52" s="236"/>
      <c r="FC52" s="235"/>
      <c r="FD52" s="235"/>
      <c r="FE52" s="235"/>
      <c r="FF52" s="235"/>
      <c r="FG52" s="235"/>
      <c r="FH52" s="237"/>
      <c r="FI52" s="235"/>
      <c r="FJ52" s="235"/>
      <c r="FK52" s="235"/>
      <c r="FL52" s="236"/>
      <c r="FM52" s="237"/>
      <c r="FN52" s="235"/>
      <c r="FO52" s="235"/>
      <c r="FP52" s="235"/>
      <c r="FQ52" s="236"/>
      <c r="FR52" s="235"/>
      <c r="FS52" s="235"/>
      <c r="FT52" s="235"/>
      <c r="FU52" s="235"/>
      <c r="FV52" s="235"/>
      <c r="FW52" s="237"/>
      <c r="FX52" s="235"/>
      <c r="FY52" s="235"/>
      <c r="FZ52" s="235"/>
      <c r="GA52" s="236"/>
      <c r="GB52" s="235"/>
      <c r="GC52" s="235"/>
      <c r="GD52" s="235"/>
      <c r="GE52" s="235"/>
      <c r="GF52" s="235"/>
      <c r="GG52" s="237"/>
      <c r="GH52" s="235"/>
      <c r="GI52" s="235"/>
      <c r="GJ52" s="235"/>
      <c r="GK52" s="240"/>
      <c r="GL52" s="1638"/>
      <c r="GM52" s="2154"/>
      <c r="GN52" s="610"/>
      <c r="GO52" s="1551"/>
      <c r="GP52" s="200"/>
    </row>
    <row r="53" spans="1:198" ht="10.35" hidden="1" customHeight="1">
      <c r="A53" s="1404"/>
      <c r="B53" s="1406"/>
      <c r="C53" s="1406"/>
      <c r="D53" s="1384"/>
      <c r="E53" s="1406"/>
      <c r="F53" s="1384"/>
      <c r="G53" s="1449"/>
      <c r="H53" s="1437"/>
      <c r="I53" s="1651"/>
      <c r="J53" s="1598"/>
      <c r="K53" s="1598"/>
      <c r="L53" s="1598"/>
      <c r="M53" s="1599"/>
      <c r="N53" s="1501"/>
      <c r="O53" s="1502"/>
      <c r="P53" s="1502"/>
      <c r="Q53" s="1502"/>
      <c r="R53" s="1503"/>
      <c r="S53" s="1501"/>
      <c r="T53" s="1502"/>
      <c r="U53" s="1502"/>
      <c r="V53" s="1502"/>
      <c r="W53" s="1503"/>
      <c r="X53" s="1501"/>
      <c r="Y53" s="1502"/>
      <c r="Z53" s="1502"/>
      <c r="AA53" s="1502"/>
      <c r="AB53" s="1503"/>
      <c r="AC53" s="1501"/>
      <c r="AD53" s="1502"/>
      <c r="AE53" s="1502"/>
      <c r="AF53" s="1502"/>
      <c r="AG53" s="1503"/>
      <c r="AH53" s="1502"/>
      <c r="AI53" s="1502"/>
      <c r="AJ53" s="1502"/>
      <c r="AK53" s="1502"/>
      <c r="AL53" s="1503"/>
      <c r="AM53" s="1501"/>
      <c r="AN53" s="1502"/>
      <c r="AO53" s="1502"/>
      <c r="AP53" s="1502"/>
      <c r="AQ53" s="1503"/>
      <c r="AR53" s="1502"/>
      <c r="AS53" s="1502"/>
      <c r="AT53" s="1502"/>
      <c r="AU53" s="1502"/>
      <c r="AV53" s="1503"/>
      <c r="AW53" s="1501"/>
      <c r="AX53" s="1502"/>
      <c r="AY53" s="1502"/>
      <c r="AZ53" s="1502"/>
      <c r="BA53" s="1544"/>
      <c r="BB53" s="1545"/>
      <c r="BC53" s="1502"/>
      <c r="BD53" s="1502"/>
      <c r="BE53" s="1502"/>
      <c r="BF53" s="1503"/>
      <c r="BG53" s="1502"/>
      <c r="BH53" s="1502"/>
      <c r="BI53" s="1502"/>
      <c r="BJ53" s="1502"/>
      <c r="BK53" s="1503"/>
      <c r="BL53" s="1501"/>
      <c r="BM53" s="1502"/>
      <c r="BN53" s="1502"/>
      <c r="BO53" s="1502"/>
      <c r="BP53" s="1503"/>
      <c r="BQ53" s="1501"/>
      <c r="BR53" s="1502"/>
      <c r="BS53" s="1502"/>
      <c r="BT53" s="1502"/>
      <c r="BU53" s="1503"/>
      <c r="BV53" s="1502"/>
      <c r="BW53" s="1502"/>
      <c r="BX53" s="1502"/>
      <c r="BY53" s="1502"/>
      <c r="BZ53" s="1503"/>
      <c r="CA53" s="1597"/>
      <c r="CB53" s="1598"/>
      <c r="CC53" s="1598"/>
      <c r="CD53" s="1598"/>
      <c r="CE53" s="1599"/>
      <c r="CF53" s="1597"/>
      <c r="CG53" s="1598"/>
      <c r="CH53" s="1598"/>
      <c r="CI53" s="1598"/>
      <c r="CJ53" s="1599"/>
      <c r="CK53" s="1598"/>
      <c r="CL53" s="1598"/>
      <c r="CM53" s="1598"/>
      <c r="CN53" s="1598"/>
      <c r="CO53" s="1598"/>
      <c r="CP53" s="1597"/>
      <c r="CQ53" s="1598"/>
      <c r="CR53" s="1598"/>
      <c r="CS53" s="1598"/>
      <c r="CT53" s="1599"/>
      <c r="CU53" s="1598"/>
      <c r="CV53" s="1598"/>
      <c r="CW53" s="1598"/>
      <c r="CX53" s="1598"/>
      <c r="CY53" s="1598"/>
      <c r="CZ53" s="1597"/>
      <c r="DA53" s="1598"/>
      <c r="DB53" s="1598"/>
      <c r="DC53" s="1598"/>
      <c r="DD53" s="1599"/>
      <c r="DE53" s="1598"/>
      <c r="DF53" s="1598"/>
      <c r="DG53" s="1598"/>
      <c r="DH53" s="1598"/>
      <c r="DI53" s="1659"/>
      <c r="DJ53" s="1660"/>
      <c r="DK53" s="1598"/>
      <c r="DL53" s="1598"/>
      <c r="DM53" s="1598"/>
      <c r="DN53" s="1598"/>
      <c r="DO53" s="1597"/>
      <c r="DP53" s="1598"/>
      <c r="DQ53" s="1598"/>
      <c r="DR53" s="1598"/>
      <c r="DS53" s="1599"/>
      <c r="DT53" s="1598"/>
      <c r="DU53" s="1598"/>
      <c r="DV53" s="1598"/>
      <c r="DW53" s="1598"/>
      <c r="DX53" s="1598"/>
      <c r="DY53" s="1597"/>
      <c r="DZ53" s="1598"/>
      <c r="EA53" s="1598"/>
      <c r="EB53" s="1598"/>
      <c r="EC53" s="1599"/>
      <c r="ED53" s="1597"/>
      <c r="EE53" s="1598"/>
      <c r="EF53" s="1598"/>
      <c r="EG53" s="1598"/>
      <c r="EH53" s="1599"/>
      <c r="EI53" s="1598"/>
      <c r="EJ53" s="1598"/>
      <c r="EK53" s="1598"/>
      <c r="EL53" s="1598"/>
      <c r="EM53" s="1598"/>
      <c r="EN53" s="1597"/>
      <c r="EO53" s="1598"/>
      <c r="EP53" s="1598"/>
      <c r="EQ53" s="1598"/>
      <c r="ER53" s="1599"/>
      <c r="ES53" s="1598"/>
      <c r="ET53" s="1598"/>
      <c r="EU53" s="1598"/>
      <c r="EV53" s="1598"/>
      <c r="EW53" s="1598"/>
      <c r="EX53" s="1597"/>
      <c r="EY53" s="1598"/>
      <c r="EZ53" s="1598"/>
      <c r="FA53" s="1598"/>
      <c r="FB53" s="1599"/>
      <c r="FC53" s="1598"/>
      <c r="FD53" s="1598"/>
      <c r="FE53" s="1598"/>
      <c r="FF53" s="1598"/>
      <c r="FG53" s="1598"/>
      <c r="FH53" s="1597"/>
      <c r="FI53" s="1598"/>
      <c r="FJ53" s="1598"/>
      <c r="FK53" s="1598"/>
      <c r="FL53" s="1599"/>
      <c r="FM53" s="1597"/>
      <c r="FN53" s="1598"/>
      <c r="FO53" s="1598"/>
      <c r="FP53" s="1598"/>
      <c r="FQ53" s="1599"/>
      <c r="FR53" s="1598"/>
      <c r="FS53" s="1598"/>
      <c r="FT53" s="1598"/>
      <c r="FU53" s="1598"/>
      <c r="FV53" s="1598"/>
      <c r="FW53" s="1597"/>
      <c r="FX53" s="1598"/>
      <c r="FY53" s="1598"/>
      <c r="FZ53" s="1598"/>
      <c r="GA53" s="1599"/>
      <c r="GB53" s="1598"/>
      <c r="GC53" s="1598"/>
      <c r="GD53" s="1598"/>
      <c r="GE53" s="1598"/>
      <c r="GF53" s="1599"/>
      <c r="GG53" s="1597"/>
      <c r="GH53" s="1598"/>
      <c r="GI53" s="1598"/>
      <c r="GJ53" s="1598"/>
      <c r="GK53" s="1652"/>
      <c r="GL53" s="1639"/>
      <c r="GM53" s="2156"/>
      <c r="GN53" s="611"/>
      <c r="GO53" s="1552"/>
      <c r="GP53" s="200"/>
    </row>
    <row r="54" spans="1:198" ht="10.35" hidden="1" customHeight="1">
      <c r="A54" s="1402"/>
      <c r="B54" s="1405" t="str">
        <f>IF($A54="","",VLOOKUP($A54,②従事者明細!$A$3:$I$39,2))</f>
        <v/>
      </c>
      <c r="C54" s="1405" t="str">
        <f>IF($A54="","",VLOOKUP($A54,②従事者明細!$A$3:$I$39,3))</f>
        <v/>
      </c>
      <c r="D54" s="1383" t="str">
        <f>IF($A54="","",VLOOKUP($A54,②従事者明細!$A$3:$I$39,6))</f>
        <v/>
      </c>
      <c r="E54" s="1405" t="str">
        <f>IF($A54="","",VLOOKUP($A54,②従事者明細!$A$3:$I$39,4))</f>
        <v/>
      </c>
      <c r="F54" s="1383" t="str">
        <f>IF($A54="","",VLOOKUP($A54,②従事者明細!$A$3:$I$39,5))</f>
        <v/>
      </c>
      <c r="G54" s="1446" t="s">
        <v>764</v>
      </c>
      <c r="H54" s="1447"/>
      <c r="I54" s="207"/>
      <c r="J54" s="208"/>
      <c r="K54" s="208"/>
      <c r="L54" s="208"/>
      <c r="M54" s="209"/>
      <c r="N54" s="210"/>
      <c r="O54" s="208"/>
      <c r="P54" s="208"/>
      <c r="Q54" s="208"/>
      <c r="R54" s="208"/>
      <c r="S54" s="210"/>
      <c r="T54" s="208"/>
      <c r="U54" s="208"/>
      <c r="V54" s="208"/>
      <c r="W54" s="208"/>
      <c r="X54" s="210"/>
      <c r="Y54" s="208"/>
      <c r="Z54" s="208"/>
      <c r="AA54" s="208"/>
      <c r="AB54" s="208"/>
      <c r="AC54" s="210"/>
      <c r="AD54" s="208"/>
      <c r="AE54" s="208"/>
      <c r="AF54" s="208"/>
      <c r="AG54" s="209"/>
      <c r="AH54" s="208"/>
      <c r="AI54" s="208"/>
      <c r="AJ54" s="208"/>
      <c r="AK54" s="208"/>
      <c r="AL54" s="209"/>
      <c r="AM54" s="210"/>
      <c r="AN54" s="208"/>
      <c r="AO54" s="208"/>
      <c r="AP54" s="208"/>
      <c r="AQ54" s="209"/>
      <c r="AR54" s="208"/>
      <c r="AS54" s="208"/>
      <c r="AT54" s="208"/>
      <c r="AU54" s="208"/>
      <c r="AV54" s="209"/>
      <c r="AW54" s="208"/>
      <c r="AX54" s="208"/>
      <c r="AY54" s="208"/>
      <c r="AZ54" s="208"/>
      <c r="BA54" s="208"/>
      <c r="BB54" s="211"/>
      <c r="BC54" s="208"/>
      <c r="BD54" s="208"/>
      <c r="BE54" s="208"/>
      <c r="BF54" s="209"/>
      <c r="BG54" s="208"/>
      <c r="BH54" s="208"/>
      <c r="BI54" s="208"/>
      <c r="BJ54" s="208"/>
      <c r="BK54" s="208"/>
      <c r="BL54" s="210"/>
      <c r="BM54" s="208"/>
      <c r="BN54" s="208"/>
      <c r="BO54" s="208"/>
      <c r="BP54" s="208"/>
      <c r="BQ54" s="210"/>
      <c r="BR54" s="208"/>
      <c r="BS54" s="208"/>
      <c r="BT54" s="208"/>
      <c r="BU54" s="209"/>
      <c r="BV54" s="208"/>
      <c r="BW54" s="208"/>
      <c r="BX54" s="208"/>
      <c r="BY54" s="208"/>
      <c r="BZ54" s="209"/>
      <c r="CA54" s="210"/>
      <c r="CB54" s="208"/>
      <c r="CC54" s="208"/>
      <c r="CD54" s="208"/>
      <c r="CE54" s="209"/>
      <c r="CF54" s="210"/>
      <c r="CG54" s="208"/>
      <c r="CH54" s="208"/>
      <c r="CI54" s="208"/>
      <c r="CJ54" s="209"/>
      <c r="CK54" s="208"/>
      <c r="CL54" s="208"/>
      <c r="CM54" s="208"/>
      <c r="CN54" s="208"/>
      <c r="CO54" s="208"/>
      <c r="CP54" s="210"/>
      <c r="CQ54" s="208"/>
      <c r="CR54" s="208"/>
      <c r="CS54" s="208"/>
      <c r="CT54" s="209"/>
      <c r="CU54" s="208"/>
      <c r="CV54" s="208"/>
      <c r="CW54" s="208"/>
      <c r="CX54" s="208"/>
      <c r="CY54" s="208"/>
      <c r="CZ54" s="210"/>
      <c r="DA54" s="208"/>
      <c r="DB54" s="208"/>
      <c r="DC54" s="208"/>
      <c r="DD54" s="209"/>
      <c r="DE54" s="208"/>
      <c r="DF54" s="208"/>
      <c r="DG54" s="208"/>
      <c r="DH54" s="208"/>
      <c r="DI54" s="212"/>
      <c r="DJ54" s="211"/>
      <c r="DK54" s="208"/>
      <c r="DL54" s="208"/>
      <c r="DM54" s="208"/>
      <c r="DN54" s="208"/>
      <c r="DO54" s="210"/>
      <c r="DP54" s="208"/>
      <c r="DQ54" s="208"/>
      <c r="DR54" s="208"/>
      <c r="DS54" s="209"/>
      <c r="DT54" s="208"/>
      <c r="DU54" s="208"/>
      <c r="DV54" s="208"/>
      <c r="DW54" s="208"/>
      <c r="DX54" s="208"/>
      <c r="DY54" s="210"/>
      <c r="DZ54" s="208"/>
      <c r="EA54" s="208"/>
      <c r="EB54" s="208"/>
      <c r="EC54" s="209"/>
      <c r="ED54" s="210"/>
      <c r="EE54" s="208"/>
      <c r="EF54" s="208"/>
      <c r="EG54" s="208"/>
      <c r="EH54" s="209"/>
      <c r="EI54" s="208"/>
      <c r="EJ54" s="208"/>
      <c r="EK54" s="208"/>
      <c r="EL54" s="208"/>
      <c r="EM54" s="208"/>
      <c r="EN54" s="210"/>
      <c r="EO54" s="208"/>
      <c r="EP54" s="208"/>
      <c r="EQ54" s="208"/>
      <c r="ER54" s="209"/>
      <c r="ES54" s="208"/>
      <c r="ET54" s="208"/>
      <c r="EU54" s="208"/>
      <c r="EV54" s="208"/>
      <c r="EW54" s="208"/>
      <c r="EX54" s="210"/>
      <c r="EY54" s="208"/>
      <c r="EZ54" s="208"/>
      <c r="FA54" s="208"/>
      <c r="FB54" s="209"/>
      <c r="FC54" s="208"/>
      <c r="FD54" s="208"/>
      <c r="FE54" s="208"/>
      <c r="FF54" s="208"/>
      <c r="FG54" s="208"/>
      <c r="FH54" s="210"/>
      <c r="FI54" s="208"/>
      <c r="FJ54" s="208"/>
      <c r="FK54" s="208"/>
      <c r="FL54" s="209"/>
      <c r="FM54" s="210"/>
      <c r="FN54" s="208"/>
      <c r="FO54" s="208"/>
      <c r="FP54" s="208"/>
      <c r="FQ54" s="209"/>
      <c r="FR54" s="208"/>
      <c r="FS54" s="208"/>
      <c r="FT54" s="208"/>
      <c r="FU54" s="208"/>
      <c r="FV54" s="208"/>
      <c r="FW54" s="210"/>
      <c r="FX54" s="208"/>
      <c r="FY54" s="208"/>
      <c r="FZ54" s="208"/>
      <c r="GA54" s="209"/>
      <c r="GB54" s="208"/>
      <c r="GC54" s="208"/>
      <c r="GD54" s="208"/>
      <c r="GE54" s="208"/>
      <c r="GF54" s="208"/>
      <c r="GG54" s="210"/>
      <c r="GH54" s="208"/>
      <c r="GI54" s="208"/>
      <c r="GJ54" s="208"/>
      <c r="GK54" s="213"/>
      <c r="GL54" s="1644">
        <f>SUM(I56:GK56)</f>
        <v>0</v>
      </c>
      <c r="GM54" s="2153">
        <f>ROUND(GL54/30,2)</f>
        <v>0</v>
      </c>
      <c r="GN54" s="609"/>
      <c r="GO54" s="1550"/>
      <c r="GP54" s="200"/>
    </row>
    <row r="55" spans="1:198" ht="10.35" hidden="1" customHeight="1">
      <c r="A55" s="1387"/>
      <c r="B55" s="1390"/>
      <c r="C55" s="1390"/>
      <c r="D55" s="1381"/>
      <c r="E55" s="1390"/>
      <c r="F55" s="1381"/>
      <c r="G55" s="1444"/>
      <c r="H55" s="1337"/>
      <c r="I55" s="214"/>
      <c r="J55" s="215"/>
      <c r="K55" s="215"/>
      <c r="L55" s="215"/>
      <c r="M55" s="217"/>
      <c r="N55" s="215"/>
      <c r="O55" s="215"/>
      <c r="P55" s="215"/>
      <c r="Q55" s="215"/>
      <c r="R55" s="217"/>
      <c r="S55" s="215"/>
      <c r="T55" s="215"/>
      <c r="U55" s="215"/>
      <c r="V55" s="215"/>
      <c r="W55" s="215"/>
      <c r="X55" s="218"/>
      <c r="Y55" s="215"/>
      <c r="Z55" s="215"/>
      <c r="AA55" s="215"/>
      <c r="AB55" s="215"/>
      <c r="AC55" s="218"/>
      <c r="AD55" s="215"/>
      <c r="AE55" s="215"/>
      <c r="AF55" s="215"/>
      <c r="AG55" s="217"/>
      <c r="AH55" s="215"/>
      <c r="AI55" s="215"/>
      <c r="AJ55" s="215"/>
      <c r="AK55" s="215"/>
      <c r="AL55" s="217"/>
      <c r="AM55" s="218"/>
      <c r="AN55" s="215"/>
      <c r="AO55" s="215"/>
      <c r="AP55" s="215"/>
      <c r="AQ55" s="217"/>
      <c r="AR55" s="215"/>
      <c r="AS55" s="215"/>
      <c r="AT55" s="215"/>
      <c r="AU55" s="215"/>
      <c r="AV55" s="217"/>
      <c r="AW55" s="215"/>
      <c r="AX55" s="215"/>
      <c r="AY55" s="215"/>
      <c r="AZ55" s="215"/>
      <c r="BA55" s="215"/>
      <c r="BB55" s="219"/>
      <c r="BC55" s="215"/>
      <c r="BD55" s="215"/>
      <c r="BE55" s="215"/>
      <c r="BF55" s="217"/>
      <c r="BG55" s="215"/>
      <c r="BH55" s="215"/>
      <c r="BI55" s="215"/>
      <c r="BJ55" s="215"/>
      <c r="BK55" s="215"/>
      <c r="BL55" s="218"/>
      <c r="BM55" s="215"/>
      <c r="BN55" s="215"/>
      <c r="BO55" s="215"/>
      <c r="BP55" s="215"/>
      <c r="BQ55" s="218"/>
      <c r="BR55" s="215"/>
      <c r="BS55" s="215"/>
      <c r="BT55" s="215"/>
      <c r="BU55" s="217"/>
      <c r="BV55" s="215"/>
      <c r="BW55" s="215"/>
      <c r="BX55" s="215"/>
      <c r="BY55" s="215"/>
      <c r="BZ55" s="217"/>
      <c r="CA55" s="218"/>
      <c r="CB55" s="215"/>
      <c r="CC55" s="215"/>
      <c r="CD55" s="215"/>
      <c r="CE55" s="217"/>
      <c r="CF55" s="218"/>
      <c r="CG55" s="215"/>
      <c r="CH55" s="215"/>
      <c r="CI55" s="215"/>
      <c r="CJ55" s="217"/>
      <c r="CK55" s="215"/>
      <c r="CL55" s="215"/>
      <c r="CM55" s="215"/>
      <c r="CN55" s="215"/>
      <c r="CO55" s="215"/>
      <c r="CP55" s="218"/>
      <c r="CQ55" s="215"/>
      <c r="CR55" s="215"/>
      <c r="CS55" s="215"/>
      <c r="CT55" s="217"/>
      <c r="CU55" s="215"/>
      <c r="CV55" s="215"/>
      <c r="CW55" s="215"/>
      <c r="CX55" s="215"/>
      <c r="CY55" s="215"/>
      <c r="CZ55" s="218"/>
      <c r="DA55" s="215"/>
      <c r="DB55" s="215"/>
      <c r="DC55" s="215"/>
      <c r="DD55" s="217"/>
      <c r="DE55" s="215"/>
      <c r="DF55" s="215"/>
      <c r="DG55" s="215"/>
      <c r="DH55" s="215"/>
      <c r="DI55" s="220"/>
      <c r="DJ55" s="219"/>
      <c r="DK55" s="215"/>
      <c r="DL55" s="215"/>
      <c r="DM55" s="215"/>
      <c r="DN55" s="215"/>
      <c r="DO55" s="218"/>
      <c r="DP55" s="215"/>
      <c r="DQ55" s="215"/>
      <c r="DR55" s="215"/>
      <c r="DS55" s="217"/>
      <c r="DT55" s="215"/>
      <c r="DU55" s="215"/>
      <c r="DV55" s="215"/>
      <c r="DW55" s="215"/>
      <c r="DX55" s="215"/>
      <c r="DY55" s="218"/>
      <c r="DZ55" s="215"/>
      <c r="EA55" s="215"/>
      <c r="EB55" s="215"/>
      <c r="EC55" s="217"/>
      <c r="ED55" s="218"/>
      <c r="EE55" s="215"/>
      <c r="EF55" s="215"/>
      <c r="EG55" s="215"/>
      <c r="EH55" s="217"/>
      <c r="EI55" s="215"/>
      <c r="EJ55" s="215"/>
      <c r="EK55" s="215"/>
      <c r="EL55" s="215"/>
      <c r="EM55" s="215"/>
      <c r="EN55" s="218"/>
      <c r="EO55" s="215"/>
      <c r="EP55" s="215"/>
      <c r="EQ55" s="215"/>
      <c r="ER55" s="217"/>
      <c r="ES55" s="215"/>
      <c r="ET55" s="215"/>
      <c r="EU55" s="215"/>
      <c r="EV55" s="215"/>
      <c r="EW55" s="215"/>
      <c r="EX55" s="218"/>
      <c r="EY55" s="215"/>
      <c r="EZ55" s="215"/>
      <c r="FA55" s="215"/>
      <c r="FB55" s="217"/>
      <c r="FC55" s="215"/>
      <c r="FD55" s="215"/>
      <c r="FE55" s="215"/>
      <c r="FF55" s="215"/>
      <c r="FG55" s="215"/>
      <c r="FH55" s="218"/>
      <c r="FI55" s="215"/>
      <c r="FJ55" s="215"/>
      <c r="FK55" s="215"/>
      <c r="FL55" s="217"/>
      <c r="FM55" s="218"/>
      <c r="FN55" s="215"/>
      <c r="FO55" s="215"/>
      <c r="FP55" s="215"/>
      <c r="FQ55" s="217"/>
      <c r="FR55" s="215"/>
      <c r="FS55" s="215"/>
      <c r="FT55" s="215"/>
      <c r="FU55" s="215"/>
      <c r="FV55" s="215"/>
      <c r="FW55" s="218"/>
      <c r="FX55" s="215"/>
      <c r="FY55" s="215"/>
      <c r="FZ55" s="215"/>
      <c r="GA55" s="217"/>
      <c r="GB55" s="215"/>
      <c r="GC55" s="215"/>
      <c r="GD55" s="215"/>
      <c r="GE55" s="215"/>
      <c r="GF55" s="215"/>
      <c r="GG55" s="218"/>
      <c r="GH55" s="215"/>
      <c r="GI55" s="215"/>
      <c r="GJ55" s="215"/>
      <c r="GK55" s="221"/>
      <c r="GL55" s="1645"/>
      <c r="GM55" s="2154"/>
      <c r="GN55" s="610"/>
      <c r="GO55" s="1551"/>
      <c r="GP55" s="200"/>
    </row>
    <row r="56" spans="1:198" ht="10.35" hidden="1" customHeight="1">
      <c r="A56" s="1387"/>
      <c r="B56" s="1390"/>
      <c r="C56" s="1390"/>
      <c r="D56" s="1381"/>
      <c r="E56" s="1390"/>
      <c r="F56" s="1381"/>
      <c r="G56" s="1445"/>
      <c r="H56" s="1338"/>
      <c r="I56" s="1517"/>
      <c r="J56" s="1511"/>
      <c r="K56" s="1511"/>
      <c r="L56" s="1511"/>
      <c r="M56" s="1512"/>
      <c r="N56" s="1592"/>
      <c r="O56" s="1592"/>
      <c r="P56" s="1592"/>
      <c r="Q56" s="1592"/>
      <c r="R56" s="1593"/>
      <c r="S56" s="1510"/>
      <c r="T56" s="1511"/>
      <c r="U56" s="1511"/>
      <c r="V56" s="1511"/>
      <c r="W56" s="1512"/>
      <c r="X56" s="1510"/>
      <c r="Y56" s="1511"/>
      <c r="Z56" s="1511"/>
      <c r="AA56" s="1511"/>
      <c r="AB56" s="1512"/>
      <c r="AC56" s="1510"/>
      <c r="AD56" s="1511"/>
      <c r="AE56" s="1511"/>
      <c r="AF56" s="1511"/>
      <c r="AG56" s="1512"/>
      <c r="AH56" s="1511"/>
      <c r="AI56" s="1511"/>
      <c r="AJ56" s="1511"/>
      <c r="AK56" s="1511"/>
      <c r="AL56" s="1512"/>
      <c r="AM56" s="1510"/>
      <c r="AN56" s="1511"/>
      <c r="AO56" s="1511"/>
      <c r="AP56" s="1511"/>
      <c r="AQ56" s="1512"/>
      <c r="AR56" s="1511"/>
      <c r="AS56" s="1511"/>
      <c r="AT56" s="1511"/>
      <c r="AU56" s="1511"/>
      <c r="AV56" s="1512"/>
      <c r="AW56" s="1510"/>
      <c r="AX56" s="1511"/>
      <c r="AY56" s="1511"/>
      <c r="AZ56" s="1511"/>
      <c r="BA56" s="1521"/>
      <c r="BB56" s="1522"/>
      <c r="BC56" s="1511"/>
      <c r="BD56" s="1511"/>
      <c r="BE56" s="1511"/>
      <c r="BF56" s="1512"/>
      <c r="BG56" s="1511"/>
      <c r="BH56" s="1511"/>
      <c r="BI56" s="1511"/>
      <c r="BJ56" s="1511"/>
      <c r="BK56" s="1512"/>
      <c r="BL56" s="1510"/>
      <c r="BM56" s="1511"/>
      <c r="BN56" s="1511"/>
      <c r="BO56" s="1511"/>
      <c r="BP56" s="1512"/>
      <c r="BQ56" s="1510"/>
      <c r="BR56" s="1511"/>
      <c r="BS56" s="1511"/>
      <c r="BT56" s="1511"/>
      <c r="BU56" s="1512"/>
      <c r="BV56" s="1511"/>
      <c r="BW56" s="1511"/>
      <c r="BX56" s="1511"/>
      <c r="BY56" s="1511"/>
      <c r="BZ56" s="1512"/>
      <c r="CA56" s="1510"/>
      <c r="CB56" s="1511"/>
      <c r="CC56" s="1511"/>
      <c r="CD56" s="1511"/>
      <c r="CE56" s="1512"/>
      <c r="CF56" s="1510"/>
      <c r="CG56" s="1511"/>
      <c r="CH56" s="1511"/>
      <c r="CI56" s="1511"/>
      <c r="CJ56" s="1512"/>
      <c r="CK56" s="1511"/>
      <c r="CL56" s="1511"/>
      <c r="CM56" s="1511"/>
      <c r="CN56" s="1511"/>
      <c r="CO56" s="1511"/>
      <c r="CP56" s="1510"/>
      <c r="CQ56" s="1511"/>
      <c r="CR56" s="1511"/>
      <c r="CS56" s="1511"/>
      <c r="CT56" s="1512"/>
      <c r="CU56" s="1511"/>
      <c r="CV56" s="1511"/>
      <c r="CW56" s="1511"/>
      <c r="CX56" s="1511"/>
      <c r="CY56" s="1511"/>
      <c r="CZ56" s="1510"/>
      <c r="DA56" s="1511"/>
      <c r="DB56" s="1511"/>
      <c r="DC56" s="1511"/>
      <c r="DD56" s="1512"/>
      <c r="DE56" s="1511"/>
      <c r="DF56" s="1511"/>
      <c r="DG56" s="1511"/>
      <c r="DH56" s="1511"/>
      <c r="DI56" s="1521"/>
      <c r="DJ56" s="1522"/>
      <c r="DK56" s="1511"/>
      <c r="DL56" s="1511"/>
      <c r="DM56" s="1511"/>
      <c r="DN56" s="1511"/>
      <c r="DO56" s="1510"/>
      <c r="DP56" s="1511"/>
      <c r="DQ56" s="1511"/>
      <c r="DR56" s="1511"/>
      <c r="DS56" s="1512"/>
      <c r="DT56" s="1511"/>
      <c r="DU56" s="1511"/>
      <c r="DV56" s="1511"/>
      <c r="DW56" s="1511"/>
      <c r="DX56" s="1511"/>
      <c r="DY56" s="1510"/>
      <c r="DZ56" s="1511"/>
      <c r="EA56" s="1511"/>
      <c r="EB56" s="1511"/>
      <c r="EC56" s="1512"/>
      <c r="ED56" s="1510"/>
      <c r="EE56" s="1511"/>
      <c r="EF56" s="1511"/>
      <c r="EG56" s="1511"/>
      <c r="EH56" s="1512"/>
      <c r="EI56" s="1511"/>
      <c r="EJ56" s="1511"/>
      <c r="EK56" s="1511"/>
      <c r="EL56" s="1511"/>
      <c r="EM56" s="1511"/>
      <c r="EN56" s="1510"/>
      <c r="EO56" s="1511"/>
      <c r="EP56" s="1511"/>
      <c r="EQ56" s="1511"/>
      <c r="ER56" s="1512"/>
      <c r="ES56" s="1511"/>
      <c r="ET56" s="1511"/>
      <c r="EU56" s="1511"/>
      <c r="EV56" s="1511"/>
      <c r="EW56" s="1511"/>
      <c r="EX56" s="1510"/>
      <c r="EY56" s="1511"/>
      <c r="EZ56" s="1511"/>
      <c r="FA56" s="1511"/>
      <c r="FB56" s="1512"/>
      <c r="FC56" s="1511"/>
      <c r="FD56" s="1511"/>
      <c r="FE56" s="1511"/>
      <c r="FF56" s="1511"/>
      <c r="FG56" s="1511"/>
      <c r="FH56" s="1510"/>
      <c r="FI56" s="1511"/>
      <c r="FJ56" s="1511"/>
      <c r="FK56" s="1511"/>
      <c r="FL56" s="1512"/>
      <c r="FM56" s="1510"/>
      <c r="FN56" s="1511"/>
      <c r="FO56" s="1511"/>
      <c r="FP56" s="1511"/>
      <c r="FQ56" s="1512"/>
      <c r="FR56" s="1511"/>
      <c r="FS56" s="1511"/>
      <c r="FT56" s="1511"/>
      <c r="FU56" s="1511"/>
      <c r="FV56" s="1511"/>
      <c r="FW56" s="1510"/>
      <c r="FX56" s="1511"/>
      <c r="FY56" s="1511"/>
      <c r="FZ56" s="1511"/>
      <c r="GA56" s="1512"/>
      <c r="GB56" s="1511"/>
      <c r="GC56" s="1511"/>
      <c r="GD56" s="1511"/>
      <c r="GE56" s="1511"/>
      <c r="GF56" s="1512"/>
      <c r="GG56" s="1510"/>
      <c r="GH56" s="1511"/>
      <c r="GI56" s="1511"/>
      <c r="GJ56" s="1511"/>
      <c r="GK56" s="1513"/>
      <c r="GL56" s="1645"/>
      <c r="GM56" s="2155"/>
      <c r="GN56" s="610"/>
      <c r="GO56" s="1551"/>
      <c r="GP56" s="200"/>
    </row>
    <row r="57" spans="1:198" ht="10.35" hidden="1" customHeight="1">
      <c r="A57" s="1387"/>
      <c r="B57" s="1390"/>
      <c r="C57" s="1390"/>
      <c r="D57" s="1381"/>
      <c r="E57" s="1390"/>
      <c r="F57" s="1381"/>
      <c r="G57" s="1395" t="s">
        <v>767</v>
      </c>
      <c r="H57" s="1337"/>
      <c r="I57" s="214"/>
      <c r="J57" s="215"/>
      <c r="K57" s="215"/>
      <c r="L57" s="215"/>
      <c r="M57" s="217"/>
      <c r="N57" s="215"/>
      <c r="O57" s="215"/>
      <c r="P57" s="215"/>
      <c r="Q57" s="215"/>
      <c r="R57" s="215"/>
      <c r="S57" s="218"/>
      <c r="T57" s="215"/>
      <c r="U57" s="215"/>
      <c r="V57" s="215"/>
      <c r="W57" s="215"/>
      <c r="X57" s="218"/>
      <c r="Y57" s="215"/>
      <c r="Z57" s="215"/>
      <c r="AA57" s="215"/>
      <c r="AB57" s="215"/>
      <c r="AC57" s="218"/>
      <c r="AD57" s="215"/>
      <c r="AE57" s="215"/>
      <c r="AF57" s="215"/>
      <c r="AG57" s="217"/>
      <c r="AH57" s="215"/>
      <c r="AI57" s="215"/>
      <c r="AJ57" s="215"/>
      <c r="AK57" s="215"/>
      <c r="AL57" s="217"/>
      <c r="AM57" s="218"/>
      <c r="AN57" s="215"/>
      <c r="AO57" s="215"/>
      <c r="AP57" s="215"/>
      <c r="AQ57" s="217"/>
      <c r="AR57" s="215"/>
      <c r="AS57" s="215"/>
      <c r="AT57" s="215"/>
      <c r="AU57" s="215"/>
      <c r="AV57" s="217"/>
      <c r="AW57" s="215"/>
      <c r="AX57" s="215"/>
      <c r="AY57" s="215"/>
      <c r="AZ57" s="215"/>
      <c r="BA57" s="215"/>
      <c r="BB57" s="219"/>
      <c r="BC57" s="215"/>
      <c r="BD57" s="215"/>
      <c r="BE57" s="215"/>
      <c r="BF57" s="217"/>
      <c r="BG57" s="215"/>
      <c r="BH57" s="215"/>
      <c r="BI57" s="215"/>
      <c r="BJ57" s="215"/>
      <c r="BK57" s="215"/>
      <c r="BL57" s="218"/>
      <c r="BM57" s="215"/>
      <c r="BN57" s="215"/>
      <c r="BO57" s="215"/>
      <c r="BP57" s="215"/>
      <c r="BQ57" s="218"/>
      <c r="BR57" s="215"/>
      <c r="BS57" s="215"/>
      <c r="BT57" s="215"/>
      <c r="BU57" s="217"/>
      <c r="BV57" s="215"/>
      <c r="BW57" s="215"/>
      <c r="BX57" s="215"/>
      <c r="BY57" s="215"/>
      <c r="BZ57" s="217"/>
      <c r="CA57" s="218"/>
      <c r="CB57" s="215"/>
      <c r="CC57" s="215"/>
      <c r="CD57" s="215"/>
      <c r="CE57" s="217"/>
      <c r="CF57" s="218"/>
      <c r="CG57" s="215"/>
      <c r="CH57" s="215"/>
      <c r="CI57" s="215"/>
      <c r="CJ57" s="217"/>
      <c r="CK57" s="215"/>
      <c r="CL57" s="215"/>
      <c r="CM57" s="215"/>
      <c r="CN57" s="215"/>
      <c r="CO57" s="215"/>
      <c r="CP57" s="218"/>
      <c r="CQ57" s="215"/>
      <c r="CR57" s="215"/>
      <c r="CS57" s="215"/>
      <c r="CT57" s="217"/>
      <c r="CU57" s="215"/>
      <c r="CV57" s="215"/>
      <c r="CW57" s="215"/>
      <c r="CX57" s="215"/>
      <c r="CY57" s="215"/>
      <c r="CZ57" s="218"/>
      <c r="DA57" s="215"/>
      <c r="DB57" s="215"/>
      <c r="DC57" s="215"/>
      <c r="DD57" s="217"/>
      <c r="DE57" s="215"/>
      <c r="DF57" s="215"/>
      <c r="DG57" s="215"/>
      <c r="DH57" s="215"/>
      <c r="DI57" s="220"/>
      <c r="DJ57" s="219"/>
      <c r="DK57" s="215"/>
      <c r="DL57" s="215"/>
      <c r="DM57" s="215"/>
      <c r="DN57" s="215"/>
      <c r="DO57" s="218"/>
      <c r="DP57" s="215"/>
      <c r="DQ57" s="215"/>
      <c r="DR57" s="215"/>
      <c r="DS57" s="217"/>
      <c r="DT57" s="215"/>
      <c r="DU57" s="215"/>
      <c r="DV57" s="215"/>
      <c r="DW57" s="215"/>
      <c r="DX57" s="215"/>
      <c r="DY57" s="218"/>
      <c r="DZ57" s="215"/>
      <c r="EA57" s="215"/>
      <c r="EB57" s="215"/>
      <c r="EC57" s="217"/>
      <c r="ED57" s="218"/>
      <c r="EE57" s="215"/>
      <c r="EF57" s="215"/>
      <c r="EG57" s="215"/>
      <c r="EH57" s="217"/>
      <c r="EI57" s="215"/>
      <c r="EJ57" s="215"/>
      <c r="EK57" s="215"/>
      <c r="EL57" s="215"/>
      <c r="EM57" s="215"/>
      <c r="EN57" s="218"/>
      <c r="EO57" s="215"/>
      <c r="EP57" s="215"/>
      <c r="EQ57" s="215"/>
      <c r="ER57" s="217"/>
      <c r="ES57" s="215"/>
      <c r="ET57" s="215"/>
      <c r="EU57" s="215"/>
      <c r="EV57" s="215"/>
      <c r="EW57" s="215"/>
      <c r="EX57" s="218"/>
      <c r="EY57" s="215"/>
      <c r="EZ57" s="215"/>
      <c r="FA57" s="215"/>
      <c r="FB57" s="217"/>
      <c r="FC57" s="215"/>
      <c r="FD57" s="215"/>
      <c r="FE57" s="215"/>
      <c r="FF57" s="215"/>
      <c r="FG57" s="215"/>
      <c r="FH57" s="218"/>
      <c r="FI57" s="215"/>
      <c r="FJ57" s="215"/>
      <c r="FK57" s="215"/>
      <c r="FL57" s="217"/>
      <c r="FM57" s="218"/>
      <c r="FN57" s="215"/>
      <c r="FO57" s="215"/>
      <c r="FP57" s="215"/>
      <c r="FQ57" s="217"/>
      <c r="FR57" s="215"/>
      <c r="FS57" s="215"/>
      <c r="FT57" s="215"/>
      <c r="FU57" s="215"/>
      <c r="FV57" s="215"/>
      <c r="FW57" s="218"/>
      <c r="FX57" s="215"/>
      <c r="FY57" s="215"/>
      <c r="FZ57" s="215"/>
      <c r="GA57" s="217"/>
      <c r="GB57" s="215"/>
      <c r="GC57" s="215"/>
      <c r="GD57" s="215"/>
      <c r="GE57" s="215"/>
      <c r="GF57" s="215"/>
      <c r="GG57" s="218"/>
      <c r="GH57" s="215"/>
      <c r="GI57" s="215"/>
      <c r="GJ57" s="215"/>
      <c r="GK57" s="221"/>
      <c r="GL57" s="1504">
        <f>SUM(I59:GK59)</f>
        <v>0</v>
      </c>
      <c r="GM57" s="2154">
        <f>ROUND(GL57/30,2)</f>
        <v>0</v>
      </c>
      <c r="GN57" s="610"/>
      <c r="GO57" s="1551"/>
      <c r="GP57" s="200"/>
    </row>
    <row r="58" spans="1:198" ht="10.35" hidden="1" customHeight="1">
      <c r="A58" s="1387"/>
      <c r="B58" s="1390"/>
      <c r="C58" s="1390"/>
      <c r="D58" s="1381"/>
      <c r="E58" s="1390"/>
      <c r="F58" s="1381"/>
      <c r="G58" s="1395"/>
      <c r="H58" s="1337"/>
      <c r="I58" s="214"/>
      <c r="J58" s="215"/>
      <c r="K58" s="215"/>
      <c r="L58" s="215"/>
      <c r="M58" s="217"/>
      <c r="N58" s="215"/>
      <c r="O58" s="215"/>
      <c r="P58" s="215"/>
      <c r="Q58" s="215"/>
      <c r="R58" s="217"/>
      <c r="S58" s="215"/>
      <c r="T58" s="215"/>
      <c r="U58" s="215"/>
      <c r="V58" s="215"/>
      <c r="W58" s="215"/>
      <c r="X58" s="218"/>
      <c r="Y58" s="215"/>
      <c r="Z58" s="215"/>
      <c r="AA58" s="215"/>
      <c r="AB58" s="215"/>
      <c r="AC58" s="218"/>
      <c r="AD58" s="215"/>
      <c r="AE58" s="215"/>
      <c r="AF58" s="215"/>
      <c r="AG58" s="217"/>
      <c r="AH58" s="215"/>
      <c r="AI58" s="215"/>
      <c r="AJ58" s="215"/>
      <c r="AK58" s="215"/>
      <c r="AL58" s="217"/>
      <c r="AM58" s="218"/>
      <c r="AN58" s="215"/>
      <c r="AO58" s="215"/>
      <c r="AP58" s="215"/>
      <c r="AQ58" s="217"/>
      <c r="AR58" s="215"/>
      <c r="AS58" s="215"/>
      <c r="AT58" s="215"/>
      <c r="AU58" s="215"/>
      <c r="AV58" s="217"/>
      <c r="AW58" s="215"/>
      <c r="AX58" s="215"/>
      <c r="AY58" s="215"/>
      <c r="AZ58" s="215"/>
      <c r="BA58" s="215"/>
      <c r="BB58" s="219"/>
      <c r="BC58" s="215"/>
      <c r="BD58" s="215"/>
      <c r="BE58" s="215"/>
      <c r="BF58" s="217"/>
      <c r="BG58" s="215"/>
      <c r="BH58" s="215"/>
      <c r="BI58" s="215"/>
      <c r="BJ58" s="215"/>
      <c r="BK58" s="215"/>
      <c r="BL58" s="218"/>
      <c r="BM58" s="215"/>
      <c r="BN58" s="215"/>
      <c r="BO58" s="215"/>
      <c r="BP58" s="215"/>
      <c r="BQ58" s="218"/>
      <c r="BR58" s="215"/>
      <c r="BS58" s="215"/>
      <c r="BT58" s="215"/>
      <c r="BU58" s="217"/>
      <c r="BV58" s="215"/>
      <c r="BW58" s="215"/>
      <c r="BX58" s="215"/>
      <c r="BY58" s="215"/>
      <c r="BZ58" s="215"/>
      <c r="CA58" s="215"/>
      <c r="CB58" s="215"/>
      <c r="CC58" s="215"/>
      <c r="CD58" s="215"/>
      <c r="CE58" s="217"/>
      <c r="CF58" s="218"/>
      <c r="CG58" s="215"/>
      <c r="CH58" s="215"/>
      <c r="CI58" s="215"/>
      <c r="CJ58" s="217"/>
      <c r="CK58" s="215"/>
      <c r="CL58" s="215"/>
      <c r="CM58" s="215"/>
      <c r="CN58" s="215"/>
      <c r="CO58" s="215"/>
      <c r="CP58" s="218"/>
      <c r="CQ58" s="215"/>
      <c r="CR58" s="215"/>
      <c r="CS58" s="215"/>
      <c r="CT58" s="217"/>
      <c r="CU58" s="215"/>
      <c r="CV58" s="215"/>
      <c r="CW58" s="215"/>
      <c r="CX58" s="215"/>
      <c r="CY58" s="215"/>
      <c r="CZ58" s="218"/>
      <c r="DA58" s="215"/>
      <c r="DB58" s="215"/>
      <c r="DC58" s="215"/>
      <c r="DD58" s="217"/>
      <c r="DE58" s="215"/>
      <c r="DF58" s="215"/>
      <c r="DG58" s="215"/>
      <c r="DH58" s="215"/>
      <c r="DI58" s="220"/>
      <c r="DJ58" s="219"/>
      <c r="DK58" s="215"/>
      <c r="DL58" s="215"/>
      <c r="DM58" s="215"/>
      <c r="DN58" s="215"/>
      <c r="DO58" s="218"/>
      <c r="DP58" s="215"/>
      <c r="DQ58" s="215"/>
      <c r="DR58" s="215"/>
      <c r="DS58" s="217"/>
      <c r="DT58" s="215"/>
      <c r="DU58" s="215"/>
      <c r="DV58" s="215"/>
      <c r="DW58" s="215"/>
      <c r="DX58" s="215"/>
      <c r="DY58" s="218"/>
      <c r="DZ58" s="215"/>
      <c r="EA58" s="215"/>
      <c r="EB58" s="215"/>
      <c r="EC58" s="217"/>
      <c r="ED58" s="218"/>
      <c r="EE58" s="215"/>
      <c r="EF58" s="215"/>
      <c r="EG58" s="215"/>
      <c r="EH58" s="217"/>
      <c r="EI58" s="215"/>
      <c r="EJ58" s="215"/>
      <c r="EK58" s="215"/>
      <c r="EL58" s="215"/>
      <c r="EM58" s="215"/>
      <c r="EN58" s="218"/>
      <c r="EO58" s="215"/>
      <c r="EP58" s="215"/>
      <c r="EQ58" s="215"/>
      <c r="ER58" s="217"/>
      <c r="ES58" s="215"/>
      <c r="ET58" s="215"/>
      <c r="EU58" s="215"/>
      <c r="EV58" s="215"/>
      <c r="EW58" s="215"/>
      <c r="EX58" s="218"/>
      <c r="EY58" s="215"/>
      <c r="EZ58" s="215"/>
      <c r="FA58" s="215"/>
      <c r="FB58" s="217"/>
      <c r="FC58" s="215"/>
      <c r="FD58" s="215"/>
      <c r="FE58" s="215"/>
      <c r="FF58" s="215"/>
      <c r="FG58" s="215"/>
      <c r="FH58" s="218"/>
      <c r="FI58" s="215"/>
      <c r="FJ58" s="215"/>
      <c r="FK58" s="215"/>
      <c r="FL58" s="217"/>
      <c r="FM58" s="218"/>
      <c r="FN58" s="215"/>
      <c r="FO58" s="215"/>
      <c r="FP58" s="215"/>
      <c r="FQ58" s="217"/>
      <c r="FR58" s="215"/>
      <c r="FS58" s="215"/>
      <c r="FT58" s="215"/>
      <c r="FU58" s="215"/>
      <c r="FV58" s="215"/>
      <c r="FW58" s="218"/>
      <c r="FX58" s="215"/>
      <c r="FY58" s="215"/>
      <c r="FZ58" s="215"/>
      <c r="GA58" s="217"/>
      <c r="GB58" s="215"/>
      <c r="GC58" s="215"/>
      <c r="GD58" s="215"/>
      <c r="GE58" s="215"/>
      <c r="GF58" s="215"/>
      <c r="GG58" s="218"/>
      <c r="GH58" s="215"/>
      <c r="GI58" s="215"/>
      <c r="GJ58" s="215"/>
      <c r="GK58" s="221"/>
      <c r="GL58" s="1505"/>
      <c r="GM58" s="2154"/>
      <c r="GN58" s="610"/>
      <c r="GO58" s="1551"/>
      <c r="GP58" s="200"/>
    </row>
    <row r="59" spans="1:198" ht="10.35" hidden="1" customHeight="1">
      <c r="A59" s="1387"/>
      <c r="B59" s="1390"/>
      <c r="C59" s="1390"/>
      <c r="D59" s="1381"/>
      <c r="E59" s="1390"/>
      <c r="F59" s="1381"/>
      <c r="G59" s="1396"/>
      <c r="H59" s="1338"/>
      <c r="I59" s="1591"/>
      <c r="J59" s="1592"/>
      <c r="K59" s="1592"/>
      <c r="L59" s="1592"/>
      <c r="M59" s="1593"/>
      <c r="N59" s="1592"/>
      <c r="O59" s="1592"/>
      <c r="P59" s="1592"/>
      <c r="Q59" s="1592"/>
      <c r="R59" s="1593"/>
      <c r="S59" s="1510"/>
      <c r="T59" s="1511"/>
      <c r="U59" s="1511"/>
      <c r="V59" s="1511"/>
      <c r="W59" s="1512"/>
      <c r="X59" s="1510"/>
      <c r="Y59" s="1511"/>
      <c r="Z59" s="1511"/>
      <c r="AA59" s="1511"/>
      <c r="AB59" s="1512"/>
      <c r="AC59" s="1510"/>
      <c r="AD59" s="1511"/>
      <c r="AE59" s="1511"/>
      <c r="AF59" s="1511"/>
      <c r="AG59" s="1512"/>
      <c r="AH59" s="1511"/>
      <c r="AI59" s="1511"/>
      <c r="AJ59" s="1511"/>
      <c r="AK59" s="1511"/>
      <c r="AL59" s="1512"/>
      <c r="AM59" s="1510"/>
      <c r="AN59" s="1511"/>
      <c r="AO59" s="1511"/>
      <c r="AP59" s="1511"/>
      <c r="AQ59" s="1512"/>
      <c r="AR59" s="1511"/>
      <c r="AS59" s="1511"/>
      <c r="AT59" s="1511"/>
      <c r="AU59" s="1511"/>
      <c r="AV59" s="1512"/>
      <c r="AW59" s="1510"/>
      <c r="AX59" s="1511"/>
      <c r="AY59" s="1511"/>
      <c r="AZ59" s="1511"/>
      <c r="BA59" s="1521"/>
      <c r="BB59" s="1522"/>
      <c r="BC59" s="1511"/>
      <c r="BD59" s="1511"/>
      <c r="BE59" s="1511"/>
      <c r="BF59" s="1512"/>
      <c r="BG59" s="1511"/>
      <c r="BH59" s="1511"/>
      <c r="BI59" s="1511"/>
      <c r="BJ59" s="1511"/>
      <c r="BK59" s="1512"/>
      <c r="BL59" s="1510"/>
      <c r="BM59" s="1511"/>
      <c r="BN59" s="1511"/>
      <c r="BO59" s="1511"/>
      <c r="BP59" s="1512"/>
      <c r="BQ59" s="1510"/>
      <c r="BR59" s="1511"/>
      <c r="BS59" s="1511"/>
      <c r="BT59" s="1511"/>
      <c r="BU59" s="1512"/>
      <c r="BV59" s="1511"/>
      <c r="BW59" s="1511"/>
      <c r="BX59" s="1511"/>
      <c r="BY59" s="1511"/>
      <c r="BZ59" s="1512"/>
      <c r="CA59" s="1510"/>
      <c r="CB59" s="1511"/>
      <c r="CC59" s="1511"/>
      <c r="CD59" s="1511"/>
      <c r="CE59" s="1512"/>
      <c r="CF59" s="1510"/>
      <c r="CG59" s="1511"/>
      <c r="CH59" s="1511"/>
      <c r="CI59" s="1511"/>
      <c r="CJ59" s="1512"/>
      <c r="CK59" s="1511"/>
      <c r="CL59" s="1511"/>
      <c r="CM59" s="1511"/>
      <c r="CN59" s="1511"/>
      <c r="CO59" s="1511"/>
      <c r="CP59" s="1510"/>
      <c r="CQ59" s="1511"/>
      <c r="CR59" s="1511"/>
      <c r="CS59" s="1511"/>
      <c r="CT59" s="1512"/>
      <c r="CU59" s="1511"/>
      <c r="CV59" s="1511"/>
      <c r="CW59" s="1511"/>
      <c r="CX59" s="1511"/>
      <c r="CY59" s="1511"/>
      <c r="CZ59" s="1510"/>
      <c r="DA59" s="1511"/>
      <c r="DB59" s="1511"/>
      <c r="DC59" s="1511"/>
      <c r="DD59" s="1512"/>
      <c r="DE59" s="1511"/>
      <c r="DF59" s="1511"/>
      <c r="DG59" s="1511"/>
      <c r="DH59" s="1511"/>
      <c r="DI59" s="1521"/>
      <c r="DJ59" s="1522"/>
      <c r="DK59" s="1511"/>
      <c r="DL59" s="1511"/>
      <c r="DM59" s="1511"/>
      <c r="DN59" s="1511"/>
      <c r="DO59" s="1510"/>
      <c r="DP59" s="1511"/>
      <c r="DQ59" s="1511"/>
      <c r="DR59" s="1511"/>
      <c r="DS59" s="1512"/>
      <c r="DT59" s="1511"/>
      <c r="DU59" s="1511"/>
      <c r="DV59" s="1511"/>
      <c r="DW59" s="1511"/>
      <c r="DX59" s="1511"/>
      <c r="DY59" s="1510"/>
      <c r="DZ59" s="1511"/>
      <c r="EA59" s="1511"/>
      <c r="EB59" s="1511"/>
      <c r="EC59" s="1512"/>
      <c r="ED59" s="1510"/>
      <c r="EE59" s="1511"/>
      <c r="EF59" s="1511"/>
      <c r="EG59" s="1511"/>
      <c r="EH59" s="1512"/>
      <c r="EI59" s="1511"/>
      <c r="EJ59" s="1511"/>
      <c r="EK59" s="1511"/>
      <c r="EL59" s="1511"/>
      <c r="EM59" s="1511"/>
      <c r="EN59" s="1510"/>
      <c r="EO59" s="1511"/>
      <c r="EP59" s="1511"/>
      <c r="EQ59" s="1511"/>
      <c r="ER59" s="1512"/>
      <c r="ES59" s="1511"/>
      <c r="ET59" s="1511"/>
      <c r="EU59" s="1511"/>
      <c r="EV59" s="1511"/>
      <c r="EW59" s="1511"/>
      <c r="EX59" s="1510"/>
      <c r="EY59" s="1511"/>
      <c r="EZ59" s="1511"/>
      <c r="FA59" s="1511"/>
      <c r="FB59" s="1512"/>
      <c r="FC59" s="1511"/>
      <c r="FD59" s="1511"/>
      <c r="FE59" s="1511"/>
      <c r="FF59" s="1511"/>
      <c r="FG59" s="1511"/>
      <c r="FH59" s="1510"/>
      <c r="FI59" s="1511"/>
      <c r="FJ59" s="1511"/>
      <c r="FK59" s="1511"/>
      <c r="FL59" s="1512"/>
      <c r="FM59" s="1510"/>
      <c r="FN59" s="1511"/>
      <c r="FO59" s="1511"/>
      <c r="FP59" s="1511"/>
      <c r="FQ59" s="1512"/>
      <c r="FR59" s="1511"/>
      <c r="FS59" s="1511"/>
      <c r="FT59" s="1511"/>
      <c r="FU59" s="1511"/>
      <c r="FV59" s="1511"/>
      <c r="FW59" s="1510"/>
      <c r="FX59" s="1511"/>
      <c r="FY59" s="1511"/>
      <c r="FZ59" s="1511"/>
      <c r="GA59" s="1512"/>
      <c r="GB59" s="1511"/>
      <c r="GC59" s="1511"/>
      <c r="GD59" s="1511"/>
      <c r="GE59" s="1511"/>
      <c r="GF59" s="1512"/>
      <c r="GG59" s="1510"/>
      <c r="GH59" s="1511"/>
      <c r="GI59" s="1511"/>
      <c r="GJ59" s="1511"/>
      <c r="GK59" s="1513"/>
      <c r="GL59" s="1514"/>
      <c r="GM59" s="2155"/>
      <c r="GN59" s="610"/>
      <c r="GO59" s="1551"/>
      <c r="GP59" s="200"/>
    </row>
    <row r="60" spans="1:198" ht="10.35" hidden="1" customHeight="1">
      <c r="A60" s="1387"/>
      <c r="B60" s="1390"/>
      <c r="C60" s="1390"/>
      <c r="D60" s="1381"/>
      <c r="E60" s="1390"/>
      <c r="F60" s="1381"/>
      <c r="G60" s="1448" t="s">
        <v>716</v>
      </c>
      <c r="H60" s="1337"/>
      <c r="I60" s="214"/>
      <c r="J60" s="215"/>
      <c r="K60" s="215"/>
      <c r="L60" s="215"/>
      <c r="M60" s="217"/>
      <c r="N60" s="215"/>
      <c r="O60" s="215"/>
      <c r="P60" s="215"/>
      <c r="Q60" s="215"/>
      <c r="R60" s="217"/>
      <c r="S60" s="215"/>
      <c r="T60" s="215"/>
      <c r="U60" s="215"/>
      <c r="V60" s="215"/>
      <c r="W60" s="215"/>
      <c r="X60" s="218"/>
      <c r="Y60" s="215"/>
      <c r="Z60" s="215"/>
      <c r="AA60" s="215"/>
      <c r="AB60" s="215"/>
      <c r="AC60" s="218"/>
      <c r="AD60" s="215"/>
      <c r="AE60" s="215"/>
      <c r="AF60" s="215"/>
      <c r="AG60" s="217"/>
      <c r="AH60" s="215"/>
      <c r="AI60" s="215"/>
      <c r="AJ60" s="215"/>
      <c r="AK60" s="215"/>
      <c r="AL60" s="217"/>
      <c r="AM60" s="218"/>
      <c r="AN60" s="215"/>
      <c r="AO60" s="215"/>
      <c r="AP60" s="215"/>
      <c r="AQ60" s="217"/>
      <c r="AR60" s="215"/>
      <c r="AS60" s="215"/>
      <c r="AT60" s="215"/>
      <c r="AU60" s="215"/>
      <c r="AV60" s="217"/>
      <c r="AW60" s="215"/>
      <c r="AX60" s="215"/>
      <c r="AY60" s="215"/>
      <c r="AZ60" s="215"/>
      <c r="BA60" s="215"/>
      <c r="BB60" s="219"/>
      <c r="BC60" s="215"/>
      <c r="BD60" s="215"/>
      <c r="BE60" s="215"/>
      <c r="BF60" s="217"/>
      <c r="BG60" s="215"/>
      <c r="BH60" s="215"/>
      <c r="BI60" s="215"/>
      <c r="BJ60" s="215"/>
      <c r="BK60" s="215"/>
      <c r="BL60" s="218"/>
      <c r="BM60" s="215"/>
      <c r="BN60" s="215"/>
      <c r="BO60" s="215"/>
      <c r="BP60" s="215"/>
      <c r="BQ60" s="218"/>
      <c r="BR60" s="215"/>
      <c r="BS60" s="215"/>
      <c r="BT60" s="215"/>
      <c r="BU60" s="217"/>
      <c r="BV60" s="215"/>
      <c r="BW60" s="215"/>
      <c r="BX60" s="215"/>
      <c r="BY60" s="215"/>
      <c r="BZ60" s="217"/>
      <c r="CA60" s="218"/>
      <c r="CB60" s="215"/>
      <c r="CC60" s="215"/>
      <c r="CD60" s="215"/>
      <c r="CE60" s="217"/>
      <c r="CF60" s="218"/>
      <c r="CG60" s="215"/>
      <c r="CH60" s="215"/>
      <c r="CI60" s="215"/>
      <c r="CJ60" s="217"/>
      <c r="CK60" s="215"/>
      <c r="CL60" s="215"/>
      <c r="CM60" s="215"/>
      <c r="CN60" s="215"/>
      <c r="CO60" s="215"/>
      <c r="CP60" s="218"/>
      <c r="CQ60" s="215"/>
      <c r="CR60" s="215"/>
      <c r="CS60" s="215"/>
      <c r="CT60" s="217"/>
      <c r="CU60" s="215"/>
      <c r="CV60" s="215"/>
      <c r="CW60" s="215"/>
      <c r="CX60" s="215"/>
      <c r="CY60" s="215"/>
      <c r="CZ60" s="218"/>
      <c r="DA60" s="215"/>
      <c r="DB60" s="215"/>
      <c r="DC60" s="215"/>
      <c r="DD60" s="217"/>
      <c r="DE60" s="215"/>
      <c r="DF60" s="215"/>
      <c r="DG60" s="215"/>
      <c r="DH60" s="215"/>
      <c r="DI60" s="220"/>
      <c r="DJ60" s="219"/>
      <c r="DK60" s="215"/>
      <c r="DL60" s="215"/>
      <c r="DM60" s="215"/>
      <c r="DN60" s="215"/>
      <c r="DO60" s="218"/>
      <c r="DP60" s="215"/>
      <c r="DQ60" s="215"/>
      <c r="DR60" s="215"/>
      <c r="DS60" s="217"/>
      <c r="DT60" s="215"/>
      <c r="DU60" s="215"/>
      <c r="DV60" s="215"/>
      <c r="DW60" s="215"/>
      <c r="DX60" s="215"/>
      <c r="DY60" s="218"/>
      <c r="DZ60" s="215"/>
      <c r="EA60" s="215"/>
      <c r="EB60" s="215"/>
      <c r="EC60" s="217"/>
      <c r="ED60" s="218"/>
      <c r="EE60" s="215"/>
      <c r="EF60" s="215"/>
      <c r="EG60" s="215"/>
      <c r="EH60" s="217"/>
      <c r="EI60" s="215"/>
      <c r="EJ60" s="215"/>
      <c r="EK60" s="215"/>
      <c r="EL60" s="215"/>
      <c r="EM60" s="215"/>
      <c r="EN60" s="218"/>
      <c r="EO60" s="215"/>
      <c r="EP60" s="215"/>
      <c r="EQ60" s="215"/>
      <c r="ER60" s="217"/>
      <c r="ES60" s="215"/>
      <c r="ET60" s="215"/>
      <c r="EU60" s="215"/>
      <c r="EV60" s="215"/>
      <c r="EW60" s="215"/>
      <c r="EX60" s="218"/>
      <c r="EY60" s="215"/>
      <c r="EZ60" s="215"/>
      <c r="FA60" s="215"/>
      <c r="FB60" s="217"/>
      <c r="FC60" s="215"/>
      <c r="FD60" s="215"/>
      <c r="FE60" s="215"/>
      <c r="FF60" s="215"/>
      <c r="FG60" s="215"/>
      <c r="FH60" s="218"/>
      <c r="FI60" s="215"/>
      <c r="FJ60" s="215"/>
      <c r="FK60" s="215"/>
      <c r="FL60" s="217"/>
      <c r="FM60" s="218"/>
      <c r="FN60" s="215"/>
      <c r="FO60" s="215"/>
      <c r="FP60" s="215"/>
      <c r="FQ60" s="217"/>
      <c r="FR60" s="215"/>
      <c r="FS60" s="215"/>
      <c r="FT60" s="215"/>
      <c r="FU60" s="215"/>
      <c r="FV60" s="215"/>
      <c r="FW60" s="218"/>
      <c r="FX60" s="215"/>
      <c r="FY60" s="215"/>
      <c r="FZ60" s="215"/>
      <c r="GA60" s="217"/>
      <c r="GB60" s="215"/>
      <c r="GC60" s="215"/>
      <c r="GD60" s="215"/>
      <c r="GE60" s="215"/>
      <c r="GF60" s="215"/>
      <c r="GG60" s="218"/>
      <c r="GH60" s="215"/>
      <c r="GI60" s="215"/>
      <c r="GJ60" s="215"/>
      <c r="GK60" s="221"/>
      <c r="GL60" s="1637">
        <f>SUM(I62:GK62)</f>
        <v>0</v>
      </c>
      <c r="GM60" s="2154">
        <f>ROUND(GL60/30,2)</f>
        <v>0</v>
      </c>
      <c r="GN60" s="610"/>
      <c r="GO60" s="1551"/>
      <c r="GP60" s="200"/>
    </row>
    <row r="61" spans="1:198" ht="10.35" hidden="1" customHeight="1">
      <c r="A61" s="1387"/>
      <c r="B61" s="1390"/>
      <c r="C61" s="1390"/>
      <c r="D61" s="1381"/>
      <c r="E61" s="1390"/>
      <c r="F61" s="1381"/>
      <c r="G61" s="1444"/>
      <c r="H61" s="1337"/>
      <c r="I61" s="214"/>
      <c r="J61" s="215"/>
      <c r="K61" s="215"/>
      <c r="L61" s="215"/>
      <c r="M61" s="217"/>
      <c r="N61" s="215"/>
      <c r="O61" s="215"/>
      <c r="P61" s="215"/>
      <c r="Q61" s="215"/>
      <c r="R61" s="217"/>
      <c r="S61" s="215"/>
      <c r="T61" s="215"/>
      <c r="U61" s="215"/>
      <c r="V61" s="215"/>
      <c r="W61" s="215"/>
      <c r="X61" s="218"/>
      <c r="Y61" s="215"/>
      <c r="Z61" s="215"/>
      <c r="AA61" s="215"/>
      <c r="AB61" s="215"/>
      <c r="AC61" s="218"/>
      <c r="AD61" s="215"/>
      <c r="AE61" s="215"/>
      <c r="AF61" s="215"/>
      <c r="AG61" s="217"/>
      <c r="AH61" s="215"/>
      <c r="AI61" s="215"/>
      <c r="AJ61" s="215"/>
      <c r="AK61" s="215"/>
      <c r="AL61" s="217"/>
      <c r="AM61" s="218"/>
      <c r="AN61" s="215"/>
      <c r="AO61" s="215"/>
      <c r="AP61" s="215"/>
      <c r="AQ61" s="217"/>
      <c r="AR61" s="215"/>
      <c r="AS61" s="215"/>
      <c r="AT61" s="215"/>
      <c r="AU61" s="215"/>
      <c r="AV61" s="217"/>
      <c r="AW61" s="215"/>
      <c r="AX61" s="215"/>
      <c r="AY61" s="215"/>
      <c r="AZ61" s="215"/>
      <c r="BA61" s="215"/>
      <c r="BB61" s="219"/>
      <c r="BC61" s="215"/>
      <c r="BD61" s="215"/>
      <c r="BE61" s="215"/>
      <c r="BF61" s="217"/>
      <c r="BG61" s="215"/>
      <c r="BH61" s="215"/>
      <c r="BI61" s="215"/>
      <c r="BJ61" s="215"/>
      <c r="BK61" s="215"/>
      <c r="BL61" s="218"/>
      <c r="BM61" s="215"/>
      <c r="BN61" s="215"/>
      <c r="BO61" s="215"/>
      <c r="BP61" s="215"/>
      <c r="BQ61" s="218"/>
      <c r="BR61" s="215"/>
      <c r="BS61" s="215"/>
      <c r="BT61" s="215"/>
      <c r="BU61" s="217"/>
      <c r="BV61" s="215"/>
      <c r="BW61" s="215"/>
      <c r="BX61" s="215"/>
      <c r="BY61" s="215"/>
      <c r="BZ61" s="217"/>
      <c r="CA61" s="218"/>
      <c r="CB61" s="215"/>
      <c r="CC61" s="215"/>
      <c r="CD61" s="215"/>
      <c r="CE61" s="217"/>
      <c r="CF61" s="218"/>
      <c r="CG61" s="215"/>
      <c r="CH61" s="215"/>
      <c r="CI61" s="215"/>
      <c r="CJ61" s="217"/>
      <c r="CK61" s="215"/>
      <c r="CL61" s="215"/>
      <c r="CM61" s="215"/>
      <c r="CN61" s="215"/>
      <c r="CO61" s="215"/>
      <c r="CP61" s="218"/>
      <c r="CQ61" s="215"/>
      <c r="CR61" s="215"/>
      <c r="CS61" s="215"/>
      <c r="CT61" s="217"/>
      <c r="CU61" s="215"/>
      <c r="CV61" s="215"/>
      <c r="CW61" s="215"/>
      <c r="CX61" s="215"/>
      <c r="CY61" s="215"/>
      <c r="CZ61" s="218"/>
      <c r="DA61" s="215"/>
      <c r="DB61" s="215"/>
      <c r="DC61" s="215"/>
      <c r="DD61" s="217"/>
      <c r="DE61" s="215"/>
      <c r="DF61" s="215"/>
      <c r="DG61" s="215"/>
      <c r="DH61" s="215"/>
      <c r="DI61" s="220"/>
      <c r="DJ61" s="219"/>
      <c r="DK61" s="215"/>
      <c r="DL61" s="215"/>
      <c r="DM61" s="215"/>
      <c r="DN61" s="215"/>
      <c r="DO61" s="218"/>
      <c r="DP61" s="215"/>
      <c r="DQ61" s="215"/>
      <c r="DR61" s="215"/>
      <c r="DS61" s="217"/>
      <c r="DT61" s="215"/>
      <c r="DU61" s="215"/>
      <c r="DV61" s="215"/>
      <c r="DW61" s="215"/>
      <c r="DX61" s="215"/>
      <c r="DY61" s="218"/>
      <c r="DZ61" s="215"/>
      <c r="EA61" s="215"/>
      <c r="EB61" s="215"/>
      <c r="EC61" s="217"/>
      <c r="ED61" s="218"/>
      <c r="EE61" s="215"/>
      <c r="EF61" s="215"/>
      <c r="EG61" s="215"/>
      <c r="EH61" s="217"/>
      <c r="EI61" s="215"/>
      <c r="EJ61" s="215"/>
      <c r="EK61" s="215"/>
      <c r="EL61" s="215"/>
      <c r="EM61" s="215"/>
      <c r="EN61" s="218"/>
      <c r="EO61" s="215"/>
      <c r="EP61" s="215"/>
      <c r="EQ61" s="215"/>
      <c r="ER61" s="217"/>
      <c r="ES61" s="215"/>
      <c r="ET61" s="215"/>
      <c r="EU61" s="215"/>
      <c r="EV61" s="215"/>
      <c r="EW61" s="215"/>
      <c r="EX61" s="218"/>
      <c r="EY61" s="215"/>
      <c r="EZ61" s="215"/>
      <c r="FA61" s="215"/>
      <c r="FB61" s="217"/>
      <c r="FC61" s="215"/>
      <c r="FD61" s="215"/>
      <c r="FE61" s="215"/>
      <c r="FF61" s="215"/>
      <c r="FG61" s="215"/>
      <c r="FH61" s="218"/>
      <c r="FI61" s="215"/>
      <c r="FJ61" s="215"/>
      <c r="FK61" s="215"/>
      <c r="FL61" s="217"/>
      <c r="FM61" s="218"/>
      <c r="FN61" s="215"/>
      <c r="FO61" s="215"/>
      <c r="FP61" s="215"/>
      <c r="FQ61" s="217"/>
      <c r="FR61" s="215"/>
      <c r="FS61" s="215"/>
      <c r="FT61" s="215"/>
      <c r="FU61" s="215"/>
      <c r="FV61" s="215"/>
      <c r="FW61" s="218"/>
      <c r="FX61" s="215"/>
      <c r="FY61" s="215"/>
      <c r="FZ61" s="215"/>
      <c r="GA61" s="217"/>
      <c r="GB61" s="215"/>
      <c r="GC61" s="215"/>
      <c r="GD61" s="215"/>
      <c r="GE61" s="215"/>
      <c r="GF61" s="215"/>
      <c r="GG61" s="218"/>
      <c r="GH61" s="215"/>
      <c r="GI61" s="215"/>
      <c r="GJ61" s="215"/>
      <c r="GK61" s="221"/>
      <c r="GL61" s="1638"/>
      <c r="GM61" s="2154"/>
      <c r="GN61" s="610"/>
      <c r="GO61" s="1551"/>
      <c r="GP61" s="200"/>
    </row>
    <row r="62" spans="1:198" ht="10.35" hidden="1" customHeight="1">
      <c r="A62" s="1404"/>
      <c r="B62" s="1406"/>
      <c r="C62" s="1406"/>
      <c r="D62" s="1384"/>
      <c r="E62" s="1406"/>
      <c r="F62" s="1384"/>
      <c r="G62" s="1449"/>
      <c r="H62" s="1437"/>
      <c r="I62" s="1536"/>
      <c r="J62" s="1502"/>
      <c r="K62" s="1502"/>
      <c r="L62" s="1502"/>
      <c r="M62" s="1503"/>
      <c r="N62" s="1502"/>
      <c r="O62" s="1502"/>
      <c r="P62" s="1502"/>
      <c r="Q62" s="1502"/>
      <c r="R62" s="1503"/>
      <c r="S62" s="1501"/>
      <c r="T62" s="1502"/>
      <c r="U62" s="1502"/>
      <c r="V62" s="1502"/>
      <c r="W62" s="1503"/>
      <c r="X62" s="1501"/>
      <c r="Y62" s="1502"/>
      <c r="Z62" s="1502"/>
      <c r="AA62" s="1502"/>
      <c r="AB62" s="1503"/>
      <c r="AC62" s="1501"/>
      <c r="AD62" s="1502"/>
      <c r="AE62" s="1502"/>
      <c r="AF62" s="1502"/>
      <c r="AG62" s="1503"/>
      <c r="AH62" s="1502"/>
      <c r="AI62" s="1502"/>
      <c r="AJ62" s="1502"/>
      <c r="AK62" s="1502"/>
      <c r="AL62" s="1503"/>
      <c r="AM62" s="1501"/>
      <c r="AN62" s="1502"/>
      <c r="AO62" s="1502"/>
      <c r="AP62" s="1502"/>
      <c r="AQ62" s="1503"/>
      <c r="AR62" s="1502"/>
      <c r="AS62" s="1502"/>
      <c r="AT62" s="1502"/>
      <c r="AU62" s="1502"/>
      <c r="AV62" s="1503"/>
      <c r="AW62" s="1501"/>
      <c r="AX62" s="1502"/>
      <c r="AY62" s="1502"/>
      <c r="AZ62" s="1502"/>
      <c r="BA62" s="1544"/>
      <c r="BB62" s="1545"/>
      <c r="BC62" s="1502"/>
      <c r="BD62" s="1502"/>
      <c r="BE62" s="1502"/>
      <c r="BF62" s="1503"/>
      <c r="BG62" s="1502"/>
      <c r="BH62" s="1502"/>
      <c r="BI62" s="1502"/>
      <c r="BJ62" s="1502"/>
      <c r="BK62" s="1503"/>
      <c r="BL62" s="1501"/>
      <c r="BM62" s="1502"/>
      <c r="BN62" s="1502"/>
      <c r="BO62" s="1502"/>
      <c r="BP62" s="1503"/>
      <c r="BQ62" s="1501"/>
      <c r="BR62" s="1502"/>
      <c r="BS62" s="1502"/>
      <c r="BT62" s="1502"/>
      <c r="BU62" s="1503"/>
      <c r="BV62" s="1502"/>
      <c r="BW62" s="1502"/>
      <c r="BX62" s="1502"/>
      <c r="BY62" s="1502"/>
      <c r="BZ62" s="1503"/>
      <c r="CA62" s="1501"/>
      <c r="CB62" s="1502"/>
      <c r="CC62" s="1502"/>
      <c r="CD62" s="1502"/>
      <c r="CE62" s="1503"/>
      <c r="CF62" s="1501"/>
      <c r="CG62" s="1502"/>
      <c r="CH62" s="1502"/>
      <c r="CI62" s="1502"/>
      <c r="CJ62" s="1503"/>
      <c r="CK62" s="1502"/>
      <c r="CL62" s="1502"/>
      <c r="CM62" s="1502"/>
      <c r="CN62" s="1502"/>
      <c r="CO62" s="1502"/>
      <c r="CP62" s="1501"/>
      <c r="CQ62" s="1502"/>
      <c r="CR62" s="1502"/>
      <c r="CS62" s="1502"/>
      <c r="CT62" s="1503"/>
      <c r="CU62" s="1502"/>
      <c r="CV62" s="1502"/>
      <c r="CW62" s="1502"/>
      <c r="CX62" s="1502"/>
      <c r="CY62" s="1502"/>
      <c r="CZ62" s="1501"/>
      <c r="DA62" s="1502"/>
      <c r="DB62" s="1502"/>
      <c r="DC62" s="1502"/>
      <c r="DD62" s="1503"/>
      <c r="DE62" s="1502"/>
      <c r="DF62" s="1502"/>
      <c r="DG62" s="1502"/>
      <c r="DH62" s="1502"/>
      <c r="DI62" s="1544"/>
      <c r="DJ62" s="1545"/>
      <c r="DK62" s="1502"/>
      <c r="DL62" s="1502"/>
      <c r="DM62" s="1502"/>
      <c r="DN62" s="1502"/>
      <c r="DO62" s="1501"/>
      <c r="DP62" s="1502"/>
      <c r="DQ62" s="1502"/>
      <c r="DR62" s="1502"/>
      <c r="DS62" s="1503"/>
      <c r="DT62" s="1502"/>
      <c r="DU62" s="1502"/>
      <c r="DV62" s="1502"/>
      <c r="DW62" s="1502"/>
      <c r="DX62" s="1502"/>
      <c r="DY62" s="1501"/>
      <c r="DZ62" s="1502"/>
      <c r="EA62" s="1502"/>
      <c r="EB62" s="1502"/>
      <c r="EC62" s="1503"/>
      <c r="ED62" s="1501"/>
      <c r="EE62" s="1502"/>
      <c r="EF62" s="1502"/>
      <c r="EG62" s="1502"/>
      <c r="EH62" s="1503"/>
      <c r="EI62" s="1502"/>
      <c r="EJ62" s="1502"/>
      <c r="EK62" s="1502"/>
      <c r="EL62" s="1502"/>
      <c r="EM62" s="1502"/>
      <c r="EN62" s="1501"/>
      <c r="EO62" s="1502"/>
      <c r="EP62" s="1502"/>
      <c r="EQ62" s="1502"/>
      <c r="ER62" s="1503"/>
      <c r="ES62" s="1502"/>
      <c r="ET62" s="1502"/>
      <c r="EU62" s="1502"/>
      <c r="EV62" s="1502"/>
      <c r="EW62" s="1502"/>
      <c r="EX62" s="1501"/>
      <c r="EY62" s="1502"/>
      <c r="EZ62" s="1502"/>
      <c r="FA62" s="1502"/>
      <c r="FB62" s="1503"/>
      <c r="FC62" s="1502"/>
      <c r="FD62" s="1502"/>
      <c r="FE62" s="1502"/>
      <c r="FF62" s="1502"/>
      <c r="FG62" s="1502"/>
      <c r="FH62" s="1501"/>
      <c r="FI62" s="1502"/>
      <c r="FJ62" s="1502"/>
      <c r="FK62" s="1502"/>
      <c r="FL62" s="1503"/>
      <c r="FM62" s="1501"/>
      <c r="FN62" s="1502"/>
      <c r="FO62" s="1502"/>
      <c r="FP62" s="1502"/>
      <c r="FQ62" s="1503"/>
      <c r="FR62" s="1502"/>
      <c r="FS62" s="1502"/>
      <c r="FT62" s="1502"/>
      <c r="FU62" s="1502"/>
      <c r="FV62" s="1502"/>
      <c r="FW62" s="1501"/>
      <c r="FX62" s="1502"/>
      <c r="FY62" s="1502"/>
      <c r="FZ62" s="1502"/>
      <c r="GA62" s="1503"/>
      <c r="GB62" s="1502"/>
      <c r="GC62" s="1502"/>
      <c r="GD62" s="1502"/>
      <c r="GE62" s="1502"/>
      <c r="GF62" s="1503"/>
      <c r="GG62" s="1501"/>
      <c r="GH62" s="1502"/>
      <c r="GI62" s="1502"/>
      <c r="GJ62" s="1502"/>
      <c r="GK62" s="1541"/>
      <c r="GL62" s="1639"/>
      <c r="GM62" s="2156"/>
      <c r="GN62" s="611"/>
      <c r="GO62" s="1552"/>
      <c r="GP62" s="200"/>
    </row>
    <row r="63" spans="1:198" ht="10.35" hidden="1" customHeight="1">
      <c r="A63" s="1402"/>
      <c r="B63" s="1405" t="str">
        <f>IF($A63="","",VLOOKUP($A63,②従事者明細!$A$3:$I$39,2))</f>
        <v/>
      </c>
      <c r="C63" s="1405" t="str">
        <f>IF($A63="","",VLOOKUP($A63,②従事者明細!$A$3:$I$39,3))</f>
        <v/>
      </c>
      <c r="D63" s="1383" t="str">
        <f>IF($A63="","",VLOOKUP($A63,②従事者明細!$A$3:$I$39,6))</f>
        <v/>
      </c>
      <c r="E63" s="1405" t="str">
        <f>IF($A63="","",VLOOKUP($A63,②従事者明細!$A$3:$I$39,4))</f>
        <v/>
      </c>
      <c r="F63" s="1383" t="str">
        <f>IF($A63="","",VLOOKUP($A63,②従事者明細!$A$3:$I$39,5))</f>
        <v/>
      </c>
      <c r="G63" s="1446" t="s">
        <v>764</v>
      </c>
      <c r="H63" s="1447"/>
      <c r="I63" s="207"/>
      <c r="J63" s="208"/>
      <c r="K63" s="208"/>
      <c r="L63" s="208"/>
      <c r="M63" s="209"/>
      <c r="N63" s="210"/>
      <c r="O63" s="208"/>
      <c r="P63" s="208"/>
      <c r="Q63" s="208"/>
      <c r="R63" s="209"/>
      <c r="S63" s="208"/>
      <c r="T63" s="208"/>
      <c r="U63" s="208"/>
      <c r="V63" s="208"/>
      <c r="W63" s="208"/>
      <c r="X63" s="210"/>
      <c r="Y63" s="208"/>
      <c r="Z63" s="208"/>
      <c r="AA63" s="208"/>
      <c r="AB63" s="208"/>
      <c r="AC63" s="210"/>
      <c r="AD63" s="208"/>
      <c r="AE63" s="208"/>
      <c r="AF63" s="208"/>
      <c r="AG63" s="209"/>
      <c r="AH63" s="210"/>
      <c r="AI63" s="208"/>
      <c r="AJ63" s="208"/>
      <c r="AK63" s="208"/>
      <c r="AL63" s="209"/>
      <c r="AM63" s="210"/>
      <c r="AN63" s="208"/>
      <c r="AO63" s="208"/>
      <c r="AP63" s="208"/>
      <c r="AQ63" s="209"/>
      <c r="AR63" s="208"/>
      <c r="AS63" s="208"/>
      <c r="AT63" s="208"/>
      <c r="AU63" s="208"/>
      <c r="AV63" s="209"/>
      <c r="AW63" s="208"/>
      <c r="AX63" s="208"/>
      <c r="AY63" s="208"/>
      <c r="AZ63" s="208"/>
      <c r="BA63" s="208"/>
      <c r="BB63" s="211"/>
      <c r="BC63" s="208"/>
      <c r="BD63" s="208"/>
      <c r="BE63" s="208"/>
      <c r="BF63" s="209"/>
      <c r="BG63" s="208"/>
      <c r="BH63" s="208"/>
      <c r="BI63" s="208"/>
      <c r="BJ63" s="208"/>
      <c r="BK63" s="208"/>
      <c r="BL63" s="210"/>
      <c r="BM63" s="208"/>
      <c r="BN63" s="208"/>
      <c r="BO63" s="208"/>
      <c r="BP63" s="208"/>
      <c r="BQ63" s="210"/>
      <c r="BR63" s="208"/>
      <c r="BS63" s="208"/>
      <c r="BT63" s="208"/>
      <c r="BU63" s="209"/>
      <c r="BV63" s="208"/>
      <c r="BW63" s="208"/>
      <c r="BX63" s="208"/>
      <c r="BY63" s="208"/>
      <c r="BZ63" s="209"/>
      <c r="CA63" s="210"/>
      <c r="CB63" s="208"/>
      <c r="CC63" s="208"/>
      <c r="CD63" s="208"/>
      <c r="CE63" s="209"/>
      <c r="CF63" s="210"/>
      <c r="CG63" s="208"/>
      <c r="CH63" s="208"/>
      <c r="CI63" s="208"/>
      <c r="CJ63" s="209"/>
      <c r="CK63" s="208"/>
      <c r="CL63" s="208"/>
      <c r="CM63" s="208"/>
      <c r="CN63" s="208"/>
      <c r="CO63" s="208"/>
      <c r="CP63" s="210"/>
      <c r="CQ63" s="208"/>
      <c r="CR63" s="208"/>
      <c r="CS63" s="208"/>
      <c r="CT63" s="209"/>
      <c r="CU63" s="208"/>
      <c r="CV63" s="208"/>
      <c r="CW63" s="208"/>
      <c r="CX63" s="208"/>
      <c r="CY63" s="208"/>
      <c r="CZ63" s="210"/>
      <c r="DA63" s="208"/>
      <c r="DB63" s="208"/>
      <c r="DC63" s="208"/>
      <c r="DD63" s="209"/>
      <c r="DE63" s="208"/>
      <c r="DF63" s="208"/>
      <c r="DG63" s="208"/>
      <c r="DH63" s="208"/>
      <c r="DI63" s="212"/>
      <c r="DJ63" s="211"/>
      <c r="DK63" s="208"/>
      <c r="DL63" s="208"/>
      <c r="DM63" s="208"/>
      <c r="DN63" s="208"/>
      <c r="DO63" s="210"/>
      <c r="DP63" s="208"/>
      <c r="DQ63" s="208"/>
      <c r="DR63" s="208"/>
      <c r="DS63" s="209"/>
      <c r="DT63" s="208"/>
      <c r="DU63" s="208"/>
      <c r="DV63" s="208"/>
      <c r="DW63" s="208"/>
      <c r="DX63" s="208"/>
      <c r="DY63" s="210"/>
      <c r="DZ63" s="208"/>
      <c r="EA63" s="208"/>
      <c r="EB63" s="208"/>
      <c r="EC63" s="209"/>
      <c r="ED63" s="210"/>
      <c r="EE63" s="208"/>
      <c r="EF63" s="208"/>
      <c r="EG63" s="208"/>
      <c r="EH63" s="209"/>
      <c r="EI63" s="208"/>
      <c r="EJ63" s="208"/>
      <c r="EK63" s="208"/>
      <c r="EL63" s="208"/>
      <c r="EM63" s="208"/>
      <c r="EN63" s="210"/>
      <c r="EO63" s="208"/>
      <c r="EP63" s="208"/>
      <c r="EQ63" s="208"/>
      <c r="ER63" s="209"/>
      <c r="ES63" s="208"/>
      <c r="ET63" s="208"/>
      <c r="EU63" s="208"/>
      <c r="EV63" s="208"/>
      <c r="EW63" s="208"/>
      <c r="EX63" s="210"/>
      <c r="EY63" s="208"/>
      <c r="EZ63" s="208"/>
      <c r="FA63" s="208"/>
      <c r="FB63" s="209"/>
      <c r="FC63" s="208"/>
      <c r="FD63" s="208"/>
      <c r="FE63" s="208"/>
      <c r="FF63" s="208"/>
      <c r="FG63" s="208"/>
      <c r="FH63" s="210"/>
      <c r="FI63" s="208"/>
      <c r="FJ63" s="208"/>
      <c r="FK63" s="208"/>
      <c r="FL63" s="209"/>
      <c r="FM63" s="210"/>
      <c r="FN63" s="208"/>
      <c r="FO63" s="208"/>
      <c r="FP63" s="208"/>
      <c r="FQ63" s="209"/>
      <c r="FR63" s="208"/>
      <c r="FS63" s="208"/>
      <c r="FT63" s="208"/>
      <c r="FU63" s="208"/>
      <c r="FV63" s="208"/>
      <c r="FW63" s="210"/>
      <c r="FX63" s="208"/>
      <c r="FY63" s="208"/>
      <c r="FZ63" s="208"/>
      <c r="GA63" s="209"/>
      <c r="GB63" s="208"/>
      <c r="GC63" s="208"/>
      <c r="GD63" s="208"/>
      <c r="GE63" s="208"/>
      <c r="GF63" s="208"/>
      <c r="GG63" s="210"/>
      <c r="GH63" s="208"/>
      <c r="GI63" s="208"/>
      <c r="GJ63" s="208"/>
      <c r="GK63" s="213"/>
      <c r="GL63" s="1644">
        <f>SUM(I65:GK65)</f>
        <v>0</v>
      </c>
      <c r="GM63" s="2153">
        <f>ROUND(GL63/30,2)</f>
        <v>0</v>
      </c>
      <c r="GN63" s="609"/>
      <c r="GO63" s="1595"/>
      <c r="GP63" s="200"/>
    </row>
    <row r="64" spans="1:198" ht="10.35" hidden="1" customHeight="1">
      <c r="A64" s="1387"/>
      <c r="B64" s="1390"/>
      <c r="C64" s="1390"/>
      <c r="D64" s="1381"/>
      <c r="E64" s="1390"/>
      <c r="F64" s="1381"/>
      <c r="G64" s="1444"/>
      <c r="H64" s="1337"/>
      <c r="I64" s="214"/>
      <c r="J64" s="215"/>
      <c r="K64" s="215"/>
      <c r="L64" s="215"/>
      <c r="M64" s="217"/>
      <c r="N64" s="218"/>
      <c r="O64" s="215"/>
      <c r="P64" s="215"/>
      <c r="Q64" s="215"/>
      <c r="R64" s="217"/>
      <c r="S64" s="215"/>
      <c r="T64" s="215"/>
      <c r="U64" s="215"/>
      <c r="V64" s="215"/>
      <c r="W64" s="215"/>
      <c r="X64" s="218"/>
      <c r="Y64" s="215"/>
      <c r="Z64" s="215"/>
      <c r="AA64" s="215"/>
      <c r="AB64" s="215"/>
      <c r="AC64" s="218"/>
      <c r="AD64" s="215"/>
      <c r="AE64" s="215"/>
      <c r="AF64" s="215"/>
      <c r="AG64" s="217"/>
      <c r="AH64" s="218"/>
      <c r="AI64" s="215"/>
      <c r="AJ64" s="215"/>
      <c r="AK64" s="215"/>
      <c r="AL64" s="217"/>
      <c r="AM64" s="218"/>
      <c r="AN64" s="215"/>
      <c r="AO64" s="215"/>
      <c r="AP64" s="215"/>
      <c r="AQ64" s="217"/>
      <c r="AR64" s="215"/>
      <c r="AS64" s="215"/>
      <c r="AT64" s="215"/>
      <c r="AU64" s="215"/>
      <c r="AV64" s="217"/>
      <c r="AW64" s="215"/>
      <c r="AX64" s="215"/>
      <c r="AY64" s="215"/>
      <c r="AZ64" s="215"/>
      <c r="BA64" s="215"/>
      <c r="BB64" s="219"/>
      <c r="BC64" s="215"/>
      <c r="BD64" s="215"/>
      <c r="BE64" s="215"/>
      <c r="BF64" s="217"/>
      <c r="BG64" s="215"/>
      <c r="BH64" s="215"/>
      <c r="BI64" s="215"/>
      <c r="BJ64" s="215"/>
      <c r="BK64" s="215"/>
      <c r="BL64" s="218"/>
      <c r="BM64" s="215"/>
      <c r="BN64" s="215"/>
      <c r="BO64" s="215"/>
      <c r="BP64" s="215"/>
      <c r="BQ64" s="218"/>
      <c r="BR64" s="215"/>
      <c r="BS64" s="215"/>
      <c r="BT64" s="215"/>
      <c r="BU64" s="217"/>
      <c r="BV64" s="215"/>
      <c r="BW64" s="215"/>
      <c r="BX64" s="215"/>
      <c r="BY64" s="215"/>
      <c r="BZ64" s="217"/>
      <c r="CA64" s="218"/>
      <c r="CB64" s="215"/>
      <c r="CC64" s="215"/>
      <c r="CD64" s="215"/>
      <c r="CE64" s="217"/>
      <c r="CF64" s="218"/>
      <c r="CG64" s="215"/>
      <c r="CH64" s="215"/>
      <c r="CI64" s="215"/>
      <c r="CJ64" s="217"/>
      <c r="CK64" s="215"/>
      <c r="CL64" s="215"/>
      <c r="CM64" s="215"/>
      <c r="CN64" s="215"/>
      <c r="CO64" s="215"/>
      <c r="CP64" s="218"/>
      <c r="CQ64" s="215"/>
      <c r="CR64" s="215"/>
      <c r="CS64" s="215"/>
      <c r="CT64" s="217"/>
      <c r="CU64" s="215"/>
      <c r="CV64" s="215"/>
      <c r="CW64" s="215"/>
      <c r="CX64" s="215"/>
      <c r="CY64" s="215"/>
      <c r="CZ64" s="218"/>
      <c r="DA64" s="215"/>
      <c r="DB64" s="215"/>
      <c r="DC64" s="215"/>
      <c r="DD64" s="217"/>
      <c r="DE64" s="215"/>
      <c r="DF64" s="215"/>
      <c r="DG64" s="215"/>
      <c r="DH64" s="215"/>
      <c r="DI64" s="220"/>
      <c r="DJ64" s="219"/>
      <c r="DK64" s="215"/>
      <c r="DL64" s="215"/>
      <c r="DM64" s="215"/>
      <c r="DN64" s="215"/>
      <c r="DO64" s="218"/>
      <c r="DP64" s="215"/>
      <c r="DQ64" s="215"/>
      <c r="DR64" s="215"/>
      <c r="DS64" s="217"/>
      <c r="DT64" s="215"/>
      <c r="DU64" s="215"/>
      <c r="DV64" s="215"/>
      <c r="DW64" s="215"/>
      <c r="DX64" s="215"/>
      <c r="DY64" s="218"/>
      <c r="DZ64" s="215"/>
      <c r="EA64" s="215"/>
      <c r="EB64" s="215"/>
      <c r="EC64" s="217"/>
      <c r="ED64" s="218"/>
      <c r="EE64" s="215"/>
      <c r="EF64" s="215"/>
      <c r="EG64" s="215"/>
      <c r="EH64" s="217"/>
      <c r="EI64" s="215"/>
      <c r="EJ64" s="215"/>
      <c r="EK64" s="215"/>
      <c r="EL64" s="215"/>
      <c r="EM64" s="215"/>
      <c r="EN64" s="218"/>
      <c r="EO64" s="215"/>
      <c r="EP64" s="215"/>
      <c r="EQ64" s="215"/>
      <c r="ER64" s="217"/>
      <c r="ES64" s="215"/>
      <c r="ET64" s="215"/>
      <c r="EU64" s="215"/>
      <c r="EV64" s="215"/>
      <c r="EW64" s="215"/>
      <c r="EX64" s="218"/>
      <c r="EY64" s="215"/>
      <c r="EZ64" s="215"/>
      <c r="FA64" s="215"/>
      <c r="FB64" s="217"/>
      <c r="FC64" s="215"/>
      <c r="FD64" s="215"/>
      <c r="FE64" s="215"/>
      <c r="FF64" s="215"/>
      <c r="FG64" s="215"/>
      <c r="FH64" s="218"/>
      <c r="FI64" s="215"/>
      <c r="FJ64" s="215"/>
      <c r="FK64" s="215"/>
      <c r="FL64" s="217"/>
      <c r="FM64" s="218"/>
      <c r="FN64" s="215"/>
      <c r="FO64" s="215"/>
      <c r="FP64" s="215"/>
      <c r="FQ64" s="217"/>
      <c r="FR64" s="215"/>
      <c r="FS64" s="215"/>
      <c r="FT64" s="215"/>
      <c r="FU64" s="215"/>
      <c r="FV64" s="215"/>
      <c r="FW64" s="218"/>
      <c r="FX64" s="215"/>
      <c r="FY64" s="215"/>
      <c r="FZ64" s="215"/>
      <c r="GA64" s="217"/>
      <c r="GB64" s="215"/>
      <c r="GC64" s="215"/>
      <c r="GD64" s="215"/>
      <c r="GE64" s="215"/>
      <c r="GF64" s="215"/>
      <c r="GG64" s="218"/>
      <c r="GH64" s="215"/>
      <c r="GI64" s="215"/>
      <c r="GJ64" s="215"/>
      <c r="GK64" s="221"/>
      <c r="GL64" s="1645"/>
      <c r="GM64" s="2154"/>
      <c r="GN64" s="610"/>
      <c r="GO64" s="1572"/>
      <c r="GP64" s="200"/>
    </row>
    <row r="65" spans="1:198" ht="10.35" hidden="1" customHeight="1">
      <c r="A65" s="1387"/>
      <c r="B65" s="1390"/>
      <c r="C65" s="1390"/>
      <c r="D65" s="1381"/>
      <c r="E65" s="1390"/>
      <c r="F65" s="1381"/>
      <c r="G65" s="1445"/>
      <c r="H65" s="1338"/>
      <c r="I65" s="1517"/>
      <c r="J65" s="1511"/>
      <c r="K65" s="1511"/>
      <c r="L65" s="1511"/>
      <c r="M65" s="1512"/>
      <c r="N65" s="1510"/>
      <c r="O65" s="1511"/>
      <c r="P65" s="1511"/>
      <c r="Q65" s="1511"/>
      <c r="R65" s="1512"/>
      <c r="S65" s="1511"/>
      <c r="T65" s="1511"/>
      <c r="U65" s="1511"/>
      <c r="V65" s="1511"/>
      <c r="W65" s="1512"/>
      <c r="X65" s="1510"/>
      <c r="Y65" s="1511"/>
      <c r="Z65" s="1511"/>
      <c r="AA65" s="1511"/>
      <c r="AB65" s="1512"/>
      <c r="AC65" s="1510"/>
      <c r="AD65" s="1511"/>
      <c r="AE65" s="1511"/>
      <c r="AF65" s="1511"/>
      <c r="AG65" s="1512"/>
      <c r="AH65" s="1510"/>
      <c r="AI65" s="1511"/>
      <c r="AJ65" s="1511"/>
      <c r="AK65" s="1511"/>
      <c r="AL65" s="1512"/>
      <c r="AM65" s="1510"/>
      <c r="AN65" s="1511"/>
      <c r="AO65" s="1511"/>
      <c r="AP65" s="1511"/>
      <c r="AQ65" s="1512"/>
      <c r="AR65" s="1511"/>
      <c r="AS65" s="1511"/>
      <c r="AT65" s="1511"/>
      <c r="AU65" s="1511"/>
      <c r="AV65" s="1512"/>
      <c r="AW65" s="1510"/>
      <c r="AX65" s="1511"/>
      <c r="AY65" s="1511"/>
      <c r="AZ65" s="1511"/>
      <c r="BA65" s="1521"/>
      <c r="BB65" s="1522"/>
      <c r="BC65" s="1511"/>
      <c r="BD65" s="1511"/>
      <c r="BE65" s="1511"/>
      <c r="BF65" s="1512"/>
      <c r="BG65" s="1511"/>
      <c r="BH65" s="1511"/>
      <c r="BI65" s="1511"/>
      <c r="BJ65" s="1511"/>
      <c r="BK65" s="1512"/>
      <c r="BL65" s="1510"/>
      <c r="BM65" s="1511"/>
      <c r="BN65" s="1511"/>
      <c r="BO65" s="1511"/>
      <c r="BP65" s="1512"/>
      <c r="BQ65" s="1510"/>
      <c r="BR65" s="1511"/>
      <c r="BS65" s="1511"/>
      <c r="BT65" s="1511"/>
      <c r="BU65" s="1512"/>
      <c r="BV65" s="1511"/>
      <c r="BW65" s="1511"/>
      <c r="BX65" s="1511"/>
      <c r="BY65" s="1511"/>
      <c r="BZ65" s="1512"/>
      <c r="CA65" s="1510"/>
      <c r="CB65" s="1511"/>
      <c r="CC65" s="1511"/>
      <c r="CD65" s="1511"/>
      <c r="CE65" s="1512"/>
      <c r="CF65" s="1510"/>
      <c r="CG65" s="1511"/>
      <c r="CH65" s="1511"/>
      <c r="CI65" s="1511"/>
      <c r="CJ65" s="1512"/>
      <c r="CK65" s="1511"/>
      <c r="CL65" s="1511"/>
      <c r="CM65" s="1511"/>
      <c r="CN65" s="1511"/>
      <c r="CO65" s="1511"/>
      <c r="CP65" s="1510"/>
      <c r="CQ65" s="1511"/>
      <c r="CR65" s="1511"/>
      <c r="CS65" s="1511"/>
      <c r="CT65" s="1512"/>
      <c r="CU65" s="1511"/>
      <c r="CV65" s="1511"/>
      <c r="CW65" s="1511"/>
      <c r="CX65" s="1511"/>
      <c r="CY65" s="1511"/>
      <c r="CZ65" s="1510"/>
      <c r="DA65" s="1511"/>
      <c r="DB65" s="1511"/>
      <c r="DC65" s="1511"/>
      <c r="DD65" s="1512"/>
      <c r="DE65" s="1511"/>
      <c r="DF65" s="1511"/>
      <c r="DG65" s="1511"/>
      <c r="DH65" s="1511"/>
      <c r="DI65" s="1521"/>
      <c r="DJ65" s="1522"/>
      <c r="DK65" s="1511"/>
      <c r="DL65" s="1511"/>
      <c r="DM65" s="1511"/>
      <c r="DN65" s="1511"/>
      <c r="DO65" s="1510"/>
      <c r="DP65" s="1511"/>
      <c r="DQ65" s="1511"/>
      <c r="DR65" s="1511"/>
      <c r="DS65" s="1512"/>
      <c r="DT65" s="1511"/>
      <c r="DU65" s="1511"/>
      <c r="DV65" s="1511"/>
      <c r="DW65" s="1511"/>
      <c r="DX65" s="1511"/>
      <c r="DY65" s="1510"/>
      <c r="DZ65" s="1511"/>
      <c r="EA65" s="1511"/>
      <c r="EB65" s="1511"/>
      <c r="EC65" s="1512"/>
      <c r="ED65" s="1510"/>
      <c r="EE65" s="1511"/>
      <c r="EF65" s="1511"/>
      <c r="EG65" s="1511"/>
      <c r="EH65" s="1512"/>
      <c r="EI65" s="1511"/>
      <c r="EJ65" s="1511"/>
      <c r="EK65" s="1511"/>
      <c r="EL65" s="1511"/>
      <c r="EM65" s="1511"/>
      <c r="EN65" s="1510"/>
      <c r="EO65" s="1511"/>
      <c r="EP65" s="1511"/>
      <c r="EQ65" s="1511"/>
      <c r="ER65" s="1512"/>
      <c r="ES65" s="1511"/>
      <c r="ET65" s="1511"/>
      <c r="EU65" s="1511"/>
      <c r="EV65" s="1511"/>
      <c r="EW65" s="1511"/>
      <c r="EX65" s="1510"/>
      <c r="EY65" s="1511"/>
      <c r="EZ65" s="1511"/>
      <c r="FA65" s="1511"/>
      <c r="FB65" s="1512"/>
      <c r="FC65" s="1511"/>
      <c r="FD65" s="1511"/>
      <c r="FE65" s="1511"/>
      <c r="FF65" s="1511"/>
      <c r="FG65" s="1511"/>
      <c r="FH65" s="1510"/>
      <c r="FI65" s="1511"/>
      <c r="FJ65" s="1511"/>
      <c r="FK65" s="1511"/>
      <c r="FL65" s="1512"/>
      <c r="FM65" s="1510"/>
      <c r="FN65" s="1511"/>
      <c r="FO65" s="1511"/>
      <c r="FP65" s="1511"/>
      <c r="FQ65" s="1512"/>
      <c r="FR65" s="1511"/>
      <c r="FS65" s="1511"/>
      <c r="FT65" s="1511"/>
      <c r="FU65" s="1511"/>
      <c r="FV65" s="1511"/>
      <c r="FW65" s="1510"/>
      <c r="FX65" s="1511"/>
      <c r="FY65" s="1511"/>
      <c r="FZ65" s="1511"/>
      <c r="GA65" s="1512"/>
      <c r="GB65" s="1511"/>
      <c r="GC65" s="1511"/>
      <c r="GD65" s="1511"/>
      <c r="GE65" s="1511"/>
      <c r="GF65" s="1512"/>
      <c r="GG65" s="1510"/>
      <c r="GH65" s="1511"/>
      <c r="GI65" s="1511"/>
      <c r="GJ65" s="1511"/>
      <c r="GK65" s="1513"/>
      <c r="GL65" s="1645"/>
      <c r="GM65" s="2155"/>
      <c r="GN65" s="610"/>
      <c r="GO65" s="1572"/>
      <c r="GP65" s="200"/>
    </row>
    <row r="66" spans="1:198" ht="10.35" hidden="1" customHeight="1">
      <c r="A66" s="1387"/>
      <c r="B66" s="1390"/>
      <c r="C66" s="1390"/>
      <c r="D66" s="1381"/>
      <c r="E66" s="1390"/>
      <c r="F66" s="1381"/>
      <c r="G66" s="1395" t="s">
        <v>767</v>
      </c>
      <c r="H66" s="1337"/>
      <c r="I66" s="214"/>
      <c r="J66" s="215"/>
      <c r="K66" s="215"/>
      <c r="L66" s="215"/>
      <c r="M66" s="217"/>
      <c r="N66" s="218"/>
      <c r="O66" s="215"/>
      <c r="P66" s="215"/>
      <c r="Q66" s="215"/>
      <c r="R66" s="217"/>
      <c r="S66" s="215"/>
      <c r="T66" s="215"/>
      <c r="U66" s="215"/>
      <c r="V66" s="215"/>
      <c r="W66" s="215"/>
      <c r="X66" s="218"/>
      <c r="Y66" s="215"/>
      <c r="Z66" s="215"/>
      <c r="AA66" s="215"/>
      <c r="AB66" s="215"/>
      <c r="AC66" s="218"/>
      <c r="AD66" s="215"/>
      <c r="AE66" s="215"/>
      <c r="AF66" s="215"/>
      <c r="AG66" s="217"/>
      <c r="AH66" s="218"/>
      <c r="AI66" s="215"/>
      <c r="AJ66" s="215"/>
      <c r="AK66" s="215"/>
      <c r="AL66" s="217"/>
      <c r="AM66" s="218"/>
      <c r="AN66" s="215"/>
      <c r="AO66" s="215"/>
      <c r="AP66" s="215"/>
      <c r="AQ66" s="217"/>
      <c r="AR66" s="215"/>
      <c r="AS66" s="215"/>
      <c r="AT66" s="215"/>
      <c r="AU66" s="215"/>
      <c r="AV66" s="217"/>
      <c r="AW66" s="215"/>
      <c r="AX66" s="215"/>
      <c r="AY66" s="215"/>
      <c r="AZ66" s="215"/>
      <c r="BA66" s="215"/>
      <c r="BB66" s="219"/>
      <c r="BC66" s="215"/>
      <c r="BD66" s="215"/>
      <c r="BE66" s="215"/>
      <c r="BF66" s="217"/>
      <c r="BG66" s="215"/>
      <c r="BH66" s="215"/>
      <c r="BI66" s="215"/>
      <c r="BJ66" s="215"/>
      <c r="BK66" s="215"/>
      <c r="BL66" s="218"/>
      <c r="BM66" s="215"/>
      <c r="BN66" s="215"/>
      <c r="BO66" s="215"/>
      <c r="BP66" s="215"/>
      <c r="BQ66" s="218"/>
      <c r="BR66" s="215"/>
      <c r="BS66" s="215"/>
      <c r="BT66" s="215"/>
      <c r="BU66" s="217"/>
      <c r="BV66" s="215"/>
      <c r="BW66" s="215"/>
      <c r="BX66" s="215"/>
      <c r="BY66" s="215"/>
      <c r="BZ66" s="217"/>
      <c r="CA66" s="218"/>
      <c r="CB66" s="215"/>
      <c r="CC66" s="215"/>
      <c r="CD66" s="215"/>
      <c r="CE66" s="217"/>
      <c r="CF66" s="218"/>
      <c r="CG66" s="215"/>
      <c r="CH66" s="215"/>
      <c r="CI66" s="215"/>
      <c r="CJ66" s="217"/>
      <c r="CK66" s="215"/>
      <c r="CL66" s="215"/>
      <c r="CM66" s="215"/>
      <c r="CN66" s="215"/>
      <c r="CO66" s="215"/>
      <c r="CP66" s="218"/>
      <c r="CQ66" s="215"/>
      <c r="CR66" s="215"/>
      <c r="CS66" s="215"/>
      <c r="CT66" s="217"/>
      <c r="CU66" s="215"/>
      <c r="CV66" s="215"/>
      <c r="CW66" s="215"/>
      <c r="CX66" s="215"/>
      <c r="CY66" s="215"/>
      <c r="CZ66" s="218"/>
      <c r="DA66" s="215"/>
      <c r="DB66" s="215"/>
      <c r="DC66" s="215"/>
      <c r="DD66" s="217"/>
      <c r="DE66" s="215"/>
      <c r="DF66" s="215"/>
      <c r="DG66" s="215"/>
      <c r="DH66" s="215"/>
      <c r="DI66" s="220"/>
      <c r="DJ66" s="219"/>
      <c r="DK66" s="215"/>
      <c r="DL66" s="215"/>
      <c r="DM66" s="215"/>
      <c r="DN66" s="215"/>
      <c r="DO66" s="218"/>
      <c r="DP66" s="215"/>
      <c r="DQ66" s="215"/>
      <c r="DR66" s="215"/>
      <c r="DS66" s="217"/>
      <c r="DT66" s="215"/>
      <c r="DU66" s="215"/>
      <c r="DV66" s="215"/>
      <c r="DW66" s="215"/>
      <c r="DX66" s="215"/>
      <c r="DY66" s="218"/>
      <c r="DZ66" s="215"/>
      <c r="EA66" s="215"/>
      <c r="EB66" s="215"/>
      <c r="EC66" s="217"/>
      <c r="ED66" s="218"/>
      <c r="EE66" s="215"/>
      <c r="EF66" s="215"/>
      <c r="EG66" s="215"/>
      <c r="EH66" s="217"/>
      <c r="EI66" s="215"/>
      <c r="EJ66" s="215"/>
      <c r="EK66" s="215"/>
      <c r="EL66" s="215"/>
      <c r="EM66" s="215"/>
      <c r="EN66" s="218"/>
      <c r="EO66" s="215"/>
      <c r="EP66" s="215"/>
      <c r="EQ66" s="215"/>
      <c r="ER66" s="217"/>
      <c r="ES66" s="215"/>
      <c r="ET66" s="215"/>
      <c r="EU66" s="215"/>
      <c r="EV66" s="215"/>
      <c r="EW66" s="215"/>
      <c r="EX66" s="218"/>
      <c r="EY66" s="215"/>
      <c r="EZ66" s="215"/>
      <c r="FA66" s="215"/>
      <c r="FB66" s="217"/>
      <c r="FC66" s="215"/>
      <c r="FD66" s="215"/>
      <c r="FE66" s="215"/>
      <c r="FF66" s="215"/>
      <c r="FG66" s="215"/>
      <c r="FH66" s="218"/>
      <c r="FI66" s="215"/>
      <c r="FJ66" s="215"/>
      <c r="FK66" s="215"/>
      <c r="FL66" s="217"/>
      <c r="FM66" s="218"/>
      <c r="FN66" s="215"/>
      <c r="FO66" s="215"/>
      <c r="FP66" s="215"/>
      <c r="FQ66" s="217"/>
      <c r="FR66" s="215"/>
      <c r="FS66" s="215"/>
      <c r="FT66" s="215"/>
      <c r="FU66" s="215"/>
      <c r="FV66" s="215"/>
      <c r="FW66" s="218"/>
      <c r="FX66" s="215"/>
      <c r="FY66" s="215"/>
      <c r="FZ66" s="215"/>
      <c r="GA66" s="217"/>
      <c r="GB66" s="215"/>
      <c r="GC66" s="215"/>
      <c r="GD66" s="215"/>
      <c r="GE66" s="215"/>
      <c r="GF66" s="215"/>
      <c r="GG66" s="218"/>
      <c r="GH66" s="215"/>
      <c r="GI66" s="215"/>
      <c r="GJ66" s="215"/>
      <c r="GK66" s="221"/>
      <c r="GL66" s="1504">
        <f>SUM(I68:GK68)</f>
        <v>0</v>
      </c>
      <c r="GM66" s="2154">
        <f>ROUND(GL66/30,2)</f>
        <v>0</v>
      </c>
      <c r="GN66" s="610"/>
      <c r="GO66" s="1572"/>
      <c r="GP66" s="200"/>
    </row>
    <row r="67" spans="1:198" ht="10.35" hidden="1" customHeight="1">
      <c r="A67" s="1387"/>
      <c r="B67" s="1390"/>
      <c r="C67" s="1390"/>
      <c r="D67" s="1381"/>
      <c r="E67" s="1390"/>
      <c r="F67" s="1381"/>
      <c r="G67" s="1395"/>
      <c r="H67" s="1337"/>
      <c r="I67" s="214"/>
      <c r="J67" s="215"/>
      <c r="K67" s="215"/>
      <c r="L67" s="215"/>
      <c r="M67" s="217"/>
      <c r="N67" s="218"/>
      <c r="O67" s="215"/>
      <c r="P67" s="215"/>
      <c r="Q67" s="215"/>
      <c r="R67" s="217"/>
      <c r="S67" s="215"/>
      <c r="T67" s="215"/>
      <c r="U67" s="215"/>
      <c r="V67" s="215"/>
      <c r="W67" s="215"/>
      <c r="X67" s="218"/>
      <c r="Y67" s="215"/>
      <c r="Z67" s="215"/>
      <c r="AA67" s="215"/>
      <c r="AB67" s="215"/>
      <c r="AC67" s="218"/>
      <c r="AD67" s="215"/>
      <c r="AE67" s="215"/>
      <c r="AF67" s="215"/>
      <c r="AG67" s="217"/>
      <c r="AH67" s="218"/>
      <c r="AI67" s="215"/>
      <c r="AJ67" s="215"/>
      <c r="AK67" s="215"/>
      <c r="AL67" s="217"/>
      <c r="AM67" s="218"/>
      <c r="AN67" s="215"/>
      <c r="AO67" s="215"/>
      <c r="AP67" s="215"/>
      <c r="AQ67" s="217"/>
      <c r="AR67" s="215"/>
      <c r="AS67" s="215"/>
      <c r="AT67" s="215"/>
      <c r="AU67" s="215"/>
      <c r="AV67" s="217"/>
      <c r="AW67" s="215"/>
      <c r="AX67" s="215"/>
      <c r="AY67" s="215"/>
      <c r="AZ67" s="215"/>
      <c r="BA67" s="215"/>
      <c r="BB67" s="219"/>
      <c r="BC67" s="215"/>
      <c r="BD67" s="215"/>
      <c r="BE67" s="215"/>
      <c r="BF67" s="217"/>
      <c r="BG67" s="215"/>
      <c r="BH67" s="215"/>
      <c r="BI67" s="215"/>
      <c r="BJ67" s="215"/>
      <c r="BK67" s="215"/>
      <c r="BL67" s="218"/>
      <c r="BM67" s="215"/>
      <c r="BN67" s="215"/>
      <c r="BO67" s="215"/>
      <c r="BP67" s="215"/>
      <c r="BQ67" s="218"/>
      <c r="BR67" s="215"/>
      <c r="BS67" s="215"/>
      <c r="BT67" s="215"/>
      <c r="BU67" s="217"/>
      <c r="BV67" s="215"/>
      <c r="BW67" s="215"/>
      <c r="BX67" s="215"/>
      <c r="BY67" s="215"/>
      <c r="BZ67" s="217"/>
      <c r="CA67" s="218"/>
      <c r="CB67" s="215"/>
      <c r="CC67" s="215"/>
      <c r="CD67" s="215"/>
      <c r="CE67" s="217"/>
      <c r="CF67" s="218"/>
      <c r="CG67" s="215"/>
      <c r="CH67" s="215"/>
      <c r="CI67" s="215"/>
      <c r="CJ67" s="217"/>
      <c r="CK67" s="215"/>
      <c r="CL67" s="215"/>
      <c r="CM67" s="215"/>
      <c r="CN67" s="215"/>
      <c r="CO67" s="215"/>
      <c r="CP67" s="218"/>
      <c r="CQ67" s="215"/>
      <c r="CR67" s="215"/>
      <c r="CS67" s="215"/>
      <c r="CT67" s="217"/>
      <c r="CU67" s="215"/>
      <c r="CV67" s="215"/>
      <c r="CW67" s="215"/>
      <c r="CX67" s="215"/>
      <c r="CY67" s="215"/>
      <c r="CZ67" s="218"/>
      <c r="DA67" s="215"/>
      <c r="DB67" s="215"/>
      <c r="DC67" s="215"/>
      <c r="DD67" s="217"/>
      <c r="DE67" s="215"/>
      <c r="DF67" s="215"/>
      <c r="DG67" s="215"/>
      <c r="DH67" s="215"/>
      <c r="DI67" s="220"/>
      <c r="DJ67" s="219"/>
      <c r="DK67" s="215"/>
      <c r="DL67" s="215"/>
      <c r="DM67" s="215"/>
      <c r="DN67" s="215"/>
      <c r="DO67" s="218"/>
      <c r="DP67" s="215"/>
      <c r="DQ67" s="215"/>
      <c r="DR67" s="215"/>
      <c r="DS67" s="217"/>
      <c r="DT67" s="215"/>
      <c r="DU67" s="215"/>
      <c r="DV67" s="215"/>
      <c r="DW67" s="215"/>
      <c r="DX67" s="215"/>
      <c r="DY67" s="218"/>
      <c r="DZ67" s="215"/>
      <c r="EA67" s="215"/>
      <c r="EB67" s="215"/>
      <c r="EC67" s="217"/>
      <c r="ED67" s="218"/>
      <c r="EE67" s="215"/>
      <c r="EF67" s="215"/>
      <c r="EG67" s="215"/>
      <c r="EH67" s="217"/>
      <c r="EI67" s="215"/>
      <c r="EJ67" s="215"/>
      <c r="EK67" s="215"/>
      <c r="EL67" s="215"/>
      <c r="EM67" s="215"/>
      <c r="EN67" s="218"/>
      <c r="EO67" s="215"/>
      <c r="EP67" s="215"/>
      <c r="EQ67" s="215"/>
      <c r="ER67" s="217"/>
      <c r="ES67" s="215"/>
      <c r="ET67" s="215"/>
      <c r="EU67" s="215"/>
      <c r="EV67" s="215"/>
      <c r="EW67" s="215"/>
      <c r="EX67" s="218"/>
      <c r="EY67" s="215"/>
      <c r="EZ67" s="215"/>
      <c r="FA67" s="215"/>
      <c r="FB67" s="217"/>
      <c r="FC67" s="215"/>
      <c r="FD67" s="215"/>
      <c r="FE67" s="215"/>
      <c r="FF67" s="215"/>
      <c r="FG67" s="215"/>
      <c r="FH67" s="218"/>
      <c r="FI67" s="215"/>
      <c r="FJ67" s="215"/>
      <c r="FK67" s="215"/>
      <c r="FL67" s="217"/>
      <c r="FM67" s="218"/>
      <c r="FN67" s="215"/>
      <c r="FO67" s="215"/>
      <c r="FP67" s="215"/>
      <c r="FQ67" s="217"/>
      <c r="FR67" s="215"/>
      <c r="FS67" s="215"/>
      <c r="FT67" s="215"/>
      <c r="FU67" s="215"/>
      <c r="FV67" s="215"/>
      <c r="FW67" s="218"/>
      <c r="FX67" s="215"/>
      <c r="FY67" s="215"/>
      <c r="FZ67" s="215"/>
      <c r="GA67" s="217"/>
      <c r="GB67" s="215"/>
      <c r="GC67" s="215"/>
      <c r="GD67" s="215"/>
      <c r="GE67" s="215"/>
      <c r="GF67" s="215"/>
      <c r="GG67" s="218"/>
      <c r="GH67" s="215"/>
      <c r="GI67" s="215"/>
      <c r="GJ67" s="215"/>
      <c r="GK67" s="221"/>
      <c r="GL67" s="1505"/>
      <c r="GM67" s="2154"/>
      <c r="GN67" s="610"/>
      <c r="GO67" s="1572"/>
      <c r="GP67" s="200"/>
    </row>
    <row r="68" spans="1:198" ht="10.35" hidden="1" customHeight="1">
      <c r="A68" s="1387"/>
      <c r="B68" s="1390"/>
      <c r="C68" s="1390"/>
      <c r="D68" s="1381"/>
      <c r="E68" s="1390"/>
      <c r="F68" s="1381"/>
      <c r="G68" s="1396"/>
      <c r="H68" s="1338"/>
      <c r="I68" s="1591"/>
      <c r="J68" s="1592"/>
      <c r="K68" s="1592"/>
      <c r="L68" s="1592"/>
      <c r="M68" s="1593"/>
      <c r="N68" s="1510"/>
      <c r="O68" s="1511"/>
      <c r="P68" s="1511"/>
      <c r="Q68" s="1511"/>
      <c r="R68" s="1512"/>
      <c r="S68" s="1511"/>
      <c r="T68" s="1511"/>
      <c r="U68" s="1511"/>
      <c r="V68" s="1511"/>
      <c r="W68" s="1512"/>
      <c r="X68" s="1510"/>
      <c r="Y68" s="1511"/>
      <c r="Z68" s="1511"/>
      <c r="AA68" s="1511"/>
      <c r="AB68" s="1512"/>
      <c r="AC68" s="1510"/>
      <c r="AD68" s="1511"/>
      <c r="AE68" s="1511"/>
      <c r="AF68" s="1511"/>
      <c r="AG68" s="1512"/>
      <c r="AH68" s="1510"/>
      <c r="AI68" s="1511"/>
      <c r="AJ68" s="1511"/>
      <c r="AK68" s="1511"/>
      <c r="AL68" s="1512"/>
      <c r="AM68" s="1510"/>
      <c r="AN68" s="1511"/>
      <c r="AO68" s="1511"/>
      <c r="AP68" s="1511"/>
      <c r="AQ68" s="1512"/>
      <c r="AR68" s="1511"/>
      <c r="AS68" s="1511"/>
      <c r="AT68" s="1511"/>
      <c r="AU68" s="1511"/>
      <c r="AV68" s="1512"/>
      <c r="AW68" s="1510"/>
      <c r="AX68" s="1511"/>
      <c r="AY68" s="1511"/>
      <c r="AZ68" s="1511"/>
      <c r="BA68" s="1521"/>
      <c r="BB68" s="1522"/>
      <c r="BC68" s="1511"/>
      <c r="BD68" s="1511"/>
      <c r="BE68" s="1511"/>
      <c r="BF68" s="1512"/>
      <c r="BG68" s="1511"/>
      <c r="BH68" s="1511"/>
      <c r="BI68" s="1511"/>
      <c r="BJ68" s="1511"/>
      <c r="BK68" s="1512"/>
      <c r="BL68" s="1510"/>
      <c r="BM68" s="1511"/>
      <c r="BN68" s="1511"/>
      <c r="BO68" s="1511"/>
      <c r="BP68" s="1512"/>
      <c r="BQ68" s="1510"/>
      <c r="BR68" s="1511"/>
      <c r="BS68" s="1511"/>
      <c r="BT68" s="1511"/>
      <c r="BU68" s="1512"/>
      <c r="BV68" s="1511"/>
      <c r="BW68" s="1511"/>
      <c r="BX68" s="1511"/>
      <c r="BY68" s="1511"/>
      <c r="BZ68" s="1512"/>
      <c r="CA68" s="1510"/>
      <c r="CB68" s="1511"/>
      <c r="CC68" s="1511"/>
      <c r="CD68" s="1511"/>
      <c r="CE68" s="1512"/>
      <c r="CF68" s="1510"/>
      <c r="CG68" s="1511"/>
      <c r="CH68" s="1511"/>
      <c r="CI68" s="1511"/>
      <c r="CJ68" s="1512"/>
      <c r="CK68" s="1511"/>
      <c r="CL68" s="1511"/>
      <c r="CM68" s="1511"/>
      <c r="CN68" s="1511"/>
      <c r="CO68" s="1511"/>
      <c r="CP68" s="1510"/>
      <c r="CQ68" s="1511"/>
      <c r="CR68" s="1511"/>
      <c r="CS68" s="1511"/>
      <c r="CT68" s="1512"/>
      <c r="CU68" s="1511"/>
      <c r="CV68" s="1511"/>
      <c r="CW68" s="1511"/>
      <c r="CX68" s="1511"/>
      <c r="CY68" s="1511"/>
      <c r="CZ68" s="1510"/>
      <c r="DA68" s="1511"/>
      <c r="DB68" s="1511"/>
      <c r="DC68" s="1511"/>
      <c r="DD68" s="1512"/>
      <c r="DE68" s="1511"/>
      <c r="DF68" s="1511"/>
      <c r="DG68" s="1511"/>
      <c r="DH68" s="1511"/>
      <c r="DI68" s="1521"/>
      <c r="DJ68" s="1522"/>
      <c r="DK68" s="1511"/>
      <c r="DL68" s="1511"/>
      <c r="DM68" s="1511"/>
      <c r="DN68" s="1511"/>
      <c r="DO68" s="1510"/>
      <c r="DP68" s="1511"/>
      <c r="DQ68" s="1511"/>
      <c r="DR68" s="1511"/>
      <c r="DS68" s="1512"/>
      <c r="DT68" s="1511"/>
      <c r="DU68" s="1511"/>
      <c r="DV68" s="1511"/>
      <c r="DW68" s="1511"/>
      <c r="DX68" s="1511"/>
      <c r="DY68" s="1510"/>
      <c r="DZ68" s="1511"/>
      <c r="EA68" s="1511"/>
      <c r="EB68" s="1511"/>
      <c r="EC68" s="1512"/>
      <c r="ED68" s="1510"/>
      <c r="EE68" s="1511"/>
      <c r="EF68" s="1511"/>
      <c r="EG68" s="1511"/>
      <c r="EH68" s="1512"/>
      <c r="EI68" s="1511"/>
      <c r="EJ68" s="1511"/>
      <c r="EK68" s="1511"/>
      <c r="EL68" s="1511"/>
      <c r="EM68" s="1511"/>
      <c r="EN68" s="1510"/>
      <c r="EO68" s="1511"/>
      <c r="EP68" s="1511"/>
      <c r="EQ68" s="1511"/>
      <c r="ER68" s="1512"/>
      <c r="ES68" s="1511"/>
      <c r="ET68" s="1511"/>
      <c r="EU68" s="1511"/>
      <c r="EV68" s="1511"/>
      <c r="EW68" s="1511"/>
      <c r="EX68" s="1510"/>
      <c r="EY68" s="1511"/>
      <c r="EZ68" s="1511"/>
      <c r="FA68" s="1511"/>
      <c r="FB68" s="1512"/>
      <c r="FC68" s="1511"/>
      <c r="FD68" s="1511"/>
      <c r="FE68" s="1511"/>
      <c r="FF68" s="1511"/>
      <c r="FG68" s="1511"/>
      <c r="FH68" s="1510"/>
      <c r="FI68" s="1511"/>
      <c r="FJ68" s="1511"/>
      <c r="FK68" s="1511"/>
      <c r="FL68" s="1512"/>
      <c r="FM68" s="1510"/>
      <c r="FN68" s="1511"/>
      <c r="FO68" s="1511"/>
      <c r="FP68" s="1511"/>
      <c r="FQ68" s="1512"/>
      <c r="FR68" s="1511"/>
      <c r="FS68" s="1511"/>
      <c r="FT68" s="1511"/>
      <c r="FU68" s="1511"/>
      <c r="FV68" s="1511"/>
      <c r="FW68" s="1510"/>
      <c r="FX68" s="1511"/>
      <c r="FY68" s="1511"/>
      <c r="FZ68" s="1511"/>
      <c r="GA68" s="1512"/>
      <c r="GB68" s="1511"/>
      <c r="GC68" s="1511"/>
      <c r="GD68" s="1511"/>
      <c r="GE68" s="1511"/>
      <c r="GF68" s="1512"/>
      <c r="GG68" s="1510"/>
      <c r="GH68" s="1511"/>
      <c r="GI68" s="1511"/>
      <c r="GJ68" s="1511"/>
      <c r="GK68" s="1513"/>
      <c r="GL68" s="1514"/>
      <c r="GM68" s="2155"/>
      <c r="GN68" s="610"/>
      <c r="GO68" s="1572"/>
      <c r="GP68" s="200"/>
    </row>
    <row r="69" spans="1:198" ht="10.35" hidden="1" customHeight="1">
      <c r="A69" s="1387"/>
      <c r="B69" s="1390"/>
      <c r="C69" s="1390"/>
      <c r="D69" s="1381"/>
      <c r="E69" s="1390"/>
      <c r="F69" s="1381"/>
      <c r="G69" s="1448" t="s">
        <v>716</v>
      </c>
      <c r="H69" s="1337"/>
      <c r="I69" s="214"/>
      <c r="J69" s="215"/>
      <c r="K69" s="215"/>
      <c r="L69" s="215"/>
      <c r="M69" s="217"/>
      <c r="N69" s="218"/>
      <c r="O69" s="215"/>
      <c r="P69" s="215"/>
      <c r="Q69" s="215"/>
      <c r="R69" s="217"/>
      <c r="S69" s="215"/>
      <c r="T69" s="215"/>
      <c r="U69" s="215"/>
      <c r="V69" s="215"/>
      <c r="W69" s="215"/>
      <c r="X69" s="218"/>
      <c r="Y69" s="215"/>
      <c r="Z69" s="215"/>
      <c r="AA69" s="215"/>
      <c r="AB69" s="215"/>
      <c r="AC69" s="218"/>
      <c r="AD69" s="215"/>
      <c r="AE69" s="215"/>
      <c r="AF69" s="215"/>
      <c r="AG69" s="217"/>
      <c r="AH69" s="218"/>
      <c r="AI69" s="215"/>
      <c r="AJ69" s="215"/>
      <c r="AK69" s="215"/>
      <c r="AL69" s="217"/>
      <c r="AM69" s="218"/>
      <c r="AN69" s="215"/>
      <c r="AO69" s="215"/>
      <c r="AP69" s="215"/>
      <c r="AQ69" s="217"/>
      <c r="AR69" s="215"/>
      <c r="AS69" s="215"/>
      <c r="AT69" s="215"/>
      <c r="AU69" s="215"/>
      <c r="AV69" s="217"/>
      <c r="AW69" s="215"/>
      <c r="AX69" s="215"/>
      <c r="AY69" s="215"/>
      <c r="AZ69" s="215"/>
      <c r="BA69" s="215"/>
      <c r="BB69" s="219"/>
      <c r="BC69" s="215"/>
      <c r="BD69" s="215"/>
      <c r="BE69" s="215"/>
      <c r="BF69" s="217"/>
      <c r="BG69" s="215"/>
      <c r="BH69" s="215"/>
      <c r="BI69" s="215"/>
      <c r="BJ69" s="215"/>
      <c r="BK69" s="215"/>
      <c r="BL69" s="218"/>
      <c r="BM69" s="215"/>
      <c r="BN69" s="215"/>
      <c r="BO69" s="215"/>
      <c r="BP69" s="215"/>
      <c r="BQ69" s="218"/>
      <c r="BR69" s="215"/>
      <c r="BS69" s="215"/>
      <c r="BT69" s="215"/>
      <c r="BU69" s="217"/>
      <c r="BV69" s="215"/>
      <c r="BW69" s="215"/>
      <c r="BX69" s="215"/>
      <c r="BY69" s="215"/>
      <c r="BZ69" s="217"/>
      <c r="CA69" s="218"/>
      <c r="CB69" s="215"/>
      <c r="CC69" s="215"/>
      <c r="CD69" s="215"/>
      <c r="CE69" s="217"/>
      <c r="CF69" s="218"/>
      <c r="CG69" s="215"/>
      <c r="CH69" s="215"/>
      <c r="CI69" s="215"/>
      <c r="CJ69" s="217"/>
      <c r="CK69" s="215"/>
      <c r="CL69" s="215"/>
      <c r="CM69" s="215"/>
      <c r="CN69" s="215"/>
      <c r="CO69" s="215"/>
      <c r="CP69" s="218"/>
      <c r="CQ69" s="215"/>
      <c r="CR69" s="215"/>
      <c r="CS69" s="215"/>
      <c r="CT69" s="217"/>
      <c r="CU69" s="215"/>
      <c r="CV69" s="215"/>
      <c r="CW69" s="215"/>
      <c r="CX69" s="215"/>
      <c r="CY69" s="215"/>
      <c r="CZ69" s="218"/>
      <c r="DA69" s="215"/>
      <c r="DB69" s="215"/>
      <c r="DC69" s="215"/>
      <c r="DD69" s="217"/>
      <c r="DE69" s="215"/>
      <c r="DF69" s="215"/>
      <c r="DG69" s="215"/>
      <c r="DH69" s="215"/>
      <c r="DI69" s="220"/>
      <c r="DJ69" s="219"/>
      <c r="DK69" s="215"/>
      <c r="DL69" s="215"/>
      <c r="DM69" s="215"/>
      <c r="DN69" s="215"/>
      <c r="DO69" s="218"/>
      <c r="DP69" s="215"/>
      <c r="DQ69" s="215"/>
      <c r="DR69" s="215"/>
      <c r="DS69" s="217"/>
      <c r="DT69" s="215"/>
      <c r="DU69" s="215"/>
      <c r="DV69" s="215"/>
      <c r="DW69" s="215"/>
      <c r="DX69" s="215"/>
      <c r="DY69" s="218"/>
      <c r="DZ69" s="215"/>
      <c r="EA69" s="215"/>
      <c r="EB69" s="215"/>
      <c r="EC69" s="217"/>
      <c r="ED69" s="218"/>
      <c r="EE69" s="215"/>
      <c r="EF69" s="215"/>
      <c r="EG69" s="215"/>
      <c r="EH69" s="217"/>
      <c r="EI69" s="215"/>
      <c r="EJ69" s="215"/>
      <c r="EK69" s="215"/>
      <c r="EL69" s="215"/>
      <c r="EM69" s="215"/>
      <c r="EN69" s="218"/>
      <c r="EO69" s="215"/>
      <c r="EP69" s="215"/>
      <c r="EQ69" s="215"/>
      <c r="ER69" s="217"/>
      <c r="ES69" s="215"/>
      <c r="ET69" s="215"/>
      <c r="EU69" s="215"/>
      <c r="EV69" s="215"/>
      <c r="EW69" s="215"/>
      <c r="EX69" s="218"/>
      <c r="EY69" s="215"/>
      <c r="EZ69" s="215"/>
      <c r="FA69" s="215"/>
      <c r="FB69" s="217"/>
      <c r="FC69" s="215"/>
      <c r="FD69" s="215"/>
      <c r="FE69" s="215"/>
      <c r="FF69" s="215"/>
      <c r="FG69" s="215"/>
      <c r="FH69" s="218"/>
      <c r="FI69" s="215"/>
      <c r="FJ69" s="215"/>
      <c r="FK69" s="215"/>
      <c r="FL69" s="217"/>
      <c r="FM69" s="218"/>
      <c r="FN69" s="215"/>
      <c r="FO69" s="215"/>
      <c r="FP69" s="215"/>
      <c r="FQ69" s="217"/>
      <c r="FR69" s="215"/>
      <c r="FS69" s="215"/>
      <c r="FT69" s="215"/>
      <c r="FU69" s="215"/>
      <c r="FV69" s="215"/>
      <c r="FW69" s="218"/>
      <c r="FX69" s="215"/>
      <c r="FY69" s="215"/>
      <c r="FZ69" s="215"/>
      <c r="GA69" s="217"/>
      <c r="GB69" s="215"/>
      <c r="GC69" s="215"/>
      <c r="GD69" s="215"/>
      <c r="GE69" s="215"/>
      <c r="GF69" s="215"/>
      <c r="GG69" s="218"/>
      <c r="GH69" s="215"/>
      <c r="GI69" s="215"/>
      <c r="GJ69" s="215"/>
      <c r="GK69" s="221"/>
      <c r="GL69" s="1637">
        <f>SUM(I71:GK71)</f>
        <v>0</v>
      </c>
      <c r="GM69" s="2154">
        <f>ROUND(GL69/30,2)</f>
        <v>0</v>
      </c>
      <c r="GN69" s="610"/>
      <c r="GO69" s="1572"/>
      <c r="GP69" s="200"/>
    </row>
    <row r="70" spans="1:198" ht="10.35" hidden="1" customHeight="1">
      <c r="A70" s="1387"/>
      <c r="B70" s="1390"/>
      <c r="C70" s="1390"/>
      <c r="D70" s="1381"/>
      <c r="E70" s="1390"/>
      <c r="F70" s="1381"/>
      <c r="G70" s="1444"/>
      <c r="H70" s="1337"/>
      <c r="I70" s="214"/>
      <c r="J70" s="215"/>
      <c r="K70" s="215"/>
      <c r="L70" s="215"/>
      <c r="M70" s="217"/>
      <c r="N70" s="218"/>
      <c r="O70" s="215"/>
      <c r="P70" s="215"/>
      <c r="Q70" s="215"/>
      <c r="R70" s="217"/>
      <c r="S70" s="215"/>
      <c r="T70" s="215"/>
      <c r="U70" s="215"/>
      <c r="V70" s="215"/>
      <c r="W70" s="215"/>
      <c r="X70" s="218"/>
      <c r="Y70" s="215"/>
      <c r="Z70" s="215"/>
      <c r="AA70" s="215"/>
      <c r="AB70" s="215"/>
      <c r="AC70" s="218"/>
      <c r="AD70" s="215"/>
      <c r="AE70" s="215"/>
      <c r="AF70" s="215"/>
      <c r="AG70" s="217"/>
      <c r="AH70" s="218"/>
      <c r="AI70" s="215"/>
      <c r="AJ70" s="215"/>
      <c r="AK70" s="215"/>
      <c r="AL70" s="217"/>
      <c r="AM70" s="218"/>
      <c r="AN70" s="215"/>
      <c r="AO70" s="215"/>
      <c r="AP70" s="215"/>
      <c r="AQ70" s="217"/>
      <c r="AR70" s="215"/>
      <c r="AS70" s="215"/>
      <c r="AT70" s="215"/>
      <c r="AU70" s="215"/>
      <c r="AV70" s="217"/>
      <c r="AW70" s="215"/>
      <c r="AX70" s="215"/>
      <c r="AY70" s="215"/>
      <c r="AZ70" s="215"/>
      <c r="BA70" s="215"/>
      <c r="BB70" s="219"/>
      <c r="BC70" s="215"/>
      <c r="BD70" s="215"/>
      <c r="BE70" s="215"/>
      <c r="BF70" s="217"/>
      <c r="BG70" s="215"/>
      <c r="BH70" s="215"/>
      <c r="BI70" s="215"/>
      <c r="BJ70" s="215"/>
      <c r="BK70" s="215"/>
      <c r="BL70" s="218"/>
      <c r="BM70" s="215"/>
      <c r="BN70" s="215"/>
      <c r="BO70" s="215"/>
      <c r="BP70" s="215"/>
      <c r="BQ70" s="218"/>
      <c r="BR70" s="215"/>
      <c r="BS70" s="215"/>
      <c r="BT70" s="215"/>
      <c r="BU70" s="217"/>
      <c r="BV70" s="215"/>
      <c r="BW70" s="215"/>
      <c r="BX70" s="215"/>
      <c r="BY70" s="215"/>
      <c r="BZ70" s="217"/>
      <c r="CA70" s="218"/>
      <c r="CB70" s="215"/>
      <c r="CC70" s="215"/>
      <c r="CD70" s="215"/>
      <c r="CE70" s="217"/>
      <c r="CF70" s="218"/>
      <c r="CG70" s="215"/>
      <c r="CH70" s="215"/>
      <c r="CI70" s="215"/>
      <c r="CJ70" s="217"/>
      <c r="CK70" s="215"/>
      <c r="CL70" s="215"/>
      <c r="CM70" s="215"/>
      <c r="CN70" s="215"/>
      <c r="CO70" s="215"/>
      <c r="CP70" s="218"/>
      <c r="CQ70" s="215"/>
      <c r="CR70" s="215"/>
      <c r="CS70" s="215"/>
      <c r="CT70" s="217"/>
      <c r="CU70" s="215"/>
      <c r="CV70" s="215"/>
      <c r="CW70" s="215"/>
      <c r="CX70" s="215"/>
      <c r="CY70" s="215"/>
      <c r="CZ70" s="218"/>
      <c r="DA70" s="215"/>
      <c r="DB70" s="215"/>
      <c r="DC70" s="215"/>
      <c r="DD70" s="217"/>
      <c r="DE70" s="215"/>
      <c r="DF70" s="215"/>
      <c r="DG70" s="215"/>
      <c r="DH70" s="215"/>
      <c r="DI70" s="220"/>
      <c r="DJ70" s="219"/>
      <c r="DK70" s="215"/>
      <c r="DL70" s="215"/>
      <c r="DM70" s="215"/>
      <c r="DN70" s="215"/>
      <c r="DO70" s="218"/>
      <c r="DP70" s="215"/>
      <c r="DQ70" s="215"/>
      <c r="DR70" s="215"/>
      <c r="DS70" s="217"/>
      <c r="DT70" s="215"/>
      <c r="DU70" s="215"/>
      <c r="DV70" s="215"/>
      <c r="DW70" s="215"/>
      <c r="DX70" s="215"/>
      <c r="DY70" s="218"/>
      <c r="DZ70" s="215"/>
      <c r="EA70" s="215"/>
      <c r="EB70" s="215"/>
      <c r="EC70" s="217"/>
      <c r="ED70" s="218"/>
      <c r="EE70" s="215"/>
      <c r="EF70" s="215"/>
      <c r="EG70" s="215"/>
      <c r="EH70" s="217"/>
      <c r="EI70" s="215"/>
      <c r="EJ70" s="215"/>
      <c r="EK70" s="215"/>
      <c r="EL70" s="215"/>
      <c r="EM70" s="215"/>
      <c r="EN70" s="218"/>
      <c r="EO70" s="215"/>
      <c r="EP70" s="215"/>
      <c r="EQ70" s="215"/>
      <c r="ER70" s="217"/>
      <c r="ES70" s="215"/>
      <c r="ET70" s="215"/>
      <c r="EU70" s="215"/>
      <c r="EV70" s="215"/>
      <c r="EW70" s="215"/>
      <c r="EX70" s="218"/>
      <c r="EY70" s="215"/>
      <c r="EZ70" s="215"/>
      <c r="FA70" s="215"/>
      <c r="FB70" s="217"/>
      <c r="FC70" s="215"/>
      <c r="FD70" s="215"/>
      <c r="FE70" s="215"/>
      <c r="FF70" s="215"/>
      <c r="FG70" s="215"/>
      <c r="FH70" s="218"/>
      <c r="FI70" s="215"/>
      <c r="FJ70" s="215"/>
      <c r="FK70" s="215"/>
      <c r="FL70" s="217"/>
      <c r="FM70" s="218"/>
      <c r="FN70" s="215"/>
      <c r="FO70" s="215"/>
      <c r="FP70" s="215"/>
      <c r="FQ70" s="217"/>
      <c r="FR70" s="215"/>
      <c r="FS70" s="215"/>
      <c r="FT70" s="215"/>
      <c r="FU70" s="215"/>
      <c r="FV70" s="215"/>
      <c r="FW70" s="218"/>
      <c r="FX70" s="215"/>
      <c r="FY70" s="215"/>
      <c r="FZ70" s="215"/>
      <c r="GA70" s="217"/>
      <c r="GB70" s="215"/>
      <c r="GC70" s="215"/>
      <c r="GD70" s="215"/>
      <c r="GE70" s="215"/>
      <c r="GF70" s="215"/>
      <c r="GG70" s="218"/>
      <c r="GH70" s="215"/>
      <c r="GI70" s="215"/>
      <c r="GJ70" s="215"/>
      <c r="GK70" s="221"/>
      <c r="GL70" s="1638"/>
      <c r="GM70" s="2154"/>
      <c r="GN70" s="610"/>
      <c r="GO70" s="1572"/>
      <c r="GP70" s="200"/>
    </row>
    <row r="71" spans="1:198" ht="10.35" hidden="1" customHeight="1" thickBot="1">
      <c r="A71" s="1388"/>
      <c r="B71" s="1391"/>
      <c r="C71" s="1391"/>
      <c r="D71" s="1382"/>
      <c r="E71" s="1391"/>
      <c r="F71" s="1382"/>
      <c r="G71" s="1450"/>
      <c r="H71" s="1339"/>
      <c r="I71" s="1506"/>
      <c r="J71" s="1472"/>
      <c r="K71" s="1472"/>
      <c r="L71" s="1472"/>
      <c r="M71" s="1473"/>
      <c r="N71" s="1471"/>
      <c r="O71" s="1472"/>
      <c r="P71" s="1472"/>
      <c r="Q71" s="1472"/>
      <c r="R71" s="1473"/>
      <c r="S71" s="1472"/>
      <c r="T71" s="1472"/>
      <c r="U71" s="1472"/>
      <c r="V71" s="1472"/>
      <c r="W71" s="1473"/>
      <c r="X71" s="1471"/>
      <c r="Y71" s="1472"/>
      <c r="Z71" s="1472"/>
      <c r="AA71" s="1472"/>
      <c r="AB71" s="1473"/>
      <c r="AC71" s="1471"/>
      <c r="AD71" s="1472"/>
      <c r="AE71" s="1472"/>
      <c r="AF71" s="1472"/>
      <c r="AG71" s="1473"/>
      <c r="AH71" s="1471"/>
      <c r="AI71" s="1472"/>
      <c r="AJ71" s="1472"/>
      <c r="AK71" s="1472"/>
      <c r="AL71" s="1473"/>
      <c r="AM71" s="1471"/>
      <c r="AN71" s="1472"/>
      <c r="AO71" s="1472"/>
      <c r="AP71" s="1472"/>
      <c r="AQ71" s="1473"/>
      <c r="AR71" s="1472"/>
      <c r="AS71" s="1472"/>
      <c r="AT71" s="1472"/>
      <c r="AU71" s="1472"/>
      <c r="AV71" s="1473"/>
      <c r="AW71" s="1471"/>
      <c r="AX71" s="1472"/>
      <c r="AY71" s="1472"/>
      <c r="AZ71" s="1472"/>
      <c r="BA71" s="1568"/>
      <c r="BB71" s="1587"/>
      <c r="BC71" s="1472"/>
      <c r="BD71" s="1472"/>
      <c r="BE71" s="1472"/>
      <c r="BF71" s="1473"/>
      <c r="BG71" s="1472"/>
      <c r="BH71" s="1472"/>
      <c r="BI71" s="1472"/>
      <c r="BJ71" s="1472"/>
      <c r="BK71" s="1473"/>
      <c r="BL71" s="1471"/>
      <c r="BM71" s="1472"/>
      <c r="BN71" s="1472"/>
      <c r="BO71" s="1472"/>
      <c r="BP71" s="1473"/>
      <c r="BQ71" s="1471"/>
      <c r="BR71" s="1472"/>
      <c r="BS71" s="1472"/>
      <c r="BT71" s="1472"/>
      <c r="BU71" s="1473"/>
      <c r="BV71" s="1472"/>
      <c r="BW71" s="1472"/>
      <c r="BX71" s="1472"/>
      <c r="BY71" s="1472"/>
      <c r="BZ71" s="1473"/>
      <c r="CA71" s="1471"/>
      <c r="CB71" s="1472"/>
      <c r="CC71" s="1472"/>
      <c r="CD71" s="1472"/>
      <c r="CE71" s="1473"/>
      <c r="CF71" s="1471"/>
      <c r="CG71" s="1472"/>
      <c r="CH71" s="1472"/>
      <c r="CI71" s="1472"/>
      <c r="CJ71" s="1473"/>
      <c r="CK71" s="1472"/>
      <c r="CL71" s="1472"/>
      <c r="CM71" s="1472"/>
      <c r="CN71" s="1472"/>
      <c r="CO71" s="1472"/>
      <c r="CP71" s="1471"/>
      <c r="CQ71" s="1472"/>
      <c r="CR71" s="1472"/>
      <c r="CS71" s="1472"/>
      <c r="CT71" s="1473"/>
      <c r="CU71" s="1472"/>
      <c r="CV71" s="1472"/>
      <c r="CW71" s="1472"/>
      <c r="CX71" s="1472"/>
      <c r="CY71" s="1472"/>
      <c r="CZ71" s="1471"/>
      <c r="DA71" s="1472"/>
      <c r="DB71" s="1472"/>
      <c r="DC71" s="1472"/>
      <c r="DD71" s="1473"/>
      <c r="DE71" s="1472"/>
      <c r="DF71" s="1472"/>
      <c r="DG71" s="1472"/>
      <c r="DH71" s="1472"/>
      <c r="DI71" s="1568"/>
      <c r="DJ71" s="1587"/>
      <c r="DK71" s="1472"/>
      <c r="DL71" s="1472"/>
      <c r="DM71" s="1472"/>
      <c r="DN71" s="1472"/>
      <c r="DO71" s="1471"/>
      <c r="DP71" s="1472"/>
      <c r="DQ71" s="1472"/>
      <c r="DR71" s="1472"/>
      <c r="DS71" s="1473"/>
      <c r="DT71" s="1472"/>
      <c r="DU71" s="1472"/>
      <c r="DV71" s="1472"/>
      <c r="DW71" s="1472"/>
      <c r="DX71" s="1472"/>
      <c r="DY71" s="1471"/>
      <c r="DZ71" s="1472"/>
      <c r="EA71" s="1472"/>
      <c r="EB71" s="1472"/>
      <c r="EC71" s="1473"/>
      <c r="ED71" s="1471"/>
      <c r="EE71" s="1472"/>
      <c r="EF71" s="1472"/>
      <c r="EG71" s="1472"/>
      <c r="EH71" s="1473"/>
      <c r="EI71" s="1472"/>
      <c r="EJ71" s="1472"/>
      <c r="EK71" s="1472"/>
      <c r="EL71" s="1472"/>
      <c r="EM71" s="1472"/>
      <c r="EN71" s="1471"/>
      <c r="EO71" s="1472"/>
      <c r="EP71" s="1472"/>
      <c r="EQ71" s="1472"/>
      <c r="ER71" s="1473"/>
      <c r="ES71" s="1472"/>
      <c r="ET71" s="1472"/>
      <c r="EU71" s="1472"/>
      <c r="EV71" s="1472"/>
      <c r="EW71" s="1472"/>
      <c r="EX71" s="1471"/>
      <c r="EY71" s="1472"/>
      <c r="EZ71" s="1472"/>
      <c r="FA71" s="1472"/>
      <c r="FB71" s="1473"/>
      <c r="FC71" s="1472"/>
      <c r="FD71" s="1472"/>
      <c r="FE71" s="1472"/>
      <c r="FF71" s="1472"/>
      <c r="FG71" s="1472"/>
      <c r="FH71" s="1471"/>
      <c r="FI71" s="1472"/>
      <c r="FJ71" s="1472"/>
      <c r="FK71" s="1472"/>
      <c r="FL71" s="1473"/>
      <c r="FM71" s="1471"/>
      <c r="FN71" s="1472"/>
      <c r="FO71" s="1472"/>
      <c r="FP71" s="1472"/>
      <c r="FQ71" s="1473"/>
      <c r="FR71" s="1472"/>
      <c r="FS71" s="1472"/>
      <c r="FT71" s="1472"/>
      <c r="FU71" s="1472"/>
      <c r="FV71" s="1472"/>
      <c r="FW71" s="1471"/>
      <c r="FX71" s="1472"/>
      <c r="FY71" s="1472"/>
      <c r="FZ71" s="1472"/>
      <c r="GA71" s="1473"/>
      <c r="GB71" s="1617"/>
      <c r="GC71" s="1617"/>
      <c r="GD71" s="1617"/>
      <c r="GE71" s="1617"/>
      <c r="GF71" s="1618"/>
      <c r="GG71" s="1616"/>
      <c r="GH71" s="1617"/>
      <c r="GI71" s="1617"/>
      <c r="GJ71" s="1617"/>
      <c r="GK71" s="1640"/>
      <c r="GL71" s="1639"/>
      <c r="GM71" s="2156"/>
      <c r="GN71" s="611"/>
      <c r="GO71" s="1573"/>
      <c r="GP71" s="200"/>
    </row>
    <row r="72" spans="1:198" ht="20.100000000000001" customHeight="1">
      <c r="B72" s="241"/>
      <c r="F72" s="194"/>
      <c r="BV72" s="241"/>
      <c r="BW72" s="241"/>
      <c r="BX72" s="241"/>
      <c r="BY72" s="241"/>
      <c r="BZ72" s="241"/>
      <c r="CA72" s="242"/>
      <c r="CB72" s="242"/>
      <c r="CC72" s="242"/>
      <c r="CD72" s="242"/>
      <c r="CE72" s="242"/>
      <c r="CF72" s="243"/>
      <c r="CG72" s="243"/>
      <c r="CH72" s="243"/>
      <c r="CI72" s="243"/>
      <c r="CJ72" s="243"/>
      <c r="CK72" s="243"/>
      <c r="CL72" s="243"/>
      <c r="CM72" s="243"/>
      <c r="CN72" s="243"/>
      <c r="CO72" s="243"/>
      <c r="CP72" s="243"/>
      <c r="CQ72" s="243"/>
      <c r="CR72" s="243"/>
      <c r="CS72" s="243"/>
      <c r="CT72" s="243"/>
      <c r="CU72" s="243"/>
      <c r="CV72" s="243"/>
      <c r="CW72" s="243"/>
      <c r="CX72" s="243"/>
      <c r="CY72" s="243"/>
      <c r="CZ72" s="243"/>
      <c r="DA72" s="243"/>
      <c r="DB72" s="243"/>
      <c r="DC72" s="243"/>
      <c r="DD72" s="243"/>
      <c r="DE72" s="243"/>
      <c r="DF72" s="243"/>
      <c r="DG72" s="243"/>
      <c r="DH72" s="243"/>
      <c r="DI72" s="243"/>
      <c r="DJ72" s="243"/>
      <c r="DK72" s="243"/>
      <c r="DL72" s="243"/>
      <c r="DM72" s="243"/>
      <c r="DN72" s="243"/>
      <c r="DO72" s="243"/>
      <c r="DP72" s="243"/>
      <c r="DQ72" s="243"/>
      <c r="DR72" s="243"/>
      <c r="DS72" s="243"/>
      <c r="DT72" s="243"/>
      <c r="DU72" s="243"/>
      <c r="DV72" s="243"/>
      <c r="DW72" s="243"/>
      <c r="DX72" s="243"/>
      <c r="DY72" s="243"/>
      <c r="DZ72" s="243"/>
      <c r="EA72" s="243"/>
      <c r="EB72" s="243"/>
      <c r="EC72" s="243"/>
      <c r="ED72" s="243"/>
      <c r="EE72" s="243"/>
      <c r="EF72" s="243"/>
      <c r="EG72" s="243"/>
      <c r="EH72" s="243"/>
      <c r="EI72" s="243"/>
      <c r="EJ72" s="243"/>
      <c r="EK72" s="243"/>
      <c r="EL72" s="243"/>
      <c r="EM72" s="243"/>
      <c r="EN72" s="243"/>
      <c r="EO72" s="243"/>
      <c r="EP72" s="243"/>
      <c r="EQ72" s="243"/>
      <c r="ER72" s="243"/>
      <c r="ES72" s="243"/>
      <c r="ET72" s="243"/>
      <c r="EU72" s="243"/>
      <c r="EV72" s="243"/>
      <c r="EW72" s="243"/>
      <c r="EX72" s="243"/>
      <c r="EY72" s="243"/>
      <c r="EZ72" s="243"/>
      <c r="FA72" s="243"/>
      <c r="FB72" s="243"/>
      <c r="GB72" s="1474" t="s">
        <v>780</v>
      </c>
      <c r="GC72" s="1475"/>
      <c r="GD72" s="1475"/>
      <c r="GE72" s="1475"/>
      <c r="GF72" s="1475"/>
      <c r="GG72" s="1480" t="s">
        <v>764</v>
      </c>
      <c r="GH72" s="1480"/>
      <c r="GI72" s="1480"/>
      <c r="GJ72" s="1480"/>
      <c r="GK72" s="1632"/>
      <c r="GL72" s="244">
        <f>GL9+GL18+GL27+GL36+GL45+GL63+GL54</f>
        <v>11</v>
      </c>
      <c r="GM72" s="245">
        <f>GM9+GM18+GM27+GM36+GM63+GM45+GM54</f>
        <v>0.36</v>
      </c>
      <c r="GN72" s="244">
        <f>GN9+GN18+GN27+GN36+GN45+GN63+GN54</f>
        <v>5</v>
      </c>
      <c r="GO72" s="246"/>
    </row>
    <row r="73" spans="1:198" ht="20.100000000000001" customHeight="1">
      <c r="F73" s="194"/>
      <c r="CA73" s="242"/>
      <c r="CB73" s="242"/>
      <c r="CC73" s="242"/>
      <c r="CD73" s="242"/>
      <c r="CE73" s="242"/>
      <c r="CF73" s="243"/>
      <c r="CG73" s="243"/>
      <c r="CH73" s="243"/>
      <c r="CI73" s="243"/>
      <c r="CJ73" s="243"/>
      <c r="CK73" s="243"/>
      <c r="CL73" s="243"/>
      <c r="CM73" s="243"/>
      <c r="CN73" s="243"/>
      <c r="CO73" s="243"/>
      <c r="CP73" s="243"/>
      <c r="CQ73" s="243"/>
      <c r="CR73" s="243"/>
      <c r="CS73" s="243"/>
      <c r="CT73" s="243"/>
      <c r="CU73" s="243"/>
      <c r="CV73" s="243"/>
      <c r="CW73" s="243"/>
      <c r="CX73" s="243"/>
      <c r="CY73" s="243"/>
      <c r="CZ73" s="243"/>
      <c r="DA73" s="243"/>
      <c r="DB73" s="243"/>
      <c r="DC73" s="243"/>
      <c r="DD73" s="243"/>
      <c r="DE73" s="243"/>
      <c r="DF73" s="243"/>
      <c r="DG73" s="243"/>
      <c r="DH73" s="243"/>
      <c r="DI73" s="243"/>
      <c r="DJ73" s="243"/>
      <c r="DK73" s="243"/>
      <c r="DL73" s="243"/>
      <c r="DM73" s="243"/>
      <c r="DN73" s="243"/>
      <c r="DO73" s="243"/>
      <c r="DP73" s="243"/>
      <c r="DQ73" s="243"/>
      <c r="DR73" s="243"/>
      <c r="DS73" s="243"/>
      <c r="DT73" s="243"/>
      <c r="DU73" s="243"/>
      <c r="DV73" s="243"/>
      <c r="DW73" s="243"/>
      <c r="DX73" s="243"/>
      <c r="DY73" s="243"/>
      <c r="DZ73" s="243"/>
      <c r="EA73" s="243"/>
      <c r="EB73" s="243"/>
      <c r="EC73" s="243"/>
      <c r="ED73" s="243"/>
      <c r="EE73" s="243"/>
      <c r="EF73" s="243"/>
      <c r="EG73" s="243"/>
      <c r="EH73" s="243"/>
      <c r="EI73" s="243"/>
      <c r="EJ73" s="243"/>
      <c r="EK73" s="243"/>
      <c r="EL73" s="243"/>
      <c r="EM73" s="243"/>
      <c r="EN73" s="243"/>
      <c r="EO73" s="243"/>
      <c r="EP73" s="243"/>
      <c r="EQ73" s="243"/>
      <c r="ER73" s="243"/>
      <c r="ES73" s="243"/>
      <c r="ET73" s="243"/>
      <c r="EU73" s="243"/>
      <c r="EV73" s="243"/>
      <c r="EW73" s="243"/>
      <c r="EX73" s="243"/>
      <c r="EY73" s="243"/>
      <c r="EZ73" s="243"/>
      <c r="FA73" s="243"/>
      <c r="FB73" s="243"/>
      <c r="GB73" s="1476"/>
      <c r="GC73" s="1477"/>
      <c r="GD73" s="1477"/>
      <c r="GE73" s="1477"/>
      <c r="GF73" s="1477"/>
      <c r="GG73" s="1614" t="s">
        <v>781</v>
      </c>
      <c r="GH73" s="1614"/>
      <c r="GI73" s="1614"/>
      <c r="GJ73" s="1614"/>
      <c r="GK73" s="1615"/>
      <c r="GL73" s="1157">
        <f>GL12+GL21+GL30+GL39+GL48+GL66+GL57</f>
        <v>35</v>
      </c>
      <c r="GM73" s="247">
        <f>GM12+GM21+GM30+GM39+GM48+GM57+GM66</f>
        <v>1.17</v>
      </c>
      <c r="GN73" s="1157">
        <f>GN12+GN21+GN30+GN39+GN48+GN66+GN57</f>
        <v>8</v>
      </c>
      <c r="GO73" s="248"/>
    </row>
    <row r="74" spans="1:198" ht="20.100000000000001" customHeight="1" thickBot="1">
      <c r="F74" s="194"/>
      <c r="CA74" s="242"/>
      <c r="CB74" s="242"/>
      <c r="CC74" s="242"/>
      <c r="CD74" s="242"/>
      <c r="CE74" s="242"/>
      <c r="CF74" s="249"/>
      <c r="CG74" s="249"/>
      <c r="CH74" s="249"/>
      <c r="CI74" s="249"/>
      <c r="CJ74" s="249"/>
      <c r="CK74" s="249"/>
      <c r="CL74" s="249"/>
      <c r="CM74" s="249"/>
      <c r="CN74" s="249"/>
      <c r="CO74" s="249"/>
      <c r="CP74" s="250"/>
      <c r="CQ74" s="250"/>
      <c r="CR74" s="250"/>
      <c r="CS74" s="250"/>
      <c r="CT74" s="250"/>
      <c r="CU74" s="250"/>
      <c r="CV74" s="250"/>
      <c r="CW74" s="250"/>
      <c r="CX74" s="250"/>
      <c r="CY74" s="250"/>
      <c r="CZ74" s="250"/>
      <c r="DA74" s="250"/>
      <c r="DB74" s="250"/>
      <c r="DC74" s="250"/>
      <c r="DD74" s="250"/>
      <c r="DE74" s="250"/>
      <c r="DF74" s="250"/>
      <c r="DG74" s="250"/>
      <c r="DH74" s="250"/>
      <c r="DI74" s="250"/>
      <c r="DJ74" s="250"/>
      <c r="DK74" s="250"/>
      <c r="DL74" s="250"/>
      <c r="DM74" s="250"/>
      <c r="DN74" s="250"/>
      <c r="DO74" s="250"/>
      <c r="DP74" s="250"/>
      <c r="DQ74" s="250"/>
      <c r="DR74" s="250"/>
      <c r="DS74" s="250"/>
      <c r="DT74" s="250"/>
      <c r="DU74" s="250"/>
      <c r="DV74" s="250"/>
      <c r="DW74" s="250"/>
      <c r="DX74" s="250"/>
      <c r="DY74" s="250"/>
      <c r="DZ74" s="250"/>
      <c r="EA74" s="250"/>
      <c r="EB74" s="250"/>
      <c r="EC74" s="250"/>
      <c r="ED74" s="250"/>
      <c r="EE74" s="250"/>
      <c r="EF74" s="250"/>
      <c r="EG74" s="250"/>
      <c r="EH74" s="250"/>
      <c r="EI74" s="250"/>
      <c r="EJ74" s="250"/>
      <c r="EK74" s="250"/>
      <c r="EL74" s="250"/>
      <c r="EM74" s="250"/>
      <c r="EN74" s="250"/>
      <c r="EO74" s="250"/>
      <c r="EP74" s="250"/>
      <c r="EQ74" s="250"/>
      <c r="ER74" s="250"/>
      <c r="ES74" s="250"/>
      <c r="ET74" s="250"/>
      <c r="EU74" s="250"/>
      <c r="EV74" s="250"/>
      <c r="EW74" s="250"/>
      <c r="EX74" s="250"/>
      <c r="EY74" s="250"/>
      <c r="EZ74" s="250"/>
      <c r="FA74" s="250"/>
      <c r="FB74" s="250"/>
      <c r="GB74" s="1478"/>
      <c r="GC74" s="1479"/>
      <c r="GD74" s="1479"/>
      <c r="GE74" s="1479"/>
      <c r="GF74" s="1479"/>
      <c r="GG74" s="1484" t="s">
        <v>716</v>
      </c>
      <c r="GH74" s="1484"/>
      <c r="GI74" s="1484"/>
      <c r="GJ74" s="1484"/>
      <c r="GK74" s="1485"/>
      <c r="GL74" s="251">
        <f>GL15+GL24+GL33+GL42+GL69+GL51+GL60</f>
        <v>25</v>
      </c>
      <c r="GM74" s="252">
        <f>GM15+GM24+GM33+GM42+GM69+GM51+GM60</f>
        <v>0.83</v>
      </c>
      <c r="GN74" s="251">
        <f>GN15+GN24+GN33+GN42+GN69+GN51+GN60</f>
        <v>5</v>
      </c>
      <c r="GO74" s="460"/>
    </row>
    <row r="75" spans="1:198" ht="20.100000000000001" customHeight="1">
      <c r="CA75" s="242"/>
      <c r="CB75" s="242"/>
      <c r="CC75" s="242"/>
      <c r="CD75" s="242"/>
      <c r="CE75" s="242"/>
      <c r="CK75" s="1574"/>
      <c r="CL75" s="1574"/>
      <c r="CM75" s="1574"/>
      <c r="CN75" s="1574"/>
      <c r="CO75" s="1574"/>
      <c r="GL75" s="254"/>
      <c r="GM75" s="254"/>
      <c r="GN75" s="254"/>
      <c r="GO75" s="255"/>
    </row>
    <row r="76" spans="1:198" ht="10.5" customHeight="1">
      <c r="A76" s="242"/>
      <c r="CK76" s="1636"/>
      <c r="CL76" s="1636"/>
      <c r="CM76" s="1636"/>
      <c r="CN76" s="1636"/>
      <c r="CO76" s="1636"/>
      <c r="GL76" s="254"/>
      <c r="GM76" s="254"/>
      <c r="GN76" s="254"/>
      <c r="GO76" s="255"/>
    </row>
    <row r="77" spans="1:198" ht="10.5" customHeight="1">
      <c r="A77" s="242"/>
      <c r="GG77" s="1151"/>
      <c r="GH77" s="1151"/>
      <c r="GI77" s="1151"/>
      <c r="GJ77" s="1151"/>
      <c r="GK77" s="1151"/>
      <c r="GM77" s="255"/>
      <c r="GN77" s="255"/>
      <c r="GO77" s="1163"/>
    </row>
    <row r="78" spans="1:198" ht="24" customHeight="1" thickBot="1">
      <c r="A78" s="197" t="s">
        <v>782</v>
      </c>
      <c r="B78" s="199"/>
      <c r="GG78" s="1151"/>
      <c r="GH78" s="1151"/>
      <c r="GI78" s="1151"/>
      <c r="GJ78" s="1151"/>
      <c r="GK78" s="1151"/>
      <c r="GM78" s="255"/>
      <c r="GN78" s="255"/>
      <c r="GO78" s="1163"/>
    </row>
    <row r="79" spans="1:198" ht="13.5" customHeight="1">
      <c r="A79" s="1411" t="s">
        <v>703</v>
      </c>
      <c r="B79" s="1417" t="s">
        <v>704</v>
      </c>
      <c r="C79" s="1417" t="s">
        <v>705</v>
      </c>
      <c r="D79" s="1420" t="s">
        <v>706</v>
      </c>
      <c r="E79" s="1423" t="s">
        <v>707</v>
      </c>
      <c r="F79" s="1423" t="s">
        <v>696</v>
      </c>
      <c r="G79" s="1749" t="s">
        <v>259</v>
      </c>
      <c r="H79" s="1750"/>
      <c r="I79" s="1579" t="s">
        <v>758</v>
      </c>
      <c r="J79" s="1580"/>
      <c r="K79" s="1580"/>
      <c r="L79" s="1580"/>
      <c r="M79" s="1580"/>
      <c r="N79" s="1580"/>
      <c r="O79" s="1580"/>
      <c r="P79" s="1580"/>
      <c r="Q79" s="1580"/>
      <c r="R79" s="1580"/>
      <c r="S79" s="1580"/>
      <c r="T79" s="1580"/>
      <c r="U79" s="1580"/>
      <c r="V79" s="1580"/>
      <c r="W79" s="1580"/>
      <c r="X79" s="1580"/>
      <c r="Y79" s="1580"/>
      <c r="Z79" s="1580"/>
      <c r="AA79" s="1580"/>
      <c r="AB79" s="1580"/>
      <c r="AC79" s="1580"/>
      <c r="AD79" s="1580"/>
      <c r="AE79" s="1580"/>
      <c r="AF79" s="1580"/>
      <c r="AG79" s="1580"/>
      <c r="AH79" s="1580"/>
      <c r="AI79" s="1580"/>
      <c r="AJ79" s="1580"/>
      <c r="AK79" s="1580"/>
      <c r="AL79" s="1580"/>
      <c r="AM79" s="1580"/>
      <c r="AN79" s="1580"/>
      <c r="AO79" s="1580"/>
      <c r="AP79" s="1580"/>
      <c r="AQ79" s="1580"/>
      <c r="AR79" s="1580"/>
      <c r="AS79" s="1580"/>
      <c r="AT79" s="1580"/>
      <c r="AU79" s="1580"/>
      <c r="AV79" s="1580"/>
      <c r="AW79" s="1580"/>
      <c r="AX79" s="1580"/>
      <c r="AY79" s="1580"/>
      <c r="AZ79" s="1580"/>
      <c r="BA79" s="1580"/>
      <c r="BB79" s="1580"/>
      <c r="BC79" s="1580"/>
      <c r="BD79" s="1580"/>
      <c r="BE79" s="1580"/>
      <c r="BF79" s="1580"/>
      <c r="BG79" s="1580"/>
      <c r="BH79" s="1580"/>
      <c r="BI79" s="1580"/>
      <c r="BJ79" s="1580"/>
      <c r="BK79" s="1580"/>
      <c r="BL79" s="1580"/>
      <c r="BM79" s="1580"/>
      <c r="BN79" s="1580"/>
      <c r="BO79" s="1580"/>
      <c r="BP79" s="1580"/>
      <c r="BQ79" s="1580"/>
      <c r="BR79" s="1580"/>
      <c r="BS79" s="1580"/>
      <c r="BT79" s="1580"/>
      <c r="BU79" s="1580"/>
      <c r="BV79" s="1580"/>
      <c r="BW79" s="1580"/>
      <c r="BX79" s="1580"/>
      <c r="BY79" s="1580"/>
      <c r="BZ79" s="1580"/>
      <c r="CA79" s="1580"/>
      <c r="CB79" s="1580"/>
      <c r="CC79" s="1580"/>
      <c r="CD79" s="1580"/>
      <c r="CE79" s="1580"/>
      <c r="CF79" s="1580"/>
      <c r="CG79" s="1580"/>
      <c r="CH79" s="1580"/>
      <c r="CI79" s="1580"/>
      <c r="CJ79" s="1580"/>
      <c r="CK79" s="1580"/>
      <c r="CL79" s="1580"/>
      <c r="CM79" s="1580"/>
      <c r="CN79" s="1580"/>
      <c r="CO79" s="1580"/>
      <c r="CP79" s="1580"/>
      <c r="CQ79" s="1580"/>
      <c r="CR79" s="1580"/>
      <c r="CS79" s="1580"/>
      <c r="CT79" s="1580"/>
      <c r="CU79" s="1580"/>
      <c r="CV79" s="1580"/>
      <c r="CW79" s="1580"/>
      <c r="CX79" s="1580"/>
      <c r="CY79" s="1580"/>
      <c r="CZ79" s="1580"/>
      <c r="DA79" s="1580"/>
      <c r="DB79" s="1580"/>
      <c r="DC79" s="1580"/>
      <c r="DD79" s="1580"/>
      <c r="DE79" s="1580"/>
      <c r="DF79" s="1580"/>
      <c r="DG79" s="1580"/>
      <c r="DH79" s="1580"/>
      <c r="DI79" s="1580"/>
      <c r="DJ79" s="1580"/>
      <c r="DK79" s="1580"/>
      <c r="DL79" s="1580"/>
      <c r="DM79" s="1580"/>
      <c r="DN79" s="1580"/>
      <c r="DO79" s="1580"/>
      <c r="DP79" s="1580"/>
      <c r="DQ79" s="1580"/>
      <c r="DR79" s="1580"/>
      <c r="DS79" s="1580"/>
      <c r="DT79" s="1580"/>
      <c r="DU79" s="1580"/>
      <c r="DV79" s="1580"/>
      <c r="DW79" s="1580"/>
      <c r="DX79" s="1580"/>
      <c r="DY79" s="1580"/>
      <c r="DZ79" s="1580"/>
      <c r="EA79" s="1580"/>
      <c r="EB79" s="1580"/>
      <c r="EC79" s="1580"/>
      <c r="ED79" s="1580"/>
      <c r="EE79" s="1580"/>
      <c r="EF79" s="1580"/>
      <c r="EG79" s="1580"/>
      <c r="EH79" s="1580"/>
      <c r="EI79" s="1580"/>
      <c r="EJ79" s="1580"/>
      <c r="EK79" s="1580"/>
      <c r="EL79" s="1580"/>
      <c r="EM79" s="1580"/>
      <c r="EN79" s="1580"/>
      <c r="EO79" s="1580"/>
      <c r="EP79" s="1580"/>
      <c r="EQ79" s="1580"/>
      <c r="ER79" s="1580"/>
      <c r="ES79" s="1580"/>
      <c r="ET79" s="1580"/>
      <c r="EU79" s="1580"/>
      <c r="EV79" s="1580"/>
      <c r="EW79" s="1580"/>
      <c r="EX79" s="1580"/>
      <c r="EY79" s="1580"/>
      <c r="EZ79" s="1580"/>
      <c r="FA79" s="1580"/>
      <c r="FB79" s="1580"/>
      <c r="FC79" s="1580"/>
      <c r="FD79" s="1580"/>
      <c r="FE79" s="1580"/>
      <c r="FF79" s="1580"/>
      <c r="FG79" s="1580"/>
      <c r="FH79" s="1580"/>
      <c r="FI79" s="1580"/>
      <c r="FJ79" s="1580"/>
      <c r="FK79" s="1580"/>
      <c r="FL79" s="1580"/>
      <c r="FM79" s="1580"/>
      <c r="FN79" s="1580"/>
      <c r="FO79" s="1580"/>
      <c r="FP79" s="1580"/>
      <c r="FQ79" s="1580"/>
      <c r="FR79" s="1580"/>
      <c r="FS79" s="1580"/>
      <c r="FT79" s="1580"/>
      <c r="FU79" s="1580"/>
      <c r="FV79" s="1580"/>
      <c r="FW79" s="1580"/>
      <c r="FX79" s="1580"/>
      <c r="FY79" s="1580"/>
      <c r="FZ79" s="1580"/>
      <c r="GA79" s="1580"/>
      <c r="GB79" s="1580"/>
      <c r="GC79" s="1580"/>
      <c r="GD79" s="1580"/>
      <c r="GE79" s="1580"/>
      <c r="GF79" s="1580"/>
      <c r="GG79" s="1580"/>
      <c r="GH79" s="1580"/>
      <c r="GI79" s="1580"/>
      <c r="GJ79" s="1580"/>
      <c r="GK79" s="1581"/>
      <c r="GL79" s="1558" t="s">
        <v>759</v>
      </c>
      <c r="GM79" s="1770" t="s">
        <v>760</v>
      </c>
      <c r="GN79" s="1691" t="s">
        <v>761</v>
      </c>
      <c r="GO79" s="1686"/>
      <c r="GP79" s="200"/>
    </row>
    <row r="80" spans="1:198">
      <c r="A80" s="1412"/>
      <c r="B80" s="1418"/>
      <c r="C80" s="1418"/>
      <c r="D80" s="1421"/>
      <c r="E80" s="1424"/>
      <c r="F80" s="1424"/>
      <c r="G80" s="1751"/>
      <c r="H80" s="1740"/>
      <c r="I80" s="1564" t="s">
        <v>853</v>
      </c>
      <c r="J80" s="1565"/>
      <c r="K80" s="1565"/>
      <c r="L80" s="1565"/>
      <c r="M80" s="1565"/>
      <c r="N80" s="1565"/>
      <c r="O80" s="1565"/>
      <c r="P80" s="1565"/>
      <c r="Q80" s="1565"/>
      <c r="R80" s="1565"/>
      <c r="S80" s="1565"/>
      <c r="T80" s="1565"/>
      <c r="U80" s="1565"/>
      <c r="V80" s="1565"/>
      <c r="W80" s="1565"/>
      <c r="X80" s="1565"/>
      <c r="Y80" s="1565"/>
      <c r="Z80" s="1565"/>
      <c r="AA80" s="1565"/>
      <c r="AB80" s="1565"/>
      <c r="AC80" s="1565"/>
      <c r="AD80" s="1565"/>
      <c r="AE80" s="1565"/>
      <c r="AF80" s="1565"/>
      <c r="AG80" s="1565"/>
      <c r="AH80" s="1565"/>
      <c r="AI80" s="1565"/>
      <c r="AJ80" s="1565"/>
      <c r="AK80" s="1565"/>
      <c r="AL80" s="1565"/>
      <c r="AM80" s="1565"/>
      <c r="AN80" s="1565"/>
      <c r="AO80" s="1565"/>
      <c r="AP80" s="1565"/>
      <c r="AQ80" s="1565"/>
      <c r="AR80" s="1565"/>
      <c r="AS80" s="1565"/>
      <c r="AT80" s="1565"/>
      <c r="AU80" s="1565"/>
      <c r="AV80" s="1565"/>
      <c r="AW80" s="1565"/>
      <c r="AX80" s="1565"/>
      <c r="AY80" s="1565"/>
      <c r="AZ80" s="1565"/>
      <c r="BA80" s="1565"/>
      <c r="BB80" s="1566" t="s">
        <v>854</v>
      </c>
      <c r="BC80" s="1565"/>
      <c r="BD80" s="1565"/>
      <c r="BE80" s="1565"/>
      <c r="BF80" s="1565"/>
      <c r="BG80" s="1565"/>
      <c r="BH80" s="1565"/>
      <c r="BI80" s="1565"/>
      <c r="BJ80" s="1565"/>
      <c r="BK80" s="1565"/>
      <c r="BL80" s="1565"/>
      <c r="BM80" s="1565"/>
      <c r="BN80" s="1565"/>
      <c r="BO80" s="1565"/>
      <c r="BP80" s="1565"/>
      <c r="BQ80" s="1565"/>
      <c r="BR80" s="1565"/>
      <c r="BS80" s="1565"/>
      <c r="BT80" s="1565"/>
      <c r="BU80" s="1565"/>
      <c r="BV80" s="1565"/>
      <c r="BW80" s="1565"/>
      <c r="BX80" s="1565"/>
      <c r="BY80" s="1565"/>
      <c r="BZ80" s="1565"/>
      <c r="CA80" s="1565"/>
      <c r="CB80" s="1565"/>
      <c r="CC80" s="1565"/>
      <c r="CD80" s="1565"/>
      <c r="CE80" s="1565"/>
      <c r="CF80" s="1565"/>
      <c r="CG80" s="1565"/>
      <c r="CH80" s="1565"/>
      <c r="CI80" s="1565"/>
      <c r="CJ80" s="1565"/>
      <c r="CK80" s="1565"/>
      <c r="CL80" s="1565"/>
      <c r="CM80" s="1565"/>
      <c r="CN80" s="1565"/>
      <c r="CO80" s="1565"/>
      <c r="CP80" s="1565"/>
      <c r="CQ80" s="1565"/>
      <c r="CR80" s="1565"/>
      <c r="CS80" s="1565"/>
      <c r="CT80" s="1565"/>
      <c r="CU80" s="1565"/>
      <c r="CV80" s="1565"/>
      <c r="CW80" s="1565"/>
      <c r="CX80" s="1565"/>
      <c r="CY80" s="1565"/>
      <c r="CZ80" s="1565"/>
      <c r="DA80" s="1565"/>
      <c r="DB80" s="1565"/>
      <c r="DC80" s="1565"/>
      <c r="DD80" s="1565"/>
      <c r="DE80" s="1565"/>
      <c r="DF80" s="1565"/>
      <c r="DG80" s="1565"/>
      <c r="DH80" s="1565"/>
      <c r="DI80" s="1567"/>
      <c r="DJ80" s="1566" t="s">
        <v>855</v>
      </c>
      <c r="DK80" s="1565"/>
      <c r="DL80" s="1565"/>
      <c r="DM80" s="1565"/>
      <c r="DN80" s="1565"/>
      <c r="DO80" s="1565"/>
      <c r="DP80" s="1565"/>
      <c r="DQ80" s="1565"/>
      <c r="DR80" s="1565"/>
      <c r="DS80" s="1565"/>
      <c r="DT80" s="1565"/>
      <c r="DU80" s="1565"/>
      <c r="DV80" s="1565"/>
      <c r="DW80" s="1565"/>
      <c r="DX80" s="1565"/>
      <c r="DY80" s="1565"/>
      <c r="DZ80" s="1565"/>
      <c r="EA80" s="1565"/>
      <c r="EB80" s="1565"/>
      <c r="EC80" s="1565"/>
      <c r="ED80" s="1565"/>
      <c r="EE80" s="1565"/>
      <c r="EF80" s="1565"/>
      <c r="EG80" s="1565"/>
      <c r="EH80" s="1565"/>
      <c r="EI80" s="1565"/>
      <c r="EJ80" s="1565"/>
      <c r="EK80" s="1565"/>
      <c r="EL80" s="1565"/>
      <c r="EM80" s="1565"/>
      <c r="EN80" s="1565"/>
      <c r="EO80" s="1565"/>
      <c r="EP80" s="1565"/>
      <c r="EQ80" s="1565"/>
      <c r="ER80" s="1565"/>
      <c r="ES80" s="1565"/>
      <c r="ET80" s="1565"/>
      <c r="EU80" s="1565"/>
      <c r="EV80" s="1565"/>
      <c r="EW80" s="1565"/>
      <c r="EX80" s="1565"/>
      <c r="EY80" s="1565"/>
      <c r="EZ80" s="1565"/>
      <c r="FA80" s="1565"/>
      <c r="FB80" s="1565"/>
      <c r="FC80" s="202"/>
      <c r="FD80" s="202"/>
      <c r="FE80" s="202"/>
      <c r="FF80" s="202"/>
      <c r="FG80" s="202"/>
      <c r="FH80" s="202"/>
      <c r="FI80" s="202"/>
      <c r="FJ80" s="202"/>
      <c r="FK80" s="202"/>
      <c r="FL80" s="202"/>
      <c r="FM80" s="202"/>
      <c r="FN80" s="202"/>
      <c r="FO80" s="202"/>
      <c r="FP80" s="202"/>
      <c r="FQ80" s="202"/>
      <c r="FR80" s="202"/>
      <c r="FS80" s="202"/>
      <c r="FT80" s="202"/>
      <c r="FU80" s="202"/>
      <c r="FV80" s="202"/>
      <c r="FW80" s="202"/>
      <c r="FX80" s="202"/>
      <c r="FY80" s="202"/>
      <c r="FZ80" s="202"/>
      <c r="GA80" s="202"/>
      <c r="GB80" s="202"/>
      <c r="GC80" s="202"/>
      <c r="GD80" s="202"/>
      <c r="GE80" s="202"/>
      <c r="GF80" s="202"/>
      <c r="GG80" s="202"/>
      <c r="GH80" s="202"/>
      <c r="GI80" s="202"/>
      <c r="GJ80" s="202"/>
      <c r="GK80" s="203"/>
      <c r="GL80" s="1559"/>
      <c r="GM80" s="1771"/>
      <c r="GN80" s="1692"/>
      <c r="GO80" s="1688"/>
      <c r="GP80" s="200"/>
    </row>
    <row r="81" spans="1:198" ht="14.25" thickBot="1">
      <c r="A81" s="1443"/>
      <c r="B81" s="1419"/>
      <c r="C81" s="1419"/>
      <c r="D81" s="1422"/>
      <c r="E81" s="1425"/>
      <c r="F81" s="1425"/>
      <c r="G81" s="1752"/>
      <c r="H81" s="1753"/>
      <c r="I81" s="1760">
        <v>4</v>
      </c>
      <c r="J81" s="1755"/>
      <c r="K81" s="1755"/>
      <c r="L81" s="1755"/>
      <c r="M81" s="1755"/>
      <c r="N81" s="1664">
        <v>5</v>
      </c>
      <c r="O81" s="1664"/>
      <c r="P81" s="1664"/>
      <c r="Q81" s="1664"/>
      <c r="R81" s="1664"/>
      <c r="S81" s="1664">
        <v>6</v>
      </c>
      <c r="T81" s="1664"/>
      <c r="U81" s="1664"/>
      <c r="V81" s="1664"/>
      <c r="W81" s="1664"/>
      <c r="X81" s="1664">
        <v>7</v>
      </c>
      <c r="Y81" s="1664"/>
      <c r="Z81" s="1664"/>
      <c r="AA81" s="1664"/>
      <c r="AB81" s="1664"/>
      <c r="AC81" s="1664">
        <v>8</v>
      </c>
      <c r="AD81" s="1664"/>
      <c r="AE81" s="1664"/>
      <c r="AF81" s="1664"/>
      <c r="AG81" s="1664"/>
      <c r="AH81" s="1664">
        <v>9</v>
      </c>
      <c r="AI81" s="1664"/>
      <c r="AJ81" s="1664"/>
      <c r="AK81" s="1664"/>
      <c r="AL81" s="1664"/>
      <c r="AM81" s="1664">
        <v>10</v>
      </c>
      <c r="AN81" s="1664"/>
      <c r="AO81" s="1664"/>
      <c r="AP81" s="1664"/>
      <c r="AQ81" s="1664"/>
      <c r="AR81" s="1664">
        <v>11</v>
      </c>
      <c r="AS81" s="1664"/>
      <c r="AT81" s="1664"/>
      <c r="AU81" s="1664"/>
      <c r="AV81" s="1664"/>
      <c r="AW81" s="1664">
        <v>12</v>
      </c>
      <c r="AX81" s="1664"/>
      <c r="AY81" s="1664"/>
      <c r="AZ81" s="1664"/>
      <c r="BA81" s="1757"/>
      <c r="BB81" s="1758">
        <v>1</v>
      </c>
      <c r="BC81" s="1664"/>
      <c r="BD81" s="1664"/>
      <c r="BE81" s="1664"/>
      <c r="BF81" s="1664"/>
      <c r="BG81" s="1664">
        <v>2</v>
      </c>
      <c r="BH81" s="1664"/>
      <c r="BI81" s="1664"/>
      <c r="BJ81" s="1664"/>
      <c r="BK81" s="1664"/>
      <c r="BL81" s="1664">
        <v>3</v>
      </c>
      <c r="BM81" s="1664"/>
      <c r="BN81" s="1664"/>
      <c r="BO81" s="1664"/>
      <c r="BP81" s="1664"/>
      <c r="BQ81" s="1664">
        <v>4</v>
      </c>
      <c r="BR81" s="1664"/>
      <c r="BS81" s="1664"/>
      <c r="BT81" s="1664"/>
      <c r="BU81" s="1664"/>
      <c r="BV81" s="1664">
        <v>5</v>
      </c>
      <c r="BW81" s="1664"/>
      <c r="BX81" s="1664"/>
      <c r="BY81" s="1664"/>
      <c r="BZ81" s="1664"/>
      <c r="CA81" s="1664">
        <v>6</v>
      </c>
      <c r="CB81" s="1664"/>
      <c r="CC81" s="1664"/>
      <c r="CD81" s="1664"/>
      <c r="CE81" s="1664"/>
      <c r="CF81" s="1664">
        <v>7</v>
      </c>
      <c r="CG81" s="1664"/>
      <c r="CH81" s="1664"/>
      <c r="CI81" s="1664"/>
      <c r="CJ81" s="1664"/>
      <c r="CK81" s="1664">
        <v>8</v>
      </c>
      <c r="CL81" s="1664"/>
      <c r="CM81" s="1664"/>
      <c r="CN81" s="1664"/>
      <c r="CO81" s="1664"/>
      <c r="CP81" s="1664">
        <v>9</v>
      </c>
      <c r="CQ81" s="1664"/>
      <c r="CR81" s="1664"/>
      <c r="CS81" s="1664"/>
      <c r="CT81" s="1664"/>
      <c r="CU81" s="1664">
        <v>10</v>
      </c>
      <c r="CV81" s="1664"/>
      <c r="CW81" s="1664"/>
      <c r="CX81" s="1664"/>
      <c r="CY81" s="1664"/>
      <c r="CZ81" s="1664">
        <v>11</v>
      </c>
      <c r="DA81" s="1664"/>
      <c r="DB81" s="1664"/>
      <c r="DC81" s="1664"/>
      <c r="DD81" s="1664"/>
      <c r="DE81" s="1664">
        <v>12</v>
      </c>
      <c r="DF81" s="1664"/>
      <c r="DG81" s="1664"/>
      <c r="DH81" s="1664"/>
      <c r="DI81" s="1757"/>
      <c r="DJ81" s="1758">
        <v>1</v>
      </c>
      <c r="DK81" s="1664"/>
      <c r="DL81" s="1664"/>
      <c r="DM81" s="1664"/>
      <c r="DN81" s="1664"/>
      <c r="DO81" s="1664">
        <v>2</v>
      </c>
      <c r="DP81" s="1664"/>
      <c r="DQ81" s="1664"/>
      <c r="DR81" s="1664"/>
      <c r="DS81" s="1664"/>
      <c r="DT81" s="1664">
        <v>3</v>
      </c>
      <c r="DU81" s="1664"/>
      <c r="DV81" s="1664"/>
      <c r="DW81" s="1664"/>
      <c r="DX81" s="1664"/>
      <c r="DY81" s="1664">
        <v>4</v>
      </c>
      <c r="DZ81" s="1664"/>
      <c r="EA81" s="1664"/>
      <c r="EB81" s="1664"/>
      <c r="EC81" s="1664"/>
      <c r="ED81" s="1664">
        <v>5</v>
      </c>
      <c r="EE81" s="1664"/>
      <c r="EF81" s="1664"/>
      <c r="EG81" s="1664"/>
      <c r="EH81" s="1664"/>
      <c r="EI81" s="1664">
        <v>6</v>
      </c>
      <c r="EJ81" s="1664"/>
      <c r="EK81" s="1664"/>
      <c r="EL81" s="1664"/>
      <c r="EM81" s="1664"/>
      <c r="EN81" s="1664">
        <v>7</v>
      </c>
      <c r="EO81" s="1664"/>
      <c r="EP81" s="1664"/>
      <c r="EQ81" s="1664"/>
      <c r="ER81" s="1664"/>
      <c r="ES81" s="1664">
        <v>8</v>
      </c>
      <c r="ET81" s="1664"/>
      <c r="EU81" s="1664"/>
      <c r="EV81" s="1664"/>
      <c r="EW81" s="1664"/>
      <c r="EX81" s="1664">
        <v>9</v>
      </c>
      <c r="EY81" s="1664"/>
      <c r="EZ81" s="1664"/>
      <c r="FA81" s="1664"/>
      <c r="FB81" s="1664"/>
      <c r="FC81" s="1664">
        <v>10</v>
      </c>
      <c r="FD81" s="1664"/>
      <c r="FE81" s="1664"/>
      <c r="FF81" s="1664"/>
      <c r="FG81" s="1664"/>
      <c r="FH81" s="1664">
        <v>11</v>
      </c>
      <c r="FI81" s="1664"/>
      <c r="FJ81" s="1664"/>
      <c r="FK81" s="1664"/>
      <c r="FL81" s="1664"/>
      <c r="FM81" s="1664">
        <v>12</v>
      </c>
      <c r="FN81" s="1664"/>
      <c r="FO81" s="1664"/>
      <c r="FP81" s="1664"/>
      <c r="FQ81" s="1664"/>
      <c r="FR81" s="1664"/>
      <c r="FS81" s="1664"/>
      <c r="FT81" s="1664"/>
      <c r="FU81" s="1664"/>
      <c r="FV81" s="1664"/>
      <c r="FW81" s="1664"/>
      <c r="FX81" s="1664"/>
      <c r="FY81" s="1664"/>
      <c r="FZ81" s="1664"/>
      <c r="GA81" s="1664"/>
      <c r="GB81" s="1664"/>
      <c r="GC81" s="1664"/>
      <c r="GD81" s="1664"/>
      <c r="GE81" s="1664"/>
      <c r="GF81" s="1664"/>
      <c r="GG81" s="1755"/>
      <c r="GH81" s="1755"/>
      <c r="GI81" s="1755"/>
      <c r="GJ81" s="1755"/>
      <c r="GK81" s="1756"/>
      <c r="GL81" s="1697"/>
      <c r="GM81" s="1761"/>
      <c r="GN81" s="1693"/>
      <c r="GO81" s="1690"/>
      <c r="GP81" s="200"/>
    </row>
    <row r="82" spans="1:198" ht="10.35" customHeight="1">
      <c r="A82" s="1387"/>
      <c r="B82" s="1390" t="str">
        <f>IF($A82="","",VLOOKUP($A82,②従事者明細!$A$3:$I$39,2))</f>
        <v/>
      </c>
      <c r="C82" s="1390" t="str">
        <f>IF($A82="","",VLOOKUP($A82,②従事者明細!$A$3:$I$39,3))</f>
        <v/>
      </c>
      <c r="D82" s="1381" t="str">
        <f>IF($A82="","",VLOOKUP($A82,②従事者明細!$A$3:$I$39,6))</f>
        <v/>
      </c>
      <c r="E82" s="1390" t="str">
        <f>IF($A82="","",VLOOKUP($A82,②従事者明細!$A$3:$I$39,5))</f>
        <v/>
      </c>
      <c r="F82" s="1381" t="str">
        <f>IF($A82="","",VLOOKUP($A82,②従事者明細!$A$3:$I$39,4))</f>
        <v/>
      </c>
      <c r="G82" s="1780" t="s">
        <v>856</v>
      </c>
      <c r="H82" s="1734"/>
      <c r="I82" s="214"/>
      <c r="J82" s="215"/>
      <c r="K82" s="215"/>
      <c r="L82" s="215"/>
      <c r="M82" s="215"/>
      <c r="N82" s="218"/>
      <c r="O82" s="215"/>
      <c r="P82" s="215"/>
      <c r="Q82" s="215"/>
      <c r="R82" s="217"/>
      <c r="S82" s="215"/>
      <c r="T82" s="215"/>
      <c r="U82" s="215"/>
      <c r="V82" s="215"/>
      <c r="W82" s="215"/>
      <c r="X82" s="218"/>
      <c r="Y82" s="215"/>
      <c r="Z82" s="215"/>
      <c r="AA82" s="215"/>
      <c r="AB82" s="217"/>
      <c r="AC82" s="215"/>
      <c r="AD82" s="215"/>
      <c r="AE82" s="215"/>
      <c r="AF82" s="215"/>
      <c r="AG82" s="215"/>
      <c r="AH82" s="218"/>
      <c r="AI82" s="215"/>
      <c r="AJ82" s="215"/>
      <c r="AK82" s="215"/>
      <c r="AL82" s="217"/>
      <c r="AM82" s="215"/>
      <c r="AN82" s="215"/>
      <c r="AO82" s="215"/>
      <c r="AP82" s="215"/>
      <c r="AQ82" s="215"/>
      <c r="AR82" s="218"/>
      <c r="AS82" s="215"/>
      <c r="AT82" s="215"/>
      <c r="AU82" s="215"/>
      <c r="AV82" s="217"/>
      <c r="AW82" s="218"/>
      <c r="AX82" s="215"/>
      <c r="AY82" s="215"/>
      <c r="AZ82" s="215"/>
      <c r="BA82" s="220"/>
      <c r="BB82" s="215"/>
      <c r="BC82" s="215"/>
      <c r="BD82" s="215"/>
      <c r="BE82" s="215"/>
      <c r="BF82" s="215"/>
      <c r="BG82" s="218"/>
      <c r="BH82" s="215"/>
      <c r="BI82" s="215"/>
      <c r="BJ82" s="215"/>
      <c r="BK82" s="217"/>
      <c r="BL82" s="215"/>
      <c r="BM82" s="215"/>
      <c r="BN82" s="215"/>
      <c r="BO82" s="215"/>
      <c r="BP82" s="215"/>
      <c r="BQ82" s="218"/>
      <c r="BR82" s="215"/>
      <c r="BS82" s="215"/>
      <c r="BT82" s="215"/>
      <c r="BU82" s="217"/>
      <c r="BV82" s="215"/>
      <c r="BW82" s="215"/>
      <c r="BX82" s="215"/>
      <c r="BY82" s="215"/>
      <c r="BZ82" s="215"/>
      <c r="CA82" s="218"/>
      <c r="CB82" s="215"/>
      <c r="CC82" s="215"/>
      <c r="CD82" s="215"/>
      <c r="CE82" s="217"/>
      <c r="CF82" s="218"/>
      <c r="CG82" s="215"/>
      <c r="CH82" s="215"/>
      <c r="CI82" s="215"/>
      <c r="CJ82" s="217"/>
      <c r="CK82" s="215"/>
      <c r="CL82" s="215"/>
      <c r="CM82" s="215"/>
      <c r="CN82" s="215"/>
      <c r="CO82" s="215"/>
      <c r="CP82" s="218"/>
      <c r="CQ82" s="215"/>
      <c r="CR82" s="215"/>
      <c r="CS82" s="215"/>
      <c r="CT82" s="217"/>
      <c r="CU82" s="215"/>
      <c r="CV82" s="215"/>
      <c r="CW82" s="215"/>
      <c r="CX82" s="215"/>
      <c r="CY82" s="215"/>
      <c r="CZ82" s="218"/>
      <c r="DA82" s="215"/>
      <c r="DB82" s="215"/>
      <c r="DC82" s="215"/>
      <c r="DD82" s="217"/>
      <c r="DE82" s="218"/>
      <c r="DF82" s="215"/>
      <c r="DG82" s="215"/>
      <c r="DH82" s="215"/>
      <c r="DI82" s="220"/>
      <c r="DJ82" s="215"/>
      <c r="DK82" s="215"/>
      <c r="DL82" s="215"/>
      <c r="DM82" s="215"/>
      <c r="DN82" s="215"/>
      <c r="DO82" s="218"/>
      <c r="DP82" s="215"/>
      <c r="DQ82" s="215"/>
      <c r="DR82" s="215"/>
      <c r="DS82" s="217"/>
      <c r="DT82" s="215"/>
      <c r="DU82" s="215"/>
      <c r="DV82" s="215"/>
      <c r="DW82" s="215"/>
      <c r="DX82" s="215"/>
      <c r="DY82" s="218"/>
      <c r="DZ82" s="215"/>
      <c r="EA82" s="215"/>
      <c r="EB82" s="215"/>
      <c r="EC82" s="217"/>
      <c r="ED82" s="215"/>
      <c r="EE82" s="215"/>
      <c r="EF82" s="215"/>
      <c r="EG82" s="215"/>
      <c r="EH82" s="215"/>
      <c r="EI82" s="218"/>
      <c r="EJ82" s="215"/>
      <c r="EK82" s="215"/>
      <c r="EL82" s="215"/>
      <c r="EM82" s="217"/>
      <c r="EN82" s="215"/>
      <c r="EO82" s="215"/>
      <c r="EP82" s="215"/>
      <c r="EQ82" s="215"/>
      <c r="ER82" s="215"/>
      <c r="ES82" s="218"/>
      <c r="ET82" s="215"/>
      <c r="EU82" s="215"/>
      <c r="EV82" s="215"/>
      <c r="EW82" s="217"/>
      <c r="EX82" s="218"/>
      <c r="EY82" s="215"/>
      <c r="EZ82" s="215"/>
      <c r="FA82" s="215"/>
      <c r="FB82" s="217"/>
      <c r="FC82" s="218"/>
      <c r="FD82" s="215"/>
      <c r="FE82" s="215"/>
      <c r="FF82" s="215"/>
      <c r="FG82" s="217"/>
      <c r="FH82" s="215"/>
      <c r="FI82" s="215"/>
      <c r="FJ82" s="215"/>
      <c r="FK82" s="215"/>
      <c r="FL82" s="215"/>
      <c r="FM82" s="218"/>
      <c r="FN82" s="215"/>
      <c r="FO82" s="215"/>
      <c r="FP82" s="215"/>
      <c r="FQ82" s="217"/>
      <c r="FR82" s="215"/>
      <c r="FS82" s="215"/>
      <c r="FT82" s="215"/>
      <c r="FU82" s="215"/>
      <c r="FV82" s="215"/>
      <c r="FW82" s="218"/>
      <c r="FX82" s="215"/>
      <c r="FY82" s="215"/>
      <c r="FZ82" s="215"/>
      <c r="GA82" s="217"/>
      <c r="GB82" s="215"/>
      <c r="GC82" s="215"/>
      <c r="GD82" s="215"/>
      <c r="GE82" s="215"/>
      <c r="GF82" s="215"/>
      <c r="GG82" s="218"/>
      <c r="GH82" s="215"/>
      <c r="GI82" s="215"/>
      <c r="GJ82" s="215"/>
      <c r="GK82" s="215"/>
      <c r="GL82" s="1607">
        <f>SUM(I84:GK84)</f>
        <v>0</v>
      </c>
      <c r="GM82" s="2154">
        <f>ROUND(GL82/20,2)</f>
        <v>0</v>
      </c>
      <c r="GN82" s="2167"/>
      <c r="GO82" s="2168"/>
    </row>
    <row r="83" spans="1:198" ht="10.35" customHeight="1">
      <c r="A83" s="1387"/>
      <c r="B83" s="1390"/>
      <c r="C83" s="1390"/>
      <c r="D83" s="1381"/>
      <c r="E83" s="1390"/>
      <c r="F83" s="1381"/>
      <c r="G83" s="1733"/>
      <c r="H83" s="1734"/>
      <c r="I83" s="214"/>
      <c r="J83" s="215"/>
      <c r="K83" s="215"/>
      <c r="L83" s="215"/>
      <c r="M83" s="215"/>
      <c r="N83" s="218"/>
      <c r="O83" s="215"/>
      <c r="P83" s="215"/>
      <c r="Q83" s="215"/>
      <c r="R83" s="217"/>
      <c r="S83" s="215"/>
      <c r="T83" s="215"/>
      <c r="U83" s="215"/>
      <c r="V83" s="215"/>
      <c r="W83" s="215"/>
      <c r="X83" s="218"/>
      <c r="Y83" s="215"/>
      <c r="Z83" s="215"/>
      <c r="AA83" s="215"/>
      <c r="AB83" s="217"/>
      <c r="AC83" s="215"/>
      <c r="AD83" s="215"/>
      <c r="AE83" s="215"/>
      <c r="AF83" s="215"/>
      <c r="AG83" s="215"/>
      <c r="AH83" s="218"/>
      <c r="AI83" s="215"/>
      <c r="AJ83" s="215"/>
      <c r="AK83" s="215"/>
      <c r="AL83" s="217"/>
      <c r="AM83" s="215"/>
      <c r="AN83" s="215"/>
      <c r="AO83" s="215"/>
      <c r="AP83" s="215"/>
      <c r="AQ83" s="215"/>
      <c r="AR83" s="218"/>
      <c r="AS83" s="215"/>
      <c r="AT83" s="215"/>
      <c r="AU83" s="215"/>
      <c r="AV83" s="217"/>
      <c r="AW83" s="218"/>
      <c r="AX83" s="215"/>
      <c r="AY83" s="215"/>
      <c r="AZ83" s="215"/>
      <c r="BA83" s="220"/>
      <c r="BB83" s="215"/>
      <c r="BC83" s="215"/>
      <c r="BD83" s="215"/>
      <c r="BE83" s="215"/>
      <c r="BF83" s="215"/>
      <c r="BG83" s="218"/>
      <c r="BH83" s="215"/>
      <c r="BI83" s="215"/>
      <c r="BJ83" s="215"/>
      <c r="BK83" s="217"/>
      <c r="BL83" s="215"/>
      <c r="BM83" s="215"/>
      <c r="BN83" s="215"/>
      <c r="BO83" s="215"/>
      <c r="BP83" s="215"/>
      <c r="BQ83" s="218"/>
      <c r="BR83" s="215"/>
      <c r="BS83" s="215"/>
      <c r="BT83" s="215"/>
      <c r="BU83" s="217"/>
      <c r="BV83" s="215"/>
      <c r="BW83" s="215"/>
      <c r="BX83" s="215"/>
      <c r="BY83" s="215"/>
      <c r="BZ83" s="215"/>
      <c r="CA83" s="218"/>
      <c r="CB83" s="215"/>
      <c r="CC83" s="215"/>
      <c r="CD83" s="215"/>
      <c r="CE83" s="217"/>
      <c r="CF83" s="218"/>
      <c r="CG83" s="215"/>
      <c r="CH83" s="215"/>
      <c r="CI83" s="215"/>
      <c r="CJ83" s="217"/>
      <c r="CK83" s="215"/>
      <c r="CL83" s="215"/>
      <c r="CM83" s="215"/>
      <c r="CN83" s="215"/>
      <c r="CO83" s="215"/>
      <c r="CP83" s="218"/>
      <c r="CQ83" s="215"/>
      <c r="CR83" s="215"/>
      <c r="CS83" s="215"/>
      <c r="CT83" s="217"/>
      <c r="CU83" s="215"/>
      <c r="CV83" s="215"/>
      <c r="CW83" s="215"/>
      <c r="CX83" s="215"/>
      <c r="CY83" s="215"/>
      <c r="CZ83" s="218"/>
      <c r="DA83" s="215"/>
      <c r="DB83" s="215"/>
      <c r="DC83" s="215"/>
      <c r="DD83" s="217"/>
      <c r="DE83" s="218"/>
      <c r="DF83" s="215"/>
      <c r="DG83" s="215"/>
      <c r="DH83" s="215"/>
      <c r="DI83" s="220"/>
      <c r="DJ83" s="215"/>
      <c r="DK83" s="215"/>
      <c r="DL83" s="215"/>
      <c r="DM83" s="215"/>
      <c r="DN83" s="215"/>
      <c r="DO83" s="218"/>
      <c r="DP83" s="215"/>
      <c r="DQ83" s="215"/>
      <c r="DR83" s="215"/>
      <c r="DS83" s="217"/>
      <c r="DT83" s="215"/>
      <c r="DU83" s="215"/>
      <c r="DV83" s="215"/>
      <c r="DW83" s="215"/>
      <c r="DX83" s="215"/>
      <c r="DY83" s="218"/>
      <c r="DZ83" s="215"/>
      <c r="EA83" s="215"/>
      <c r="EB83" s="215"/>
      <c r="EC83" s="217"/>
      <c r="ED83" s="215"/>
      <c r="EE83" s="215"/>
      <c r="EF83" s="215"/>
      <c r="EG83" s="215"/>
      <c r="EH83" s="215"/>
      <c r="EI83" s="218"/>
      <c r="EJ83" s="215"/>
      <c r="EK83" s="215"/>
      <c r="EL83" s="215"/>
      <c r="EM83" s="217"/>
      <c r="EN83" s="215"/>
      <c r="EO83" s="215"/>
      <c r="EP83" s="215"/>
      <c r="EQ83" s="215"/>
      <c r="ER83" s="215"/>
      <c r="ES83" s="218"/>
      <c r="ET83" s="215"/>
      <c r="EU83" s="215"/>
      <c r="EV83" s="215"/>
      <c r="EW83" s="217"/>
      <c r="EX83" s="218"/>
      <c r="EY83" s="215"/>
      <c r="EZ83" s="215"/>
      <c r="FA83" s="215"/>
      <c r="FB83" s="217"/>
      <c r="FC83" s="218"/>
      <c r="FD83" s="215"/>
      <c r="FE83" s="215"/>
      <c r="FF83" s="215"/>
      <c r="FG83" s="217"/>
      <c r="FH83" s="215"/>
      <c r="FI83" s="215"/>
      <c r="FJ83" s="215"/>
      <c r="FK83" s="215"/>
      <c r="FL83" s="215"/>
      <c r="FM83" s="218"/>
      <c r="FN83" s="215"/>
      <c r="FO83" s="215"/>
      <c r="FP83" s="215"/>
      <c r="FQ83" s="217"/>
      <c r="FR83" s="215"/>
      <c r="FS83" s="215"/>
      <c r="FT83" s="215"/>
      <c r="FU83" s="215"/>
      <c r="FV83" s="215"/>
      <c r="FW83" s="218"/>
      <c r="FX83" s="215"/>
      <c r="FY83" s="215"/>
      <c r="FZ83" s="215"/>
      <c r="GA83" s="217"/>
      <c r="GB83" s="215"/>
      <c r="GC83" s="215"/>
      <c r="GD83" s="215"/>
      <c r="GE83" s="215"/>
      <c r="GF83" s="215"/>
      <c r="GG83" s="218"/>
      <c r="GH83" s="215"/>
      <c r="GI83" s="215"/>
      <c r="GJ83" s="215"/>
      <c r="GK83" s="215"/>
      <c r="GL83" s="1609"/>
      <c r="GM83" s="2154"/>
      <c r="GN83" s="2169"/>
      <c r="GO83" s="2168"/>
    </row>
    <row r="84" spans="1:198" ht="10.35" customHeight="1">
      <c r="A84" s="1387"/>
      <c r="B84" s="1390"/>
      <c r="C84" s="1390"/>
      <c r="D84" s="1381"/>
      <c r="E84" s="1390"/>
      <c r="F84" s="1381"/>
      <c r="G84" s="1735"/>
      <c r="H84" s="1736"/>
      <c r="I84" s="1517"/>
      <c r="J84" s="1511"/>
      <c r="K84" s="1511"/>
      <c r="L84" s="1511"/>
      <c r="M84" s="1511"/>
      <c r="N84" s="1510"/>
      <c r="O84" s="1511"/>
      <c r="P84" s="1511"/>
      <c r="Q84" s="1511"/>
      <c r="R84" s="1512"/>
      <c r="S84" s="1511"/>
      <c r="T84" s="1511"/>
      <c r="U84" s="1511"/>
      <c r="V84" s="1511"/>
      <c r="W84" s="1511"/>
      <c r="X84" s="1510"/>
      <c r="Y84" s="1511"/>
      <c r="Z84" s="1511"/>
      <c r="AA84" s="1511"/>
      <c r="AB84" s="1512"/>
      <c r="AC84" s="1511"/>
      <c r="AD84" s="1511"/>
      <c r="AE84" s="1511"/>
      <c r="AF84" s="1511"/>
      <c r="AG84" s="1511"/>
      <c r="AH84" s="1510"/>
      <c r="AI84" s="1511"/>
      <c r="AJ84" s="1511"/>
      <c r="AK84" s="1511"/>
      <c r="AL84" s="1512"/>
      <c r="AM84" s="1511"/>
      <c r="AN84" s="1511"/>
      <c r="AO84" s="1511"/>
      <c r="AP84" s="1511"/>
      <c r="AQ84" s="1511"/>
      <c r="AR84" s="1510"/>
      <c r="AS84" s="1511"/>
      <c r="AT84" s="1511"/>
      <c r="AU84" s="1511"/>
      <c r="AV84" s="1512"/>
      <c r="AW84" s="1510"/>
      <c r="AX84" s="1511"/>
      <c r="AY84" s="1511"/>
      <c r="AZ84" s="1511"/>
      <c r="BA84" s="1521"/>
      <c r="BB84" s="1511"/>
      <c r="BC84" s="1511"/>
      <c r="BD84" s="1511"/>
      <c r="BE84" s="1511"/>
      <c r="BF84" s="1511"/>
      <c r="BG84" s="1510"/>
      <c r="BH84" s="1511"/>
      <c r="BI84" s="1511"/>
      <c r="BJ84" s="1511"/>
      <c r="BK84" s="1512"/>
      <c r="BL84" s="1511"/>
      <c r="BM84" s="1511"/>
      <c r="BN84" s="1511"/>
      <c r="BO84" s="1511"/>
      <c r="BP84" s="1511"/>
      <c r="BQ84" s="1510"/>
      <c r="BR84" s="1511"/>
      <c r="BS84" s="1511"/>
      <c r="BT84" s="1511"/>
      <c r="BU84" s="1512"/>
      <c r="BV84" s="1511"/>
      <c r="BW84" s="1511"/>
      <c r="BX84" s="1511"/>
      <c r="BY84" s="1511"/>
      <c r="BZ84" s="1511"/>
      <c r="CA84" s="1510"/>
      <c r="CB84" s="1511"/>
      <c r="CC84" s="1511"/>
      <c r="CD84" s="1511"/>
      <c r="CE84" s="1512"/>
      <c r="CF84" s="1510"/>
      <c r="CG84" s="1511"/>
      <c r="CH84" s="1511"/>
      <c r="CI84" s="1511"/>
      <c r="CJ84" s="1512"/>
      <c r="CK84" s="1511"/>
      <c r="CL84" s="1511"/>
      <c r="CM84" s="1511"/>
      <c r="CN84" s="1511"/>
      <c r="CO84" s="1511"/>
      <c r="CP84" s="1510"/>
      <c r="CQ84" s="1511"/>
      <c r="CR84" s="1511"/>
      <c r="CS84" s="1511"/>
      <c r="CT84" s="1512"/>
      <c r="CU84" s="1511"/>
      <c r="CV84" s="1511"/>
      <c r="CW84" s="1511"/>
      <c r="CX84" s="1511"/>
      <c r="CY84" s="1511"/>
      <c r="CZ84" s="1510"/>
      <c r="DA84" s="1511"/>
      <c r="DB84" s="1511"/>
      <c r="DC84" s="1511"/>
      <c r="DD84" s="1512"/>
      <c r="DE84" s="1510"/>
      <c r="DF84" s="1511"/>
      <c r="DG84" s="1511"/>
      <c r="DH84" s="1511"/>
      <c r="DI84" s="1521"/>
      <c r="DJ84" s="1511"/>
      <c r="DK84" s="1511"/>
      <c r="DL84" s="1511"/>
      <c r="DM84" s="1511"/>
      <c r="DN84" s="1511"/>
      <c r="DO84" s="1510"/>
      <c r="DP84" s="1511"/>
      <c r="DQ84" s="1511"/>
      <c r="DR84" s="1511"/>
      <c r="DS84" s="1512"/>
      <c r="DT84" s="1511"/>
      <c r="DU84" s="1511"/>
      <c r="DV84" s="1511"/>
      <c r="DW84" s="1511"/>
      <c r="DX84" s="1511"/>
      <c r="DY84" s="1510"/>
      <c r="DZ84" s="1511"/>
      <c r="EA84" s="1511"/>
      <c r="EB84" s="1511"/>
      <c r="EC84" s="1512"/>
      <c r="ED84" s="1511"/>
      <c r="EE84" s="1511"/>
      <c r="EF84" s="1511"/>
      <c r="EG84" s="1511"/>
      <c r="EH84" s="1511"/>
      <c r="EI84" s="1510"/>
      <c r="EJ84" s="1511"/>
      <c r="EK84" s="1511"/>
      <c r="EL84" s="1511"/>
      <c r="EM84" s="1512"/>
      <c r="EN84" s="1511"/>
      <c r="EO84" s="1511"/>
      <c r="EP84" s="1511"/>
      <c r="EQ84" s="1511"/>
      <c r="ER84" s="1511"/>
      <c r="ES84" s="1510"/>
      <c r="ET84" s="1511"/>
      <c r="EU84" s="1511"/>
      <c r="EV84" s="1511"/>
      <c r="EW84" s="1512"/>
      <c r="EX84" s="1510"/>
      <c r="EY84" s="1511"/>
      <c r="EZ84" s="1511"/>
      <c r="FA84" s="1511"/>
      <c r="FB84" s="1512"/>
      <c r="FC84" s="1510"/>
      <c r="FD84" s="1511"/>
      <c r="FE84" s="1511"/>
      <c r="FF84" s="1511"/>
      <c r="FG84" s="1512"/>
      <c r="FH84" s="1511"/>
      <c r="FI84" s="1511"/>
      <c r="FJ84" s="1511"/>
      <c r="FK84" s="1511"/>
      <c r="FL84" s="1511"/>
      <c r="FM84" s="1510"/>
      <c r="FN84" s="1511"/>
      <c r="FO84" s="1511"/>
      <c r="FP84" s="1511"/>
      <c r="FQ84" s="1512"/>
      <c r="FR84" s="1511"/>
      <c r="FS84" s="1511"/>
      <c r="FT84" s="1511"/>
      <c r="FU84" s="1511"/>
      <c r="FV84" s="1511"/>
      <c r="FW84" s="1510"/>
      <c r="FX84" s="1511"/>
      <c r="FY84" s="1511"/>
      <c r="FZ84" s="1511"/>
      <c r="GA84" s="1512"/>
      <c r="GB84" s="1511"/>
      <c r="GC84" s="1511"/>
      <c r="GD84" s="1511"/>
      <c r="GE84" s="1511"/>
      <c r="GF84" s="1512"/>
      <c r="GG84" s="1510"/>
      <c r="GH84" s="1511"/>
      <c r="GI84" s="1511"/>
      <c r="GJ84" s="1511"/>
      <c r="GK84" s="1513"/>
      <c r="GL84" s="1609"/>
      <c r="GM84" s="2155"/>
      <c r="GN84" s="2169"/>
      <c r="GO84" s="2168"/>
    </row>
    <row r="85" spans="1:198" ht="10.35" customHeight="1">
      <c r="A85" s="1387"/>
      <c r="B85" s="1390"/>
      <c r="C85" s="1390"/>
      <c r="D85" s="1381"/>
      <c r="E85" s="1390"/>
      <c r="F85" s="1381"/>
      <c r="G85" s="1737" t="s">
        <v>857</v>
      </c>
      <c r="H85" s="1738"/>
      <c r="I85" s="214"/>
      <c r="J85" s="215"/>
      <c r="K85" s="215"/>
      <c r="L85" s="215"/>
      <c r="M85" s="215"/>
      <c r="N85" s="218"/>
      <c r="O85" s="215"/>
      <c r="P85" s="215"/>
      <c r="Q85" s="215"/>
      <c r="R85" s="217"/>
      <c r="S85" s="215"/>
      <c r="T85" s="215"/>
      <c r="U85" s="215"/>
      <c r="V85" s="215"/>
      <c r="W85" s="215"/>
      <c r="X85" s="218"/>
      <c r="Y85" s="215"/>
      <c r="Z85" s="215"/>
      <c r="AA85" s="215"/>
      <c r="AB85" s="217"/>
      <c r="AC85" s="215"/>
      <c r="AD85" s="215"/>
      <c r="AE85" s="215"/>
      <c r="AF85" s="215"/>
      <c r="AG85" s="215"/>
      <c r="AH85" s="218"/>
      <c r="AI85" s="215"/>
      <c r="AJ85" s="215"/>
      <c r="AK85" s="215"/>
      <c r="AL85" s="217"/>
      <c r="AM85" s="215"/>
      <c r="AN85" s="215"/>
      <c r="AO85" s="215"/>
      <c r="AP85" s="215"/>
      <c r="AQ85" s="215"/>
      <c r="AR85" s="218"/>
      <c r="AS85" s="215"/>
      <c r="AT85" s="215"/>
      <c r="AU85" s="215"/>
      <c r="AV85" s="217"/>
      <c r="AW85" s="218"/>
      <c r="AX85" s="215"/>
      <c r="AY85" s="215"/>
      <c r="AZ85" s="215"/>
      <c r="BA85" s="220"/>
      <c r="BB85" s="215"/>
      <c r="BC85" s="215"/>
      <c r="BD85" s="215"/>
      <c r="BE85" s="215"/>
      <c r="BF85" s="215"/>
      <c r="BG85" s="218"/>
      <c r="BH85" s="215"/>
      <c r="BI85" s="215"/>
      <c r="BJ85" s="215"/>
      <c r="BK85" s="217"/>
      <c r="BL85" s="215"/>
      <c r="BM85" s="215"/>
      <c r="BN85" s="215"/>
      <c r="BO85" s="215"/>
      <c r="BP85" s="215"/>
      <c r="BQ85" s="218"/>
      <c r="BR85" s="215"/>
      <c r="BS85" s="215"/>
      <c r="BT85" s="215"/>
      <c r="BU85" s="217"/>
      <c r="BV85" s="215"/>
      <c r="BW85" s="215"/>
      <c r="BX85" s="215"/>
      <c r="BY85" s="215"/>
      <c r="BZ85" s="215"/>
      <c r="CA85" s="218"/>
      <c r="CB85" s="215"/>
      <c r="CC85" s="215"/>
      <c r="CD85" s="215"/>
      <c r="CE85" s="217"/>
      <c r="CF85" s="218"/>
      <c r="CG85" s="215"/>
      <c r="CH85" s="215"/>
      <c r="CI85" s="215"/>
      <c r="CJ85" s="217"/>
      <c r="CK85" s="215"/>
      <c r="CL85" s="215"/>
      <c r="CM85" s="215"/>
      <c r="CN85" s="215"/>
      <c r="CO85" s="215"/>
      <c r="CP85" s="218"/>
      <c r="CQ85" s="215"/>
      <c r="CR85" s="215"/>
      <c r="CS85" s="215"/>
      <c r="CT85" s="217"/>
      <c r="CU85" s="215"/>
      <c r="CV85" s="215"/>
      <c r="CW85" s="215"/>
      <c r="CX85" s="215"/>
      <c r="CY85" s="215"/>
      <c r="CZ85" s="218"/>
      <c r="DA85" s="215"/>
      <c r="DB85" s="215"/>
      <c r="DC85" s="215"/>
      <c r="DD85" s="217"/>
      <c r="DE85" s="218"/>
      <c r="DF85" s="215"/>
      <c r="DG85" s="215"/>
      <c r="DH85" s="215"/>
      <c r="DI85" s="220"/>
      <c r="DJ85" s="215"/>
      <c r="DK85" s="215"/>
      <c r="DL85" s="215"/>
      <c r="DM85" s="215"/>
      <c r="DN85" s="215"/>
      <c r="DO85" s="218"/>
      <c r="DP85" s="215"/>
      <c r="DQ85" s="215"/>
      <c r="DR85" s="215"/>
      <c r="DS85" s="217"/>
      <c r="DT85" s="215"/>
      <c r="DU85" s="215"/>
      <c r="DV85" s="215"/>
      <c r="DW85" s="215"/>
      <c r="DX85" s="215"/>
      <c r="DY85" s="218"/>
      <c r="DZ85" s="215"/>
      <c r="EA85" s="215"/>
      <c r="EB85" s="215"/>
      <c r="EC85" s="217"/>
      <c r="ED85" s="215"/>
      <c r="EE85" s="215"/>
      <c r="EF85" s="215"/>
      <c r="EG85" s="215"/>
      <c r="EH85" s="215"/>
      <c r="EI85" s="218"/>
      <c r="EJ85" s="215"/>
      <c r="EK85" s="215"/>
      <c r="EL85" s="215"/>
      <c r="EM85" s="217"/>
      <c r="EN85" s="215"/>
      <c r="EO85" s="215"/>
      <c r="EP85" s="215"/>
      <c r="EQ85" s="215"/>
      <c r="ER85" s="215"/>
      <c r="ES85" s="218"/>
      <c r="ET85" s="215"/>
      <c r="EU85" s="215"/>
      <c r="EV85" s="215"/>
      <c r="EW85" s="217"/>
      <c r="EX85" s="218"/>
      <c r="EY85" s="215"/>
      <c r="EZ85" s="215"/>
      <c r="FA85" s="215"/>
      <c r="FB85" s="217"/>
      <c r="FC85" s="218"/>
      <c r="FD85" s="215"/>
      <c r="FE85" s="215"/>
      <c r="FF85" s="215"/>
      <c r="FG85" s="217"/>
      <c r="FH85" s="215"/>
      <c r="FI85" s="215"/>
      <c r="FJ85" s="215"/>
      <c r="FK85" s="215"/>
      <c r="FL85" s="215"/>
      <c r="FM85" s="218"/>
      <c r="FN85" s="215"/>
      <c r="FO85" s="215"/>
      <c r="FP85" s="215"/>
      <c r="FQ85" s="217"/>
      <c r="FR85" s="215"/>
      <c r="FS85" s="215"/>
      <c r="FT85" s="215"/>
      <c r="FU85" s="215"/>
      <c r="FV85" s="215"/>
      <c r="FW85" s="218"/>
      <c r="FX85" s="215"/>
      <c r="FY85" s="215"/>
      <c r="FZ85" s="215"/>
      <c r="GA85" s="217"/>
      <c r="GB85" s="215"/>
      <c r="GC85" s="215"/>
      <c r="GD85" s="215"/>
      <c r="GE85" s="215"/>
      <c r="GF85" s="215"/>
      <c r="GG85" s="218"/>
      <c r="GH85" s="215"/>
      <c r="GI85" s="215"/>
      <c r="GJ85" s="215"/>
      <c r="GK85" s="215"/>
      <c r="GL85" s="1604">
        <f>SUM(I87:GK87)</f>
        <v>0</v>
      </c>
      <c r="GM85" s="2154">
        <f>ROUND(GL85/20,2)</f>
        <v>0</v>
      </c>
      <c r="GN85" s="2169"/>
      <c r="GO85" s="2168"/>
    </row>
    <row r="86" spans="1:198" ht="10.35" customHeight="1">
      <c r="A86" s="1387"/>
      <c r="B86" s="1390"/>
      <c r="C86" s="1390"/>
      <c r="D86" s="1381"/>
      <c r="E86" s="1390"/>
      <c r="F86" s="1381"/>
      <c r="G86" s="1739"/>
      <c r="H86" s="1740"/>
      <c r="I86" s="214"/>
      <c r="J86" s="215"/>
      <c r="K86" s="215"/>
      <c r="L86" s="215"/>
      <c r="M86" s="215"/>
      <c r="N86" s="218"/>
      <c r="O86" s="215"/>
      <c r="P86" s="215"/>
      <c r="Q86" s="215"/>
      <c r="R86" s="217"/>
      <c r="S86" s="215"/>
      <c r="T86" s="215"/>
      <c r="U86" s="215"/>
      <c r="V86" s="215"/>
      <c r="W86" s="215"/>
      <c r="X86" s="218"/>
      <c r="Y86" s="215"/>
      <c r="Z86" s="215"/>
      <c r="AA86" s="215"/>
      <c r="AB86" s="217"/>
      <c r="AC86" s="215"/>
      <c r="AD86" s="215"/>
      <c r="AE86" s="215"/>
      <c r="AF86" s="215"/>
      <c r="AG86" s="215"/>
      <c r="AH86" s="218"/>
      <c r="AI86" s="215"/>
      <c r="AJ86" s="215"/>
      <c r="AK86" s="215"/>
      <c r="AL86" s="217"/>
      <c r="AM86" s="215"/>
      <c r="AN86" s="215"/>
      <c r="AO86" s="215"/>
      <c r="AP86" s="215"/>
      <c r="AQ86" s="215"/>
      <c r="AR86" s="218"/>
      <c r="AS86" s="215"/>
      <c r="AT86" s="215"/>
      <c r="AU86" s="215"/>
      <c r="AV86" s="217"/>
      <c r="AW86" s="218"/>
      <c r="AX86" s="215"/>
      <c r="AY86" s="215"/>
      <c r="AZ86" s="215"/>
      <c r="BA86" s="220"/>
      <c r="BB86" s="215"/>
      <c r="BC86" s="215"/>
      <c r="BD86" s="215"/>
      <c r="BE86" s="215"/>
      <c r="BF86" s="215"/>
      <c r="BG86" s="218"/>
      <c r="BH86" s="215"/>
      <c r="BI86" s="215"/>
      <c r="BJ86" s="215"/>
      <c r="BK86" s="217"/>
      <c r="BL86" s="215"/>
      <c r="BM86" s="215"/>
      <c r="BN86" s="215"/>
      <c r="BO86" s="215"/>
      <c r="BP86" s="215"/>
      <c r="BQ86" s="218"/>
      <c r="BR86" s="215"/>
      <c r="BS86" s="215"/>
      <c r="BT86" s="215"/>
      <c r="BU86" s="217"/>
      <c r="BV86" s="215"/>
      <c r="BW86" s="215"/>
      <c r="BX86" s="215"/>
      <c r="BY86" s="215"/>
      <c r="BZ86" s="215"/>
      <c r="CA86" s="218"/>
      <c r="CB86" s="215"/>
      <c r="CC86" s="215"/>
      <c r="CD86" s="215"/>
      <c r="CE86" s="217"/>
      <c r="CF86" s="218"/>
      <c r="CG86" s="215"/>
      <c r="CH86" s="215"/>
      <c r="CI86" s="215"/>
      <c r="CJ86" s="217"/>
      <c r="CK86" s="215"/>
      <c r="CL86" s="215"/>
      <c r="CM86" s="215"/>
      <c r="CN86" s="215"/>
      <c r="CO86" s="215"/>
      <c r="CP86" s="218"/>
      <c r="CQ86" s="215"/>
      <c r="CR86" s="215"/>
      <c r="CS86" s="215"/>
      <c r="CT86" s="217"/>
      <c r="CU86" s="215"/>
      <c r="CV86" s="215"/>
      <c r="CW86" s="215"/>
      <c r="CX86" s="215"/>
      <c r="CY86" s="215"/>
      <c r="CZ86" s="218"/>
      <c r="DA86" s="215"/>
      <c r="DB86" s="215"/>
      <c r="DC86" s="215"/>
      <c r="DD86" s="217"/>
      <c r="DE86" s="218"/>
      <c r="DF86" s="215"/>
      <c r="DG86" s="215"/>
      <c r="DH86" s="215"/>
      <c r="DI86" s="220"/>
      <c r="DJ86" s="215"/>
      <c r="DK86" s="215"/>
      <c r="DL86" s="215"/>
      <c r="DM86" s="215"/>
      <c r="DN86" s="215"/>
      <c r="DO86" s="218"/>
      <c r="DP86" s="215"/>
      <c r="DQ86" s="215"/>
      <c r="DR86" s="215"/>
      <c r="DS86" s="217"/>
      <c r="DT86" s="215"/>
      <c r="DU86" s="215"/>
      <c r="DV86" s="215"/>
      <c r="DW86" s="215"/>
      <c r="DX86" s="215"/>
      <c r="DY86" s="218"/>
      <c r="DZ86" s="215"/>
      <c r="EA86" s="215"/>
      <c r="EB86" s="215"/>
      <c r="EC86" s="217"/>
      <c r="ED86" s="215"/>
      <c r="EE86" s="215"/>
      <c r="EF86" s="215"/>
      <c r="EG86" s="215"/>
      <c r="EH86" s="215"/>
      <c r="EI86" s="218"/>
      <c r="EJ86" s="215"/>
      <c r="EK86" s="215"/>
      <c r="EL86" s="215"/>
      <c r="EM86" s="217"/>
      <c r="EN86" s="215"/>
      <c r="EO86" s="215"/>
      <c r="EP86" s="215"/>
      <c r="EQ86" s="215"/>
      <c r="ER86" s="215"/>
      <c r="ES86" s="218"/>
      <c r="ET86" s="215"/>
      <c r="EU86" s="215"/>
      <c r="EV86" s="215"/>
      <c r="EW86" s="217"/>
      <c r="EX86" s="218"/>
      <c r="EY86" s="215"/>
      <c r="EZ86" s="215"/>
      <c r="FA86" s="215"/>
      <c r="FB86" s="217"/>
      <c r="FC86" s="218"/>
      <c r="FD86" s="215"/>
      <c r="FE86" s="215"/>
      <c r="FF86" s="215"/>
      <c r="FG86" s="217"/>
      <c r="FH86" s="215"/>
      <c r="FI86" s="215"/>
      <c r="FJ86" s="215"/>
      <c r="FK86" s="215"/>
      <c r="FL86" s="215"/>
      <c r="FM86" s="218"/>
      <c r="FN86" s="215"/>
      <c r="FO86" s="215"/>
      <c r="FP86" s="215"/>
      <c r="FQ86" s="217"/>
      <c r="FR86" s="215"/>
      <c r="FS86" s="215"/>
      <c r="FT86" s="215"/>
      <c r="FU86" s="215"/>
      <c r="FV86" s="215"/>
      <c r="FW86" s="218"/>
      <c r="FX86" s="215"/>
      <c r="FY86" s="215"/>
      <c r="FZ86" s="215"/>
      <c r="GA86" s="217"/>
      <c r="GB86" s="215"/>
      <c r="GC86" s="215"/>
      <c r="GD86" s="215"/>
      <c r="GE86" s="215"/>
      <c r="GF86" s="215"/>
      <c r="GG86" s="218"/>
      <c r="GH86" s="215"/>
      <c r="GI86" s="215"/>
      <c r="GJ86" s="215"/>
      <c r="GK86" s="215"/>
      <c r="GL86" s="1605"/>
      <c r="GM86" s="2154"/>
      <c r="GN86" s="2169"/>
      <c r="GO86" s="2168"/>
    </row>
    <row r="87" spans="1:198" ht="10.35" customHeight="1">
      <c r="A87" s="1387"/>
      <c r="B87" s="1390"/>
      <c r="C87" s="1390"/>
      <c r="D87" s="1381"/>
      <c r="E87" s="1390"/>
      <c r="F87" s="1381"/>
      <c r="G87" s="1741"/>
      <c r="H87" s="1742"/>
      <c r="I87" s="1517"/>
      <c r="J87" s="1511"/>
      <c r="K87" s="1511"/>
      <c r="L87" s="1511"/>
      <c r="M87" s="1511"/>
      <c r="N87" s="1510"/>
      <c r="O87" s="1511"/>
      <c r="P87" s="1511"/>
      <c r="Q87" s="1511"/>
      <c r="R87" s="1512"/>
      <c r="S87" s="1511"/>
      <c r="T87" s="1511"/>
      <c r="U87" s="1511"/>
      <c r="V87" s="1511"/>
      <c r="W87" s="1511"/>
      <c r="X87" s="1510"/>
      <c r="Y87" s="1511"/>
      <c r="Z87" s="1511"/>
      <c r="AA87" s="1511"/>
      <c r="AB87" s="1512"/>
      <c r="AC87" s="1511"/>
      <c r="AD87" s="1511"/>
      <c r="AE87" s="1511"/>
      <c r="AF87" s="1511"/>
      <c r="AG87" s="1511"/>
      <c r="AH87" s="1510"/>
      <c r="AI87" s="1511"/>
      <c r="AJ87" s="1511"/>
      <c r="AK87" s="1511"/>
      <c r="AL87" s="1512"/>
      <c r="AM87" s="1511"/>
      <c r="AN87" s="1511"/>
      <c r="AO87" s="1511"/>
      <c r="AP87" s="1511"/>
      <c r="AQ87" s="1511"/>
      <c r="AR87" s="1510"/>
      <c r="AS87" s="1511"/>
      <c r="AT87" s="1511"/>
      <c r="AU87" s="1511"/>
      <c r="AV87" s="1512"/>
      <c r="AW87" s="1510"/>
      <c r="AX87" s="1511"/>
      <c r="AY87" s="1511"/>
      <c r="AZ87" s="1511"/>
      <c r="BA87" s="1521"/>
      <c r="BB87" s="1511"/>
      <c r="BC87" s="1511"/>
      <c r="BD87" s="1511"/>
      <c r="BE87" s="1511"/>
      <c r="BF87" s="1511"/>
      <c r="BG87" s="1510"/>
      <c r="BH87" s="1511"/>
      <c r="BI87" s="1511"/>
      <c r="BJ87" s="1511"/>
      <c r="BK87" s="1512"/>
      <c r="BL87" s="1511"/>
      <c r="BM87" s="1511"/>
      <c r="BN87" s="1511"/>
      <c r="BO87" s="1511"/>
      <c r="BP87" s="1511"/>
      <c r="BQ87" s="1510"/>
      <c r="BR87" s="1511"/>
      <c r="BS87" s="1511"/>
      <c r="BT87" s="1511"/>
      <c r="BU87" s="1512"/>
      <c r="BV87" s="1511"/>
      <c r="BW87" s="1511"/>
      <c r="BX87" s="1511"/>
      <c r="BY87" s="1511"/>
      <c r="BZ87" s="1511"/>
      <c r="CA87" s="1510"/>
      <c r="CB87" s="1511"/>
      <c r="CC87" s="1511"/>
      <c r="CD87" s="1511"/>
      <c r="CE87" s="1512"/>
      <c r="CF87" s="1510"/>
      <c r="CG87" s="1511"/>
      <c r="CH87" s="1511"/>
      <c r="CI87" s="1511"/>
      <c r="CJ87" s="1512"/>
      <c r="CK87" s="1511"/>
      <c r="CL87" s="1511"/>
      <c r="CM87" s="1511"/>
      <c r="CN87" s="1511"/>
      <c r="CO87" s="1511"/>
      <c r="CP87" s="1510"/>
      <c r="CQ87" s="1511"/>
      <c r="CR87" s="1511"/>
      <c r="CS87" s="1511"/>
      <c r="CT87" s="1512"/>
      <c r="CU87" s="1511"/>
      <c r="CV87" s="1511"/>
      <c r="CW87" s="1511"/>
      <c r="CX87" s="1511"/>
      <c r="CY87" s="1511"/>
      <c r="CZ87" s="1510"/>
      <c r="DA87" s="1511"/>
      <c r="DB87" s="1511"/>
      <c r="DC87" s="1511"/>
      <c r="DD87" s="1512"/>
      <c r="DE87" s="1510"/>
      <c r="DF87" s="1511"/>
      <c r="DG87" s="1511"/>
      <c r="DH87" s="1511"/>
      <c r="DI87" s="1521"/>
      <c r="DJ87" s="1511"/>
      <c r="DK87" s="1511"/>
      <c r="DL87" s="1511"/>
      <c r="DM87" s="1511"/>
      <c r="DN87" s="1511"/>
      <c r="DO87" s="1510"/>
      <c r="DP87" s="1511"/>
      <c r="DQ87" s="1511"/>
      <c r="DR87" s="1511"/>
      <c r="DS87" s="1512"/>
      <c r="DT87" s="1511"/>
      <c r="DU87" s="1511"/>
      <c r="DV87" s="1511"/>
      <c r="DW87" s="1511"/>
      <c r="DX87" s="1511"/>
      <c r="DY87" s="1510"/>
      <c r="DZ87" s="1511"/>
      <c r="EA87" s="1511"/>
      <c r="EB87" s="1511"/>
      <c r="EC87" s="1512"/>
      <c r="ED87" s="1511"/>
      <c r="EE87" s="1511"/>
      <c r="EF87" s="1511"/>
      <c r="EG87" s="1511"/>
      <c r="EH87" s="1511"/>
      <c r="EI87" s="1510"/>
      <c r="EJ87" s="1511"/>
      <c r="EK87" s="1511"/>
      <c r="EL87" s="1511"/>
      <c r="EM87" s="1512"/>
      <c r="EN87" s="1511"/>
      <c r="EO87" s="1511"/>
      <c r="EP87" s="1511"/>
      <c r="EQ87" s="1511"/>
      <c r="ER87" s="1511"/>
      <c r="ES87" s="1510"/>
      <c r="ET87" s="1511"/>
      <c r="EU87" s="1511"/>
      <c r="EV87" s="1511"/>
      <c r="EW87" s="1512"/>
      <c r="EX87" s="1510"/>
      <c r="EY87" s="1511"/>
      <c r="EZ87" s="1511"/>
      <c r="FA87" s="1511"/>
      <c r="FB87" s="1512"/>
      <c r="FC87" s="1510"/>
      <c r="FD87" s="1511"/>
      <c r="FE87" s="1511"/>
      <c r="FF87" s="1511"/>
      <c r="FG87" s="1512"/>
      <c r="FH87" s="1511"/>
      <c r="FI87" s="1511"/>
      <c r="FJ87" s="1511"/>
      <c r="FK87" s="1511"/>
      <c r="FL87" s="1511"/>
      <c r="FM87" s="1510"/>
      <c r="FN87" s="1511"/>
      <c r="FO87" s="1511"/>
      <c r="FP87" s="1511"/>
      <c r="FQ87" s="1512"/>
      <c r="FR87" s="1511"/>
      <c r="FS87" s="1511"/>
      <c r="FT87" s="1511"/>
      <c r="FU87" s="1511"/>
      <c r="FV87" s="1511"/>
      <c r="FW87" s="1510"/>
      <c r="FX87" s="1511"/>
      <c r="FY87" s="1511"/>
      <c r="FZ87" s="1511"/>
      <c r="GA87" s="1512"/>
      <c r="GB87" s="1511"/>
      <c r="GC87" s="1511"/>
      <c r="GD87" s="1511"/>
      <c r="GE87" s="1511"/>
      <c r="GF87" s="1512"/>
      <c r="GG87" s="1510"/>
      <c r="GH87" s="1511"/>
      <c r="GI87" s="1511"/>
      <c r="GJ87" s="1511"/>
      <c r="GK87" s="1513"/>
      <c r="GL87" s="1607"/>
      <c r="GM87" s="2155"/>
      <c r="GN87" s="2169"/>
      <c r="GO87" s="2168"/>
    </row>
    <row r="88" spans="1:198" ht="10.35" customHeight="1">
      <c r="A88" s="1387"/>
      <c r="B88" s="1390"/>
      <c r="C88" s="1390"/>
      <c r="D88" s="1381"/>
      <c r="E88" s="1390"/>
      <c r="F88" s="1381"/>
      <c r="G88" s="1781" t="s">
        <v>858</v>
      </c>
      <c r="H88" s="1738"/>
      <c r="I88" s="214"/>
      <c r="J88" s="215"/>
      <c r="K88" s="215"/>
      <c r="L88" s="215"/>
      <c r="M88" s="215"/>
      <c r="N88" s="218"/>
      <c r="O88" s="215"/>
      <c r="P88" s="215"/>
      <c r="Q88" s="215"/>
      <c r="R88" s="217"/>
      <c r="S88" s="215"/>
      <c r="T88" s="215"/>
      <c r="U88" s="215"/>
      <c r="V88" s="215"/>
      <c r="W88" s="215"/>
      <c r="X88" s="218"/>
      <c r="Y88" s="215"/>
      <c r="Z88" s="215"/>
      <c r="AA88" s="215"/>
      <c r="AB88" s="217"/>
      <c r="AC88" s="215"/>
      <c r="AD88" s="215"/>
      <c r="AE88" s="215"/>
      <c r="AF88" s="215"/>
      <c r="AG88" s="215"/>
      <c r="AH88" s="218"/>
      <c r="AI88" s="215"/>
      <c r="AJ88" s="215"/>
      <c r="AK88" s="215"/>
      <c r="AL88" s="217"/>
      <c r="AM88" s="215"/>
      <c r="AN88" s="215"/>
      <c r="AO88" s="215"/>
      <c r="AP88" s="215"/>
      <c r="AQ88" s="215"/>
      <c r="AR88" s="218"/>
      <c r="AS88" s="215"/>
      <c r="AT88" s="215"/>
      <c r="AU88" s="215"/>
      <c r="AV88" s="217"/>
      <c r="AW88" s="218"/>
      <c r="AX88" s="215"/>
      <c r="AY88" s="215"/>
      <c r="AZ88" s="215"/>
      <c r="BA88" s="220"/>
      <c r="BB88" s="215"/>
      <c r="BC88" s="215"/>
      <c r="BD88" s="215"/>
      <c r="BE88" s="215"/>
      <c r="BF88" s="215"/>
      <c r="BG88" s="218"/>
      <c r="BH88" s="215"/>
      <c r="BI88" s="215"/>
      <c r="BJ88" s="215"/>
      <c r="BK88" s="217"/>
      <c r="BL88" s="215"/>
      <c r="BM88" s="215"/>
      <c r="BN88" s="215"/>
      <c r="BO88" s="215"/>
      <c r="BP88" s="215"/>
      <c r="BQ88" s="218"/>
      <c r="BR88" s="215"/>
      <c r="BS88" s="215"/>
      <c r="BT88" s="215"/>
      <c r="BU88" s="217"/>
      <c r="BV88" s="215"/>
      <c r="BW88" s="215"/>
      <c r="BX88" s="215"/>
      <c r="BY88" s="215"/>
      <c r="BZ88" s="215"/>
      <c r="CA88" s="218"/>
      <c r="CB88" s="215"/>
      <c r="CC88" s="215"/>
      <c r="CD88" s="215"/>
      <c r="CE88" s="217"/>
      <c r="CF88" s="218"/>
      <c r="CG88" s="215"/>
      <c r="CH88" s="215"/>
      <c r="CI88" s="215"/>
      <c r="CJ88" s="217"/>
      <c r="CK88" s="215"/>
      <c r="CL88" s="215"/>
      <c r="CM88" s="215"/>
      <c r="CN88" s="215"/>
      <c r="CO88" s="215"/>
      <c r="CP88" s="218"/>
      <c r="CQ88" s="215"/>
      <c r="CR88" s="215"/>
      <c r="CS88" s="215"/>
      <c r="CT88" s="217"/>
      <c r="CU88" s="215"/>
      <c r="CV88" s="215"/>
      <c r="CW88" s="215"/>
      <c r="CX88" s="215"/>
      <c r="CY88" s="215"/>
      <c r="CZ88" s="218"/>
      <c r="DA88" s="215"/>
      <c r="DB88" s="215"/>
      <c r="DC88" s="215"/>
      <c r="DD88" s="217"/>
      <c r="DE88" s="218"/>
      <c r="DF88" s="215"/>
      <c r="DG88" s="215"/>
      <c r="DH88" s="215"/>
      <c r="DI88" s="220"/>
      <c r="DJ88" s="215"/>
      <c r="DK88" s="215"/>
      <c r="DL88" s="215"/>
      <c r="DM88" s="215"/>
      <c r="DN88" s="215"/>
      <c r="DO88" s="218"/>
      <c r="DP88" s="215"/>
      <c r="DQ88" s="215"/>
      <c r="DR88" s="215"/>
      <c r="DS88" s="217"/>
      <c r="DT88" s="215"/>
      <c r="DU88" s="215"/>
      <c r="DV88" s="215"/>
      <c r="DW88" s="215"/>
      <c r="DX88" s="215"/>
      <c r="DY88" s="218"/>
      <c r="DZ88" s="215"/>
      <c r="EA88" s="215"/>
      <c r="EB88" s="215"/>
      <c r="EC88" s="217"/>
      <c r="ED88" s="215"/>
      <c r="EE88" s="215"/>
      <c r="EF88" s="215"/>
      <c r="EG88" s="215"/>
      <c r="EH88" s="215"/>
      <c r="EI88" s="218"/>
      <c r="EJ88" s="215"/>
      <c r="EK88" s="215"/>
      <c r="EL88" s="215"/>
      <c r="EM88" s="217"/>
      <c r="EN88" s="215"/>
      <c r="EO88" s="215"/>
      <c r="EP88" s="215"/>
      <c r="EQ88" s="215"/>
      <c r="ER88" s="215"/>
      <c r="ES88" s="218"/>
      <c r="ET88" s="215"/>
      <c r="EU88" s="215"/>
      <c r="EV88" s="215"/>
      <c r="EW88" s="217"/>
      <c r="EX88" s="218"/>
      <c r="EY88" s="215"/>
      <c r="EZ88" s="215"/>
      <c r="FA88" s="215"/>
      <c r="FB88" s="217"/>
      <c r="FC88" s="218"/>
      <c r="FD88" s="215"/>
      <c r="FE88" s="215"/>
      <c r="FF88" s="215"/>
      <c r="FG88" s="217"/>
      <c r="FH88" s="215"/>
      <c r="FI88" s="215"/>
      <c r="FJ88" s="215"/>
      <c r="FK88" s="215"/>
      <c r="FL88" s="215"/>
      <c r="FM88" s="218"/>
      <c r="FN88" s="215"/>
      <c r="FO88" s="215"/>
      <c r="FP88" s="215"/>
      <c r="FQ88" s="217"/>
      <c r="FR88" s="215"/>
      <c r="FS88" s="215"/>
      <c r="FT88" s="215"/>
      <c r="FU88" s="215"/>
      <c r="FV88" s="215"/>
      <c r="FW88" s="218"/>
      <c r="FX88" s="215"/>
      <c r="FY88" s="215"/>
      <c r="FZ88" s="215"/>
      <c r="GA88" s="217"/>
      <c r="GB88" s="215"/>
      <c r="GC88" s="215"/>
      <c r="GD88" s="215"/>
      <c r="GE88" s="215"/>
      <c r="GF88" s="215"/>
      <c r="GG88" s="218"/>
      <c r="GH88" s="215"/>
      <c r="GI88" s="215"/>
      <c r="GJ88" s="215"/>
      <c r="GK88" s="215"/>
      <c r="GL88" s="1604">
        <f>SUM(I90:GK90)</f>
        <v>0</v>
      </c>
      <c r="GM88" s="2154">
        <f>ROUND(GL88/20,2)</f>
        <v>0</v>
      </c>
      <c r="GN88" s="2169"/>
      <c r="GO88" s="2168"/>
    </row>
    <row r="89" spans="1:198" ht="10.35" customHeight="1">
      <c r="A89" s="1387"/>
      <c r="B89" s="1390"/>
      <c r="C89" s="1390"/>
      <c r="D89" s="1381"/>
      <c r="E89" s="1390"/>
      <c r="F89" s="1381"/>
      <c r="G89" s="1733"/>
      <c r="H89" s="1740"/>
      <c r="I89" s="215"/>
      <c r="J89" s="215"/>
      <c r="K89" s="215"/>
      <c r="L89" s="215"/>
      <c r="M89" s="215"/>
      <c r="N89" s="218"/>
      <c r="O89" s="215"/>
      <c r="P89" s="215"/>
      <c r="Q89" s="215"/>
      <c r="R89" s="217"/>
      <c r="S89" s="215"/>
      <c r="T89" s="215"/>
      <c r="U89" s="215"/>
      <c r="V89" s="215"/>
      <c r="W89" s="215"/>
      <c r="X89" s="218"/>
      <c r="Y89" s="215"/>
      <c r="Z89" s="215"/>
      <c r="AA89" s="215"/>
      <c r="AB89" s="217"/>
      <c r="AC89" s="215"/>
      <c r="AD89" s="215"/>
      <c r="AE89" s="215"/>
      <c r="AF89" s="215"/>
      <c r="AG89" s="215"/>
      <c r="AH89" s="218"/>
      <c r="AI89" s="215"/>
      <c r="AJ89" s="215"/>
      <c r="AK89" s="215"/>
      <c r="AL89" s="217"/>
      <c r="AM89" s="215"/>
      <c r="AN89" s="215"/>
      <c r="AO89" s="215"/>
      <c r="AP89" s="215"/>
      <c r="AQ89" s="215"/>
      <c r="AR89" s="218"/>
      <c r="AS89" s="215"/>
      <c r="AT89" s="215"/>
      <c r="AU89" s="215"/>
      <c r="AV89" s="217"/>
      <c r="AW89" s="218"/>
      <c r="AX89" s="215"/>
      <c r="AY89" s="215"/>
      <c r="AZ89" s="215"/>
      <c r="BA89" s="220"/>
      <c r="BB89" s="215"/>
      <c r="BC89" s="215"/>
      <c r="BD89" s="215"/>
      <c r="BE89" s="215"/>
      <c r="BF89" s="215"/>
      <c r="BG89" s="218"/>
      <c r="BH89" s="215"/>
      <c r="BI89" s="215"/>
      <c r="BJ89" s="215"/>
      <c r="BK89" s="217"/>
      <c r="BL89" s="215"/>
      <c r="BM89" s="215"/>
      <c r="BN89" s="215"/>
      <c r="BO89" s="215"/>
      <c r="BP89" s="215"/>
      <c r="BQ89" s="218"/>
      <c r="BR89" s="215"/>
      <c r="BS89" s="215"/>
      <c r="BT89" s="215"/>
      <c r="BU89" s="217"/>
      <c r="BV89" s="215"/>
      <c r="BW89" s="215"/>
      <c r="BX89" s="215"/>
      <c r="BY89" s="215"/>
      <c r="BZ89" s="215"/>
      <c r="CA89" s="218"/>
      <c r="CB89" s="215"/>
      <c r="CC89" s="215"/>
      <c r="CD89" s="215"/>
      <c r="CE89" s="217"/>
      <c r="CF89" s="218"/>
      <c r="CG89" s="215"/>
      <c r="CH89" s="215"/>
      <c r="CI89" s="215"/>
      <c r="CJ89" s="217"/>
      <c r="CK89" s="215"/>
      <c r="CL89" s="215"/>
      <c r="CM89" s="215"/>
      <c r="CN89" s="215"/>
      <c r="CO89" s="215"/>
      <c r="CP89" s="218"/>
      <c r="CQ89" s="215"/>
      <c r="CR89" s="215"/>
      <c r="CS89" s="215"/>
      <c r="CT89" s="217"/>
      <c r="CU89" s="215"/>
      <c r="CV89" s="215"/>
      <c r="CW89" s="215"/>
      <c r="CX89" s="215"/>
      <c r="CY89" s="215"/>
      <c r="CZ89" s="218"/>
      <c r="DA89" s="215"/>
      <c r="DB89" s="215"/>
      <c r="DC89" s="215"/>
      <c r="DD89" s="217"/>
      <c r="DE89" s="218"/>
      <c r="DF89" s="215"/>
      <c r="DG89" s="215"/>
      <c r="DH89" s="215"/>
      <c r="DI89" s="220"/>
      <c r="DJ89" s="215"/>
      <c r="DK89" s="215"/>
      <c r="DL89" s="215"/>
      <c r="DM89" s="215"/>
      <c r="DN89" s="215"/>
      <c r="DO89" s="218"/>
      <c r="DP89" s="215"/>
      <c r="DQ89" s="215"/>
      <c r="DR89" s="215"/>
      <c r="DS89" s="217"/>
      <c r="DT89" s="215"/>
      <c r="DU89" s="215"/>
      <c r="DV89" s="215"/>
      <c r="DW89" s="215"/>
      <c r="DX89" s="215"/>
      <c r="DY89" s="218"/>
      <c r="DZ89" s="215"/>
      <c r="EA89" s="215"/>
      <c r="EB89" s="215"/>
      <c r="EC89" s="217"/>
      <c r="ED89" s="215"/>
      <c r="EE89" s="215"/>
      <c r="EF89" s="215"/>
      <c r="EG89" s="215"/>
      <c r="EH89" s="215"/>
      <c r="EI89" s="218"/>
      <c r="EJ89" s="215"/>
      <c r="EK89" s="215"/>
      <c r="EL89" s="215"/>
      <c r="EM89" s="217"/>
      <c r="EN89" s="215"/>
      <c r="EO89" s="215"/>
      <c r="EP89" s="215"/>
      <c r="EQ89" s="215"/>
      <c r="ER89" s="215"/>
      <c r="ES89" s="218"/>
      <c r="ET89" s="215"/>
      <c r="EU89" s="215"/>
      <c r="EV89" s="215"/>
      <c r="EW89" s="217"/>
      <c r="EX89" s="218"/>
      <c r="EY89" s="215"/>
      <c r="EZ89" s="215"/>
      <c r="FA89" s="215"/>
      <c r="FB89" s="217"/>
      <c r="FC89" s="218"/>
      <c r="FD89" s="215"/>
      <c r="FE89" s="215"/>
      <c r="FF89" s="215"/>
      <c r="FG89" s="217"/>
      <c r="FH89" s="215"/>
      <c r="FI89" s="215"/>
      <c r="FJ89" s="215"/>
      <c r="FK89" s="215"/>
      <c r="FL89" s="215"/>
      <c r="FM89" s="218"/>
      <c r="FN89" s="215"/>
      <c r="FO89" s="215"/>
      <c r="FP89" s="215"/>
      <c r="FQ89" s="217"/>
      <c r="FR89" s="215"/>
      <c r="FS89" s="215"/>
      <c r="FT89" s="215"/>
      <c r="FU89" s="215"/>
      <c r="FV89" s="215"/>
      <c r="FW89" s="218"/>
      <c r="FX89" s="215"/>
      <c r="FY89" s="215"/>
      <c r="FZ89" s="215"/>
      <c r="GA89" s="217"/>
      <c r="GB89" s="215"/>
      <c r="GC89" s="215"/>
      <c r="GD89" s="215"/>
      <c r="GE89" s="215"/>
      <c r="GF89" s="215"/>
      <c r="GG89" s="218"/>
      <c r="GH89" s="215"/>
      <c r="GI89" s="215"/>
      <c r="GJ89" s="215"/>
      <c r="GK89" s="215"/>
      <c r="GL89" s="1605"/>
      <c r="GM89" s="2154"/>
      <c r="GN89" s="2169"/>
      <c r="GO89" s="2168"/>
    </row>
    <row r="90" spans="1:198" ht="10.35" customHeight="1" thickBot="1">
      <c r="A90" s="1404"/>
      <c r="B90" s="1406"/>
      <c r="C90" s="1406"/>
      <c r="D90" s="1384"/>
      <c r="E90" s="1406"/>
      <c r="F90" s="1384"/>
      <c r="G90" s="1782"/>
      <c r="H90" s="1783"/>
      <c r="I90" s="1536"/>
      <c r="J90" s="1502"/>
      <c r="K90" s="1502"/>
      <c r="L90" s="1502"/>
      <c r="M90" s="1502"/>
      <c r="N90" s="1501"/>
      <c r="O90" s="1502"/>
      <c r="P90" s="1502"/>
      <c r="Q90" s="1502"/>
      <c r="R90" s="1503"/>
      <c r="S90" s="1502"/>
      <c r="T90" s="1502"/>
      <c r="U90" s="1502"/>
      <c r="V90" s="1502"/>
      <c r="W90" s="1502"/>
      <c r="X90" s="1501"/>
      <c r="Y90" s="1502"/>
      <c r="Z90" s="1502"/>
      <c r="AA90" s="1502"/>
      <c r="AB90" s="1503"/>
      <c r="AC90" s="1502"/>
      <c r="AD90" s="1502"/>
      <c r="AE90" s="1502"/>
      <c r="AF90" s="1502"/>
      <c r="AG90" s="1502"/>
      <c r="AH90" s="1501"/>
      <c r="AI90" s="1502"/>
      <c r="AJ90" s="1502"/>
      <c r="AK90" s="1502"/>
      <c r="AL90" s="1503"/>
      <c r="AM90" s="1767"/>
      <c r="AN90" s="1768"/>
      <c r="AO90" s="1768"/>
      <c r="AP90" s="1768"/>
      <c r="AQ90" s="1769"/>
      <c r="AR90" s="1533"/>
      <c r="AS90" s="1534"/>
      <c r="AT90" s="1534"/>
      <c r="AU90" s="1534"/>
      <c r="AV90" s="1535"/>
      <c r="AW90" s="1533"/>
      <c r="AX90" s="1534"/>
      <c r="AY90" s="1534"/>
      <c r="AZ90" s="1534"/>
      <c r="BA90" s="1557"/>
      <c r="BB90" s="1502"/>
      <c r="BC90" s="1502"/>
      <c r="BD90" s="1502"/>
      <c r="BE90" s="1502"/>
      <c r="BF90" s="1502"/>
      <c r="BG90" s="1533"/>
      <c r="BH90" s="1534"/>
      <c r="BI90" s="1534"/>
      <c r="BJ90" s="1534"/>
      <c r="BK90" s="1535"/>
      <c r="BL90" s="1502"/>
      <c r="BM90" s="1502"/>
      <c r="BN90" s="1502"/>
      <c r="BO90" s="1502"/>
      <c r="BP90" s="1502"/>
      <c r="BQ90" s="1501"/>
      <c r="BR90" s="1502"/>
      <c r="BS90" s="1502"/>
      <c r="BT90" s="1502"/>
      <c r="BU90" s="1503"/>
      <c r="BV90" s="1502"/>
      <c r="BW90" s="1502"/>
      <c r="BX90" s="1502"/>
      <c r="BY90" s="1502"/>
      <c r="BZ90" s="1502"/>
      <c r="CA90" s="1501"/>
      <c r="CB90" s="1502"/>
      <c r="CC90" s="1502"/>
      <c r="CD90" s="1502"/>
      <c r="CE90" s="1503"/>
      <c r="CF90" s="1501"/>
      <c r="CG90" s="1502"/>
      <c r="CH90" s="1502"/>
      <c r="CI90" s="1502"/>
      <c r="CJ90" s="1503"/>
      <c r="CK90" s="1502"/>
      <c r="CL90" s="1502"/>
      <c r="CM90" s="1502"/>
      <c r="CN90" s="1502"/>
      <c r="CO90" s="1502"/>
      <c r="CP90" s="1501"/>
      <c r="CQ90" s="1502"/>
      <c r="CR90" s="1502"/>
      <c r="CS90" s="1502"/>
      <c r="CT90" s="1503"/>
      <c r="CU90" s="1502"/>
      <c r="CV90" s="1502"/>
      <c r="CW90" s="1502"/>
      <c r="CX90" s="1502"/>
      <c r="CY90" s="1502"/>
      <c r="CZ90" s="1501"/>
      <c r="DA90" s="1502"/>
      <c r="DB90" s="1502"/>
      <c r="DC90" s="1502"/>
      <c r="DD90" s="1503"/>
      <c r="DE90" s="1501"/>
      <c r="DF90" s="1502"/>
      <c r="DG90" s="1502"/>
      <c r="DH90" s="1502"/>
      <c r="DI90" s="1544"/>
      <c r="DJ90" s="1502"/>
      <c r="DK90" s="1502"/>
      <c r="DL90" s="1502"/>
      <c r="DM90" s="1502"/>
      <c r="DN90" s="1502"/>
      <c r="DO90" s="1501"/>
      <c r="DP90" s="1502"/>
      <c r="DQ90" s="1502"/>
      <c r="DR90" s="1502"/>
      <c r="DS90" s="1503"/>
      <c r="DT90" s="1502"/>
      <c r="DU90" s="1502"/>
      <c r="DV90" s="1502"/>
      <c r="DW90" s="1502"/>
      <c r="DX90" s="1502"/>
      <c r="DY90" s="1501"/>
      <c r="DZ90" s="1502"/>
      <c r="EA90" s="1502"/>
      <c r="EB90" s="1502"/>
      <c r="EC90" s="1503"/>
      <c r="ED90" s="1502"/>
      <c r="EE90" s="1502"/>
      <c r="EF90" s="1502"/>
      <c r="EG90" s="1502"/>
      <c r="EH90" s="1502"/>
      <c r="EI90" s="1501"/>
      <c r="EJ90" s="1502"/>
      <c r="EK90" s="1502"/>
      <c r="EL90" s="1502"/>
      <c r="EM90" s="1503"/>
      <c r="EN90" s="1502"/>
      <c r="EO90" s="1502"/>
      <c r="EP90" s="1502"/>
      <c r="EQ90" s="1502"/>
      <c r="ER90" s="1502"/>
      <c r="ES90" s="1501"/>
      <c r="ET90" s="1502"/>
      <c r="EU90" s="1502"/>
      <c r="EV90" s="1502"/>
      <c r="EW90" s="1503"/>
      <c r="EX90" s="1501"/>
      <c r="EY90" s="1502"/>
      <c r="EZ90" s="1502"/>
      <c r="FA90" s="1502"/>
      <c r="FB90" s="1503"/>
      <c r="FC90" s="1501"/>
      <c r="FD90" s="1502"/>
      <c r="FE90" s="1502"/>
      <c r="FF90" s="1502"/>
      <c r="FG90" s="1503"/>
      <c r="FH90" s="1502"/>
      <c r="FI90" s="1502"/>
      <c r="FJ90" s="1502"/>
      <c r="FK90" s="1502"/>
      <c r="FL90" s="1502"/>
      <c r="FM90" s="1501"/>
      <c r="FN90" s="1502"/>
      <c r="FO90" s="1502"/>
      <c r="FP90" s="1502"/>
      <c r="FQ90" s="1503"/>
      <c r="FR90" s="1502"/>
      <c r="FS90" s="1502"/>
      <c r="FT90" s="1502"/>
      <c r="FU90" s="1502"/>
      <c r="FV90" s="1502"/>
      <c r="FW90" s="1501"/>
      <c r="FX90" s="1502"/>
      <c r="FY90" s="1502"/>
      <c r="FZ90" s="1502"/>
      <c r="GA90" s="1503"/>
      <c r="GB90" s="1502"/>
      <c r="GC90" s="1502"/>
      <c r="GD90" s="1502"/>
      <c r="GE90" s="1502"/>
      <c r="GF90" s="1503"/>
      <c r="GG90" s="1501"/>
      <c r="GH90" s="1502"/>
      <c r="GI90" s="1502"/>
      <c r="GJ90" s="1502"/>
      <c r="GK90" s="1541"/>
      <c r="GL90" s="1621"/>
      <c r="GM90" s="2156"/>
      <c r="GN90" s="2170"/>
      <c r="GO90" s="2171"/>
    </row>
    <row r="91" spans="1:198" ht="10.35" customHeight="1">
      <c r="A91" s="1408"/>
      <c r="B91" s="1405" t="str">
        <f>IF($A91="","",VLOOKUP($A91,②従事者明細!$A$3:$I$39,2))</f>
        <v/>
      </c>
      <c r="C91" s="1405" t="str">
        <f>IF($A91="","",VLOOKUP($A91,②従事者明細!$A$3:$I$39,3))</f>
        <v/>
      </c>
      <c r="D91" s="1383" t="str">
        <f>IF($A91="","",VLOOKUP($A91,②従事者明細!$A$3:$I$39,6))</f>
        <v/>
      </c>
      <c r="E91" s="1405" t="str">
        <f>IF($A91="","",VLOOKUP($A91,②従事者明細!$A$3:$I$39,5))</f>
        <v/>
      </c>
      <c r="F91" s="1383" t="str">
        <f>IF($A91="","",VLOOKUP($A91,②従事者明細!$A$3:$I$39,4))</f>
        <v/>
      </c>
      <c r="G91" s="1731" t="s">
        <v>856</v>
      </c>
      <c r="H91" s="1732"/>
      <c r="I91" s="214"/>
      <c r="J91" s="215"/>
      <c r="K91" s="215"/>
      <c r="L91" s="215"/>
      <c r="M91" s="215"/>
      <c r="N91" s="218"/>
      <c r="O91" s="215"/>
      <c r="P91" s="215"/>
      <c r="Q91" s="215"/>
      <c r="R91" s="217"/>
      <c r="S91" s="215"/>
      <c r="T91" s="215"/>
      <c r="U91" s="215"/>
      <c r="V91" s="215"/>
      <c r="W91" s="215"/>
      <c r="X91" s="218"/>
      <c r="Y91" s="215"/>
      <c r="Z91" s="215"/>
      <c r="AA91" s="215"/>
      <c r="AB91" s="217"/>
      <c r="AC91" s="215"/>
      <c r="AD91" s="215"/>
      <c r="AE91" s="215"/>
      <c r="AF91" s="215"/>
      <c r="AG91" s="215"/>
      <c r="AH91" s="218"/>
      <c r="AI91" s="215"/>
      <c r="AJ91" s="215"/>
      <c r="AK91" s="215"/>
      <c r="AL91" s="217"/>
      <c r="AM91" s="215"/>
      <c r="AN91" s="215"/>
      <c r="AO91" s="215"/>
      <c r="AP91" s="215"/>
      <c r="AQ91" s="215"/>
      <c r="AR91" s="218"/>
      <c r="AS91" s="215"/>
      <c r="AT91" s="215"/>
      <c r="AU91" s="215"/>
      <c r="AV91" s="217"/>
      <c r="AW91" s="218"/>
      <c r="AX91" s="215"/>
      <c r="AY91" s="215"/>
      <c r="AZ91" s="215"/>
      <c r="BA91" s="220"/>
      <c r="BB91" s="215"/>
      <c r="BC91" s="215"/>
      <c r="BD91" s="215"/>
      <c r="BE91" s="215"/>
      <c r="BF91" s="215"/>
      <c r="BG91" s="218"/>
      <c r="BH91" s="215"/>
      <c r="BI91" s="215"/>
      <c r="BJ91" s="215"/>
      <c r="BK91" s="217"/>
      <c r="BL91" s="215"/>
      <c r="BM91" s="215"/>
      <c r="BN91" s="215"/>
      <c r="BO91" s="215"/>
      <c r="BP91" s="215"/>
      <c r="BQ91" s="218"/>
      <c r="BR91" s="215"/>
      <c r="BS91" s="215"/>
      <c r="BT91" s="215"/>
      <c r="BU91" s="217"/>
      <c r="BV91" s="215"/>
      <c r="BW91" s="215"/>
      <c r="BX91" s="215"/>
      <c r="BY91" s="215"/>
      <c r="BZ91" s="215"/>
      <c r="CA91" s="218"/>
      <c r="CB91" s="215"/>
      <c r="CC91" s="215"/>
      <c r="CD91" s="215"/>
      <c r="CE91" s="217"/>
      <c r="CF91" s="218"/>
      <c r="CG91" s="215"/>
      <c r="CH91" s="215"/>
      <c r="CI91" s="215"/>
      <c r="CJ91" s="217"/>
      <c r="CK91" s="215"/>
      <c r="CL91" s="215"/>
      <c r="CM91" s="215"/>
      <c r="CN91" s="215"/>
      <c r="CO91" s="215"/>
      <c r="CP91" s="218"/>
      <c r="CQ91" s="215"/>
      <c r="CR91" s="215"/>
      <c r="CS91" s="215"/>
      <c r="CT91" s="217"/>
      <c r="CU91" s="215"/>
      <c r="CV91" s="215"/>
      <c r="CW91" s="215"/>
      <c r="CX91" s="215"/>
      <c r="CY91" s="215"/>
      <c r="CZ91" s="218"/>
      <c r="DA91" s="215"/>
      <c r="DB91" s="215"/>
      <c r="DC91" s="215"/>
      <c r="DD91" s="217"/>
      <c r="DE91" s="218"/>
      <c r="DF91" s="215"/>
      <c r="DG91" s="215"/>
      <c r="DH91" s="215"/>
      <c r="DI91" s="220"/>
      <c r="DJ91" s="215"/>
      <c r="DK91" s="215"/>
      <c r="DL91" s="215"/>
      <c r="DM91" s="215"/>
      <c r="DN91" s="215"/>
      <c r="DO91" s="218"/>
      <c r="DP91" s="215"/>
      <c r="DQ91" s="215"/>
      <c r="DR91" s="215"/>
      <c r="DS91" s="217"/>
      <c r="DT91" s="215"/>
      <c r="DU91" s="215"/>
      <c r="DV91" s="215"/>
      <c r="DW91" s="215"/>
      <c r="DX91" s="215"/>
      <c r="DY91" s="218"/>
      <c r="DZ91" s="215"/>
      <c r="EA91" s="215"/>
      <c r="EB91" s="215"/>
      <c r="EC91" s="217"/>
      <c r="ED91" s="215"/>
      <c r="EE91" s="215"/>
      <c r="EF91" s="215"/>
      <c r="EG91" s="215"/>
      <c r="EH91" s="215"/>
      <c r="EI91" s="218"/>
      <c r="EJ91" s="215"/>
      <c r="EK91" s="215"/>
      <c r="EL91" s="215"/>
      <c r="EM91" s="217"/>
      <c r="EN91" s="215"/>
      <c r="EO91" s="215"/>
      <c r="EP91" s="215"/>
      <c r="EQ91" s="215"/>
      <c r="ER91" s="215"/>
      <c r="ES91" s="218"/>
      <c r="ET91" s="215"/>
      <c r="EU91" s="215"/>
      <c r="EV91" s="215"/>
      <c r="EW91" s="217"/>
      <c r="EX91" s="218"/>
      <c r="EY91" s="215"/>
      <c r="EZ91" s="215"/>
      <c r="FA91" s="215"/>
      <c r="FB91" s="217"/>
      <c r="FC91" s="218"/>
      <c r="FD91" s="215"/>
      <c r="FE91" s="215"/>
      <c r="FF91" s="215"/>
      <c r="FG91" s="217"/>
      <c r="FH91" s="215"/>
      <c r="FI91" s="215"/>
      <c r="FJ91" s="215"/>
      <c r="FK91" s="215"/>
      <c r="FL91" s="215"/>
      <c r="FM91" s="218"/>
      <c r="FN91" s="215"/>
      <c r="FO91" s="215"/>
      <c r="FP91" s="215"/>
      <c r="FQ91" s="217"/>
      <c r="FR91" s="215"/>
      <c r="FS91" s="215"/>
      <c r="FT91" s="215"/>
      <c r="FU91" s="215"/>
      <c r="FV91" s="215"/>
      <c r="FW91" s="218"/>
      <c r="FX91" s="215"/>
      <c r="FY91" s="215"/>
      <c r="FZ91" s="215"/>
      <c r="GA91" s="217"/>
      <c r="GB91" s="215"/>
      <c r="GC91" s="215"/>
      <c r="GD91" s="215"/>
      <c r="GE91" s="215"/>
      <c r="GF91" s="215"/>
      <c r="GG91" s="218"/>
      <c r="GH91" s="215"/>
      <c r="GI91" s="215"/>
      <c r="GJ91" s="215"/>
      <c r="GK91" s="215"/>
      <c r="GL91" s="1608">
        <f>SUM(I93:GK93)</f>
        <v>0</v>
      </c>
      <c r="GM91" s="2153">
        <f>ROUND(GL91/20,2)</f>
        <v>0</v>
      </c>
      <c r="GN91" s="2172"/>
      <c r="GO91" s="2173"/>
    </row>
    <row r="92" spans="1:198" ht="10.35" customHeight="1">
      <c r="A92" s="1409"/>
      <c r="B92" s="1390"/>
      <c r="C92" s="1390"/>
      <c r="D92" s="1381"/>
      <c r="E92" s="1390"/>
      <c r="F92" s="1381"/>
      <c r="G92" s="1733"/>
      <c r="H92" s="1734"/>
      <c r="I92" s="214"/>
      <c r="J92" s="215"/>
      <c r="K92" s="215"/>
      <c r="L92" s="215"/>
      <c r="M92" s="215"/>
      <c r="N92" s="218"/>
      <c r="O92" s="215"/>
      <c r="P92" s="215"/>
      <c r="Q92" s="215"/>
      <c r="R92" s="217"/>
      <c r="S92" s="215"/>
      <c r="T92" s="215"/>
      <c r="U92" s="215"/>
      <c r="V92" s="215"/>
      <c r="W92" s="215"/>
      <c r="X92" s="218"/>
      <c r="Y92" s="215"/>
      <c r="Z92" s="215"/>
      <c r="AA92" s="215"/>
      <c r="AB92" s="217"/>
      <c r="AC92" s="215"/>
      <c r="AD92" s="215"/>
      <c r="AE92" s="215"/>
      <c r="AF92" s="215"/>
      <c r="AG92" s="215"/>
      <c r="AH92" s="218"/>
      <c r="AI92" s="215"/>
      <c r="AJ92" s="215"/>
      <c r="AK92" s="215"/>
      <c r="AL92" s="217"/>
      <c r="AM92" s="215"/>
      <c r="AN92" s="215"/>
      <c r="AO92" s="215"/>
      <c r="AP92" s="215"/>
      <c r="AQ92" s="215"/>
      <c r="AR92" s="218"/>
      <c r="AS92" s="215"/>
      <c r="AT92" s="215"/>
      <c r="AU92" s="215"/>
      <c r="AV92" s="217"/>
      <c r="AW92" s="218"/>
      <c r="AX92" s="215"/>
      <c r="AY92" s="215"/>
      <c r="AZ92" s="215"/>
      <c r="BA92" s="220"/>
      <c r="BB92" s="215"/>
      <c r="BC92" s="215"/>
      <c r="BD92" s="215"/>
      <c r="BE92" s="215"/>
      <c r="BF92" s="215"/>
      <c r="BG92" s="218"/>
      <c r="BH92" s="215"/>
      <c r="BI92" s="215"/>
      <c r="BJ92" s="215"/>
      <c r="BK92" s="217"/>
      <c r="BL92" s="215"/>
      <c r="BM92" s="215"/>
      <c r="BN92" s="215"/>
      <c r="BO92" s="215"/>
      <c r="BP92" s="215"/>
      <c r="BQ92" s="218"/>
      <c r="BR92" s="215"/>
      <c r="BS92" s="215"/>
      <c r="BT92" s="215"/>
      <c r="BU92" s="217"/>
      <c r="BV92" s="215"/>
      <c r="BW92" s="215"/>
      <c r="BX92" s="215"/>
      <c r="BY92" s="215"/>
      <c r="BZ92" s="215"/>
      <c r="CA92" s="218"/>
      <c r="CB92" s="215"/>
      <c r="CC92" s="215"/>
      <c r="CD92" s="215"/>
      <c r="CE92" s="217"/>
      <c r="CF92" s="218"/>
      <c r="CG92" s="215"/>
      <c r="CH92" s="215"/>
      <c r="CI92" s="215"/>
      <c r="CJ92" s="217"/>
      <c r="CK92" s="215"/>
      <c r="CL92" s="215"/>
      <c r="CM92" s="215"/>
      <c r="CN92" s="215"/>
      <c r="CO92" s="215"/>
      <c r="CP92" s="218"/>
      <c r="CQ92" s="215"/>
      <c r="CR92" s="215"/>
      <c r="CS92" s="215"/>
      <c r="CT92" s="217"/>
      <c r="CU92" s="215"/>
      <c r="CV92" s="215"/>
      <c r="CW92" s="215"/>
      <c r="CX92" s="215"/>
      <c r="CY92" s="215"/>
      <c r="CZ92" s="218"/>
      <c r="DA92" s="215"/>
      <c r="DB92" s="215"/>
      <c r="DC92" s="215"/>
      <c r="DD92" s="217"/>
      <c r="DE92" s="218"/>
      <c r="DF92" s="215"/>
      <c r="DG92" s="215"/>
      <c r="DH92" s="215"/>
      <c r="DI92" s="220"/>
      <c r="DJ92" s="215"/>
      <c r="DK92" s="215"/>
      <c r="DL92" s="215"/>
      <c r="DM92" s="215"/>
      <c r="DN92" s="215"/>
      <c r="DO92" s="218"/>
      <c r="DP92" s="215"/>
      <c r="DQ92" s="215"/>
      <c r="DR92" s="215"/>
      <c r="DS92" s="217"/>
      <c r="DT92" s="215"/>
      <c r="DU92" s="215"/>
      <c r="DV92" s="215"/>
      <c r="DW92" s="215"/>
      <c r="DX92" s="215"/>
      <c r="DY92" s="218"/>
      <c r="DZ92" s="215"/>
      <c r="EA92" s="215"/>
      <c r="EB92" s="215"/>
      <c r="EC92" s="217"/>
      <c r="ED92" s="215"/>
      <c r="EE92" s="215"/>
      <c r="EF92" s="215"/>
      <c r="EG92" s="215"/>
      <c r="EH92" s="215"/>
      <c r="EI92" s="218"/>
      <c r="EJ92" s="215"/>
      <c r="EK92" s="215"/>
      <c r="EL92" s="215"/>
      <c r="EM92" s="217"/>
      <c r="EN92" s="215"/>
      <c r="EO92" s="215"/>
      <c r="EP92" s="215"/>
      <c r="EQ92" s="215"/>
      <c r="ER92" s="215"/>
      <c r="ES92" s="218"/>
      <c r="ET92" s="215"/>
      <c r="EU92" s="215"/>
      <c r="EV92" s="215"/>
      <c r="EW92" s="217"/>
      <c r="EX92" s="218"/>
      <c r="EY92" s="215"/>
      <c r="EZ92" s="215"/>
      <c r="FA92" s="215"/>
      <c r="FB92" s="217"/>
      <c r="FC92" s="218"/>
      <c r="FD92" s="215"/>
      <c r="FE92" s="215"/>
      <c r="FF92" s="215"/>
      <c r="FG92" s="217"/>
      <c r="FH92" s="215"/>
      <c r="FI92" s="215"/>
      <c r="FJ92" s="215"/>
      <c r="FK92" s="215"/>
      <c r="FL92" s="215"/>
      <c r="FM92" s="218"/>
      <c r="FN92" s="215"/>
      <c r="FO92" s="215"/>
      <c r="FP92" s="215"/>
      <c r="FQ92" s="217"/>
      <c r="FR92" s="215"/>
      <c r="FS92" s="215"/>
      <c r="FT92" s="215"/>
      <c r="FU92" s="215"/>
      <c r="FV92" s="215"/>
      <c r="FW92" s="218"/>
      <c r="FX92" s="215"/>
      <c r="FY92" s="215"/>
      <c r="FZ92" s="215"/>
      <c r="GA92" s="217"/>
      <c r="GB92" s="215"/>
      <c r="GC92" s="215"/>
      <c r="GD92" s="215"/>
      <c r="GE92" s="215"/>
      <c r="GF92" s="215"/>
      <c r="GG92" s="218"/>
      <c r="GH92" s="215"/>
      <c r="GI92" s="215"/>
      <c r="GJ92" s="215"/>
      <c r="GK92" s="215"/>
      <c r="GL92" s="1609"/>
      <c r="GM92" s="2154"/>
      <c r="GN92" s="2169"/>
      <c r="GO92" s="2168"/>
    </row>
    <row r="93" spans="1:198" ht="10.35" customHeight="1">
      <c r="A93" s="1409"/>
      <c r="B93" s="1390"/>
      <c r="C93" s="1390"/>
      <c r="D93" s="1381"/>
      <c r="E93" s="1390"/>
      <c r="F93" s="1381"/>
      <c r="G93" s="1735"/>
      <c r="H93" s="1736"/>
      <c r="I93" s="1517"/>
      <c r="J93" s="1511"/>
      <c r="K93" s="1511"/>
      <c r="L93" s="1511"/>
      <c r="M93" s="1511"/>
      <c r="N93" s="1510"/>
      <c r="O93" s="1511"/>
      <c r="P93" s="1511"/>
      <c r="Q93" s="1511"/>
      <c r="R93" s="1512"/>
      <c r="S93" s="1511"/>
      <c r="T93" s="1511"/>
      <c r="U93" s="1511"/>
      <c r="V93" s="1511"/>
      <c r="W93" s="1511"/>
      <c r="X93" s="1510"/>
      <c r="Y93" s="1511"/>
      <c r="Z93" s="1511"/>
      <c r="AA93" s="1511"/>
      <c r="AB93" s="1512"/>
      <c r="AC93" s="1511"/>
      <c r="AD93" s="1511"/>
      <c r="AE93" s="1511"/>
      <c r="AF93" s="1511"/>
      <c r="AG93" s="1511"/>
      <c r="AH93" s="1510"/>
      <c r="AI93" s="1511"/>
      <c r="AJ93" s="1511"/>
      <c r="AK93" s="1511"/>
      <c r="AL93" s="1512"/>
      <c r="AM93" s="1510"/>
      <c r="AN93" s="1511"/>
      <c r="AO93" s="1511"/>
      <c r="AP93" s="1511"/>
      <c r="AQ93" s="1512"/>
      <c r="AR93" s="1511"/>
      <c r="AS93" s="1511"/>
      <c r="AT93" s="1511"/>
      <c r="AU93" s="1511"/>
      <c r="AV93" s="1511"/>
      <c r="AW93" s="1510"/>
      <c r="AX93" s="1511"/>
      <c r="AY93" s="1511"/>
      <c r="AZ93" s="1511"/>
      <c r="BA93" s="1521"/>
      <c r="BB93" s="1511"/>
      <c r="BC93" s="1511"/>
      <c r="BD93" s="1511"/>
      <c r="BE93" s="1511"/>
      <c r="BF93" s="1511"/>
      <c r="BG93" s="1510"/>
      <c r="BH93" s="1511"/>
      <c r="BI93" s="1511"/>
      <c r="BJ93" s="1511"/>
      <c r="BK93" s="1512"/>
      <c r="BL93" s="1511"/>
      <c r="BM93" s="1511"/>
      <c r="BN93" s="1511"/>
      <c r="BO93" s="1511"/>
      <c r="BP93" s="1511"/>
      <c r="BQ93" s="1510"/>
      <c r="BR93" s="1511"/>
      <c r="BS93" s="1511"/>
      <c r="BT93" s="1511"/>
      <c r="BU93" s="1512"/>
      <c r="BV93" s="1511"/>
      <c r="BW93" s="1511"/>
      <c r="BX93" s="1511"/>
      <c r="BY93" s="1511"/>
      <c r="BZ93" s="1511"/>
      <c r="CA93" s="1510"/>
      <c r="CB93" s="1511"/>
      <c r="CC93" s="1511"/>
      <c r="CD93" s="1511"/>
      <c r="CE93" s="1512"/>
      <c r="CF93" s="1510"/>
      <c r="CG93" s="1511"/>
      <c r="CH93" s="1511"/>
      <c r="CI93" s="1511"/>
      <c r="CJ93" s="1512"/>
      <c r="CK93" s="1511"/>
      <c r="CL93" s="1511"/>
      <c r="CM93" s="1511"/>
      <c r="CN93" s="1511"/>
      <c r="CO93" s="1511"/>
      <c r="CP93" s="1510"/>
      <c r="CQ93" s="1511"/>
      <c r="CR93" s="1511"/>
      <c r="CS93" s="1511"/>
      <c r="CT93" s="1512"/>
      <c r="CU93" s="1511"/>
      <c r="CV93" s="1511"/>
      <c r="CW93" s="1511"/>
      <c r="CX93" s="1511"/>
      <c r="CY93" s="1511"/>
      <c r="CZ93" s="1510"/>
      <c r="DA93" s="1511"/>
      <c r="DB93" s="1511"/>
      <c r="DC93" s="1511"/>
      <c r="DD93" s="1512"/>
      <c r="DE93" s="1510"/>
      <c r="DF93" s="1511"/>
      <c r="DG93" s="1511"/>
      <c r="DH93" s="1511"/>
      <c r="DI93" s="1521"/>
      <c r="DJ93" s="1511"/>
      <c r="DK93" s="1511"/>
      <c r="DL93" s="1511"/>
      <c r="DM93" s="1511"/>
      <c r="DN93" s="1511"/>
      <c r="DO93" s="1510"/>
      <c r="DP93" s="1511"/>
      <c r="DQ93" s="1511"/>
      <c r="DR93" s="1511"/>
      <c r="DS93" s="1512"/>
      <c r="DT93" s="1511"/>
      <c r="DU93" s="1511"/>
      <c r="DV93" s="1511"/>
      <c r="DW93" s="1511"/>
      <c r="DX93" s="1511"/>
      <c r="DY93" s="1510"/>
      <c r="DZ93" s="1511"/>
      <c r="EA93" s="1511"/>
      <c r="EB93" s="1511"/>
      <c r="EC93" s="1512"/>
      <c r="ED93" s="1511"/>
      <c r="EE93" s="1511"/>
      <c r="EF93" s="1511"/>
      <c r="EG93" s="1511"/>
      <c r="EH93" s="1511"/>
      <c r="EI93" s="1510"/>
      <c r="EJ93" s="1511"/>
      <c r="EK93" s="1511"/>
      <c r="EL93" s="1511"/>
      <c r="EM93" s="1512"/>
      <c r="EN93" s="1511"/>
      <c r="EO93" s="1511"/>
      <c r="EP93" s="1511"/>
      <c r="EQ93" s="1511"/>
      <c r="ER93" s="1511"/>
      <c r="ES93" s="1510"/>
      <c r="ET93" s="1511"/>
      <c r="EU93" s="1511"/>
      <c r="EV93" s="1511"/>
      <c r="EW93" s="1512"/>
      <c r="EX93" s="1510"/>
      <c r="EY93" s="1511"/>
      <c r="EZ93" s="1511"/>
      <c r="FA93" s="1511"/>
      <c r="FB93" s="1512"/>
      <c r="FC93" s="1510"/>
      <c r="FD93" s="1511"/>
      <c r="FE93" s="1511"/>
      <c r="FF93" s="1511"/>
      <c r="FG93" s="1512"/>
      <c r="FH93" s="1511"/>
      <c r="FI93" s="1511"/>
      <c r="FJ93" s="1511"/>
      <c r="FK93" s="1511"/>
      <c r="FL93" s="1511"/>
      <c r="FM93" s="1510"/>
      <c r="FN93" s="1511"/>
      <c r="FO93" s="1511"/>
      <c r="FP93" s="1511"/>
      <c r="FQ93" s="1512"/>
      <c r="FR93" s="1511"/>
      <c r="FS93" s="1511"/>
      <c r="FT93" s="1511"/>
      <c r="FU93" s="1511"/>
      <c r="FV93" s="1511"/>
      <c r="FW93" s="1510"/>
      <c r="FX93" s="1511"/>
      <c r="FY93" s="1511"/>
      <c r="FZ93" s="1511"/>
      <c r="GA93" s="1512"/>
      <c r="GB93" s="1511"/>
      <c r="GC93" s="1511"/>
      <c r="GD93" s="1511"/>
      <c r="GE93" s="1511"/>
      <c r="GF93" s="1512"/>
      <c r="GG93" s="1510"/>
      <c r="GH93" s="1511"/>
      <c r="GI93" s="1511"/>
      <c r="GJ93" s="1511"/>
      <c r="GK93" s="1512"/>
      <c r="GL93" s="1609"/>
      <c r="GM93" s="2155"/>
      <c r="GN93" s="2169"/>
      <c r="GO93" s="2168"/>
    </row>
    <row r="94" spans="1:198" ht="10.35" customHeight="1">
      <c r="A94" s="1409"/>
      <c r="B94" s="1390"/>
      <c r="C94" s="1390"/>
      <c r="D94" s="1381"/>
      <c r="E94" s="1390"/>
      <c r="F94" s="1381"/>
      <c r="G94" s="1737" t="s">
        <v>857</v>
      </c>
      <c r="H94" s="1738"/>
      <c r="I94" s="214"/>
      <c r="J94" s="215"/>
      <c r="K94" s="215"/>
      <c r="L94" s="215"/>
      <c r="M94" s="215"/>
      <c r="N94" s="218"/>
      <c r="O94" s="215"/>
      <c r="P94" s="215"/>
      <c r="Q94" s="215"/>
      <c r="R94" s="217"/>
      <c r="S94" s="215"/>
      <c r="T94" s="215"/>
      <c r="U94" s="215"/>
      <c r="V94" s="215"/>
      <c r="W94" s="215"/>
      <c r="X94" s="218"/>
      <c r="Y94" s="215"/>
      <c r="Z94" s="215"/>
      <c r="AA94" s="215"/>
      <c r="AB94" s="217"/>
      <c r="AC94" s="215"/>
      <c r="AD94" s="215"/>
      <c r="AE94" s="215"/>
      <c r="AF94" s="215"/>
      <c r="AG94" s="215"/>
      <c r="AH94" s="218"/>
      <c r="AI94" s="215"/>
      <c r="AJ94" s="215"/>
      <c r="AK94" s="215"/>
      <c r="AL94" s="217"/>
      <c r="AM94" s="215"/>
      <c r="AN94" s="215"/>
      <c r="AO94" s="215"/>
      <c r="AP94" s="215"/>
      <c r="AQ94" s="215"/>
      <c r="AR94" s="218"/>
      <c r="AS94" s="215"/>
      <c r="AT94" s="215"/>
      <c r="AU94" s="215"/>
      <c r="AV94" s="217"/>
      <c r="AW94" s="218"/>
      <c r="AX94" s="215"/>
      <c r="AY94" s="215"/>
      <c r="AZ94" s="215"/>
      <c r="BA94" s="220"/>
      <c r="BB94" s="215"/>
      <c r="BC94" s="215"/>
      <c r="BD94" s="215"/>
      <c r="BE94" s="215"/>
      <c r="BF94" s="215"/>
      <c r="BG94" s="218"/>
      <c r="BH94" s="215"/>
      <c r="BI94" s="215"/>
      <c r="BJ94" s="215"/>
      <c r="BK94" s="217"/>
      <c r="BL94" s="215"/>
      <c r="BM94" s="215"/>
      <c r="BN94" s="215"/>
      <c r="BO94" s="215"/>
      <c r="BP94" s="215"/>
      <c r="BQ94" s="218"/>
      <c r="BR94" s="215"/>
      <c r="BS94" s="215"/>
      <c r="BT94" s="215"/>
      <c r="BU94" s="217"/>
      <c r="BV94" s="215"/>
      <c r="BW94" s="215"/>
      <c r="BX94" s="215"/>
      <c r="BY94" s="215"/>
      <c r="BZ94" s="215"/>
      <c r="CA94" s="218"/>
      <c r="CB94" s="215"/>
      <c r="CC94" s="215"/>
      <c r="CD94" s="215"/>
      <c r="CE94" s="217"/>
      <c r="CF94" s="218"/>
      <c r="CG94" s="215"/>
      <c r="CH94" s="215"/>
      <c r="CI94" s="215"/>
      <c r="CJ94" s="217"/>
      <c r="CK94" s="215"/>
      <c r="CL94" s="215"/>
      <c r="CM94" s="215"/>
      <c r="CN94" s="215"/>
      <c r="CO94" s="215"/>
      <c r="CP94" s="218"/>
      <c r="CQ94" s="215"/>
      <c r="CR94" s="215"/>
      <c r="CS94" s="215"/>
      <c r="CT94" s="217"/>
      <c r="CU94" s="215"/>
      <c r="CV94" s="215"/>
      <c r="CW94" s="215"/>
      <c r="CX94" s="215"/>
      <c r="CY94" s="215"/>
      <c r="CZ94" s="218"/>
      <c r="DA94" s="215"/>
      <c r="DB94" s="215"/>
      <c r="DC94" s="215"/>
      <c r="DD94" s="217"/>
      <c r="DE94" s="218"/>
      <c r="DF94" s="215"/>
      <c r="DG94" s="215"/>
      <c r="DH94" s="215"/>
      <c r="DI94" s="220"/>
      <c r="DJ94" s="215"/>
      <c r="DK94" s="215"/>
      <c r="DL94" s="215"/>
      <c r="DM94" s="215"/>
      <c r="DN94" s="215"/>
      <c r="DO94" s="218"/>
      <c r="DP94" s="215"/>
      <c r="DQ94" s="215"/>
      <c r="DR94" s="215"/>
      <c r="DS94" s="217"/>
      <c r="DT94" s="215"/>
      <c r="DU94" s="215"/>
      <c r="DV94" s="215"/>
      <c r="DW94" s="215"/>
      <c r="DX94" s="215"/>
      <c r="DY94" s="218"/>
      <c r="DZ94" s="215"/>
      <c r="EA94" s="215"/>
      <c r="EB94" s="215"/>
      <c r="EC94" s="217"/>
      <c r="ED94" s="215"/>
      <c r="EE94" s="215"/>
      <c r="EF94" s="215"/>
      <c r="EG94" s="215"/>
      <c r="EH94" s="215"/>
      <c r="EI94" s="218"/>
      <c r="EJ94" s="215"/>
      <c r="EK94" s="215"/>
      <c r="EL94" s="215"/>
      <c r="EM94" s="217"/>
      <c r="EN94" s="215"/>
      <c r="EO94" s="215"/>
      <c r="EP94" s="215"/>
      <c r="EQ94" s="215"/>
      <c r="ER94" s="215"/>
      <c r="ES94" s="218"/>
      <c r="ET94" s="215"/>
      <c r="EU94" s="215"/>
      <c r="EV94" s="215"/>
      <c r="EW94" s="217"/>
      <c r="EX94" s="218"/>
      <c r="EY94" s="215"/>
      <c r="EZ94" s="215"/>
      <c r="FA94" s="215"/>
      <c r="FB94" s="217"/>
      <c r="FC94" s="218"/>
      <c r="FD94" s="215"/>
      <c r="FE94" s="215"/>
      <c r="FF94" s="215"/>
      <c r="FG94" s="217"/>
      <c r="FH94" s="215"/>
      <c r="FI94" s="215"/>
      <c r="FJ94" s="215"/>
      <c r="FK94" s="215"/>
      <c r="FL94" s="215"/>
      <c r="FM94" s="218"/>
      <c r="FN94" s="215"/>
      <c r="FO94" s="215"/>
      <c r="FP94" s="215"/>
      <c r="FQ94" s="217"/>
      <c r="FR94" s="215"/>
      <c r="FS94" s="215"/>
      <c r="FT94" s="215"/>
      <c r="FU94" s="215"/>
      <c r="FV94" s="215"/>
      <c r="FW94" s="218"/>
      <c r="FX94" s="215"/>
      <c r="FY94" s="215"/>
      <c r="FZ94" s="215"/>
      <c r="GA94" s="217"/>
      <c r="GB94" s="215"/>
      <c r="GC94" s="215"/>
      <c r="GD94" s="215"/>
      <c r="GE94" s="215"/>
      <c r="GF94" s="217"/>
      <c r="GG94" s="218"/>
      <c r="GH94" s="215"/>
      <c r="GI94" s="215"/>
      <c r="GJ94" s="215"/>
      <c r="GK94" s="215"/>
      <c r="GL94" s="1604">
        <f>SUM(I96:GK96)</f>
        <v>0</v>
      </c>
      <c r="GM94" s="2154">
        <f>ROUND(GL94/20,2)</f>
        <v>0</v>
      </c>
      <c r="GN94" s="2169"/>
      <c r="GO94" s="2168"/>
    </row>
    <row r="95" spans="1:198" ht="10.35" customHeight="1">
      <c r="A95" s="1409"/>
      <c r="B95" s="1390"/>
      <c r="C95" s="1390"/>
      <c r="D95" s="1381"/>
      <c r="E95" s="1390"/>
      <c r="F95" s="1381"/>
      <c r="G95" s="1739"/>
      <c r="H95" s="1740"/>
      <c r="I95" s="214"/>
      <c r="J95" s="215"/>
      <c r="K95" s="215"/>
      <c r="L95" s="215"/>
      <c r="M95" s="215"/>
      <c r="N95" s="218"/>
      <c r="O95" s="215"/>
      <c r="P95" s="215"/>
      <c r="Q95" s="215"/>
      <c r="R95" s="217"/>
      <c r="S95" s="215"/>
      <c r="T95" s="215"/>
      <c r="U95" s="215"/>
      <c r="V95" s="215"/>
      <c r="W95" s="215"/>
      <c r="X95" s="218"/>
      <c r="Y95" s="215"/>
      <c r="Z95" s="215"/>
      <c r="AA95" s="215"/>
      <c r="AB95" s="217"/>
      <c r="AC95" s="215"/>
      <c r="AD95" s="215"/>
      <c r="AE95" s="215"/>
      <c r="AF95" s="215"/>
      <c r="AG95" s="215"/>
      <c r="AH95" s="218"/>
      <c r="AI95" s="215"/>
      <c r="AJ95" s="215"/>
      <c r="AK95" s="215"/>
      <c r="AL95" s="217"/>
      <c r="AM95" s="215"/>
      <c r="AN95" s="215"/>
      <c r="AO95" s="215"/>
      <c r="AP95" s="215"/>
      <c r="AQ95" s="215"/>
      <c r="AR95" s="218"/>
      <c r="AS95" s="215"/>
      <c r="AT95" s="215"/>
      <c r="AU95" s="215"/>
      <c r="AV95" s="217"/>
      <c r="AW95" s="218"/>
      <c r="AX95" s="215"/>
      <c r="AY95" s="215"/>
      <c r="AZ95" s="215"/>
      <c r="BA95" s="220"/>
      <c r="BB95" s="215"/>
      <c r="BC95" s="215"/>
      <c r="BD95" s="215"/>
      <c r="BE95" s="215"/>
      <c r="BF95" s="215"/>
      <c r="BG95" s="218"/>
      <c r="BH95" s="215"/>
      <c r="BI95" s="215"/>
      <c r="BJ95" s="215"/>
      <c r="BK95" s="217"/>
      <c r="BL95" s="215"/>
      <c r="BM95" s="215"/>
      <c r="BN95" s="215"/>
      <c r="BO95" s="215"/>
      <c r="BP95" s="215"/>
      <c r="BQ95" s="218"/>
      <c r="BR95" s="215"/>
      <c r="BS95" s="215"/>
      <c r="BT95" s="215"/>
      <c r="BU95" s="217"/>
      <c r="BV95" s="215"/>
      <c r="BW95" s="215"/>
      <c r="BX95" s="215"/>
      <c r="BY95" s="215"/>
      <c r="BZ95" s="215"/>
      <c r="CA95" s="218"/>
      <c r="CB95" s="215"/>
      <c r="CC95" s="215"/>
      <c r="CD95" s="215"/>
      <c r="CE95" s="217"/>
      <c r="CF95" s="218"/>
      <c r="CG95" s="215"/>
      <c r="CH95" s="215"/>
      <c r="CI95" s="215"/>
      <c r="CJ95" s="217"/>
      <c r="CK95" s="215"/>
      <c r="CL95" s="215"/>
      <c r="CM95" s="215"/>
      <c r="CN95" s="215"/>
      <c r="CO95" s="215"/>
      <c r="CP95" s="218"/>
      <c r="CQ95" s="215"/>
      <c r="CR95" s="215"/>
      <c r="CS95" s="215"/>
      <c r="CT95" s="217"/>
      <c r="CU95" s="215"/>
      <c r="CV95" s="215"/>
      <c r="CW95" s="215"/>
      <c r="CX95" s="215"/>
      <c r="CY95" s="215"/>
      <c r="CZ95" s="218"/>
      <c r="DA95" s="215"/>
      <c r="DB95" s="215"/>
      <c r="DC95" s="215"/>
      <c r="DD95" s="217"/>
      <c r="DE95" s="218"/>
      <c r="DF95" s="215"/>
      <c r="DG95" s="215"/>
      <c r="DH95" s="215"/>
      <c r="DI95" s="220"/>
      <c r="DJ95" s="215"/>
      <c r="DK95" s="215"/>
      <c r="DL95" s="215"/>
      <c r="DM95" s="215"/>
      <c r="DN95" s="215"/>
      <c r="DO95" s="218"/>
      <c r="DP95" s="215"/>
      <c r="DQ95" s="215"/>
      <c r="DR95" s="215"/>
      <c r="DS95" s="217"/>
      <c r="DT95" s="215"/>
      <c r="DU95" s="215"/>
      <c r="DV95" s="215"/>
      <c r="DW95" s="215"/>
      <c r="DX95" s="215"/>
      <c r="DY95" s="218"/>
      <c r="DZ95" s="215"/>
      <c r="EA95" s="215"/>
      <c r="EB95" s="215"/>
      <c r="EC95" s="217"/>
      <c r="ED95" s="215"/>
      <c r="EE95" s="215"/>
      <c r="EF95" s="215"/>
      <c r="EG95" s="215"/>
      <c r="EH95" s="215"/>
      <c r="EI95" s="218"/>
      <c r="EJ95" s="215"/>
      <c r="EK95" s="215"/>
      <c r="EL95" s="215"/>
      <c r="EM95" s="217"/>
      <c r="EN95" s="215"/>
      <c r="EO95" s="215"/>
      <c r="EP95" s="215"/>
      <c r="EQ95" s="215"/>
      <c r="ER95" s="215"/>
      <c r="ES95" s="218"/>
      <c r="ET95" s="215"/>
      <c r="EU95" s="215"/>
      <c r="EV95" s="215"/>
      <c r="EW95" s="217"/>
      <c r="EX95" s="218"/>
      <c r="EY95" s="215"/>
      <c r="EZ95" s="215"/>
      <c r="FA95" s="215"/>
      <c r="FB95" s="217"/>
      <c r="FC95" s="218"/>
      <c r="FD95" s="215"/>
      <c r="FE95" s="215"/>
      <c r="FF95" s="215"/>
      <c r="FG95" s="217"/>
      <c r="FH95" s="215"/>
      <c r="FI95" s="215"/>
      <c r="FJ95" s="215"/>
      <c r="FK95" s="215"/>
      <c r="FL95" s="215"/>
      <c r="FM95" s="218"/>
      <c r="FN95" s="215"/>
      <c r="FO95" s="215"/>
      <c r="FP95" s="215"/>
      <c r="FQ95" s="217"/>
      <c r="FR95" s="215"/>
      <c r="FS95" s="215"/>
      <c r="FT95" s="215"/>
      <c r="FU95" s="215"/>
      <c r="FV95" s="215"/>
      <c r="FW95" s="218"/>
      <c r="FX95" s="215"/>
      <c r="FY95" s="215"/>
      <c r="FZ95" s="215"/>
      <c r="GA95" s="217"/>
      <c r="GB95" s="215"/>
      <c r="GC95" s="215"/>
      <c r="GD95" s="215"/>
      <c r="GE95" s="215"/>
      <c r="GF95" s="217"/>
      <c r="GG95" s="218"/>
      <c r="GH95" s="215"/>
      <c r="GI95" s="215"/>
      <c r="GJ95" s="215"/>
      <c r="GK95" s="215"/>
      <c r="GL95" s="1605"/>
      <c r="GM95" s="2154"/>
      <c r="GN95" s="2169"/>
      <c r="GO95" s="2168"/>
    </row>
    <row r="96" spans="1:198" ht="10.35" customHeight="1">
      <c r="A96" s="1409"/>
      <c r="B96" s="1390"/>
      <c r="C96" s="1390"/>
      <c r="D96" s="1381"/>
      <c r="E96" s="1390"/>
      <c r="F96" s="1381"/>
      <c r="G96" s="1741"/>
      <c r="H96" s="1742"/>
      <c r="I96" s="1517"/>
      <c r="J96" s="1511"/>
      <c r="K96" s="1511"/>
      <c r="L96" s="1511"/>
      <c r="M96" s="1511"/>
      <c r="N96" s="1510"/>
      <c r="O96" s="1511"/>
      <c r="P96" s="1511"/>
      <c r="Q96" s="1511"/>
      <c r="R96" s="1512"/>
      <c r="S96" s="1511"/>
      <c r="T96" s="1511"/>
      <c r="U96" s="1511"/>
      <c r="V96" s="1511"/>
      <c r="W96" s="1511"/>
      <c r="X96" s="1510"/>
      <c r="Y96" s="1511"/>
      <c r="Z96" s="1511"/>
      <c r="AA96" s="1511"/>
      <c r="AB96" s="1512"/>
      <c r="AC96" s="1511"/>
      <c r="AD96" s="1511"/>
      <c r="AE96" s="1511"/>
      <c r="AF96" s="1511"/>
      <c r="AG96" s="1511"/>
      <c r="AH96" s="1510"/>
      <c r="AI96" s="1511"/>
      <c r="AJ96" s="1511"/>
      <c r="AK96" s="1511"/>
      <c r="AL96" s="1512"/>
      <c r="AM96" s="1510"/>
      <c r="AN96" s="1511"/>
      <c r="AO96" s="1511"/>
      <c r="AP96" s="1511"/>
      <c r="AQ96" s="1512"/>
      <c r="AR96" s="1510"/>
      <c r="AS96" s="1511"/>
      <c r="AT96" s="1511"/>
      <c r="AU96" s="1511"/>
      <c r="AV96" s="1512"/>
      <c r="AW96" s="1510"/>
      <c r="AX96" s="1511"/>
      <c r="AY96" s="1511"/>
      <c r="AZ96" s="1511"/>
      <c r="BA96" s="1521"/>
      <c r="BB96" s="1511"/>
      <c r="BC96" s="1511"/>
      <c r="BD96" s="1511"/>
      <c r="BE96" s="1511"/>
      <c r="BF96" s="1511"/>
      <c r="BG96" s="1510"/>
      <c r="BH96" s="1511"/>
      <c r="BI96" s="1511"/>
      <c r="BJ96" s="1511"/>
      <c r="BK96" s="1512"/>
      <c r="BL96" s="1511"/>
      <c r="BM96" s="1511"/>
      <c r="BN96" s="1511"/>
      <c r="BO96" s="1511"/>
      <c r="BP96" s="1511"/>
      <c r="BQ96" s="1510"/>
      <c r="BR96" s="1511"/>
      <c r="BS96" s="1511"/>
      <c r="BT96" s="1511"/>
      <c r="BU96" s="1512"/>
      <c r="BV96" s="1511"/>
      <c r="BW96" s="1511"/>
      <c r="BX96" s="1511"/>
      <c r="BY96" s="1511"/>
      <c r="BZ96" s="1511"/>
      <c r="CA96" s="1510"/>
      <c r="CB96" s="1511"/>
      <c r="CC96" s="1511"/>
      <c r="CD96" s="1511"/>
      <c r="CE96" s="1512"/>
      <c r="CF96" s="1510"/>
      <c r="CG96" s="1511"/>
      <c r="CH96" s="1511"/>
      <c r="CI96" s="1511"/>
      <c r="CJ96" s="1512"/>
      <c r="CK96" s="1511"/>
      <c r="CL96" s="1511"/>
      <c r="CM96" s="1511"/>
      <c r="CN96" s="1511"/>
      <c r="CO96" s="1511"/>
      <c r="CP96" s="1510"/>
      <c r="CQ96" s="1511"/>
      <c r="CR96" s="1511"/>
      <c r="CS96" s="1511"/>
      <c r="CT96" s="1512"/>
      <c r="CU96" s="1511"/>
      <c r="CV96" s="1511"/>
      <c r="CW96" s="1511"/>
      <c r="CX96" s="1511"/>
      <c r="CY96" s="1511"/>
      <c r="CZ96" s="1510"/>
      <c r="DA96" s="1511"/>
      <c r="DB96" s="1511"/>
      <c r="DC96" s="1511"/>
      <c r="DD96" s="1512"/>
      <c r="DE96" s="1510"/>
      <c r="DF96" s="1511"/>
      <c r="DG96" s="1511"/>
      <c r="DH96" s="1511"/>
      <c r="DI96" s="1521"/>
      <c r="DJ96" s="1511"/>
      <c r="DK96" s="1511"/>
      <c r="DL96" s="1511"/>
      <c r="DM96" s="1511"/>
      <c r="DN96" s="1511"/>
      <c r="DO96" s="1510"/>
      <c r="DP96" s="1511"/>
      <c r="DQ96" s="1511"/>
      <c r="DR96" s="1511"/>
      <c r="DS96" s="1512"/>
      <c r="DT96" s="1511"/>
      <c r="DU96" s="1511"/>
      <c r="DV96" s="1511"/>
      <c r="DW96" s="1511"/>
      <c r="DX96" s="1511"/>
      <c r="DY96" s="1510"/>
      <c r="DZ96" s="1511"/>
      <c r="EA96" s="1511"/>
      <c r="EB96" s="1511"/>
      <c r="EC96" s="1512"/>
      <c r="ED96" s="1511"/>
      <c r="EE96" s="1511"/>
      <c r="EF96" s="1511"/>
      <c r="EG96" s="1511"/>
      <c r="EH96" s="1511"/>
      <c r="EI96" s="1510"/>
      <c r="EJ96" s="1511"/>
      <c r="EK96" s="1511"/>
      <c r="EL96" s="1511"/>
      <c r="EM96" s="1512"/>
      <c r="EN96" s="1511"/>
      <c r="EO96" s="1511"/>
      <c r="EP96" s="1511"/>
      <c r="EQ96" s="1511"/>
      <c r="ER96" s="1511"/>
      <c r="ES96" s="1510"/>
      <c r="ET96" s="1511"/>
      <c r="EU96" s="1511"/>
      <c r="EV96" s="1511"/>
      <c r="EW96" s="1512"/>
      <c r="EX96" s="1510"/>
      <c r="EY96" s="1511"/>
      <c r="EZ96" s="1511"/>
      <c r="FA96" s="1511"/>
      <c r="FB96" s="1512"/>
      <c r="FC96" s="1510"/>
      <c r="FD96" s="1511"/>
      <c r="FE96" s="1511"/>
      <c r="FF96" s="1511"/>
      <c r="FG96" s="1512"/>
      <c r="FH96" s="1511"/>
      <c r="FI96" s="1511"/>
      <c r="FJ96" s="1511"/>
      <c r="FK96" s="1511"/>
      <c r="FL96" s="1511"/>
      <c r="FM96" s="1510"/>
      <c r="FN96" s="1511"/>
      <c r="FO96" s="1511"/>
      <c r="FP96" s="1511"/>
      <c r="FQ96" s="1512"/>
      <c r="FR96" s="1511"/>
      <c r="FS96" s="1511"/>
      <c r="FT96" s="1511"/>
      <c r="FU96" s="1511"/>
      <c r="FV96" s="1511"/>
      <c r="FW96" s="1510"/>
      <c r="FX96" s="1511"/>
      <c r="FY96" s="1511"/>
      <c r="FZ96" s="1511"/>
      <c r="GA96" s="1512"/>
      <c r="GB96" s="1511"/>
      <c r="GC96" s="1511"/>
      <c r="GD96" s="1511"/>
      <c r="GE96" s="1511"/>
      <c r="GF96" s="1512"/>
      <c r="GG96" s="1510"/>
      <c r="GH96" s="1511"/>
      <c r="GI96" s="1511"/>
      <c r="GJ96" s="1511"/>
      <c r="GK96" s="1513"/>
      <c r="GL96" s="1607"/>
      <c r="GM96" s="2155"/>
      <c r="GN96" s="2169"/>
      <c r="GO96" s="2168"/>
    </row>
    <row r="97" spans="1:197" ht="10.35" customHeight="1">
      <c r="A97" s="1409"/>
      <c r="B97" s="1390"/>
      <c r="C97" s="1390"/>
      <c r="D97" s="1381"/>
      <c r="E97" s="1390"/>
      <c r="F97" s="1381"/>
      <c r="G97" s="1781" t="s">
        <v>858</v>
      </c>
      <c r="H97" s="1738"/>
      <c r="I97" s="214"/>
      <c r="J97" s="215"/>
      <c r="K97" s="215"/>
      <c r="L97" s="215"/>
      <c r="M97" s="215"/>
      <c r="N97" s="218"/>
      <c r="O97" s="215"/>
      <c r="P97" s="215"/>
      <c r="Q97" s="215"/>
      <c r="R97" s="217"/>
      <c r="S97" s="215"/>
      <c r="T97" s="215"/>
      <c r="U97" s="215"/>
      <c r="V97" s="215"/>
      <c r="W97" s="215"/>
      <c r="X97" s="218"/>
      <c r="Y97" s="215"/>
      <c r="Z97" s="215"/>
      <c r="AA97" s="215"/>
      <c r="AB97" s="217"/>
      <c r="AC97" s="215"/>
      <c r="AD97" s="215"/>
      <c r="AE97" s="215"/>
      <c r="AF97" s="215"/>
      <c r="AG97" s="215"/>
      <c r="AH97" s="218"/>
      <c r="AI97" s="215"/>
      <c r="AJ97" s="215"/>
      <c r="AK97" s="215"/>
      <c r="AL97" s="217"/>
      <c r="AM97" s="215"/>
      <c r="AN97" s="215"/>
      <c r="AO97" s="215"/>
      <c r="AP97" s="215"/>
      <c r="AQ97" s="215"/>
      <c r="AR97" s="218"/>
      <c r="AS97" s="215"/>
      <c r="AT97" s="215"/>
      <c r="AU97" s="215"/>
      <c r="AV97" s="217"/>
      <c r="AW97" s="218"/>
      <c r="AX97" s="215"/>
      <c r="AY97" s="215"/>
      <c r="AZ97" s="215"/>
      <c r="BA97" s="220"/>
      <c r="BB97" s="215"/>
      <c r="BC97" s="215"/>
      <c r="BD97" s="215"/>
      <c r="BE97" s="215"/>
      <c r="BF97" s="215"/>
      <c r="BG97" s="218"/>
      <c r="BH97" s="215"/>
      <c r="BI97" s="215"/>
      <c r="BJ97" s="215"/>
      <c r="BK97" s="217"/>
      <c r="BL97" s="215"/>
      <c r="BM97" s="215"/>
      <c r="BN97" s="215"/>
      <c r="BO97" s="215"/>
      <c r="BP97" s="215"/>
      <c r="BQ97" s="218"/>
      <c r="BR97" s="215"/>
      <c r="BS97" s="215"/>
      <c r="BT97" s="215"/>
      <c r="BU97" s="217"/>
      <c r="BV97" s="215"/>
      <c r="BW97" s="215"/>
      <c r="BX97" s="215"/>
      <c r="BY97" s="215"/>
      <c r="BZ97" s="215"/>
      <c r="CA97" s="218"/>
      <c r="CB97" s="215"/>
      <c r="CC97" s="215"/>
      <c r="CD97" s="215"/>
      <c r="CE97" s="217"/>
      <c r="CF97" s="218"/>
      <c r="CG97" s="215"/>
      <c r="CH97" s="215"/>
      <c r="CI97" s="215"/>
      <c r="CJ97" s="217"/>
      <c r="CK97" s="215"/>
      <c r="CL97" s="215"/>
      <c r="CM97" s="215"/>
      <c r="CN97" s="215"/>
      <c r="CO97" s="215"/>
      <c r="CP97" s="218"/>
      <c r="CQ97" s="215"/>
      <c r="CR97" s="215"/>
      <c r="CS97" s="215"/>
      <c r="CT97" s="217"/>
      <c r="CU97" s="215"/>
      <c r="CV97" s="215"/>
      <c r="CW97" s="215"/>
      <c r="CX97" s="215"/>
      <c r="CY97" s="215"/>
      <c r="CZ97" s="218"/>
      <c r="DA97" s="215"/>
      <c r="DB97" s="215"/>
      <c r="DC97" s="215"/>
      <c r="DD97" s="217"/>
      <c r="DE97" s="218"/>
      <c r="DF97" s="215"/>
      <c r="DG97" s="215"/>
      <c r="DH97" s="215"/>
      <c r="DI97" s="220"/>
      <c r="DJ97" s="215"/>
      <c r="DK97" s="215"/>
      <c r="DL97" s="215"/>
      <c r="DM97" s="215"/>
      <c r="DN97" s="215"/>
      <c r="DO97" s="218"/>
      <c r="DP97" s="215"/>
      <c r="DQ97" s="215"/>
      <c r="DR97" s="215"/>
      <c r="DS97" s="217"/>
      <c r="DT97" s="215"/>
      <c r="DU97" s="215"/>
      <c r="DV97" s="215"/>
      <c r="DW97" s="215"/>
      <c r="DX97" s="215"/>
      <c r="DY97" s="218"/>
      <c r="DZ97" s="215"/>
      <c r="EA97" s="215"/>
      <c r="EB97" s="215"/>
      <c r="EC97" s="217"/>
      <c r="ED97" s="215"/>
      <c r="EE97" s="215"/>
      <c r="EF97" s="215"/>
      <c r="EG97" s="215"/>
      <c r="EH97" s="215"/>
      <c r="EI97" s="218"/>
      <c r="EJ97" s="215"/>
      <c r="EK97" s="215"/>
      <c r="EL97" s="215"/>
      <c r="EM97" s="217"/>
      <c r="EN97" s="215"/>
      <c r="EO97" s="215"/>
      <c r="EP97" s="215"/>
      <c r="EQ97" s="215"/>
      <c r="ER97" s="215"/>
      <c r="ES97" s="218"/>
      <c r="ET97" s="215"/>
      <c r="EU97" s="215"/>
      <c r="EV97" s="215"/>
      <c r="EW97" s="217"/>
      <c r="EX97" s="218"/>
      <c r="EY97" s="215"/>
      <c r="EZ97" s="215"/>
      <c r="FA97" s="215"/>
      <c r="FB97" s="217"/>
      <c r="FC97" s="218"/>
      <c r="FD97" s="215"/>
      <c r="FE97" s="215"/>
      <c r="FF97" s="215"/>
      <c r="FG97" s="217"/>
      <c r="FH97" s="215"/>
      <c r="FI97" s="215"/>
      <c r="FJ97" s="215"/>
      <c r="FK97" s="215"/>
      <c r="FL97" s="215"/>
      <c r="FM97" s="218"/>
      <c r="FN97" s="215"/>
      <c r="FO97" s="215"/>
      <c r="FP97" s="215"/>
      <c r="FQ97" s="217"/>
      <c r="FR97" s="215"/>
      <c r="FS97" s="215"/>
      <c r="FT97" s="215"/>
      <c r="FU97" s="215"/>
      <c r="FV97" s="215"/>
      <c r="FW97" s="218"/>
      <c r="FX97" s="215"/>
      <c r="FY97" s="215"/>
      <c r="FZ97" s="215"/>
      <c r="GA97" s="217"/>
      <c r="GB97" s="215"/>
      <c r="GC97" s="215"/>
      <c r="GD97" s="215"/>
      <c r="GE97" s="215"/>
      <c r="GF97" s="215"/>
      <c r="GG97" s="218"/>
      <c r="GH97" s="215"/>
      <c r="GI97" s="215"/>
      <c r="GJ97" s="215"/>
      <c r="GK97" s="215"/>
      <c r="GL97" s="1604">
        <f>SUM(I99:GK99)</f>
        <v>0</v>
      </c>
      <c r="GM97" s="2154">
        <f>ROUND(GL97/20,2)</f>
        <v>0</v>
      </c>
      <c r="GN97" s="2169"/>
      <c r="GO97" s="2168"/>
    </row>
    <row r="98" spans="1:197" ht="10.35" customHeight="1">
      <c r="A98" s="1409"/>
      <c r="B98" s="1390"/>
      <c r="C98" s="1390"/>
      <c r="D98" s="1381"/>
      <c r="E98" s="1390"/>
      <c r="F98" s="1381"/>
      <c r="G98" s="1733"/>
      <c r="H98" s="1740"/>
      <c r="I98" s="215"/>
      <c r="J98" s="215"/>
      <c r="K98" s="215"/>
      <c r="L98" s="215"/>
      <c r="M98" s="215"/>
      <c r="N98" s="218"/>
      <c r="O98" s="215"/>
      <c r="P98" s="215"/>
      <c r="Q98" s="215"/>
      <c r="R98" s="217"/>
      <c r="S98" s="215"/>
      <c r="T98" s="215"/>
      <c r="U98" s="215"/>
      <c r="V98" s="215"/>
      <c r="W98" s="215"/>
      <c r="X98" s="218"/>
      <c r="Y98" s="215"/>
      <c r="Z98" s="215"/>
      <c r="AA98" s="215"/>
      <c r="AB98" s="217"/>
      <c r="AC98" s="215"/>
      <c r="AD98" s="215"/>
      <c r="AE98" s="215"/>
      <c r="AF98" s="215"/>
      <c r="AG98" s="215"/>
      <c r="AH98" s="218"/>
      <c r="AI98" s="215"/>
      <c r="AJ98" s="215"/>
      <c r="AK98" s="215"/>
      <c r="AL98" s="217"/>
      <c r="AM98" s="215"/>
      <c r="AN98" s="215"/>
      <c r="AO98" s="215"/>
      <c r="AP98" s="215"/>
      <c r="AQ98" s="215"/>
      <c r="AR98" s="218"/>
      <c r="AS98" s="215"/>
      <c r="AT98" s="215"/>
      <c r="AU98" s="215"/>
      <c r="AV98" s="217"/>
      <c r="AW98" s="218"/>
      <c r="AX98" s="215"/>
      <c r="AY98" s="215"/>
      <c r="AZ98" s="215"/>
      <c r="BA98" s="220"/>
      <c r="BB98" s="215"/>
      <c r="BC98" s="215"/>
      <c r="BD98" s="215"/>
      <c r="BE98" s="215"/>
      <c r="BF98" s="215"/>
      <c r="BG98" s="218"/>
      <c r="BH98" s="215"/>
      <c r="BI98" s="215"/>
      <c r="BJ98" s="215"/>
      <c r="BK98" s="217"/>
      <c r="BL98" s="215"/>
      <c r="BM98" s="215"/>
      <c r="BN98" s="215"/>
      <c r="BO98" s="215"/>
      <c r="BP98" s="215"/>
      <c r="BQ98" s="218"/>
      <c r="BR98" s="215"/>
      <c r="BS98" s="215"/>
      <c r="BT98" s="215"/>
      <c r="BU98" s="217"/>
      <c r="BV98" s="215"/>
      <c r="BW98" s="215"/>
      <c r="BX98" s="215"/>
      <c r="BY98" s="215"/>
      <c r="BZ98" s="215"/>
      <c r="CA98" s="218"/>
      <c r="CB98" s="215"/>
      <c r="CC98" s="215"/>
      <c r="CD98" s="215"/>
      <c r="CE98" s="217"/>
      <c r="CF98" s="218"/>
      <c r="CG98" s="215"/>
      <c r="CH98" s="215"/>
      <c r="CI98" s="215"/>
      <c r="CJ98" s="217"/>
      <c r="CK98" s="215"/>
      <c r="CL98" s="215"/>
      <c r="CM98" s="215"/>
      <c r="CN98" s="215"/>
      <c r="CO98" s="215"/>
      <c r="CP98" s="218"/>
      <c r="CQ98" s="215"/>
      <c r="CR98" s="215"/>
      <c r="CS98" s="215"/>
      <c r="CT98" s="217"/>
      <c r="CU98" s="215"/>
      <c r="CV98" s="215"/>
      <c r="CW98" s="215"/>
      <c r="CX98" s="215"/>
      <c r="CY98" s="215"/>
      <c r="CZ98" s="218"/>
      <c r="DA98" s="215"/>
      <c r="DB98" s="215"/>
      <c r="DC98" s="215"/>
      <c r="DD98" s="217"/>
      <c r="DE98" s="218"/>
      <c r="DF98" s="215"/>
      <c r="DG98" s="215"/>
      <c r="DH98" s="215"/>
      <c r="DI98" s="220"/>
      <c r="DJ98" s="215"/>
      <c r="DK98" s="215"/>
      <c r="DL98" s="215"/>
      <c r="DM98" s="215"/>
      <c r="DN98" s="215"/>
      <c r="DO98" s="218"/>
      <c r="DP98" s="215"/>
      <c r="DQ98" s="215"/>
      <c r="DR98" s="215"/>
      <c r="DS98" s="217"/>
      <c r="DT98" s="215"/>
      <c r="DU98" s="215"/>
      <c r="DV98" s="215"/>
      <c r="DW98" s="215"/>
      <c r="DX98" s="215"/>
      <c r="DY98" s="218"/>
      <c r="DZ98" s="215"/>
      <c r="EA98" s="215"/>
      <c r="EB98" s="215"/>
      <c r="EC98" s="217"/>
      <c r="ED98" s="215"/>
      <c r="EE98" s="215"/>
      <c r="EF98" s="215"/>
      <c r="EG98" s="215"/>
      <c r="EH98" s="215"/>
      <c r="EI98" s="218"/>
      <c r="EJ98" s="215"/>
      <c r="EK98" s="215"/>
      <c r="EL98" s="215"/>
      <c r="EM98" s="217"/>
      <c r="EN98" s="215"/>
      <c r="EO98" s="215"/>
      <c r="EP98" s="215"/>
      <c r="EQ98" s="215"/>
      <c r="ER98" s="215"/>
      <c r="ES98" s="218"/>
      <c r="ET98" s="215"/>
      <c r="EU98" s="215"/>
      <c r="EV98" s="215"/>
      <c r="EW98" s="217"/>
      <c r="EX98" s="218"/>
      <c r="EY98" s="215"/>
      <c r="EZ98" s="215"/>
      <c r="FA98" s="215"/>
      <c r="FB98" s="217"/>
      <c r="FC98" s="218"/>
      <c r="FD98" s="215"/>
      <c r="FE98" s="215"/>
      <c r="FF98" s="215"/>
      <c r="FG98" s="217"/>
      <c r="FH98" s="215"/>
      <c r="FI98" s="215"/>
      <c r="FJ98" s="215"/>
      <c r="FK98" s="215"/>
      <c r="FL98" s="215"/>
      <c r="FM98" s="218"/>
      <c r="FN98" s="215"/>
      <c r="FO98" s="215"/>
      <c r="FP98" s="215"/>
      <c r="FQ98" s="217"/>
      <c r="FR98" s="215"/>
      <c r="FS98" s="215"/>
      <c r="FT98" s="215"/>
      <c r="FU98" s="215"/>
      <c r="FV98" s="215"/>
      <c r="FW98" s="218"/>
      <c r="FX98" s="215"/>
      <c r="FY98" s="215"/>
      <c r="FZ98" s="215"/>
      <c r="GA98" s="217"/>
      <c r="GB98" s="215"/>
      <c r="GC98" s="215"/>
      <c r="GD98" s="215"/>
      <c r="GE98" s="215"/>
      <c r="GF98" s="215"/>
      <c r="GG98" s="218"/>
      <c r="GH98" s="215"/>
      <c r="GI98" s="215"/>
      <c r="GJ98" s="215"/>
      <c r="GK98" s="215"/>
      <c r="GL98" s="1605"/>
      <c r="GM98" s="2154"/>
      <c r="GN98" s="2169"/>
      <c r="GO98" s="2168"/>
    </row>
    <row r="99" spans="1:197" ht="10.35" customHeight="1" thickBot="1">
      <c r="A99" s="1410"/>
      <c r="B99" s="1406"/>
      <c r="C99" s="1406"/>
      <c r="D99" s="1384"/>
      <c r="E99" s="1406"/>
      <c r="F99" s="1384"/>
      <c r="G99" s="1782"/>
      <c r="H99" s="1783"/>
      <c r="I99" s="1536"/>
      <c r="J99" s="1502"/>
      <c r="K99" s="1502"/>
      <c r="L99" s="1502"/>
      <c r="M99" s="1502"/>
      <c r="N99" s="1501"/>
      <c r="O99" s="1502"/>
      <c r="P99" s="1502"/>
      <c r="Q99" s="1502"/>
      <c r="R99" s="1503"/>
      <c r="S99" s="1502"/>
      <c r="T99" s="1502"/>
      <c r="U99" s="1502"/>
      <c r="V99" s="1502"/>
      <c r="W99" s="1502"/>
      <c r="X99" s="1767"/>
      <c r="Y99" s="1768"/>
      <c r="Z99" s="1768"/>
      <c r="AA99" s="1768"/>
      <c r="AB99" s="1769"/>
      <c r="AC99" s="1539"/>
      <c r="AD99" s="1539"/>
      <c r="AE99" s="1539"/>
      <c r="AF99" s="1539"/>
      <c r="AG99" s="1539"/>
      <c r="AH99" s="1501"/>
      <c r="AI99" s="1502"/>
      <c r="AJ99" s="1502"/>
      <c r="AK99" s="1502"/>
      <c r="AL99" s="1503"/>
      <c r="AM99" s="1767"/>
      <c r="AN99" s="1768"/>
      <c r="AO99" s="1768"/>
      <c r="AP99" s="1768"/>
      <c r="AQ99" s="1769"/>
      <c r="AR99" s="1501"/>
      <c r="AS99" s="1502"/>
      <c r="AT99" s="1502"/>
      <c r="AU99" s="1502"/>
      <c r="AV99" s="1503"/>
      <c r="AW99" s="1501"/>
      <c r="AX99" s="1502"/>
      <c r="AY99" s="1502"/>
      <c r="AZ99" s="1502"/>
      <c r="BA99" s="1544"/>
      <c r="BB99" s="1502"/>
      <c r="BC99" s="1502"/>
      <c r="BD99" s="1502"/>
      <c r="BE99" s="1502"/>
      <c r="BF99" s="1502"/>
      <c r="BG99" s="1501"/>
      <c r="BH99" s="1502"/>
      <c r="BI99" s="1502"/>
      <c r="BJ99" s="1502"/>
      <c r="BK99" s="1503"/>
      <c r="BL99" s="1501"/>
      <c r="BM99" s="1502"/>
      <c r="BN99" s="1502"/>
      <c r="BO99" s="1502"/>
      <c r="BP99" s="1502"/>
      <c r="BQ99" s="1501"/>
      <c r="BR99" s="1502"/>
      <c r="BS99" s="1502"/>
      <c r="BT99" s="1502"/>
      <c r="BU99" s="1503"/>
      <c r="BV99" s="1502"/>
      <c r="BW99" s="1502"/>
      <c r="BX99" s="1502"/>
      <c r="BY99" s="1502"/>
      <c r="BZ99" s="1502"/>
      <c r="CA99" s="1501"/>
      <c r="CB99" s="1502"/>
      <c r="CC99" s="1502"/>
      <c r="CD99" s="1502"/>
      <c r="CE99" s="1503"/>
      <c r="CF99" s="1501"/>
      <c r="CG99" s="1502"/>
      <c r="CH99" s="1502"/>
      <c r="CI99" s="1502"/>
      <c r="CJ99" s="1503"/>
      <c r="CK99" s="1502"/>
      <c r="CL99" s="1502"/>
      <c r="CM99" s="1502"/>
      <c r="CN99" s="1502"/>
      <c r="CO99" s="1502"/>
      <c r="CP99" s="1501"/>
      <c r="CQ99" s="1502"/>
      <c r="CR99" s="1502"/>
      <c r="CS99" s="1502"/>
      <c r="CT99" s="1503"/>
      <c r="CU99" s="1502"/>
      <c r="CV99" s="1502"/>
      <c r="CW99" s="1502"/>
      <c r="CX99" s="1502"/>
      <c r="CY99" s="1502"/>
      <c r="CZ99" s="1501"/>
      <c r="DA99" s="1502"/>
      <c r="DB99" s="1502"/>
      <c r="DC99" s="1502"/>
      <c r="DD99" s="1503"/>
      <c r="DE99" s="1501"/>
      <c r="DF99" s="1502"/>
      <c r="DG99" s="1502"/>
      <c r="DH99" s="1502"/>
      <c r="DI99" s="1544"/>
      <c r="DJ99" s="1502"/>
      <c r="DK99" s="1502"/>
      <c r="DL99" s="1502"/>
      <c r="DM99" s="1502"/>
      <c r="DN99" s="1502"/>
      <c r="DO99" s="1501"/>
      <c r="DP99" s="1502"/>
      <c r="DQ99" s="1502"/>
      <c r="DR99" s="1502"/>
      <c r="DS99" s="1503"/>
      <c r="DT99" s="1502"/>
      <c r="DU99" s="1502"/>
      <c r="DV99" s="1502"/>
      <c r="DW99" s="1502"/>
      <c r="DX99" s="1502"/>
      <c r="DY99" s="1501"/>
      <c r="DZ99" s="1502"/>
      <c r="EA99" s="1502"/>
      <c r="EB99" s="1502"/>
      <c r="EC99" s="1503"/>
      <c r="ED99" s="1502"/>
      <c r="EE99" s="1502"/>
      <c r="EF99" s="1502"/>
      <c r="EG99" s="1502"/>
      <c r="EH99" s="1502"/>
      <c r="EI99" s="1501"/>
      <c r="EJ99" s="1502"/>
      <c r="EK99" s="1502"/>
      <c r="EL99" s="1502"/>
      <c r="EM99" s="1503"/>
      <c r="EN99" s="1502"/>
      <c r="EO99" s="1502"/>
      <c r="EP99" s="1502"/>
      <c r="EQ99" s="1502"/>
      <c r="ER99" s="1502"/>
      <c r="ES99" s="1501"/>
      <c r="ET99" s="1502"/>
      <c r="EU99" s="1502"/>
      <c r="EV99" s="1502"/>
      <c r="EW99" s="1503"/>
      <c r="EX99" s="1501"/>
      <c r="EY99" s="1502"/>
      <c r="EZ99" s="1502"/>
      <c r="FA99" s="1502"/>
      <c r="FB99" s="1503"/>
      <c r="FC99" s="1501"/>
      <c r="FD99" s="1502"/>
      <c r="FE99" s="1502"/>
      <c r="FF99" s="1502"/>
      <c r="FG99" s="1503"/>
      <c r="FH99" s="1502"/>
      <c r="FI99" s="1502"/>
      <c r="FJ99" s="1502"/>
      <c r="FK99" s="1502"/>
      <c r="FL99" s="1502"/>
      <c r="FM99" s="1501"/>
      <c r="FN99" s="1502"/>
      <c r="FO99" s="1502"/>
      <c r="FP99" s="1502"/>
      <c r="FQ99" s="1503"/>
      <c r="FR99" s="1502"/>
      <c r="FS99" s="1502"/>
      <c r="FT99" s="1502"/>
      <c r="FU99" s="1502"/>
      <c r="FV99" s="1502"/>
      <c r="FW99" s="1501"/>
      <c r="FX99" s="1502"/>
      <c r="FY99" s="1502"/>
      <c r="FZ99" s="1502"/>
      <c r="GA99" s="1503"/>
      <c r="GB99" s="1502"/>
      <c r="GC99" s="1502"/>
      <c r="GD99" s="1502"/>
      <c r="GE99" s="1502"/>
      <c r="GF99" s="1503"/>
      <c r="GG99" s="1501"/>
      <c r="GH99" s="1502"/>
      <c r="GI99" s="1502"/>
      <c r="GJ99" s="1502"/>
      <c r="GK99" s="1541"/>
      <c r="GL99" s="1621"/>
      <c r="GM99" s="2156"/>
      <c r="GN99" s="2170"/>
      <c r="GO99" s="2171"/>
    </row>
    <row r="100" spans="1:197" ht="10.35" customHeight="1">
      <c r="A100" s="1402"/>
      <c r="B100" s="1405" t="str">
        <f>IF($A100="","",VLOOKUP($A100,②従事者明細!$A$3:$I$39,2))</f>
        <v/>
      </c>
      <c r="C100" s="1405" t="str">
        <f>IF($A100="","",VLOOKUP($A100,②従事者明細!$A$3:$I$39,3))</f>
        <v/>
      </c>
      <c r="D100" s="1383" t="str">
        <f>IF($A100="","",VLOOKUP($A100,②従事者明細!$A$3:$I$39,6))</f>
        <v/>
      </c>
      <c r="E100" s="1405" t="str">
        <f>IF($A100="","",VLOOKUP($A100,②従事者明細!$A$3:$I$39,5))</f>
        <v/>
      </c>
      <c r="F100" s="1383" t="str">
        <f>IF($A100="","",VLOOKUP($A100,②従事者明細!$A$3:$I$39,4))</f>
        <v/>
      </c>
      <c r="G100" s="1731" t="s">
        <v>856</v>
      </c>
      <c r="H100" s="1732"/>
      <c r="I100" s="207"/>
      <c r="J100" s="208"/>
      <c r="K100" s="208"/>
      <c r="L100" s="208"/>
      <c r="M100" s="208"/>
      <c r="N100" s="210"/>
      <c r="O100" s="208"/>
      <c r="P100" s="208"/>
      <c r="Q100" s="208"/>
      <c r="R100" s="209"/>
      <c r="S100" s="208"/>
      <c r="T100" s="208"/>
      <c r="U100" s="208"/>
      <c r="V100" s="208"/>
      <c r="W100" s="208"/>
      <c r="X100" s="210"/>
      <c r="Y100" s="208"/>
      <c r="Z100" s="208"/>
      <c r="AA100" s="208"/>
      <c r="AB100" s="209"/>
      <c r="AC100" s="208"/>
      <c r="AD100" s="208"/>
      <c r="AE100" s="208"/>
      <c r="AF100" s="208"/>
      <c r="AG100" s="208"/>
      <c r="AH100" s="210"/>
      <c r="AI100" s="208"/>
      <c r="AJ100" s="208"/>
      <c r="AK100" s="208"/>
      <c r="AL100" s="209"/>
      <c r="AM100" s="208"/>
      <c r="AN100" s="208"/>
      <c r="AO100" s="208"/>
      <c r="AP100" s="208"/>
      <c r="AQ100" s="208"/>
      <c r="AR100" s="210"/>
      <c r="AS100" s="208"/>
      <c r="AT100" s="208"/>
      <c r="AU100" s="208"/>
      <c r="AV100" s="209"/>
      <c r="AW100" s="210"/>
      <c r="AX100" s="208"/>
      <c r="AY100" s="208"/>
      <c r="AZ100" s="208"/>
      <c r="BA100" s="212"/>
      <c r="BB100" s="208"/>
      <c r="BC100" s="208"/>
      <c r="BD100" s="208"/>
      <c r="BE100" s="208"/>
      <c r="BF100" s="208"/>
      <c r="BG100" s="210"/>
      <c r="BH100" s="208"/>
      <c r="BI100" s="208"/>
      <c r="BJ100" s="208"/>
      <c r="BK100" s="209"/>
      <c r="BL100" s="208"/>
      <c r="BM100" s="208"/>
      <c r="BN100" s="208"/>
      <c r="BO100" s="208"/>
      <c r="BP100" s="208"/>
      <c r="BQ100" s="210"/>
      <c r="BR100" s="208"/>
      <c r="BS100" s="208"/>
      <c r="BT100" s="208"/>
      <c r="BU100" s="209"/>
      <c r="BV100" s="208"/>
      <c r="BW100" s="208"/>
      <c r="BX100" s="208"/>
      <c r="BY100" s="208"/>
      <c r="BZ100" s="208"/>
      <c r="CA100" s="210"/>
      <c r="CB100" s="208"/>
      <c r="CC100" s="208"/>
      <c r="CD100" s="208"/>
      <c r="CE100" s="209"/>
      <c r="CF100" s="210"/>
      <c r="CG100" s="208"/>
      <c r="CH100" s="208"/>
      <c r="CI100" s="208"/>
      <c r="CJ100" s="209"/>
      <c r="CK100" s="208"/>
      <c r="CL100" s="208"/>
      <c r="CM100" s="208"/>
      <c r="CN100" s="208"/>
      <c r="CO100" s="208"/>
      <c r="CP100" s="210"/>
      <c r="CQ100" s="208"/>
      <c r="CR100" s="208"/>
      <c r="CS100" s="208"/>
      <c r="CT100" s="209"/>
      <c r="CU100" s="208"/>
      <c r="CV100" s="208"/>
      <c r="CW100" s="208"/>
      <c r="CX100" s="208"/>
      <c r="CY100" s="208"/>
      <c r="CZ100" s="210"/>
      <c r="DA100" s="208"/>
      <c r="DB100" s="208"/>
      <c r="DC100" s="208"/>
      <c r="DD100" s="209"/>
      <c r="DE100" s="210"/>
      <c r="DF100" s="208"/>
      <c r="DG100" s="208"/>
      <c r="DH100" s="208"/>
      <c r="DI100" s="212"/>
      <c r="DJ100" s="208"/>
      <c r="DK100" s="208"/>
      <c r="DL100" s="208"/>
      <c r="DM100" s="208"/>
      <c r="DN100" s="208"/>
      <c r="DO100" s="210"/>
      <c r="DP100" s="208"/>
      <c r="DQ100" s="208"/>
      <c r="DR100" s="208"/>
      <c r="DS100" s="209"/>
      <c r="DT100" s="208"/>
      <c r="DU100" s="208"/>
      <c r="DV100" s="208"/>
      <c r="DW100" s="208"/>
      <c r="DX100" s="208"/>
      <c r="DY100" s="210"/>
      <c r="DZ100" s="208"/>
      <c r="EA100" s="208"/>
      <c r="EB100" s="208"/>
      <c r="EC100" s="209"/>
      <c r="ED100" s="208"/>
      <c r="EE100" s="208"/>
      <c r="EF100" s="208"/>
      <c r="EG100" s="208"/>
      <c r="EH100" s="208"/>
      <c r="EI100" s="210"/>
      <c r="EJ100" s="208"/>
      <c r="EK100" s="208"/>
      <c r="EL100" s="208"/>
      <c r="EM100" s="209"/>
      <c r="EN100" s="208"/>
      <c r="EO100" s="208"/>
      <c r="EP100" s="208"/>
      <c r="EQ100" s="208"/>
      <c r="ER100" s="208"/>
      <c r="ES100" s="210"/>
      <c r="ET100" s="208"/>
      <c r="EU100" s="208"/>
      <c r="EV100" s="208"/>
      <c r="EW100" s="209"/>
      <c r="EX100" s="210"/>
      <c r="EY100" s="208"/>
      <c r="EZ100" s="208"/>
      <c r="FA100" s="208"/>
      <c r="FB100" s="209"/>
      <c r="FC100" s="210"/>
      <c r="FD100" s="208"/>
      <c r="FE100" s="208"/>
      <c r="FF100" s="208"/>
      <c r="FG100" s="209"/>
      <c r="FH100" s="208"/>
      <c r="FI100" s="208"/>
      <c r="FJ100" s="208"/>
      <c r="FK100" s="208"/>
      <c r="FL100" s="208"/>
      <c r="FM100" s="210"/>
      <c r="FN100" s="208"/>
      <c r="FO100" s="208"/>
      <c r="FP100" s="208"/>
      <c r="FQ100" s="209"/>
      <c r="FR100" s="208"/>
      <c r="FS100" s="208"/>
      <c r="FT100" s="208"/>
      <c r="FU100" s="208"/>
      <c r="FV100" s="208"/>
      <c r="FW100" s="210"/>
      <c r="FX100" s="208"/>
      <c r="FY100" s="208"/>
      <c r="FZ100" s="208"/>
      <c r="GA100" s="209"/>
      <c r="GB100" s="208"/>
      <c r="GC100" s="208"/>
      <c r="GD100" s="208"/>
      <c r="GE100" s="208"/>
      <c r="GF100" s="208"/>
      <c r="GG100" s="210"/>
      <c r="GH100" s="208"/>
      <c r="GI100" s="208"/>
      <c r="GJ100" s="208"/>
      <c r="GK100" s="208"/>
      <c r="GL100" s="1608">
        <f>SUM(I102:GK102)</f>
        <v>0</v>
      </c>
      <c r="GM100" s="2153">
        <f>ROUND(GL100/20,2)</f>
        <v>0</v>
      </c>
      <c r="GN100" s="2172"/>
      <c r="GO100" s="2173"/>
    </row>
    <row r="101" spans="1:197" ht="10.35" customHeight="1">
      <c r="A101" s="1387"/>
      <c r="B101" s="1390"/>
      <c r="C101" s="1390"/>
      <c r="D101" s="1381"/>
      <c r="E101" s="1390"/>
      <c r="F101" s="1381"/>
      <c r="G101" s="1733"/>
      <c r="H101" s="1734"/>
      <c r="I101" s="214"/>
      <c r="J101" s="215"/>
      <c r="K101" s="215"/>
      <c r="L101" s="215"/>
      <c r="M101" s="215"/>
      <c r="N101" s="218"/>
      <c r="O101" s="215"/>
      <c r="P101" s="215"/>
      <c r="Q101" s="215"/>
      <c r="R101" s="217"/>
      <c r="S101" s="215"/>
      <c r="T101" s="215"/>
      <c r="U101" s="215"/>
      <c r="V101" s="215"/>
      <c r="W101" s="215"/>
      <c r="X101" s="218"/>
      <c r="Y101" s="215"/>
      <c r="Z101" s="215"/>
      <c r="AA101" s="215"/>
      <c r="AB101" s="217"/>
      <c r="AC101" s="215"/>
      <c r="AD101" s="215"/>
      <c r="AE101" s="215"/>
      <c r="AF101" s="215"/>
      <c r="AG101" s="215"/>
      <c r="AH101" s="218"/>
      <c r="AI101" s="215"/>
      <c r="AJ101" s="215"/>
      <c r="AK101" s="215"/>
      <c r="AL101" s="217"/>
      <c r="AM101" s="215"/>
      <c r="AN101" s="215"/>
      <c r="AO101" s="215"/>
      <c r="AP101" s="215"/>
      <c r="AQ101" s="215"/>
      <c r="AR101" s="218"/>
      <c r="AS101" s="215"/>
      <c r="AT101" s="215"/>
      <c r="AU101" s="215"/>
      <c r="AV101" s="217"/>
      <c r="AW101" s="218"/>
      <c r="AX101" s="215"/>
      <c r="AY101" s="215"/>
      <c r="AZ101" s="215"/>
      <c r="BA101" s="220"/>
      <c r="BB101" s="215"/>
      <c r="BC101" s="215"/>
      <c r="BD101" s="215"/>
      <c r="BE101" s="215"/>
      <c r="BF101" s="215"/>
      <c r="BG101" s="218"/>
      <c r="BH101" s="215"/>
      <c r="BI101" s="215"/>
      <c r="BJ101" s="215"/>
      <c r="BK101" s="217"/>
      <c r="BL101" s="215"/>
      <c r="BM101" s="215"/>
      <c r="BN101" s="215"/>
      <c r="BO101" s="215"/>
      <c r="BP101" s="215"/>
      <c r="BQ101" s="218"/>
      <c r="BR101" s="215"/>
      <c r="BS101" s="215"/>
      <c r="BT101" s="215"/>
      <c r="BU101" s="217"/>
      <c r="BV101" s="215"/>
      <c r="BW101" s="215"/>
      <c r="BX101" s="215"/>
      <c r="BY101" s="215"/>
      <c r="BZ101" s="215"/>
      <c r="CA101" s="218"/>
      <c r="CB101" s="215"/>
      <c r="CC101" s="215"/>
      <c r="CD101" s="215"/>
      <c r="CE101" s="217"/>
      <c r="CF101" s="218"/>
      <c r="CG101" s="215"/>
      <c r="CH101" s="215"/>
      <c r="CI101" s="215"/>
      <c r="CJ101" s="217"/>
      <c r="CK101" s="215"/>
      <c r="CL101" s="215"/>
      <c r="CM101" s="215"/>
      <c r="CN101" s="215"/>
      <c r="CO101" s="215"/>
      <c r="CP101" s="218"/>
      <c r="CQ101" s="215"/>
      <c r="CR101" s="215"/>
      <c r="CS101" s="215"/>
      <c r="CT101" s="217"/>
      <c r="CU101" s="215"/>
      <c r="CV101" s="215"/>
      <c r="CW101" s="215"/>
      <c r="CX101" s="215"/>
      <c r="CY101" s="215"/>
      <c r="CZ101" s="218"/>
      <c r="DA101" s="215"/>
      <c r="DB101" s="215"/>
      <c r="DC101" s="215"/>
      <c r="DD101" s="217"/>
      <c r="DE101" s="218"/>
      <c r="DF101" s="215"/>
      <c r="DG101" s="215"/>
      <c r="DH101" s="215"/>
      <c r="DI101" s="220"/>
      <c r="DJ101" s="215"/>
      <c r="DK101" s="215"/>
      <c r="DL101" s="215"/>
      <c r="DM101" s="215"/>
      <c r="DN101" s="215"/>
      <c r="DO101" s="218"/>
      <c r="DP101" s="215"/>
      <c r="DQ101" s="215"/>
      <c r="DR101" s="215"/>
      <c r="DS101" s="217"/>
      <c r="DT101" s="215"/>
      <c r="DU101" s="215"/>
      <c r="DV101" s="215"/>
      <c r="DW101" s="215"/>
      <c r="DX101" s="215"/>
      <c r="DY101" s="218"/>
      <c r="DZ101" s="215"/>
      <c r="EA101" s="215"/>
      <c r="EB101" s="215"/>
      <c r="EC101" s="217"/>
      <c r="ED101" s="215"/>
      <c r="EE101" s="215"/>
      <c r="EF101" s="215"/>
      <c r="EG101" s="215"/>
      <c r="EH101" s="215"/>
      <c r="EI101" s="218"/>
      <c r="EJ101" s="215"/>
      <c r="EK101" s="215"/>
      <c r="EL101" s="215"/>
      <c r="EM101" s="217"/>
      <c r="EN101" s="215"/>
      <c r="EO101" s="215"/>
      <c r="EP101" s="215"/>
      <c r="EQ101" s="215"/>
      <c r="ER101" s="215"/>
      <c r="ES101" s="218"/>
      <c r="ET101" s="215"/>
      <c r="EU101" s="215"/>
      <c r="EV101" s="215"/>
      <c r="EW101" s="217"/>
      <c r="EX101" s="218"/>
      <c r="EY101" s="215"/>
      <c r="EZ101" s="215"/>
      <c r="FA101" s="215"/>
      <c r="FB101" s="217"/>
      <c r="FC101" s="218"/>
      <c r="FD101" s="215"/>
      <c r="FE101" s="215"/>
      <c r="FF101" s="215"/>
      <c r="FG101" s="217"/>
      <c r="FH101" s="215"/>
      <c r="FI101" s="215"/>
      <c r="FJ101" s="215"/>
      <c r="FK101" s="215"/>
      <c r="FL101" s="215"/>
      <c r="FM101" s="218"/>
      <c r="FN101" s="215"/>
      <c r="FO101" s="215"/>
      <c r="FP101" s="215"/>
      <c r="FQ101" s="217"/>
      <c r="FR101" s="215"/>
      <c r="FS101" s="215"/>
      <c r="FT101" s="215"/>
      <c r="FU101" s="215"/>
      <c r="FV101" s="215"/>
      <c r="FW101" s="218"/>
      <c r="FX101" s="215"/>
      <c r="FY101" s="215"/>
      <c r="FZ101" s="215"/>
      <c r="GA101" s="217"/>
      <c r="GB101" s="215"/>
      <c r="GC101" s="215"/>
      <c r="GD101" s="215"/>
      <c r="GE101" s="215"/>
      <c r="GF101" s="215"/>
      <c r="GG101" s="218"/>
      <c r="GH101" s="215"/>
      <c r="GI101" s="215"/>
      <c r="GJ101" s="215"/>
      <c r="GK101" s="215"/>
      <c r="GL101" s="1609"/>
      <c r="GM101" s="2154"/>
      <c r="GN101" s="2169"/>
      <c r="GO101" s="2168"/>
    </row>
    <row r="102" spans="1:197" ht="10.35" customHeight="1">
      <c r="A102" s="1387"/>
      <c r="B102" s="1390"/>
      <c r="C102" s="1390"/>
      <c r="D102" s="1381"/>
      <c r="E102" s="1390"/>
      <c r="F102" s="1381"/>
      <c r="G102" s="1735"/>
      <c r="H102" s="1736"/>
      <c r="I102" s="1517"/>
      <c r="J102" s="1511"/>
      <c r="K102" s="1511"/>
      <c r="L102" s="1511"/>
      <c r="M102" s="1511"/>
      <c r="N102" s="1510"/>
      <c r="O102" s="1511"/>
      <c r="P102" s="1511"/>
      <c r="Q102" s="1511"/>
      <c r="R102" s="1512"/>
      <c r="S102" s="1511"/>
      <c r="T102" s="1511"/>
      <c r="U102" s="1511"/>
      <c r="V102" s="1511"/>
      <c r="W102" s="1511"/>
      <c r="X102" s="1510"/>
      <c r="Y102" s="1511"/>
      <c r="Z102" s="1511"/>
      <c r="AA102" s="1511"/>
      <c r="AB102" s="1512"/>
      <c r="AC102" s="1511"/>
      <c r="AD102" s="1511"/>
      <c r="AE102" s="1511"/>
      <c r="AF102" s="1511"/>
      <c r="AG102" s="1511"/>
      <c r="AH102" s="1510"/>
      <c r="AI102" s="1511"/>
      <c r="AJ102" s="1511"/>
      <c r="AK102" s="1511"/>
      <c r="AL102" s="1512"/>
      <c r="AM102" s="1511"/>
      <c r="AN102" s="1511"/>
      <c r="AO102" s="1511"/>
      <c r="AP102" s="1511"/>
      <c r="AQ102" s="1511"/>
      <c r="AR102" s="1510"/>
      <c r="AS102" s="1511"/>
      <c r="AT102" s="1511"/>
      <c r="AU102" s="1511"/>
      <c r="AV102" s="1512"/>
      <c r="AW102" s="1510"/>
      <c r="AX102" s="1511"/>
      <c r="AY102" s="1511"/>
      <c r="AZ102" s="1511"/>
      <c r="BA102" s="1521"/>
      <c r="BB102" s="1511"/>
      <c r="BC102" s="1511"/>
      <c r="BD102" s="1511"/>
      <c r="BE102" s="1511"/>
      <c r="BF102" s="1511"/>
      <c r="BG102" s="1510"/>
      <c r="BH102" s="1511"/>
      <c r="BI102" s="1511"/>
      <c r="BJ102" s="1511"/>
      <c r="BK102" s="1512"/>
      <c r="BL102" s="1511"/>
      <c r="BM102" s="1511"/>
      <c r="BN102" s="1511"/>
      <c r="BO102" s="1511"/>
      <c r="BP102" s="1511"/>
      <c r="BQ102" s="1510"/>
      <c r="BR102" s="1511"/>
      <c r="BS102" s="1511"/>
      <c r="BT102" s="1511"/>
      <c r="BU102" s="1512"/>
      <c r="BV102" s="1511"/>
      <c r="BW102" s="1511"/>
      <c r="BX102" s="1511"/>
      <c r="BY102" s="1511"/>
      <c r="BZ102" s="1511"/>
      <c r="CA102" s="1510"/>
      <c r="CB102" s="1511"/>
      <c r="CC102" s="1511"/>
      <c r="CD102" s="1511"/>
      <c r="CE102" s="1512"/>
      <c r="CF102" s="1510"/>
      <c r="CG102" s="1511"/>
      <c r="CH102" s="1511"/>
      <c r="CI102" s="1511"/>
      <c r="CJ102" s="1512"/>
      <c r="CK102" s="1511"/>
      <c r="CL102" s="1511"/>
      <c r="CM102" s="1511"/>
      <c r="CN102" s="1511"/>
      <c r="CO102" s="1511"/>
      <c r="CP102" s="1510"/>
      <c r="CQ102" s="1511"/>
      <c r="CR102" s="1511"/>
      <c r="CS102" s="1511"/>
      <c r="CT102" s="1512"/>
      <c r="CU102" s="1511"/>
      <c r="CV102" s="1511"/>
      <c r="CW102" s="1511"/>
      <c r="CX102" s="1511"/>
      <c r="CY102" s="1511"/>
      <c r="CZ102" s="1510"/>
      <c r="DA102" s="1511"/>
      <c r="DB102" s="1511"/>
      <c r="DC102" s="1511"/>
      <c r="DD102" s="1512"/>
      <c r="DE102" s="1510"/>
      <c r="DF102" s="1511"/>
      <c r="DG102" s="1511"/>
      <c r="DH102" s="1511"/>
      <c r="DI102" s="1521"/>
      <c r="DJ102" s="1511"/>
      <c r="DK102" s="1511"/>
      <c r="DL102" s="1511"/>
      <c r="DM102" s="1511"/>
      <c r="DN102" s="1511"/>
      <c r="DO102" s="1510"/>
      <c r="DP102" s="1511"/>
      <c r="DQ102" s="1511"/>
      <c r="DR102" s="1511"/>
      <c r="DS102" s="1512"/>
      <c r="DT102" s="1511"/>
      <c r="DU102" s="1511"/>
      <c r="DV102" s="1511"/>
      <c r="DW102" s="1511"/>
      <c r="DX102" s="1511"/>
      <c r="DY102" s="1510"/>
      <c r="DZ102" s="1511"/>
      <c r="EA102" s="1511"/>
      <c r="EB102" s="1511"/>
      <c r="EC102" s="1512"/>
      <c r="ED102" s="1511"/>
      <c r="EE102" s="1511"/>
      <c r="EF102" s="1511"/>
      <c r="EG102" s="1511"/>
      <c r="EH102" s="1511"/>
      <c r="EI102" s="1510"/>
      <c r="EJ102" s="1511"/>
      <c r="EK102" s="1511"/>
      <c r="EL102" s="1511"/>
      <c r="EM102" s="1512"/>
      <c r="EN102" s="1511"/>
      <c r="EO102" s="1511"/>
      <c r="EP102" s="1511"/>
      <c r="EQ102" s="1511"/>
      <c r="ER102" s="1511"/>
      <c r="ES102" s="1510"/>
      <c r="ET102" s="1511"/>
      <c r="EU102" s="1511"/>
      <c r="EV102" s="1511"/>
      <c r="EW102" s="1512"/>
      <c r="EX102" s="1510"/>
      <c r="EY102" s="1511"/>
      <c r="EZ102" s="1511"/>
      <c r="FA102" s="1511"/>
      <c r="FB102" s="1512"/>
      <c r="FC102" s="1510"/>
      <c r="FD102" s="1511"/>
      <c r="FE102" s="1511"/>
      <c r="FF102" s="1511"/>
      <c r="FG102" s="1512"/>
      <c r="FH102" s="1511"/>
      <c r="FI102" s="1511"/>
      <c r="FJ102" s="1511"/>
      <c r="FK102" s="1511"/>
      <c r="FL102" s="1511"/>
      <c r="FM102" s="1510"/>
      <c r="FN102" s="1511"/>
      <c r="FO102" s="1511"/>
      <c r="FP102" s="1511"/>
      <c r="FQ102" s="1512"/>
      <c r="FR102" s="1511"/>
      <c r="FS102" s="1511"/>
      <c r="FT102" s="1511"/>
      <c r="FU102" s="1511"/>
      <c r="FV102" s="1511"/>
      <c r="FW102" s="1510"/>
      <c r="FX102" s="1511"/>
      <c r="FY102" s="1511"/>
      <c r="FZ102" s="1511"/>
      <c r="GA102" s="1512"/>
      <c r="GB102" s="1511"/>
      <c r="GC102" s="1511"/>
      <c r="GD102" s="1511"/>
      <c r="GE102" s="1511"/>
      <c r="GF102" s="1512"/>
      <c r="GG102" s="1510"/>
      <c r="GH102" s="1511"/>
      <c r="GI102" s="1511"/>
      <c r="GJ102" s="1511"/>
      <c r="GK102" s="1512"/>
      <c r="GL102" s="1609"/>
      <c r="GM102" s="2155"/>
      <c r="GN102" s="2169"/>
      <c r="GO102" s="2168"/>
    </row>
    <row r="103" spans="1:197" ht="10.35" customHeight="1">
      <c r="A103" s="1387"/>
      <c r="B103" s="1390"/>
      <c r="C103" s="1390"/>
      <c r="D103" s="1381"/>
      <c r="E103" s="1390"/>
      <c r="F103" s="1381"/>
      <c r="G103" s="1737" t="s">
        <v>857</v>
      </c>
      <c r="H103" s="1738"/>
      <c r="I103" s="214"/>
      <c r="J103" s="215"/>
      <c r="K103" s="215"/>
      <c r="L103" s="215"/>
      <c r="M103" s="215"/>
      <c r="N103" s="218"/>
      <c r="O103" s="215"/>
      <c r="P103" s="215"/>
      <c r="Q103" s="215"/>
      <c r="R103" s="217"/>
      <c r="S103" s="215"/>
      <c r="T103" s="215"/>
      <c r="U103" s="215"/>
      <c r="V103" s="215"/>
      <c r="W103" s="215"/>
      <c r="X103" s="218"/>
      <c r="Y103" s="215"/>
      <c r="Z103" s="215"/>
      <c r="AA103" s="215"/>
      <c r="AB103" s="217"/>
      <c r="AC103" s="215"/>
      <c r="AD103" s="215"/>
      <c r="AE103" s="215"/>
      <c r="AF103" s="215"/>
      <c r="AG103" s="215"/>
      <c r="AH103" s="218"/>
      <c r="AI103" s="215"/>
      <c r="AJ103" s="215"/>
      <c r="AK103" s="215"/>
      <c r="AL103" s="217"/>
      <c r="AM103" s="215"/>
      <c r="AN103" s="215"/>
      <c r="AO103" s="215"/>
      <c r="AP103" s="215"/>
      <c r="AQ103" s="215"/>
      <c r="AR103" s="218"/>
      <c r="AS103" s="215"/>
      <c r="AT103" s="215"/>
      <c r="AU103" s="215"/>
      <c r="AV103" s="217"/>
      <c r="AW103" s="218"/>
      <c r="AX103" s="215"/>
      <c r="AY103" s="215"/>
      <c r="AZ103" s="215"/>
      <c r="BA103" s="220"/>
      <c r="BB103" s="215"/>
      <c r="BC103" s="215"/>
      <c r="BD103" s="215"/>
      <c r="BE103" s="215"/>
      <c r="BF103" s="215"/>
      <c r="BG103" s="218"/>
      <c r="BH103" s="215"/>
      <c r="BI103" s="215"/>
      <c r="BJ103" s="215"/>
      <c r="BK103" s="217"/>
      <c r="BL103" s="215"/>
      <c r="BM103" s="215"/>
      <c r="BN103" s="215"/>
      <c r="BO103" s="215"/>
      <c r="BP103" s="215"/>
      <c r="BQ103" s="218"/>
      <c r="BR103" s="215"/>
      <c r="BS103" s="215"/>
      <c r="BT103" s="215"/>
      <c r="BU103" s="217"/>
      <c r="BV103" s="215"/>
      <c r="BW103" s="215"/>
      <c r="BX103" s="215"/>
      <c r="BY103" s="215"/>
      <c r="BZ103" s="215"/>
      <c r="CA103" s="218"/>
      <c r="CB103" s="215"/>
      <c r="CC103" s="215"/>
      <c r="CD103" s="215"/>
      <c r="CE103" s="217"/>
      <c r="CF103" s="218"/>
      <c r="CG103" s="215"/>
      <c r="CH103" s="215"/>
      <c r="CI103" s="215"/>
      <c r="CJ103" s="217"/>
      <c r="CK103" s="215"/>
      <c r="CL103" s="215"/>
      <c r="CM103" s="215"/>
      <c r="CN103" s="215"/>
      <c r="CO103" s="215"/>
      <c r="CP103" s="218"/>
      <c r="CQ103" s="215"/>
      <c r="CR103" s="215"/>
      <c r="CS103" s="215"/>
      <c r="CT103" s="217"/>
      <c r="CU103" s="215"/>
      <c r="CV103" s="215"/>
      <c r="CW103" s="215"/>
      <c r="CX103" s="215"/>
      <c r="CY103" s="215"/>
      <c r="CZ103" s="218"/>
      <c r="DA103" s="215"/>
      <c r="DB103" s="215"/>
      <c r="DC103" s="215"/>
      <c r="DD103" s="217"/>
      <c r="DE103" s="218"/>
      <c r="DF103" s="215"/>
      <c r="DG103" s="215"/>
      <c r="DH103" s="215"/>
      <c r="DI103" s="220"/>
      <c r="DJ103" s="215"/>
      <c r="DK103" s="215"/>
      <c r="DL103" s="215"/>
      <c r="DM103" s="215"/>
      <c r="DN103" s="215"/>
      <c r="DO103" s="218"/>
      <c r="DP103" s="215"/>
      <c r="DQ103" s="215"/>
      <c r="DR103" s="215"/>
      <c r="DS103" s="217"/>
      <c r="DT103" s="215"/>
      <c r="DU103" s="215"/>
      <c r="DV103" s="215"/>
      <c r="DW103" s="215"/>
      <c r="DX103" s="215"/>
      <c r="DY103" s="218"/>
      <c r="DZ103" s="215"/>
      <c r="EA103" s="215"/>
      <c r="EB103" s="215"/>
      <c r="EC103" s="217"/>
      <c r="ED103" s="215"/>
      <c r="EE103" s="215"/>
      <c r="EF103" s="215"/>
      <c r="EG103" s="215"/>
      <c r="EH103" s="215"/>
      <c r="EI103" s="218"/>
      <c r="EJ103" s="215"/>
      <c r="EK103" s="215"/>
      <c r="EL103" s="215"/>
      <c r="EM103" s="217"/>
      <c r="EN103" s="215"/>
      <c r="EO103" s="215"/>
      <c r="EP103" s="215"/>
      <c r="EQ103" s="215"/>
      <c r="ER103" s="215"/>
      <c r="ES103" s="218"/>
      <c r="ET103" s="215"/>
      <c r="EU103" s="215"/>
      <c r="EV103" s="215"/>
      <c r="EW103" s="217"/>
      <c r="EX103" s="218"/>
      <c r="EY103" s="215"/>
      <c r="EZ103" s="215"/>
      <c r="FA103" s="215"/>
      <c r="FB103" s="217"/>
      <c r="FC103" s="218"/>
      <c r="FD103" s="215"/>
      <c r="FE103" s="215"/>
      <c r="FF103" s="215"/>
      <c r="FG103" s="217"/>
      <c r="FH103" s="215"/>
      <c r="FI103" s="215"/>
      <c r="FJ103" s="215"/>
      <c r="FK103" s="215"/>
      <c r="FL103" s="215"/>
      <c r="FM103" s="218"/>
      <c r="FN103" s="215"/>
      <c r="FO103" s="215"/>
      <c r="FP103" s="215"/>
      <c r="FQ103" s="217"/>
      <c r="FR103" s="215"/>
      <c r="FS103" s="215"/>
      <c r="FT103" s="215"/>
      <c r="FU103" s="215"/>
      <c r="FV103" s="215"/>
      <c r="FW103" s="218"/>
      <c r="FX103" s="215"/>
      <c r="FY103" s="215"/>
      <c r="FZ103" s="215"/>
      <c r="GA103" s="217"/>
      <c r="GB103" s="215"/>
      <c r="GC103" s="215"/>
      <c r="GD103" s="215"/>
      <c r="GE103" s="215"/>
      <c r="GF103" s="217"/>
      <c r="GG103" s="218"/>
      <c r="GH103" s="215"/>
      <c r="GI103" s="215"/>
      <c r="GJ103" s="215"/>
      <c r="GK103" s="215"/>
      <c r="GL103" s="1604">
        <f>SUM(I105:GK105)</f>
        <v>0</v>
      </c>
      <c r="GM103" s="2154">
        <f>ROUND(GL103/20,2)</f>
        <v>0</v>
      </c>
      <c r="GN103" s="2169"/>
      <c r="GO103" s="2168"/>
    </row>
    <row r="104" spans="1:197" ht="10.35" customHeight="1">
      <c r="A104" s="1387"/>
      <c r="B104" s="1390"/>
      <c r="C104" s="1390"/>
      <c r="D104" s="1381"/>
      <c r="E104" s="1390"/>
      <c r="F104" s="1381"/>
      <c r="G104" s="1739"/>
      <c r="H104" s="1740"/>
      <c r="I104" s="214"/>
      <c r="J104" s="215"/>
      <c r="K104" s="215"/>
      <c r="L104" s="215"/>
      <c r="M104" s="215"/>
      <c r="N104" s="218"/>
      <c r="O104" s="215"/>
      <c r="P104" s="215"/>
      <c r="Q104" s="215"/>
      <c r="R104" s="217"/>
      <c r="S104" s="215"/>
      <c r="T104" s="215"/>
      <c r="U104" s="215"/>
      <c r="V104" s="215"/>
      <c r="W104" s="215"/>
      <c r="X104" s="218"/>
      <c r="Y104" s="215"/>
      <c r="Z104" s="215"/>
      <c r="AA104" s="215"/>
      <c r="AB104" s="217"/>
      <c r="AC104" s="215"/>
      <c r="AD104" s="215"/>
      <c r="AE104" s="215"/>
      <c r="AF104" s="215"/>
      <c r="AG104" s="215"/>
      <c r="AH104" s="218"/>
      <c r="AI104" s="215"/>
      <c r="AJ104" s="215"/>
      <c r="AK104" s="215"/>
      <c r="AL104" s="217"/>
      <c r="AM104" s="215"/>
      <c r="AN104" s="215"/>
      <c r="AO104" s="215"/>
      <c r="AP104" s="215"/>
      <c r="AQ104" s="215"/>
      <c r="AR104" s="218"/>
      <c r="AS104" s="215"/>
      <c r="AT104" s="215"/>
      <c r="AU104" s="215"/>
      <c r="AV104" s="217"/>
      <c r="AW104" s="218"/>
      <c r="AX104" s="215"/>
      <c r="AY104" s="215"/>
      <c r="AZ104" s="215"/>
      <c r="BA104" s="220"/>
      <c r="BB104" s="215"/>
      <c r="BC104" s="215"/>
      <c r="BD104" s="215"/>
      <c r="BE104" s="215"/>
      <c r="BF104" s="215"/>
      <c r="BG104" s="218"/>
      <c r="BH104" s="215"/>
      <c r="BI104" s="215"/>
      <c r="BJ104" s="215"/>
      <c r="BK104" s="217"/>
      <c r="BL104" s="215"/>
      <c r="BM104" s="215"/>
      <c r="BN104" s="215"/>
      <c r="BO104" s="215"/>
      <c r="BP104" s="215"/>
      <c r="BQ104" s="218"/>
      <c r="BR104" s="215"/>
      <c r="BS104" s="215"/>
      <c r="BT104" s="215"/>
      <c r="BU104" s="217"/>
      <c r="BV104" s="215"/>
      <c r="BW104" s="215"/>
      <c r="BX104" s="215"/>
      <c r="BY104" s="215"/>
      <c r="BZ104" s="215"/>
      <c r="CA104" s="218"/>
      <c r="CB104" s="215"/>
      <c r="CC104" s="215"/>
      <c r="CD104" s="215"/>
      <c r="CE104" s="217"/>
      <c r="CF104" s="218"/>
      <c r="CG104" s="215"/>
      <c r="CH104" s="215"/>
      <c r="CI104" s="215"/>
      <c r="CJ104" s="217"/>
      <c r="CK104" s="215"/>
      <c r="CL104" s="215"/>
      <c r="CM104" s="215"/>
      <c r="CN104" s="215"/>
      <c r="CO104" s="215"/>
      <c r="CP104" s="218"/>
      <c r="CQ104" s="215"/>
      <c r="CR104" s="215"/>
      <c r="CS104" s="215"/>
      <c r="CT104" s="217"/>
      <c r="CU104" s="215"/>
      <c r="CV104" s="215"/>
      <c r="CW104" s="215"/>
      <c r="CX104" s="215"/>
      <c r="CY104" s="215"/>
      <c r="CZ104" s="218"/>
      <c r="DA104" s="215"/>
      <c r="DB104" s="215"/>
      <c r="DC104" s="215"/>
      <c r="DD104" s="217"/>
      <c r="DE104" s="218"/>
      <c r="DF104" s="215"/>
      <c r="DG104" s="215"/>
      <c r="DH104" s="215"/>
      <c r="DI104" s="220"/>
      <c r="DJ104" s="215"/>
      <c r="DK104" s="215"/>
      <c r="DL104" s="215"/>
      <c r="DM104" s="215"/>
      <c r="DN104" s="215"/>
      <c r="DO104" s="218"/>
      <c r="DP104" s="215"/>
      <c r="DQ104" s="215"/>
      <c r="DR104" s="215"/>
      <c r="DS104" s="217"/>
      <c r="DT104" s="215"/>
      <c r="DU104" s="215"/>
      <c r="DV104" s="215"/>
      <c r="DW104" s="215"/>
      <c r="DX104" s="215"/>
      <c r="DY104" s="218"/>
      <c r="DZ104" s="215"/>
      <c r="EA104" s="215"/>
      <c r="EB104" s="215"/>
      <c r="EC104" s="217"/>
      <c r="ED104" s="215"/>
      <c r="EE104" s="215"/>
      <c r="EF104" s="215"/>
      <c r="EG104" s="215"/>
      <c r="EH104" s="215"/>
      <c r="EI104" s="218"/>
      <c r="EJ104" s="215"/>
      <c r="EK104" s="215"/>
      <c r="EL104" s="215"/>
      <c r="EM104" s="217"/>
      <c r="EN104" s="215"/>
      <c r="EO104" s="215"/>
      <c r="EP104" s="215"/>
      <c r="EQ104" s="215"/>
      <c r="ER104" s="215"/>
      <c r="ES104" s="218"/>
      <c r="ET104" s="215"/>
      <c r="EU104" s="215"/>
      <c r="EV104" s="215"/>
      <c r="EW104" s="217"/>
      <c r="EX104" s="218"/>
      <c r="EY104" s="215"/>
      <c r="EZ104" s="215"/>
      <c r="FA104" s="215"/>
      <c r="FB104" s="217"/>
      <c r="FC104" s="218"/>
      <c r="FD104" s="215"/>
      <c r="FE104" s="215"/>
      <c r="FF104" s="215"/>
      <c r="FG104" s="217"/>
      <c r="FH104" s="215"/>
      <c r="FI104" s="215"/>
      <c r="FJ104" s="215"/>
      <c r="FK104" s="215"/>
      <c r="FL104" s="215"/>
      <c r="FM104" s="218"/>
      <c r="FN104" s="215"/>
      <c r="FO104" s="215"/>
      <c r="FP104" s="215"/>
      <c r="FQ104" s="217"/>
      <c r="FR104" s="215"/>
      <c r="FS104" s="215"/>
      <c r="FT104" s="215"/>
      <c r="FU104" s="215"/>
      <c r="FV104" s="215"/>
      <c r="FW104" s="218"/>
      <c r="FX104" s="215"/>
      <c r="FY104" s="215"/>
      <c r="FZ104" s="215"/>
      <c r="GA104" s="217"/>
      <c r="GB104" s="215"/>
      <c r="GC104" s="215"/>
      <c r="GD104" s="215"/>
      <c r="GE104" s="215"/>
      <c r="GF104" s="217"/>
      <c r="GG104" s="218"/>
      <c r="GH104" s="215"/>
      <c r="GI104" s="215"/>
      <c r="GJ104" s="215"/>
      <c r="GK104" s="215"/>
      <c r="GL104" s="1605"/>
      <c r="GM104" s="2154"/>
      <c r="GN104" s="2169"/>
      <c r="GO104" s="2168"/>
    </row>
    <row r="105" spans="1:197" ht="10.35" customHeight="1">
      <c r="A105" s="1387"/>
      <c r="B105" s="1390"/>
      <c r="C105" s="1390"/>
      <c r="D105" s="1381"/>
      <c r="E105" s="1390"/>
      <c r="F105" s="1381"/>
      <c r="G105" s="1741"/>
      <c r="H105" s="1742"/>
      <c r="I105" s="1517"/>
      <c r="J105" s="1511"/>
      <c r="K105" s="1511"/>
      <c r="L105" s="1511"/>
      <c r="M105" s="1511"/>
      <c r="N105" s="1510"/>
      <c r="O105" s="1511"/>
      <c r="P105" s="1511"/>
      <c r="Q105" s="1511"/>
      <c r="R105" s="1512"/>
      <c r="S105" s="1511"/>
      <c r="T105" s="1511"/>
      <c r="U105" s="1511"/>
      <c r="V105" s="1511"/>
      <c r="W105" s="1511"/>
      <c r="X105" s="1510"/>
      <c r="Y105" s="1511"/>
      <c r="Z105" s="1511"/>
      <c r="AA105" s="1511"/>
      <c r="AB105" s="1512"/>
      <c r="AC105" s="1511"/>
      <c r="AD105" s="1511"/>
      <c r="AE105" s="1511"/>
      <c r="AF105" s="1511"/>
      <c r="AG105" s="1511"/>
      <c r="AH105" s="1510"/>
      <c r="AI105" s="1511"/>
      <c r="AJ105" s="1511"/>
      <c r="AK105" s="1511"/>
      <c r="AL105" s="1512"/>
      <c r="AM105" s="1511"/>
      <c r="AN105" s="1511"/>
      <c r="AO105" s="1511"/>
      <c r="AP105" s="1511"/>
      <c r="AQ105" s="1511"/>
      <c r="AR105" s="1510"/>
      <c r="AS105" s="1511"/>
      <c r="AT105" s="1511"/>
      <c r="AU105" s="1511"/>
      <c r="AV105" s="1512"/>
      <c r="AW105" s="1510"/>
      <c r="AX105" s="1511"/>
      <c r="AY105" s="1511"/>
      <c r="AZ105" s="1511"/>
      <c r="BA105" s="1521"/>
      <c r="BB105" s="1511"/>
      <c r="BC105" s="1511"/>
      <c r="BD105" s="1511"/>
      <c r="BE105" s="1511"/>
      <c r="BF105" s="1511"/>
      <c r="BG105" s="1510"/>
      <c r="BH105" s="1511"/>
      <c r="BI105" s="1511"/>
      <c r="BJ105" s="1511"/>
      <c r="BK105" s="1512"/>
      <c r="BL105" s="1511"/>
      <c r="BM105" s="1511"/>
      <c r="BN105" s="1511"/>
      <c r="BO105" s="1511"/>
      <c r="BP105" s="1511"/>
      <c r="BQ105" s="1510"/>
      <c r="BR105" s="1511"/>
      <c r="BS105" s="1511"/>
      <c r="BT105" s="1511"/>
      <c r="BU105" s="1512"/>
      <c r="BV105" s="1511"/>
      <c r="BW105" s="1511"/>
      <c r="BX105" s="1511"/>
      <c r="BY105" s="1511"/>
      <c r="BZ105" s="1511"/>
      <c r="CA105" s="1510"/>
      <c r="CB105" s="1511"/>
      <c r="CC105" s="1511"/>
      <c r="CD105" s="1511"/>
      <c r="CE105" s="1512"/>
      <c r="CF105" s="1510"/>
      <c r="CG105" s="1511"/>
      <c r="CH105" s="1511"/>
      <c r="CI105" s="1511"/>
      <c r="CJ105" s="1512"/>
      <c r="CK105" s="1511"/>
      <c r="CL105" s="1511"/>
      <c r="CM105" s="1511"/>
      <c r="CN105" s="1511"/>
      <c r="CO105" s="1511"/>
      <c r="CP105" s="1510"/>
      <c r="CQ105" s="1511"/>
      <c r="CR105" s="1511"/>
      <c r="CS105" s="1511"/>
      <c r="CT105" s="1512"/>
      <c r="CU105" s="1511"/>
      <c r="CV105" s="1511"/>
      <c r="CW105" s="1511"/>
      <c r="CX105" s="1511"/>
      <c r="CY105" s="1511"/>
      <c r="CZ105" s="1510"/>
      <c r="DA105" s="1511"/>
      <c r="DB105" s="1511"/>
      <c r="DC105" s="1511"/>
      <c r="DD105" s="1512"/>
      <c r="DE105" s="1510"/>
      <c r="DF105" s="1511"/>
      <c r="DG105" s="1511"/>
      <c r="DH105" s="1511"/>
      <c r="DI105" s="1521"/>
      <c r="DJ105" s="1511"/>
      <c r="DK105" s="1511"/>
      <c r="DL105" s="1511"/>
      <c r="DM105" s="1511"/>
      <c r="DN105" s="1511"/>
      <c r="DO105" s="1510"/>
      <c r="DP105" s="1511"/>
      <c r="DQ105" s="1511"/>
      <c r="DR105" s="1511"/>
      <c r="DS105" s="1512"/>
      <c r="DT105" s="1511"/>
      <c r="DU105" s="1511"/>
      <c r="DV105" s="1511"/>
      <c r="DW105" s="1511"/>
      <c r="DX105" s="1511"/>
      <c r="DY105" s="1510"/>
      <c r="DZ105" s="1511"/>
      <c r="EA105" s="1511"/>
      <c r="EB105" s="1511"/>
      <c r="EC105" s="1512"/>
      <c r="ED105" s="1511"/>
      <c r="EE105" s="1511"/>
      <c r="EF105" s="1511"/>
      <c r="EG105" s="1511"/>
      <c r="EH105" s="1511"/>
      <c r="EI105" s="1510"/>
      <c r="EJ105" s="1511"/>
      <c r="EK105" s="1511"/>
      <c r="EL105" s="1511"/>
      <c r="EM105" s="1512"/>
      <c r="EN105" s="1511"/>
      <c r="EO105" s="1511"/>
      <c r="EP105" s="1511"/>
      <c r="EQ105" s="1511"/>
      <c r="ER105" s="1511"/>
      <c r="ES105" s="1510"/>
      <c r="ET105" s="1511"/>
      <c r="EU105" s="1511"/>
      <c r="EV105" s="1511"/>
      <c r="EW105" s="1512"/>
      <c r="EX105" s="1510"/>
      <c r="EY105" s="1511"/>
      <c r="EZ105" s="1511"/>
      <c r="FA105" s="1511"/>
      <c r="FB105" s="1512"/>
      <c r="FC105" s="1510"/>
      <c r="FD105" s="1511"/>
      <c r="FE105" s="1511"/>
      <c r="FF105" s="1511"/>
      <c r="FG105" s="1512"/>
      <c r="FH105" s="1511"/>
      <c r="FI105" s="1511"/>
      <c r="FJ105" s="1511"/>
      <c r="FK105" s="1511"/>
      <c r="FL105" s="1511"/>
      <c r="FM105" s="1510"/>
      <c r="FN105" s="1511"/>
      <c r="FO105" s="1511"/>
      <c r="FP105" s="1511"/>
      <c r="FQ105" s="1512"/>
      <c r="FR105" s="1511"/>
      <c r="FS105" s="1511"/>
      <c r="FT105" s="1511"/>
      <c r="FU105" s="1511"/>
      <c r="FV105" s="1511"/>
      <c r="FW105" s="1510"/>
      <c r="FX105" s="1511"/>
      <c r="FY105" s="1511"/>
      <c r="FZ105" s="1511"/>
      <c r="GA105" s="1512"/>
      <c r="GB105" s="1511"/>
      <c r="GC105" s="1511"/>
      <c r="GD105" s="1511"/>
      <c r="GE105" s="1511"/>
      <c r="GF105" s="1512"/>
      <c r="GG105" s="1510"/>
      <c r="GH105" s="1511"/>
      <c r="GI105" s="1511"/>
      <c r="GJ105" s="1511"/>
      <c r="GK105" s="1513"/>
      <c r="GL105" s="1607"/>
      <c r="GM105" s="2155"/>
      <c r="GN105" s="2169"/>
      <c r="GO105" s="2168"/>
    </row>
    <row r="106" spans="1:197" ht="10.35" customHeight="1">
      <c r="A106" s="1387"/>
      <c r="B106" s="1390"/>
      <c r="C106" s="1390"/>
      <c r="D106" s="1381"/>
      <c r="E106" s="1390"/>
      <c r="F106" s="1381"/>
      <c r="G106" s="1781" t="s">
        <v>858</v>
      </c>
      <c r="H106" s="1738"/>
      <c r="I106" s="214"/>
      <c r="J106" s="215"/>
      <c r="K106" s="215"/>
      <c r="L106" s="215"/>
      <c r="M106" s="215"/>
      <c r="N106" s="218"/>
      <c r="O106" s="215"/>
      <c r="P106" s="215"/>
      <c r="Q106" s="215"/>
      <c r="R106" s="217"/>
      <c r="S106" s="215"/>
      <c r="T106" s="215"/>
      <c r="U106" s="215"/>
      <c r="V106" s="215"/>
      <c r="W106" s="215"/>
      <c r="X106" s="218"/>
      <c r="Y106" s="215"/>
      <c r="Z106" s="215"/>
      <c r="AA106" s="215"/>
      <c r="AB106" s="217"/>
      <c r="AC106" s="215"/>
      <c r="AD106" s="215"/>
      <c r="AE106" s="215"/>
      <c r="AF106" s="215"/>
      <c r="AG106" s="215"/>
      <c r="AH106" s="218"/>
      <c r="AI106" s="215"/>
      <c r="AJ106" s="215"/>
      <c r="AK106" s="215"/>
      <c r="AL106" s="217"/>
      <c r="AM106" s="215"/>
      <c r="AN106" s="215"/>
      <c r="AO106" s="215"/>
      <c r="AP106" s="215"/>
      <c r="AQ106" s="215"/>
      <c r="AR106" s="218"/>
      <c r="AS106" s="215"/>
      <c r="AT106" s="215"/>
      <c r="AU106" s="215"/>
      <c r="AV106" s="217"/>
      <c r="AW106" s="218"/>
      <c r="AX106" s="215"/>
      <c r="AY106" s="215"/>
      <c r="AZ106" s="215"/>
      <c r="BA106" s="220"/>
      <c r="BB106" s="215"/>
      <c r="BC106" s="215"/>
      <c r="BD106" s="215"/>
      <c r="BE106" s="215"/>
      <c r="BF106" s="215"/>
      <c r="BG106" s="218"/>
      <c r="BH106" s="215"/>
      <c r="BI106" s="215"/>
      <c r="BJ106" s="215"/>
      <c r="BK106" s="217"/>
      <c r="BL106" s="215"/>
      <c r="BM106" s="215"/>
      <c r="BN106" s="215"/>
      <c r="BO106" s="215"/>
      <c r="BP106" s="215"/>
      <c r="BQ106" s="218"/>
      <c r="BR106" s="215"/>
      <c r="BS106" s="215"/>
      <c r="BT106" s="215"/>
      <c r="BU106" s="217"/>
      <c r="BV106" s="215"/>
      <c r="BW106" s="215"/>
      <c r="BX106" s="215"/>
      <c r="BY106" s="215"/>
      <c r="BZ106" s="215"/>
      <c r="CA106" s="218"/>
      <c r="CB106" s="215"/>
      <c r="CC106" s="215"/>
      <c r="CD106" s="215"/>
      <c r="CE106" s="217"/>
      <c r="CF106" s="218"/>
      <c r="CG106" s="215"/>
      <c r="CH106" s="215"/>
      <c r="CI106" s="215"/>
      <c r="CJ106" s="217"/>
      <c r="CK106" s="215"/>
      <c r="CL106" s="215"/>
      <c r="CM106" s="215"/>
      <c r="CN106" s="215"/>
      <c r="CO106" s="215"/>
      <c r="CP106" s="218"/>
      <c r="CQ106" s="215"/>
      <c r="CR106" s="215"/>
      <c r="CS106" s="215"/>
      <c r="CT106" s="217"/>
      <c r="CU106" s="215"/>
      <c r="CV106" s="215"/>
      <c r="CW106" s="215"/>
      <c r="CX106" s="215"/>
      <c r="CY106" s="215"/>
      <c r="CZ106" s="218"/>
      <c r="DA106" s="215"/>
      <c r="DB106" s="215"/>
      <c r="DC106" s="215"/>
      <c r="DD106" s="217"/>
      <c r="DE106" s="218"/>
      <c r="DF106" s="215"/>
      <c r="DG106" s="215"/>
      <c r="DH106" s="215"/>
      <c r="DI106" s="220"/>
      <c r="DJ106" s="215"/>
      <c r="DK106" s="215"/>
      <c r="DL106" s="215"/>
      <c r="DM106" s="215"/>
      <c r="DN106" s="215"/>
      <c r="DO106" s="218"/>
      <c r="DP106" s="215"/>
      <c r="DQ106" s="215"/>
      <c r="DR106" s="215"/>
      <c r="DS106" s="217"/>
      <c r="DT106" s="215"/>
      <c r="DU106" s="215"/>
      <c r="DV106" s="215"/>
      <c r="DW106" s="215"/>
      <c r="DX106" s="215"/>
      <c r="DY106" s="218"/>
      <c r="DZ106" s="215"/>
      <c r="EA106" s="215"/>
      <c r="EB106" s="215"/>
      <c r="EC106" s="217"/>
      <c r="ED106" s="215"/>
      <c r="EE106" s="215"/>
      <c r="EF106" s="215"/>
      <c r="EG106" s="215"/>
      <c r="EH106" s="215"/>
      <c r="EI106" s="218"/>
      <c r="EJ106" s="215"/>
      <c r="EK106" s="215"/>
      <c r="EL106" s="215"/>
      <c r="EM106" s="217"/>
      <c r="EN106" s="215"/>
      <c r="EO106" s="215"/>
      <c r="EP106" s="215"/>
      <c r="EQ106" s="215"/>
      <c r="ER106" s="215"/>
      <c r="ES106" s="218"/>
      <c r="ET106" s="215"/>
      <c r="EU106" s="215"/>
      <c r="EV106" s="215"/>
      <c r="EW106" s="217"/>
      <c r="EX106" s="218"/>
      <c r="EY106" s="215"/>
      <c r="EZ106" s="215"/>
      <c r="FA106" s="215"/>
      <c r="FB106" s="217"/>
      <c r="FC106" s="218"/>
      <c r="FD106" s="215"/>
      <c r="FE106" s="215"/>
      <c r="FF106" s="215"/>
      <c r="FG106" s="217"/>
      <c r="FH106" s="215"/>
      <c r="FI106" s="215"/>
      <c r="FJ106" s="215"/>
      <c r="FK106" s="215"/>
      <c r="FL106" s="215"/>
      <c r="FM106" s="218"/>
      <c r="FN106" s="215"/>
      <c r="FO106" s="215"/>
      <c r="FP106" s="215"/>
      <c r="FQ106" s="217"/>
      <c r="FR106" s="215"/>
      <c r="FS106" s="215"/>
      <c r="FT106" s="215"/>
      <c r="FU106" s="215"/>
      <c r="FV106" s="215"/>
      <c r="FW106" s="218"/>
      <c r="FX106" s="215"/>
      <c r="FY106" s="215"/>
      <c r="FZ106" s="215"/>
      <c r="GA106" s="217"/>
      <c r="GB106" s="215"/>
      <c r="GC106" s="215"/>
      <c r="GD106" s="215"/>
      <c r="GE106" s="215"/>
      <c r="GF106" s="215"/>
      <c r="GG106" s="218"/>
      <c r="GH106" s="215"/>
      <c r="GI106" s="215"/>
      <c r="GJ106" s="215"/>
      <c r="GK106" s="215"/>
      <c r="GL106" s="1604">
        <f>SUM(I108:GK108)</f>
        <v>0</v>
      </c>
      <c r="GM106" s="2157">
        <f>ROUND(GL106/20,2)</f>
        <v>0</v>
      </c>
      <c r="GN106" s="2169"/>
      <c r="GO106" s="2168"/>
    </row>
    <row r="107" spans="1:197" ht="10.35" customHeight="1">
      <c r="A107" s="1387"/>
      <c r="B107" s="1390"/>
      <c r="C107" s="1390"/>
      <c r="D107" s="1381"/>
      <c r="E107" s="1390"/>
      <c r="F107" s="1381"/>
      <c r="G107" s="1733"/>
      <c r="H107" s="1740"/>
      <c r="I107" s="214"/>
      <c r="J107" s="215"/>
      <c r="K107" s="215"/>
      <c r="L107" s="215"/>
      <c r="M107" s="215"/>
      <c r="N107" s="218"/>
      <c r="O107" s="215"/>
      <c r="P107" s="215"/>
      <c r="Q107" s="215"/>
      <c r="R107" s="217"/>
      <c r="S107" s="215"/>
      <c r="T107" s="215"/>
      <c r="U107" s="215"/>
      <c r="V107" s="215"/>
      <c r="W107" s="215"/>
      <c r="X107" s="218"/>
      <c r="Y107" s="215"/>
      <c r="Z107" s="215"/>
      <c r="AA107" s="215"/>
      <c r="AB107" s="217"/>
      <c r="AC107" s="215"/>
      <c r="AD107" s="215"/>
      <c r="AE107" s="215"/>
      <c r="AF107" s="215"/>
      <c r="AG107" s="215"/>
      <c r="AH107" s="218"/>
      <c r="AI107" s="215"/>
      <c r="AJ107" s="215"/>
      <c r="AK107" s="215"/>
      <c r="AL107" s="217"/>
      <c r="AM107" s="215"/>
      <c r="AN107" s="215"/>
      <c r="AO107" s="215"/>
      <c r="AP107" s="215"/>
      <c r="AQ107" s="215"/>
      <c r="AR107" s="218"/>
      <c r="AS107" s="215"/>
      <c r="AT107" s="215"/>
      <c r="AU107" s="215"/>
      <c r="AV107" s="217"/>
      <c r="AW107" s="218"/>
      <c r="AX107" s="215"/>
      <c r="AY107" s="215"/>
      <c r="AZ107" s="215"/>
      <c r="BA107" s="220"/>
      <c r="BB107" s="215"/>
      <c r="BC107" s="215"/>
      <c r="BD107" s="215"/>
      <c r="BE107" s="215"/>
      <c r="BF107" s="215"/>
      <c r="BG107" s="218"/>
      <c r="BH107" s="215"/>
      <c r="BI107" s="215"/>
      <c r="BJ107" s="215"/>
      <c r="BK107" s="217"/>
      <c r="BL107" s="215"/>
      <c r="BM107" s="215"/>
      <c r="BN107" s="215"/>
      <c r="BO107" s="215"/>
      <c r="BP107" s="215"/>
      <c r="BQ107" s="218"/>
      <c r="BR107" s="215"/>
      <c r="BS107" s="215"/>
      <c r="BT107" s="215"/>
      <c r="BU107" s="217"/>
      <c r="BV107" s="215"/>
      <c r="BW107" s="215"/>
      <c r="BX107" s="215"/>
      <c r="BY107" s="215"/>
      <c r="BZ107" s="215"/>
      <c r="CA107" s="218"/>
      <c r="CB107" s="215"/>
      <c r="CC107" s="215"/>
      <c r="CD107" s="215"/>
      <c r="CE107" s="217"/>
      <c r="CF107" s="218"/>
      <c r="CG107" s="215"/>
      <c r="CH107" s="215"/>
      <c r="CI107" s="215"/>
      <c r="CJ107" s="217"/>
      <c r="CK107" s="215"/>
      <c r="CL107" s="215"/>
      <c r="CM107" s="215"/>
      <c r="CN107" s="215"/>
      <c r="CO107" s="215"/>
      <c r="CP107" s="218"/>
      <c r="CQ107" s="215"/>
      <c r="CR107" s="215"/>
      <c r="CS107" s="215"/>
      <c r="CT107" s="217"/>
      <c r="CU107" s="215"/>
      <c r="CV107" s="215"/>
      <c r="CW107" s="215"/>
      <c r="CX107" s="215"/>
      <c r="CY107" s="215"/>
      <c r="CZ107" s="218"/>
      <c r="DA107" s="215"/>
      <c r="DB107" s="215"/>
      <c r="DC107" s="215"/>
      <c r="DD107" s="217"/>
      <c r="DE107" s="218"/>
      <c r="DF107" s="215"/>
      <c r="DG107" s="215"/>
      <c r="DH107" s="215"/>
      <c r="DI107" s="220"/>
      <c r="DJ107" s="215"/>
      <c r="DK107" s="215"/>
      <c r="DL107" s="215"/>
      <c r="DM107" s="215"/>
      <c r="DN107" s="215"/>
      <c r="DO107" s="218"/>
      <c r="DP107" s="215"/>
      <c r="DQ107" s="215"/>
      <c r="DR107" s="215"/>
      <c r="DS107" s="217"/>
      <c r="DT107" s="215"/>
      <c r="DU107" s="215"/>
      <c r="DV107" s="215"/>
      <c r="DW107" s="215"/>
      <c r="DX107" s="215"/>
      <c r="DY107" s="218"/>
      <c r="DZ107" s="215"/>
      <c r="EA107" s="215"/>
      <c r="EB107" s="215"/>
      <c r="EC107" s="217"/>
      <c r="ED107" s="215"/>
      <c r="EE107" s="215"/>
      <c r="EF107" s="215"/>
      <c r="EG107" s="215"/>
      <c r="EH107" s="215"/>
      <c r="EI107" s="218"/>
      <c r="EJ107" s="215"/>
      <c r="EK107" s="215"/>
      <c r="EL107" s="215"/>
      <c r="EM107" s="217"/>
      <c r="EN107" s="215"/>
      <c r="EO107" s="215"/>
      <c r="EP107" s="215"/>
      <c r="EQ107" s="215"/>
      <c r="ER107" s="215"/>
      <c r="ES107" s="218"/>
      <c r="ET107" s="215"/>
      <c r="EU107" s="215"/>
      <c r="EV107" s="215"/>
      <c r="EW107" s="217"/>
      <c r="EX107" s="218"/>
      <c r="EY107" s="215"/>
      <c r="EZ107" s="215"/>
      <c r="FA107" s="215"/>
      <c r="FB107" s="217"/>
      <c r="FC107" s="218"/>
      <c r="FD107" s="215"/>
      <c r="FE107" s="215"/>
      <c r="FF107" s="215"/>
      <c r="FG107" s="217"/>
      <c r="FH107" s="215"/>
      <c r="FI107" s="215"/>
      <c r="FJ107" s="215"/>
      <c r="FK107" s="215"/>
      <c r="FL107" s="215"/>
      <c r="FM107" s="218"/>
      <c r="FN107" s="215"/>
      <c r="FO107" s="215"/>
      <c r="FP107" s="215"/>
      <c r="FQ107" s="217"/>
      <c r="FR107" s="215"/>
      <c r="FS107" s="215"/>
      <c r="FT107" s="215"/>
      <c r="FU107" s="215"/>
      <c r="FV107" s="215"/>
      <c r="FW107" s="218"/>
      <c r="FX107" s="215"/>
      <c r="FY107" s="215"/>
      <c r="FZ107" s="215"/>
      <c r="GA107" s="217"/>
      <c r="GB107" s="215"/>
      <c r="GC107" s="215"/>
      <c r="GD107" s="215"/>
      <c r="GE107" s="215"/>
      <c r="GF107" s="215"/>
      <c r="GG107" s="218"/>
      <c r="GH107" s="215"/>
      <c r="GI107" s="215"/>
      <c r="GJ107" s="215"/>
      <c r="GK107" s="215"/>
      <c r="GL107" s="1605"/>
      <c r="GM107" s="2154"/>
      <c r="GN107" s="2169"/>
      <c r="GO107" s="2168"/>
    </row>
    <row r="108" spans="1:197" ht="10.35" customHeight="1" thickBot="1">
      <c r="A108" s="1404"/>
      <c r="B108" s="1406"/>
      <c r="C108" s="1406"/>
      <c r="D108" s="1384"/>
      <c r="E108" s="1406"/>
      <c r="F108" s="1384"/>
      <c r="G108" s="1782"/>
      <c r="H108" s="1783"/>
      <c r="I108" s="1536"/>
      <c r="J108" s="1502"/>
      <c r="K108" s="1502"/>
      <c r="L108" s="1502"/>
      <c r="M108" s="1502"/>
      <c r="N108" s="1501"/>
      <c r="O108" s="1502"/>
      <c r="P108" s="1502"/>
      <c r="Q108" s="1502"/>
      <c r="R108" s="1503"/>
      <c r="S108" s="1502"/>
      <c r="T108" s="1502"/>
      <c r="U108" s="1502"/>
      <c r="V108" s="1502"/>
      <c r="W108" s="1502"/>
      <c r="X108" s="1501"/>
      <c r="Y108" s="1502"/>
      <c r="Z108" s="1502"/>
      <c r="AA108" s="1502"/>
      <c r="AB108" s="1503"/>
      <c r="AC108" s="1539"/>
      <c r="AD108" s="1539"/>
      <c r="AE108" s="1539"/>
      <c r="AF108" s="1539"/>
      <c r="AG108" s="1539"/>
      <c r="AH108" s="1533"/>
      <c r="AI108" s="1534"/>
      <c r="AJ108" s="1534"/>
      <c r="AK108" s="1534"/>
      <c r="AL108" s="1535"/>
      <c r="AM108" s="1534"/>
      <c r="AN108" s="1542"/>
      <c r="AO108" s="1542"/>
      <c r="AP108" s="1542"/>
      <c r="AQ108" s="1542"/>
      <c r="AR108" s="1501"/>
      <c r="AS108" s="1502"/>
      <c r="AT108" s="1502"/>
      <c r="AU108" s="1502"/>
      <c r="AV108" s="1503"/>
      <c r="AW108" s="1501"/>
      <c r="AX108" s="1502"/>
      <c r="AY108" s="1502"/>
      <c r="AZ108" s="1502"/>
      <c r="BA108" s="1544"/>
      <c r="BB108" s="1502"/>
      <c r="BC108" s="1502"/>
      <c r="BD108" s="1502"/>
      <c r="BE108" s="1502"/>
      <c r="BF108" s="1502"/>
      <c r="BG108" s="1501"/>
      <c r="BH108" s="1502"/>
      <c r="BI108" s="1502"/>
      <c r="BJ108" s="1502"/>
      <c r="BK108" s="1503"/>
      <c r="BL108" s="1501"/>
      <c r="BM108" s="1502"/>
      <c r="BN108" s="1502"/>
      <c r="BO108" s="1502"/>
      <c r="BP108" s="1502"/>
      <c r="BQ108" s="1501"/>
      <c r="BR108" s="1502"/>
      <c r="BS108" s="1502"/>
      <c r="BT108" s="1502"/>
      <c r="BU108" s="1503"/>
      <c r="BV108" s="1502"/>
      <c r="BW108" s="1502"/>
      <c r="BX108" s="1502"/>
      <c r="BY108" s="1502"/>
      <c r="BZ108" s="1502"/>
      <c r="CA108" s="1501"/>
      <c r="CB108" s="1502"/>
      <c r="CC108" s="1502"/>
      <c r="CD108" s="1502"/>
      <c r="CE108" s="1503"/>
      <c r="CF108" s="1501"/>
      <c r="CG108" s="1502"/>
      <c r="CH108" s="1502"/>
      <c r="CI108" s="1502"/>
      <c r="CJ108" s="1503"/>
      <c r="CK108" s="1502"/>
      <c r="CL108" s="1502"/>
      <c r="CM108" s="1502"/>
      <c r="CN108" s="1502"/>
      <c r="CO108" s="1502"/>
      <c r="CP108" s="1501"/>
      <c r="CQ108" s="1502"/>
      <c r="CR108" s="1502"/>
      <c r="CS108" s="1502"/>
      <c r="CT108" s="1503"/>
      <c r="CU108" s="1502"/>
      <c r="CV108" s="1502"/>
      <c r="CW108" s="1502"/>
      <c r="CX108" s="1502"/>
      <c r="CY108" s="1502"/>
      <c r="CZ108" s="1501"/>
      <c r="DA108" s="1502"/>
      <c r="DB108" s="1502"/>
      <c r="DC108" s="1502"/>
      <c r="DD108" s="1503"/>
      <c r="DE108" s="1501"/>
      <c r="DF108" s="1502"/>
      <c r="DG108" s="1502"/>
      <c r="DH108" s="1502"/>
      <c r="DI108" s="1544"/>
      <c r="DJ108" s="1502"/>
      <c r="DK108" s="1502"/>
      <c r="DL108" s="1502"/>
      <c r="DM108" s="1502"/>
      <c r="DN108" s="1502"/>
      <c r="DO108" s="1501"/>
      <c r="DP108" s="1502"/>
      <c r="DQ108" s="1502"/>
      <c r="DR108" s="1502"/>
      <c r="DS108" s="1503"/>
      <c r="DT108" s="1502"/>
      <c r="DU108" s="1502"/>
      <c r="DV108" s="1502"/>
      <c r="DW108" s="1502"/>
      <c r="DX108" s="1502"/>
      <c r="DY108" s="1501"/>
      <c r="DZ108" s="1502"/>
      <c r="EA108" s="1502"/>
      <c r="EB108" s="1502"/>
      <c r="EC108" s="1503"/>
      <c r="ED108" s="1502"/>
      <c r="EE108" s="1502"/>
      <c r="EF108" s="1502"/>
      <c r="EG108" s="1502"/>
      <c r="EH108" s="1502"/>
      <c r="EI108" s="1501"/>
      <c r="EJ108" s="1502"/>
      <c r="EK108" s="1502"/>
      <c r="EL108" s="1502"/>
      <c r="EM108" s="1503"/>
      <c r="EN108" s="1502"/>
      <c r="EO108" s="1502"/>
      <c r="EP108" s="1502"/>
      <c r="EQ108" s="1502"/>
      <c r="ER108" s="1502"/>
      <c r="ES108" s="1501"/>
      <c r="ET108" s="1502"/>
      <c r="EU108" s="1502"/>
      <c r="EV108" s="1502"/>
      <c r="EW108" s="1503"/>
      <c r="EX108" s="1501"/>
      <c r="EY108" s="1502"/>
      <c r="EZ108" s="1502"/>
      <c r="FA108" s="1502"/>
      <c r="FB108" s="1503"/>
      <c r="FC108" s="1501"/>
      <c r="FD108" s="1502"/>
      <c r="FE108" s="1502"/>
      <c r="FF108" s="1502"/>
      <c r="FG108" s="1503"/>
      <c r="FH108" s="1502"/>
      <c r="FI108" s="1502"/>
      <c r="FJ108" s="1502"/>
      <c r="FK108" s="1502"/>
      <c r="FL108" s="1502"/>
      <c r="FM108" s="1501"/>
      <c r="FN108" s="1502"/>
      <c r="FO108" s="1502"/>
      <c r="FP108" s="1502"/>
      <c r="FQ108" s="1503"/>
      <c r="FR108" s="1502"/>
      <c r="FS108" s="1502"/>
      <c r="FT108" s="1502"/>
      <c r="FU108" s="1502"/>
      <c r="FV108" s="1502"/>
      <c r="FW108" s="1501"/>
      <c r="FX108" s="1502"/>
      <c r="FY108" s="1502"/>
      <c r="FZ108" s="1502"/>
      <c r="GA108" s="1503"/>
      <c r="GB108" s="1502"/>
      <c r="GC108" s="1502"/>
      <c r="GD108" s="1502"/>
      <c r="GE108" s="1502"/>
      <c r="GF108" s="1503"/>
      <c r="GG108" s="1501"/>
      <c r="GH108" s="1502"/>
      <c r="GI108" s="1502"/>
      <c r="GJ108" s="1502"/>
      <c r="GK108" s="1541"/>
      <c r="GL108" s="1621"/>
      <c r="GM108" s="2156"/>
      <c r="GN108" s="2170"/>
      <c r="GO108" s="2171"/>
    </row>
    <row r="109" spans="1:197" ht="10.35" customHeight="1">
      <c r="A109" s="1387"/>
      <c r="B109" s="1390" t="str">
        <f>IF($A109="","",VLOOKUP($A109,②従事者明細!$A$3:$I$39,2))</f>
        <v/>
      </c>
      <c r="C109" s="1390" t="str">
        <f>IF($A109="","",VLOOKUP($A109,②従事者明細!$A$3:$I$39,3))</f>
        <v/>
      </c>
      <c r="D109" s="1381" t="str">
        <f>IF($A109="","",VLOOKUP($A109,②従事者明細!$A$3:$I$39,6))</f>
        <v/>
      </c>
      <c r="E109" s="1405" t="str">
        <f>IF($A109="","",VLOOKUP($A109,②従事者明細!$A$3:$I$39,5))</f>
        <v/>
      </c>
      <c r="F109" s="1383" t="str">
        <f>IF($A109="","",VLOOKUP($A109,②従事者明細!$A$3:$I$39,4))</f>
        <v/>
      </c>
      <c r="G109" s="1731" t="s">
        <v>856</v>
      </c>
      <c r="H109" s="1732"/>
      <c r="I109" s="214"/>
      <c r="J109" s="215"/>
      <c r="K109" s="215"/>
      <c r="L109" s="215"/>
      <c r="M109" s="215"/>
      <c r="N109" s="218"/>
      <c r="O109" s="215"/>
      <c r="P109" s="215"/>
      <c r="Q109" s="215"/>
      <c r="R109" s="217"/>
      <c r="S109" s="215"/>
      <c r="T109" s="215"/>
      <c r="U109" s="215"/>
      <c r="V109" s="215"/>
      <c r="W109" s="215"/>
      <c r="X109" s="218"/>
      <c r="Y109" s="215"/>
      <c r="Z109" s="215"/>
      <c r="AA109" s="215"/>
      <c r="AB109" s="217"/>
      <c r="AC109" s="215"/>
      <c r="AD109" s="215"/>
      <c r="AE109" s="215"/>
      <c r="AF109" s="215"/>
      <c r="AG109" s="215"/>
      <c r="AH109" s="218"/>
      <c r="AI109" s="215"/>
      <c r="AJ109" s="215"/>
      <c r="AK109" s="215"/>
      <c r="AL109" s="217"/>
      <c r="AM109" s="215"/>
      <c r="AN109" s="215"/>
      <c r="AO109" s="215"/>
      <c r="AP109" s="215"/>
      <c r="AQ109" s="215"/>
      <c r="AR109" s="218"/>
      <c r="AS109" s="215"/>
      <c r="AT109" s="215"/>
      <c r="AU109" s="215"/>
      <c r="AV109" s="217"/>
      <c r="AW109" s="218"/>
      <c r="AX109" s="215"/>
      <c r="AY109" s="215"/>
      <c r="AZ109" s="215"/>
      <c r="BA109" s="220"/>
      <c r="BB109" s="215"/>
      <c r="BC109" s="215"/>
      <c r="BD109" s="215"/>
      <c r="BE109" s="215"/>
      <c r="BF109" s="215"/>
      <c r="BG109" s="218"/>
      <c r="BH109" s="215"/>
      <c r="BI109" s="215"/>
      <c r="BJ109" s="215"/>
      <c r="BK109" s="217"/>
      <c r="BL109" s="215"/>
      <c r="BM109" s="215"/>
      <c r="BN109" s="215"/>
      <c r="BO109" s="215"/>
      <c r="BP109" s="215"/>
      <c r="BQ109" s="218"/>
      <c r="BR109" s="215"/>
      <c r="BS109" s="215"/>
      <c r="BT109" s="215"/>
      <c r="BU109" s="217"/>
      <c r="BV109" s="215"/>
      <c r="BW109" s="215"/>
      <c r="BX109" s="215"/>
      <c r="BY109" s="215"/>
      <c r="BZ109" s="215"/>
      <c r="CA109" s="218"/>
      <c r="CB109" s="215"/>
      <c r="CC109" s="215"/>
      <c r="CD109" s="215"/>
      <c r="CE109" s="217"/>
      <c r="CF109" s="218"/>
      <c r="CG109" s="215"/>
      <c r="CH109" s="215"/>
      <c r="CI109" s="215"/>
      <c r="CJ109" s="217"/>
      <c r="CK109" s="215"/>
      <c r="CL109" s="215"/>
      <c r="CM109" s="215"/>
      <c r="CN109" s="215"/>
      <c r="CO109" s="215"/>
      <c r="CP109" s="218"/>
      <c r="CQ109" s="215"/>
      <c r="CR109" s="215"/>
      <c r="CS109" s="215"/>
      <c r="CT109" s="217"/>
      <c r="CU109" s="215"/>
      <c r="CV109" s="215"/>
      <c r="CW109" s="215"/>
      <c r="CX109" s="215"/>
      <c r="CY109" s="215"/>
      <c r="CZ109" s="218"/>
      <c r="DA109" s="215"/>
      <c r="DB109" s="215"/>
      <c r="DC109" s="215"/>
      <c r="DD109" s="217"/>
      <c r="DE109" s="218"/>
      <c r="DF109" s="215"/>
      <c r="DG109" s="215"/>
      <c r="DH109" s="215"/>
      <c r="DI109" s="220"/>
      <c r="DJ109" s="215"/>
      <c r="DK109" s="215"/>
      <c r="DL109" s="215"/>
      <c r="DM109" s="215"/>
      <c r="DN109" s="215"/>
      <c r="DO109" s="218"/>
      <c r="DP109" s="215"/>
      <c r="DQ109" s="215"/>
      <c r="DR109" s="215"/>
      <c r="DS109" s="217"/>
      <c r="DT109" s="215"/>
      <c r="DU109" s="215"/>
      <c r="DV109" s="215"/>
      <c r="DW109" s="215"/>
      <c r="DX109" s="215"/>
      <c r="DY109" s="218"/>
      <c r="DZ109" s="215"/>
      <c r="EA109" s="215"/>
      <c r="EB109" s="215"/>
      <c r="EC109" s="217"/>
      <c r="ED109" s="215"/>
      <c r="EE109" s="215"/>
      <c r="EF109" s="215"/>
      <c r="EG109" s="215"/>
      <c r="EH109" s="215"/>
      <c r="EI109" s="218"/>
      <c r="EJ109" s="215"/>
      <c r="EK109" s="215"/>
      <c r="EL109" s="215"/>
      <c r="EM109" s="217"/>
      <c r="EN109" s="215"/>
      <c r="EO109" s="215"/>
      <c r="EP109" s="215"/>
      <c r="EQ109" s="215"/>
      <c r="ER109" s="215"/>
      <c r="ES109" s="218"/>
      <c r="ET109" s="215"/>
      <c r="EU109" s="215"/>
      <c r="EV109" s="215"/>
      <c r="EW109" s="217"/>
      <c r="EX109" s="218"/>
      <c r="EY109" s="215"/>
      <c r="EZ109" s="215"/>
      <c r="FA109" s="215"/>
      <c r="FB109" s="217"/>
      <c r="FC109" s="218"/>
      <c r="FD109" s="215"/>
      <c r="FE109" s="215"/>
      <c r="FF109" s="215"/>
      <c r="FG109" s="217"/>
      <c r="FH109" s="215"/>
      <c r="FI109" s="215"/>
      <c r="FJ109" s="215"/>
      <c r="FK109" s="215"/>
      <c r="FL109" s="215"/>
      <c r="FM109" s="218"/>
      <c r="FN109" s="215"/>
      <c r="FO109" s="215"/>
      <c r="FP109" s="215"/>
      <c r="FQ109" s="217"/>
      <c r="FR109" s="215"/>
      <c r="FS109" s="215"/>
      <c r="FT109" s="215"/>
      <c r="FU109" s="215"/>
      <c r="FV109" s="215"/>
      <c r="FW109" s="218"/>
      <c r="FX109" s="215"/>
      <c r="FY109" s="215"/>
      <c r="FZ109" s="215"/>
      <c r="GA109" s="217"/>
      <c r="GB109" s="215"/>
      <c r="GC109" s="215"/>
      <c r="GD109" s="215"/>
      <c r="GE109" s="215"/>
      <c r="GF109" s="215"/>
      <c r="GG109" s="218"/>
      <c r="GH109" s="215"/>
      <c r="GI109" s="215"/>
      <c r="GJ109" s="215"/>
      <c r="GK109" s="215"/>
      <c r="GL109" s="1607">
        <f>SUM(I111:GK111)</f>
        <v>0</v>
      </c>
      <c r="GM109" s="2154">
        <f>ROUND(GL109/20,2)</f>
        <v>0</v>
      </c>
      <c r="GN109" s="2172"/>
      <c r="GO109" s="2173"/>
    </row>
    <row r="110" spans="1:197" ht="10.35" customHeight="1">
      <c r="A110" s="1387"/>
      <c r="B110" s="1390"/>
      <c r="C110" s="1390"/>
      <c r="D110" s="1381"/>
      <c r="E110" s="1390"/>
      <c r="F110" s="1381"/>
      <c r="G110" s="1733"/>
      <c r="H110" s="1734"/>
      <c r="I110" s="214"/>
      <c r="J110" s="215"/>
      <c r="K110" s="215"/>
      <c r="L110" s="215"/>
      <c r="M110" s="215"/>
      <c r="N110" s="218"/>
      <c r="O110" s="215"/>
      <c r="P110" s="215"/>
      <c r="Q110" s="215"/>
      <c r="R110" s="217"/>
      <c r="S110" s="215"/>
      <c r="T110" s="215"/>
      <c r="U110" s="215"/>
      <c r="V110" s="215"/>
      <c r="W110" s="215"/>
      <c r="X110" s="218"/>
      <c r="Y110" s="215"/>
      <c r="Z110" s="215"/>
      <c r="AA110" s="215"/>
      <c r="AB110" s="217"/>
      <c r="AC110" s="215"/>
      <c r="AD110" s="215"/>
      <c r="AE110" s="215"/>
      <c r="AF110" s="215"/>
      <c r="AG110" s="215"/>
      <c r="AH110" s="218"/>
      <c r="AI110" s="215"/>
      <c r="AJ110" s="215"/>
      <c r="AK110" s="215"/>
      <c r="AL110" s="217"/>
      <c r="AM110" s="215"/>
      <c r="AN110" s="215"/>
      <c r="AO110" s="215"/>
      <c r="AP110" s="215"/>
      <c r="AQ110" s="215"/>
      <c r="AR110" s="218"/>
      <c r="AS110" s="215"/>
      <c r="AT110" s="215"/>
      <c r="AU110" s="215"/>
      <c r="AV110" s="217"/>
      <c r="AW110" s="218"/>
      <c r="AX110" s="215"/>
      <c r="AY110" s="215"/>
      <c r="AZ110" s="215"/>
      <c r="BA110" s="220"/>
      <c r="BB110" s="215"/>
      <c r="BC110" s="215"/>
      <c r="BD110" s="215"/>
      <c r="BE110" s="215"/>
      <c r="BF110" s="215"/>
      <c r="BG110" s="218"/>
      <c r="BH110" s="215"/>
      <c r="BI110" s="215"/>
      <c r="BJ110" s="215"/>
      <c r="BK110" s="217"/>
      <c r="BL110" s="215"/>
      <c r="BM110" s="215"/>
      <c r="BN110" s="215"/>
      <c r="BO110" s="215"/>
      <c r="BP110" s="215"/>
      <c r="BQ110" s="218"/>
      <c r="BR110" s="215"/>
      <c r="BS110" s="215"/>
      <c r="BT110" s="215"/>
      <c r="BU110" s="217"/>
      <c r="BV110" s="215"/>
      <c r="BW110" s="215"/>
      <c r="BX110" s="215"/>
      <c r="BY110" s="215"/>
      <c r="BZ110" s="215"/>
      <c r="CA110" s="218"/>
      <c r="CB110" s="215"/>
      <c r="CC110" s="215"/>
      <c r="CD110" s="215"/>
      <c r="CE110" s="217"/>
      <c r="CF110" s="218"/>
      <c r="CG110" s="215"/>
      <c r="CH110" s="215"/>
      <c r="CI110" s="215"/>
      <c r="CJ110" s="217"/>
      <c r="CK110" s="215"/>
      <c r="CL110" s="215"/>
      <c r="CM110" s="215"/>
      <c r="CN110" s="215"/>
      <c r="CO110" s="215"/>
      <c r="CP110" s="218"/>
      <c r="CQ110" s="215"/>
      <c r="CR110" s="215"/>
      <c r="CS110" s="215"/>
      <c r="CT110" s="217"/>
      <c r="CU110" s="215"/>
      <c r="CV110" s="215"/>
      <c r="CW110" s="215"/>
      <c r="CX110" s="215"/>
      <c r="CY110" s="215"/>
      <c r="CZ110" s="218"/>
      <c r="DA110" s="215"/>
      <c r="DB110" s="215"/>
      <c r="DC110" s="215"/>
      <c r="DD110" s="217"/>
      <c r="DE110" s="218"/>
      <c r="DF110" s="215"/>
      <c r="DG110" s="215"/>
      <c r="DH110" s="215"/>
      <c r="DI110" s="220"/>
      <c r="DJ110" s="215"/>
      <c r="DK110" s="215"/>
      <c r="DL110" s="215"/>
      <c r="DM110" s="215"/>
      <c r="DN110" s="215"/>
      <c r="DO110" s="218"/>
      <c r="DP110" s="215"/>
      <c r="DQ110" s="215"/>
      <c r="DR110" s="215"/>
      <c r="DS110" s="217"/>
      <c r="DT110" s="215"/>
      <c r="DU110" s="215"/>
      <c r="DV110" s="215"/>
      <c r="DW110" s="215"/>
      <c r="DX110" s="215"/>
      <c r="DY110" s="218"/>
      <c r="DZ110" s="215"/>
      <c r="EA110" s="215"/>
      <c r="EB110" s="215"/>
      <c r="EC110" s="217"/>
      <c r="ED110" s="215"/>
      <c r="EE110" s="215"/>
      <c r="EF110" s="215"/>
      <c r="EG110" s="215"/>
      <c r="EH110" s="215"/>
      <c r="EI110" s="218"/>
      <c r="EJ110" s="215"/>
      <c r="EK110" s="215"/>
      <c r="EL110" s="215"/>
      <c r="EM110" s="217"/>
      <c r="EN110" s="215"/>
      <c r="EO110" s="215"/>
      <c r="EP110" s="215"/>
      <c r="EQ110" s="215"/>
      <c r="ER110" s="215"/>
      <c r="ES110" s="218"/>
      <c r="ET110" s="215"/>
      <c r="EU110" s="215"/>
      <c r="EV110" s="215"/>
      <c r="EW110" s="217"/>
      <c r="EX110" s="218"/>
      <c r="EY110" s="215"/>
      <c r="EZ110" s="215"/>
      <c r="FA110" s="215"/>
      <c r="FB110" s="217"/>
      <c r="FC110" s="218"/>
      <c r="FD110" s="215"/>
      <c r="FE110" s="215"/>
      <c r="FF110" s="215"/>
      <c r="FG110" s="217"/>
      <c r="FH110" s="215"/>
      <c r="FI110" s="215"/>
      <c r="FJ110" s="215"/>
      <c r="FK110" s="215"/>
      <c r="FL110" s="215"/>
      <c r="FM110" s="218"/>
      <c r="FN110" s="215"/>
      <c r="FO110" s="215"/>
      <c r="FP110" s="215"/>
      <c r="FQ110" s="217"/>
      <c r="FR110" s="215"/>
      <c r="FS110" s="215"/>
      <c r="FT110" s="215"/>
      <c r="FU110" s="215"/>
      <c r="FV110" s="215"/>
      <c r="FW110" s="218"/>
      <c r="FX110" s="215"/>
      <c r="FY110" s="215"/>
      <c r="FZ110" s="215"/>
      <c r="GA110" s="217"/>
      <c r="GB110" s="215"/>
      <c r="GC110" s="215"/>
      <c r="GD110" s="215"/>
      <c r="GE110" s="215"/>
      <c r="GF110" s="215"/>
      <c r="GG110" s="218"/>
      <c r="GH110" s="215"/>
      <c r="GI110" s="215"/>
      <c r="GJ110" s="215"/>
      <c r="GK110" s="215"/>
      <c r="GL110" s="1609"/>
      <c r="GM110" s="2154"/>
      <c r="GN110" s="2169"/>
      <c r="GO110" s="2168"/>
    </row>
    <row r="111" spans="1:197" ht="10.35" customHeight="1">
      <c r="A111" s="1387"/>
      <c r="B111" s="1390"/>
      <c r="C111" s="1390"/>
      <c r="D111" s="1381"/>
      <c r="E111" s="1390"/>
      <c r="F111" s="1381"/>
      <c r="G111" s="1735"/>
      <c r="H111" s="1736"/>
      <c r="I111" s="1517"/>
      <c r="J111" s="1511"/>
      <c r="K111" s="1511"/>
      <c r="L111" s="1511"/>
      <c r="M111" s="1511"/>
      <c r="N111" s="1510"/>
      <c r="O111" s="1511"/>
      <c r="P111" s="1511"/>
      <c r="Q111" s="1511"/>
      <c r="R111" s="1512"/>
      <c r="S111" s="1511"/>
      <c r="T111" s="1511"/>
      <c r="U111" s="1511"/>
      <c r="V111" s="1511"/>
      <c r="W111" s="1511"/>
      <c r="X111" s="1510"/>
      <c r="Y111" s="1511"/>
      <c r="Z111" s="1511"/>
      <c r="AA111" s="1511"/>
      <c r="AB111" s="1512"/>
      <c r="AC111" s="1511"/>
      <c r="AD111" s="1511"/>
      <c r="AE111" s="1511"/>
      <c r="AF111" s="1511"/>
      <c r="AG111" s="1511"/>
      <c r="AH111" s="1510"/>
      <c r="AI111" s="1511"/>
      <c r="AJ111" s="1511"/>
      <c r="AK111" s="1511"/>
      <c r="AL111" s="1512"/>
      <c r="AM111" s="1511"/>
      <c r="AN111" s="1511"/>
      <c r="AO111" s="1511"/>
      <c r="AP111" s="1511"/>
      <c r="AQ111" s="1511"/>
      <c r="AR111" s="1510"/>
      <c r="AS111" s="1511"/>
      <c r="AT111" s="1511"/>
      <c r="AU111" s="1511"/>
      <c r="AV111" s="1512"/>
      <c r="AW111" s="1510"/>
      <c r="AX111" s="1511"/>
      <c r="AY111" s="1511"/>
      <c r="AZ111" s="1511"/>
      <c r="BA111" s="1521"/>
      <c r="BB111" s="1511"/>
      <c r="BC111" s="1511"/>
      <c r="BD111" s="1511"/>
      <c r="BE111" s="1511"/>
      <c r="BF111" s="1511"/>
      <c r="BG111" s="1510"/>
      <c r="BH111" s="1511"/>
      <c r="BI111" s="1511"/>
      <c r="BJ111" s="1511"/>
      <c r="BK111" s="1512"/>
      <c r="BL111" s="1511"/>
      <c r="BM111" s="1511"/>
      <c r="BN111" s="1511"/>
      <c r="BO111" s="1511"/>
      <c r="BP111" s="1511"/>
      <c r="BQ111" s="1510"/>
      <c r="BR111" s="1511"/>
      <c r="BS111" s="1511"/>
      <c r="BT111" s="1511"/>
      <c r="BU111" s="1512"/>
      <c r="BV111" s="1511"/>
      <c r="BW111" s="1511"/>
      <c r="BX111" s="1511"/>
      <c r="BY111" s="1511"/>
      <c r="BZ111" s="1511"/>
      <c r="CA111" s="1510"/>
      <c r="CB111" s="1511"/>
      <c r="CC111" s="1511"/>
      <c r="CD111" s="1511"/>
      <c r="CE111" s="1512"/>
      <c r="CF111" s="1510"/>
      <c r="CG111" s="1511"/>
      <c r="CH111" s="1511"/>
      <c r="CI111" s="1511"/>
      <c r="CJ111" s="1512"/>
      <c r="CK111" s="1511"/>
      <c r="CL111" s="1511"/>
      <c r="CM111" s="1511"/>
      <c r="CN111" s="1511"/>
      <c r="CO111" s="1511"/>
      <c r="CP111" s="1510"/>
      <c r="CQ111" s="1511"/>
      <c r="CR111" s="1511"/>
      <c r="CS111" s="1511"/>
      <c r="CT111" s="1512"/>
      <c r="CU111" s="1511"/>
      <c r="CV111" s="1511"/>
      <c r="CW111" s="1511"/>
      <c r="CX111" s="1511"/>
      <c r="CY111" s="1511"/>
      <c r="CZ111" s="1510"/>
      <c r="DA111" s="1511"/>
      <c r="DB111" s="1511"/>
      <c r="DC111" s="1511"/>
      <c r="DD111" s="1512"/>
      <c r="DE111" s="1510"/>
      <c r="DF111" s="1511"/>
      <c r="DG111" s="1511"/>
      <c r="DH111" s="1511"/>
      <c r="DI111" s="1521"/>
      <c r="DJ111" s="1511"/>
      <c r="DK111" s="1511"/>
      <c r="DL111" s="1511"/>
      <c r="DM111" s="1511"/>
      <c r="DN111" s="1511"/>
      <c r="DO111" s="1510"/>
      <c r="DP111" s="1511"/>
      <c r="DQ111" s="1511"/>
      <c r="DR111" s="1511"/>
      <c r="DS111" s="1512"/>
      <c r="DT111" s="1511"/>
      <c r="DU111" s="1511"/>
      <c r="DV111" s="1511"/>
      <c r="DW111" s="1511"/>
      <c r="DX111" s="1511"/>
      <c r="DY111" s="1510"/>
      <c r="DZ111" s="1511"/>
      <c r="EA111" s="1511"/>
      <c r="EB111" s="1511"/>
      <c r="EC111" s="1512"/>
      <c r="ED111" s="1511"/>
      <c r="EE111" s="1511"/>
      <c r="EF111" s="1511"/>
      <c r="EG111" s="1511"/>
      <c r="EH111" s="1511"/>
      <c r="EI111" s="1510"/>
      <c r="EJ111" s="1511"/>
      <c r="EK111" s="1511"/>
      <c r="EL111" s="1511"/>
      <c r="EM111" s="1512"/>
      <c r="EN111" s="1511"/>
      <c r="EO111" s="1511"/>
      <c r="EP111" s="1511"/>
      <c r="EQ111" s="1511"/>
      <c r="ER111" s="1511"/>
      <c r="ES111" s="1510"/>
      <c r="ET111" s="1511"/>
      <c r="EU111" s="1511"/>
      <c r="EV111" s="1511"/>
      <c r="EW111" s="1512"/>
      <c r="EX111" s="1510"/>
      <c r="EY111" s="1511"/>
      <c r="EZ111" s="1511"/>
      <c r="FA111" s="1511"/>
      <c r="FB111" s="1512"/>
      <c r="FC111" s="1510"/>
      <c r="FD111" s="1511"/>
      <c r="FE111" s="1511"/>
      <c r="FF111" s="1511"/>
      <c r="FG111" s="1512"/>
      <c r="FH111" s="1511"/>
      <c r="FI111" s="1511"/>
      <c r="FJ111" s="1511"/>
      <c r="FK111" s="1511"/>
      <c r="FL111" s="1511"/>
      <c r="FM111" s="1510"/>
      <c r="FN111" s="1511"/>
      <c r="FO111" s="1511"/>
      <c r="FP111" s="1511"/>
      <c r="FQ111" s="1512"/>
      <c r="FR111" s="1511"/>
      <c r="FS111" s="1511"/>
      <c r="FT111" s="1511"/>
      <c r="FU111" s="1511"/>
      <c r="FV111" s="1511"/>
      <c r="FW111" s="1510"/>
      <c r="FX111" s="1511"/>
      <c r="FY111" s="1511"/>
      <c r="FZ111" s="1511"/>
      <c r="GA111" s="1512"/>
      <c r="GB111" s="1511"/>
      <c r="GC111" s="1511"/>
      <c r="GD111" s="1511"/>
      <c r="GE111" s="1511"/>
      <c r="GF111" s="1512"/>
      <c r="GG111" s="1510"/>
      <c r="GH111" s="1511"/>
      <c r="GI111" s="1511"/>
      <c r="GJ111" s="1511"/>
      <c r="GK111" s="1512"/>
      <c r="GL111" s="1609"/>
      <c r="GM111" s="2155"/>
      <c r="GN111" s="2169"/>
      <c r="GO111" s="2168"/>
    </row>
    <row r="112" spans="1:197" ht="10.35" customHeight="1">
      <c r="A112" s="1387"/>
      <c r="B112" s="1390"/>
      <c r="C112" s="1390"/>
      <c r="D112" s="1381"/>
      <c r="E112" s="1390"/>
      <c r="F112" s="1381"/>
      <c r="G112" s="1737" t="s">
        <v>857</v>
      </c>
      <c r="H112" s="1738"/>
      <c r="I112" s="214"/>
      <c r="J112" s="215"/>
      <c r="K112" s="215"/>
      <c r="L112" s="215"/>
      <c r="M112" s="215"/>
      <c r="N112" s="218"/>
      <c r="O112" s="215"/>
      <c r="P112" s="215"/>
      <c r="Q112" s="215"/>
      <c r="R112" s="217"/>
      <c r="S112" s="215"/>
      <c r="T112" s="215"/>
      <c r="U112" s="215"/>
      <c r="V112" s="215"/>
      <c r="W112" s="215"/>
      <c r="X112" s="218"/>
      <c r="Y112" s="215"/>
      <c r="Z112" s="215"/>
      <c r="AA112" s="215"/>
      <c r="AB112" s="217"/>
      <c r="AC112" s="215"/>
      <c r="AD112" s="215"/>
      <c r="AE112" s="215"/>
      <c r="AF112" s="215"/>
      <c r="AG112" s="215"/>
      <c r="AH112" s="218"/>
      <c r="AI112" s="215"/>
      <c r="AJ112" s="215"/>
      <c r="AK112" s="215"/>
      <c r="AL112" s="217"/>
      <c r="AM112" s="215"/>
      <c r="AN112" s="215"/>
      <c r="AO112" s="215"/>
      <c r="AP112" s="215"/>
      <c r="AQ112" s="215"/>
      <c r="AR112" s="218"/>
      <c r="AS112" s="215"/>
      <c r="AT112" s="215"/>
      <c r="AU112" s="215"/>
      <c r="AV112" s="217"/>
      <c r="AW112" s="218"/>
      <c r="AX112" s="215"/>
      <c r="AY112" s="215"/>
      <c r="AZ112" s="215"/>
      <c r="BA112" s="220"/>
      <c r="BB112" s="215"/>
      <c r="BC112" s="215"/>
      <c r="BD112" s="215"/>
      <c r="BE112" s="215"/>
      <c r="BF112" s="215"/>
      <c r="BG112" s="218"/>
      <c r="BH112" s="215"/>
      <c r="BI112" s="215"/>
      <c r="BJ112" s="215"/>
      <c r="BK112" s="217"/>
      <c r="BL112" s="215"/>
      <c r="BM112" s="215"/>
      <c r="BN112" s="215"/>
      <c r="BO112" s="215"/>
      <c r="BP112" s="215"/>
      <c r="BQ112" s="218"/>
      <c r="BR112" s="215"/>
      <c r="BS112" s="215"/>
      <c r="BT112" s="215"/>
      <c r="BU112" s="217"/>
      <c r="BV112" s="215"/>
      <c r="BW112" s="215"/>
      <c r="BX112" s="215"/>
      <c r="BY112" s="215"/>
      <c r="BZ112" s="215"/>
      <c r="CA112" s="218"/>
      <c r="CB112" s="215"/>
      <c r="CC112" s="215"/>
      <c r="CD112" s="215"/>
      <c r="CE112" s="217"/>
      <c r="CF112" s="218"/>
      <c r="CG112" s="215"/>
      <c r="CH112" s="215"/>
      <c r="CI112" s="215"/>
      <c r="CJ112" s="217"/>
      <c r="CK112" s="215"/>
      <c r="CL112" s="215"/>
      <c r="CM112" s="215"/>
      <c r="CN112" s="215"/>
      <c r="CO112" s="215"/>
      <c r="CP112" s="218"/>
      <c r="CQ112" s="215"/>
      <c r="CR112" s="215"/>
      <c r="CS112" s="215"/>
      <c r="CT112" s="217"/>
      <c r="CU112" s="215"/>
      <c r="CV112" s="215"/>
      <c r="CW112" s="215"/>
      <c r="CX112" s="215"/>
      <c r="CY112" s="215"/>
      <c r="CZ112" s="218"/>
      <c r="DA112" s="215"/>
      <c r="DB112" s="215"/>
      <c r="DC112" s="215"/>
      <c r="DD112" s="217"/>
      <c r="DE112" s="218"/>
      <c r="DF112" s="215"/>
      <c r="DG112" s="215"/>
      <c r="DH112" s="215"/>
      <c r="DI112" s="220"/>
      <c r="DJ112" s="215"/>
      <c r="DK112" s="215"/>
      <c r="DL112" s="215"/>
      <c r="DM112" s="215"/>
      <c r="DN112" s="215"/>
      <c r="DO112" s="218"/>
      <c r="DP112" s="215"/>
      <c r="DQ112" s="215"/>
      <c r="DR112" s="215"/>
      <c r="DS112" s="217"/>
      <c r="DT112" s="215"/>
      <c r="DU112" s="215"/>
      <c r="DV112" s="215"/>
      <c r="DW112" s="215"/>
      <c r="DX112" s="215"/>
      <c r="DY112" s="218"/>
      <c r="DZ112" s="215"/>
      <c r="EA112" s="215"/>
      <c r="EB112" s="215"/>
      <c r="EC112" s="217"/>
      <c r="ED112" s="215"/>
      <c r="EE112" s="215"/>
      <c r="EF112" s="215"/>
      <c r="EG112" s="215"/>
      <c r="EH112" s="215"/>
      <c r="EI112" s="218"/>
      <c r="EJ112" s="215"/>
      <c r="EK112" s="215"/>
      <c r="EL112" s="215"/>
      <c r="EM112" s="217"/>
      <c r="EN112" s="215"/>
      <c r="EO112" s="215"/>
      <c r="EP112" s="215"/>
      <c r="EQ112" s="215"/>
      <c r="ER112" s="215"/>
      <c r="ES112" s="218"/>
      <c r="ET112" s="215"/>
      <c r="EU112" s="215"/>
      <c r="EV112" s="215"/>
      <c r="EW112" s="217"/>
      <c r="EX112" s="218"/>
      <c r="EY112" s="215"/>
      <c r="EZ112" s="215"/>
      <c r="FA112" s="215"/>
      <c r="FB112" s="217"/>
      <c r="FC112" s="218"/>
      <c r="FD112" s="215"/>
      <c r="FE112" s="215"/>
      <c r="FF112" s="215"/>
      <c r="FG112" s="217"/>
      <c r="FH112" s="215"/>
      <c r="FI112" s="215"/>
      <c r="FJ112" s="215"/>
      <c r="FK112" s="215"/>
      <c r="FL112" s="215"/>
      <c r="FM112" s="218"/>
      <c r="FN112" s="215"/>
      <c r="FO112" s="215"/>
      <c r="FP112" s="215"/>
      <c r="FQ112" s="217"/>
      <c r="FR112" s="215"/>
      <c r="FS112" s="215"/>
      <c r="FT112" s="215"/>
      <c r="FU112" s="215"/>
      <c r="FV112" s="215"/>
      <c r="FW112" s="218"/>
      <c r="FX112" s="215"/>
      <c r="FY112" s="215"/>
      <c r="FZ112" s="215"/>
      <c r="GA112" s="217"/>
      <c r="GB112" s="215"/>
      <c r="GC112" s="215"/>
      <c r="GD112" s="215"/>
      <c r="GE112" s="215"/>
      <c r="GF112" s="215"/>
      <c r="GG112" s="218"/>
      <c r="GH112" s="215"/>
      <c r="GI112" s="215"/>
      <c r="GJ112" s="215"/>
      <c r="GK112" s="215"/>
      <c r="GL112" s="1604">
        <f>SUM(I114:GK114)</f>
        <v>0</v>
      </c>
      <c r="GM112" s="2154">
        <f>ROUND(GL112/20,2)</f>
        <v>0</v>
      </c>
      <c r="GN112" s="2169"/>
      <c r="GO112" s="2168"/>
    </row>
    <row r="113" spans="1:197" ht="10.35" customHeight="1">
      <c r="A113" s="1387"/>
      <c r="B113" s="1390"/>
      <c r="C113" s="1390"/>
      <c r="D113" s="1381"/>
      <c r="E113" s="1390"/>
      <c r="F113" s="1381"/>
      <c r="G113" s="1739"/>
      <c r="H113" s="1740"/>
      <c r="I113" s="214"/>
      <c r="J113" s="215"/>
      <c r="K113" s="215"/>
      <c r="L113" s="215"/>
      <c r="M113" s="215"/>
      <c r="N113" s="218"/>
      <c r="O113" s="215"/>
      <c r="P113" s="215"/>
      <c r="Q113" s="215"/>
      <c r="R113" s="217"/>
      <c r="S113" s="215"/>
      <c r="T113" s="215"/>
      <c r="U113" s="215"/>
      <c r="V113" s="215"/>
      <c r="W113" s="215"/>
      <c r="X113" s="218"/>
      <c r="Y113" s="215"/>
      <c r="Z113" s="215"/>
      <c r="AA113" s="215"/>
      <c r="AB113" s="217"/>
      <c r="AC113" s="215"/>
      <c r="AD113" s="215"/>
      <c r="AE113" s="215"/>
      <c r="AF113" s="215"/>
      <c r="AG113" s="215"/>
      <c r="AH113" s="218"/>
      <c r="AI113" s="215"/>
      <c r="AJ113" s="215"/>
      <c r="AK113" s="215"/>
      <c r="AL113" s="217"/>
      <c r="AM113" s="215"/>
      <c r="AN113" s="215"/>
      <c r="AO113" s="215"/>
      <c r="AP113" s="215"/>
      <c r="AQ113" s="215"/>
      <c r="AR113" s="218"/>
      <c r="AS113" s="215"/>
      <c r="AT113" s="215"/>
      <c r="AU113" s="215"/>
      <c r="AV113" s="217"/>
      <c r="AW113" s="218"/>
      <c r="AX113" s="215"/>
      <c r="AY113" s="215"/>
      <c r="AZ113" s="215"/>
      <c r="BA113" s="220"/>
      <c r="BB113" s="215"/>
      <c r="BC113" s="215"/>
      <c r="BD113" s="215"/>
      <c r="BE113" s="215"/>
      <c r="BF113" s="215"/>
      <c r="BG113" s="218"/>
      <c r="BH113" s="215"/>
      <c r="BI113" s="215"/>
      <c r="BJ113" s="215"/>
      <c r="BK113" s="217"/>
      <c r="BL113" s="215"/>
      <c r="BM113" s="215"/>
      <c r="BN113" s="215"/>
      <c r="BO113" s="215"/>
      <c r="BP113" s="215"/>
      <c r="BQ113" s="218"/>
      <c r="BR113" s="215"/>
      <c r="BS113" s="215"/>
      <c r="BT113" s="215"/>
      <c r="BU113" s="217"/>
      <c r="BV113" s="215"/>
      <c r="BW113" s="215"/>
      <c r="BX113" s="215"/>
      <c r="BY113" s="215"/>
      <c r="BZ113" s="215"/>
      <c r="CA113" s="218"/>
      <c r="CB113" s="215"/>
      <c r="CC113" s="215"/>
      <c r="CD113" s="215"/>
      <c r="CE113" s="217"/>
      <c r="CF113" s="218"/>
      <c r="CG113" s="215"/>
      <c r="CH113" s="215"/>
      <c r="CI113" s="215"/>
      <c r="CJ113" s="217"/>
      <c r="CK113" s="215"/>
      <c r="CL113" s="215"/>
      <c r="CM113" s="215"/>
      <c r="CN113" s="215"/>
      <c r="CO113" s="215"/>
      <c r="CP113" s="218"/>
      <c r="CQ113" s="215"/>
      <c r="CR113" s="215"/>
      <c r="CS113" s="215"/>
      <c r="CT113" s="217"/>
      <c r="CU113" s="215"/>
      <c r="CV113" s="215"/>
      <c r="CW113" s="215"/>
      <c r="CX113" s="215"/>
      <c r="CY113" s="215"/>
      <c r="CZ113" s="218"/>
      <c r="DA113" s="215"/>
      <c r="DB113" s="215"/>
      <c r="DC113" s="215"/>
      <c r="DD113" s="217"/>
      <c r="DE113" s="218"/>
      <c r="DF113" s="215"/>
      <c r="DG113" s="215"/>
      <c r="DH113" s="215"/>
      <c r="DI113" s="220"/>
      <c r="DJ113" s="215"/>
      <c r="DK113" s="215"/>
      <c r="DL113" s="215"/>
      <c r="DM113" s="215"/>
      <c r="DN113" s="215"/>
      <c r="DO113" s="218"/>
      <c r="DP113" s="215"/>
      <c r="DQ113" s="215"/>
      <c r="DR113" s="215"/>
      <c r="DS113" s="217"/>
      <c r="DT113" s="215"/>
      <c r="DU113" s="215"/>
      <c r="DV113" s="215"/>
      <c r="DW113" s="215"/>
      <c r="DX113" s="215"/>
      <c r="DY113" s="218"/>
      <c r="DZ113" s="215"/>
      <c r="EA113" s="215"/>
      <c r="EB113" s="215"/>
      <c r="EC113" s="217"/>
      <c r="ED113" s="215"/>
      <c r="EE113" s="215"/>
      <c r="EF113" s="215"/>
      <c r="EG113" s="215"/>
      <c r="EH113" s="215"/>
      <c r="EI113" s="218"/>
      <c r="EJ113" s="215"/>
      <c r="EK113" s="215"/>
      <c r="EL113" s="215"/>
      <c r="EM113" s="217"/>
      <c r="EN113" s="215"/>
      <c r="EO113" s="215"/>
      <c r="EP113" s="215"/>
      <c r="EQ113" s="215"/>
      <c r="ER113" s="215"/>
      <c r="ES113" s="218"/>
      <c r="ET113" s="215"/>
      <c r="EU113" s="215"/>
      <c r="EV113" s="215"/>
      <c r="EW113" s="217"/>
      <c r="EX113" s="218"/>
      <c r="EY113" s="215"/>
      <c r="EZ113" s="215"/>
      <c r="FA113" s="215"/>
      <c r="FB113" s="217"/>
      <c r="FC113" s="218"/>
      <c r="FD113" s="215"/>
      <c r="FE113" s="215"/>
      <c r="FF113" s="215"/>
      <c r="FG113" s="217"/>
      <c r="FH113" s="215"/>
      <c r="FI113" s="215"/>
      <c r="FJ113" s="215"/>
      <c r="FK113" s="215"/>
      <c r="FL113" s="215"/>
      <c r="FM113" s="218"/>
      <c r="FN113" s="215"/>
      <c r="FO113" s="215"/>
      <c r="FP113" s="215"/>
      <c r="FQ113" s="217"/>
      <c r="FR113" s="215"/>
      <c r="FS113" s="215"/>
      <c r="FT113" s="215"/>
      <c r="FU113" s="215"/>
      <c r="FV113" s="215"/>
      <c r="FW113" s="218"/>
      <c r="FX113" s="215"/>
      <c r="FY113" s="215"/>
      <c r="FZ113" s="215"/>
      <c r="GA113" s="217"/>
      <c r="GB113" s="215"/>
      <c r="GC113" s="215"/>
      <c r="GD113" s="215"/>
      <c r="GE113" s="215"/>
      <c r="GF113" s="215"/>
      <c r="GG113" s="218"/>
      <c r="GH113" s="215"/>
      <c r="GI113" s="215"/>
      <c r="GJ113" s="215"/>
      <c r="GK113" s="215"/>
      <c r="GL113" s="1605"/>
      <c r="GM113" s="2154"/>
      <c r="GN113" s="2169"/>
      <c r="GO113" s="2168"/>
    </row>
    <row r="114" spans="1:197" ht="10.35" customHeight="1">
      <c r="A114" s="1387"/>
      <c r="B114" s="1390"/>
      <c r="C114" s="1390"/>
      <c r="D114" s="1381"/>
      <c r="E114" s="1390"/>
      <c r="F114" s="1381"/>
      <c r="G114" s="1741"/>
      <c r="H114" s="1742"/>
      <c r="I114" s="1517"/>
      <c r="J114" s="1511"/>
      <c r="K114" s="1511"/>
      <c r="L114" s="1511"/>
      <c r="M114" s="1511"/>
      <c r="N114" s="1510"/>
      <c r="O114" s="1511"/>
      <c r="P114" s="1511"/>
      <c r="Q114" s="1511"/>
      <c r="R114" s="1512"/>
      <c r="S114" s="1511"/>
      <c r="T114" s="1511"/>
      <c r="U114" s="1511"/>
      <c r="V114" s="1511"/>
      <c r="W114" s="1511"/>
      <c r="X114" s="1510"/>
      <c r="Y114" s="1511"/>
      <c r="Z114" s="1511"/>
      <c r="AA114" s="1511"/>
      <c r="AB114" s="1512"/>
      <c r="AC114" s="1511"/>
      <c r="AD114" s="1511"/>
      <c r="AE114" s="1511"/>
      <c r="AF114" s="1511"/>
      <c r="AG114" s="1511"/>
      <c r="AH114" s="1510"/>
      <c r="AI114" s="1511"/>
      <c r="AJ114" s="1511"/>
      <c r="AK114" s="1511"/>
      <c r="AL114" s="1512"/>
      <c r="AM114" s="1511"/>
      <c r="AN114" s="1511"/>
      <c r="AO114" s="1511"/>
      <c r="AP114" s="1511"/>
      <c r="AQ114" s="1511"/>
      <c r="AR114" s="1510"/>
      <c r="AS114" s="1511"/>
      <c r="AT114" s="1511"/>
      <c r="AU114" s="1511"/>
      <c r="AV114" s="1512"/>
      <c r="AW114" s="1510"/>
      <c r="AX114" s="1511"/>
      <c r="AY114" s="1511"/>
      <c r="AZ114" s="1511"/>
      <c r="BA114" s="1521"/>
      <c r="BB114" s="1511"/>
      <c r="BC114" s="1511"/>
      <c r="BD114" s="1511"/>
      <c r="BE114" s="1511"/>
      <c r="BF114" s="1511"/>
      <c r="BG114" s="1510"/>
      <c r="BH114" s="1511"/>
      <c r="BI114" s="1511"/>
      <c r="BJ114" s="1511"/>
      <c r="BK114" s="1512"/>
      <c r="BL114" s="1511"/>
      <c r="BM114" s="1511"/>
      <c r="BN114" s="1511"/>
      <c r="BO114" s="1511"/>
      <c r="BP114" s="1511"/>
      <c r="BQ114" s="1510"/>
      <c r="BR114" s="1511"/>
      <c r="BS114" s="1511"/>
      <c r="BT114" s="1511"/>
      <c r="BU114" s="1512"/>
      <c r="BV114" s="1511"/>
      <c r="BW114" s="1511"/>
      <c r="BX114" s="1511"/>
      <c r="BY114" s="1511"/>
      <c r="BZ114" s="1511"/>
      <c r="CA114" s="1510"/>
      <c r="CB114" s="1511"/>
      <c r="CC114" s="1511"/>
      <c r="CD114" s="1511"/>
      <c r="CE114" s="1512"/>
      <c r="CF114" s="1510"/>
      <c r="CG114" s="1511"/>
      <c r="CH114" s="1511"/>
      <c r="CI114" s="1511"/>
      <c r="CJ114" s="1512"/>
      <c r="CK114" s="1511"/>
      <c r="CL114" s="1511"/>
      <c r="CM114" s="1511"/>
      <c r="CN114" s="1511"/>
      <c r="CO114" s="1511"/>
      <c r="CP114" s="1510"/>
      <c r="CQ114" s="1511"/>
      <c r="CR114" s="1511"/>
      <c r="CS114" s="1511"/>
      <c r="CT114" s="1512"/>
      <c r="CU114" s="1511"/>
      <c r="CV114" s="1511"/>
      <c r="CW114" s="1511"/>
      <c r="CX114" s="1511"/>
      <c r="CY114" s="1511"/>
      <c r="CZ114" s="1510"/>
      <c r="DA114" s="1511"/>
      <c r="DB114" s="1511"/>
      <c r="DC114" s="1511"/>
      <c r="DD114" s="1512"/>
      <c r="DE114" s="1510"/>
      <c r="DF114" s="1511"/>
      <c r="DG114" s="1511"/>
      <c r="DH114" s="1511"/>
      <c r="DI114" s="1521"/>
      <c r="DJ114" s="1511"/>
      <c r="DK114" s="1511"/>
      <c r="DL114" s="1511"/>
      <c r="DM114" s="1511"/>
      <c r="DN114" s="1511"/>
      <c r="DO114" s="1510"/>
      <c r="DP114" s="1511"/>
      <c r="DQ114" s="1511"/>
      <c r="DR114" s="1511"/>
      <c r="DS114" s="1512"/>
      <c r="DT114" s="1511"/>
      <c r="DU114" s="1511"/>
      <c r="DV114" s="1511"/>
      <c r="DW114" s="1511"/>
      <c r="DX114" s="1511"/>
      <c r="DY114" s="1510"/>
      <c r="DZ114" s="1511"/>
      <c r="EA114" s="1511"/>
      <c r="EB114" s="1511"/>
      <c r="EC114" s="1512"/>
      <c r="ED114" s="1511"/>
      <c r="EE114" s="1511"/>
      <c r="EF114" s="1511"/>
      <c r="EG114" s="1511"/>
      <c r="EH114" s="1511"/>
      <c r="EI114" s="1510"/>
      <c r="EJ114" s="1511"/>
      <c r="EK114" s="1511"/>
      <c r="EL114" s="1511"/>
      <c r="EM114" s="1512"/>
      <c r="EN114" s="1511"/>
      <c r="EO114" s="1511"/>
      <c r="EP114" s="1511"/>
      <c r="EQ114" s="1511"/>
      <c r="ER114" s="1511"/>
      <c r="ES114" s="1510"/>
      <c r="ET114" s="1511"/>
      <c r="EU114" s="1511"/>
      <c r="EV114" s="1511"/>
      <c r="EW114" s="1512"/>
      <c r="EX114" s="1510"/>
      <c r="EY114" s="1511"/>
      <c r="EZ114" s="1511"/>
      <c r="FA114" s="1511"/>
      <c r="FB114" s="1512"/>
      <c r="FC114" s="1510"/>
      <c r="FD114" s="1511"/>
      <c r="FE114" s="1511"/>
      <c r="FF114" s="1511"/>
      <c r="FG114" s="1512"/>
      <c r="FH114" s="1511"/>
      <c r="FI114" s="1511"/>
      <c r="FJ114" s="1511"/>
      <c r="FK114" s="1511"/>
      <c r="FL114" s="1511"/>
      <c r="FM114" s="1510"/>
      <c r="FN114" s="1511"/>
      <c r="FO114" s="1511"/>
      <c r="FP114" s="1511"/>
      <c r="FQ114" s="1512"/>
      <c r="FR114" s="1511"/>
      <c r="FS114" s="1511"/>
      <c r="FT114" s="1511"/>
      <c r="FU114" s="1511"/>
      <c r="FV114" s="1511"/>
      <c r="FW114" s="1510"/>
      <c r="FX114" s="1511"/>
      <c r="FY114" s="1511"/>
      <c r="FZ114" s="1511"/>
      <c r="GA114" s="1512"/>
      <c r="GB114" s="1511"/>
      <c r="GC114" s="1511"/>
      <c r="GD114" s="1511"/>
      <c r="GE114" s="1511"/>
      <c r="GF114" s="1512"/>
      <c r="GG114" s="1510"/>
      <c r="GH114" s="1511"/>
      <c r="GI114" s="1511"/>
      <c r="GJ114" s="1511"/>
      <c r="GK114" s="1513"/>
      <c r="GL114" s="1607"/>
      <c r="GM114" s="2155"/>
      <c r="GN114" s="2169"/>
      <c r="GO114" s="2168"/>
    </row>
    <row r="115" spans="1:197" ht="10.35" customHeight="1">
      <c r="A115" s="1387"/>
      <c r="B115" s="1390"/>
      <c r="C115" s="1390"/>
      <c r="D115" s="1381"/>
      <c r="E115" s="1390"/>
      <c r="F115" s="1381"/>
      <c r="G115" s="1781" t="s">
        <v>858</v>
      </c>
      <c r="H115" s="1738"/>
      <c r="I115" s="214"/>
      <c r="J115" s="215"/>
      <c r="K115" s="215"/>
      <c r="L115" s="215"/>
      <c r="M115" s="215"/>
      <c r="N115" s="218"/>
      <c r="O115" s="215"/>
      <c r="P115" s="215"/>
      <c r="Q115" s="215"/>
      <c r="R115" s="217"/>
      <c r="S115" s="215"/>
      <c r="T115" s="215"/>
      <c r="U115" s="215"/>
      <c r="V115" s="215"/>
      <c r="W115" s="215"/>
      <c r="X115" s="218"/>
      <c r="Y115" s="215"/>
      <c r="Z115" s="215"/>
      <c r="AA115" s="215"/>
      <c r="AB115" s="217"/>
      <c r="AC115" s="215"/>
      <c r="AD115" s="215"/>
      <c r="AE115" s="215"/>
      <c r="AF115" s="215"/>
      <c r="AG115" s="215"/>
      <c r="AH115" s="218"/>
      <c r="AI115" s="215"/>
      <c r="AJ115" s="215"/>
      <c r="AK115" s="215"/>
      <c r="AL115" s="217"/>
      <c r="AM115" s="215"/>
      <c r="AN115" s="215"/>
      <c r="AO115" s="215"/>
      <c r="AP115" s="215"/>
      <c r="AQ115" s="215"/>
      <c r="AR115" s="218"/>
      <c r="AS115" s="215"/>
      <c r="AT115" s="215"/>
      <c r="AU115" s="215"/>
      <c r="AV115" s="217"/>
      <c r="AW115" s="218"/>
      <c r="AX115" s="215"/>
      <c r="AY115" s="215"/>
      <c r="AZ115" s="215"/>
      <c r="BA115" s="220"/>
      <c r="BB115" s="215"/>
      <c r="BC115" s="215"/>
      <c r="BD115" s="215"/>
      <c r="BE115" s="215"/>
      <c r="BF115" s="215"/>
      <c r="BG115" s="218"/>
      <c r="BH115" s="215"/>
      <c r="BI115" s="215"/>
      <c r="BJ115" s="215"/>
      <c r="BK115" s="217"/>
      <c r="BL115" s="215"/>
      <c r="BM115" s="215"/>
      <c r="BN115" s="215"/>
      <c r="BO115" s="215"/>
      <c r="BP115" s="215"/>
      <c r="BQ115" s="218"/>
      <c r="BR115" s="215"/>
      <c r="BS115" s="215"/>
      <c r="BT115" s="215"/>
      <c r="BU115" s="217"/>
      <c r="BV115" s="215"/>
      <c r="BW115" s="215"/>
      <c r="BX115" s="215"/>
      <c r="BY115" s="215"/>
      <c r="BZ115" s="215"/>
      <c r="CA115" s="218"/>
      <c r="CB115" s="215"/>
      <c r="CC115" s="215"/>
      <c r="CD115" s="215"/>
      <c r="CE115" s="217"/>
      <c r="CF115" s="218"/>
      <c r="CG115" s="215"/>
      <c r="CH115" s="215"/>
      <c r="CI115" s="215"/>
      <c r="CJ115" s="217"/>
      <c r="CK115" s="215"/>
      <c r="CL115" s="215"/>
      <c r="CM115" s="215"/>
      <c r="CN115" s="215"/>
      <c r="CO115" s="215"/>
      <c r="CP115" s="218"/>
      <c r="CQ115" s="215"/>
      <c r="CR115" s="215"/>
      <c r="CS115" s="215"/>
      <c r="CT115" s="217"/>
      <c r="CU115" s="215"/>
      <c r="CV115" s="215"/>
      <c r="CW115" s="215"/>
      <c r="CX115" s="215"/>
      <c r="CY115" s="215"/>
      <c r="CZ115" s="218"/>
      <c r="DA115" s="215"/>
      <c r="DB115" s="215"/>
      <c r="DC115" s="215"/>
      <c r="DD115" s="217"/>
      <c r="DE115" s="218"/>
      <c r="DF115" s="215"/>
      <c r="DG115" s="215"/>
      <c r="DH115" s="215"/>
      <c r="DI115" s="220"/>
      <c r="DJ115" s="215"/>
      <c r="DK115" s="215"/>
      <c r="DL115" s="215"/>
      <c r="DM115" s="215"/>
      <c r="DN115" s="215"/>
      <c r="DO115" s="218"/>
      <c r="DP115" s="215"/>
      <c r="DQ115" s="215"/>
      <c r="DR115" s="215"/>
      <c r="DS115" s="217"/>
      <c r="DT115" s="215"/>
      <c r="DU115" s="215"/>
      <c r="DV115" s="215"/>
      <c r="DW115" s="215"/>
      <c r="DX115" s="215"/>
      <c r="DY115" s="218"/>
      <c r="DZ115" s="215"/>
      <c r="EA115" s="215"/>
      <c r="EB115" s="215"/>
      <c r="EC115" s="217"/>
      <c r="ED115" s="215"/>
      <c r="EE115" s="215"/>
      <c r="EF115" s="215"/>
      <c r="EG115" s="215"/>
      <c r="EH115" s="215"/>
      <c r="EI115" s="218"/>
      <c r="EJ115" s="215"/>
      <c r="EK115" s="215"/>
      <c r="EL115" s="215"/>
      <c r="EM115" s="217"/>
      <c r="EN115" s="215"/>
      <c r="EO115" s="215"/>
      <c r="EP115" s="215"/>
      <c r="EQ115" s="215"/>
      <c r="ER115" s="215"/>
      <c r="ES115" s="218"/>
      <c r="ET115" s="215"/>
      <c r="EU115" s="215"/>
      <c r="EV115" s="215"/>
      <c r="EW115" s="217"/>
      <c r="EX115" s="218"/>
      <c r="EY115" s="215"/>
      <c r="EZ115" s="215"/>
      <c r="FA115" s="215"/>
      <c r="FB115" s="217"/>
      <c r="FC115" s="218"/>
      <c r="FD115" s="215"/>
      <c r="FE115" s="215"/>
      <c r="FF115" s="215"/>
      <c r="FG115" s="217"/>
      <c r="FH115" s="215"/>
      <c r="FI115" s="215"/>
      <c r="FJ115" s="215"/>
      <c r="FK115" s="215"/>
      <c r="FL115" s="215"/>
      <c r="FM115" s="218"/>
      <c r="FN115" s="215"/>
      <c r="FO115" s="215"/>
      <c r="FP115" s="215"/>
      <c r="FQ115" s="217"/>
      <c r="FR115" s="215"/>
      <c r="FS115" s="215"/>
      <c r="FT115" s="215"/>
      <c r="FU115" s="215"/>
      <c r="FV115" s="215"/>
      <c r="FW115" s="218"/>
      <c r="FX115" s="215"/>
      <c r="FY115" s="215"/>
      <c r="FZ115" s="215"/>
      <c r="GA115" s="217"/>
      <c r="GB115" s="215"/>
      <c r="GC115" s="215"/>
      <c r="GD115" s="215"/>
      <c r="GE115" s="215"/>
      <c r="GF115" s="215"/>
      <c r="GG115" s="218"/>
      <c r="GH115" s="215"/>
      <c r="GI115" s="215"/>
      <c r="GJ115" s="215"/>
      <c r="GK115" s="215"/>
      <c r="GL115" s="1604">
        <f>SUM(I117:GK117)</f>
        <v>0</v>
      </c>
      <c r="GM115" s="2157">
        <f>ROUND(GL115/20,2)</f>
        <v>0</v>
      </c>
      <c r="GN115" s="2169"/>
      <c r="GO115" s="2168"/>
    </row>
    <row r="116" spans="1:197" ht="10.35" customHeight="1">
      <c r="A116" s="1387"/>
      <c r="B116" s="1390"/>
      <c r="C116" s="1390"/>
      <c r="D116" s="1381"/>
      <c r="E116" s="1390"/>
      <c r="F116" s="1381"/>
      <c r="G116" s="1733"/>
      <c r="H116" s="1740"/>
      <c r="I116" s="214"/>
      <c r="J116" s="215"/>
      <c r="K116" s="215"/>
      <c r="L116" s="215"/>
      <c r="M116" s="215"/>
      <c r="N116" s="218"/>
      <c r="O116" s="215"/>
      <c r="P116" s="215"/>
      <c r="Q116" s="215"/>
      <c r="R116" s="217"/>
      <c r="S116" s="215"/>
      <c r="T116" s="215"/>
      <c r="U116" s="215"/>
      <c r="V116" s="215"/>
      <c r="W116" s="215"/>
      <c r="X116" s="218"/>
      <c r="Y116" s="215"/>
      <c r="Z116" s="215"/>
      <c r="AA116" s="215"/>
      <c r="AB116" s="217"/>
      <c r="AC116" s="215"/>
      <c r="AD116" s="215"/>
      <c r="AE116" s="215"/>
      <c r="AF116" s="215"/>
      <c r="AG116" s="215"/>
      <c r="AH116" s="218"/>
      <c r="AI116" s="215"/>
      <c r="AJ116" s="215"/>
      <c r="AK116" s="215"/>
      <c r="AL116" s="217"/>
      <c r="AM116" s="215"/>
      <c r="AN116" s="215"/>
      <c r="AO116" s="215"/>
      <c r="AP116" s="215"/>
      <c r="AQ116" s="215"/>
      <c r="AR116" s="218"/>
      <c r="AS116" s="215"/>
      <c r="AT116" s="215"/>
      <c r="AU116" s="215"/>
      <c r="AV116" s="217"/>
      <c r="AW116" s="218"/>
      <c r="AX116" s="215"/>
      <c r="AY116" s="215"/>
      <c r="AZ116" s="215"/>
      <c r="BA116" s="220"/>
      <c r="BB116" s="215"/>
      <c r="BC116" s="215"/>
      <c r="BD116" s="215"/>
      <c r="BE116" s="215"/>
      <c r="BF116" s="215"/>
      <c r="BG116" s="218"/>
      <c r="BH116" s="215"/>
      <c r="BI116" s="215"/>
      <c r="BJ116" s="215"/>
      <c r="BK116" s="217"/>
      <c r="BL116" s="215"/>
      <c r="BM116" s="215"/>
      <c r="BN116" s="215"/>
      <c r="BO116" s="215"/>
      <c r="BP116" s="215"/>
      <c r="BQ116" s="218"/>
      <c r="BR116" s="215"/>
      <c r="BS116" s="215"/>
      <c r="BT116" s="215"/>
      <c r="BU116" s="217"/>
      <c r="BV116" s="215"/>
      <c r="BW116" s="215"/>
      <c r="BX116" s="215"/>
      <c r="BY116" s="215"/>
      <c r="BZ116" s="215"/>
      <c r="CA116" s="218"/>
      <c r="CB116" s="215"/>
      <c r="CC116" s="215"/>
      <c r="CD116" s="215"/>
      <c r="CE116" s="217"/>
      <c r="CF116" s="218"/>
      <c r="CG116" s="215"/>
      <c r="CH116" s="215"/>
      <c r="CI116" s="215"/>
      <c r="CJ116" s="217"/>
      <c r="CK116" s="215"/>
      <c r="CL116" s="215"/>
      <c r="CM116" s="215"/>
      <c r="CN116" s="215"/>
      <c r="CO116" s="215"/>
      <c r="CP116" s="218"/>
      <c r="CQ116" s="215"/>
      <c r="CR116" s="215"/>
      <c r="CS116" s="215"/>
      <c r="CT116" s="217"/>
      <c r="CU116" s="215"/>
      <c r="CV116" s="215"/>
      <c r="CW116" s="215"/>
      <c r="CX116" s="215"/>
      <c r="CY116" s="215"/>
      <c r="CZ116" s="218"/>
      <c r="DA116" s="215"/>
      <c r="DB116" s="215"/>
      <c r="DC116" s="215"/>
      <c r="DD116" s="217"/>
      <c r="DE116" s="218"/>
      <c r="DF116" s="215"/>
      <c r="DG116" s="215"/>
      <c r="DH116" s="215"/>
      <c r="DI116" s="220"/>
      <c r="DJ116" s="215"/>
      <c r="DK116" s="215"/>
      <c r="DL116" s="215"/>
      <c r="DM116" s="215"/>
      <c r="DN116" s="215"/>
      <c r="DO116" s="218"/>
      <c r="DP116" s="215"/>
      <c r="DQ116" s="215"/>
      <c r="DR116" s="215"/>
      <c r="DS116" s="217"/>
      <c r="DT116" s="215"/>
      <c r="DU116" s="215"/>
      <c r="DV116" s="215"/>
      <c r="DW116" s="215"/>
      <c r="DX116" s="215"/>
      <c r="DY116" s="218"/>
      <c r="DZ116" s="215"/>
      <c r="EA116" s="215"/>
      <c r="EB116" s="215"/>
      <c r="EC116" s="217"/>
      <c r="ED116" s="215"/>
      <c r="EE116" s="215"/>
      <c r="EF116" s="215"/>
      <c r="EG116" s="215"/>
      <c r="EH116" s="215"/>
      <c r="EI116" s="218"/>
      <c r="EJ116" s="215"/>
      <c r="EK116" s="215"/>
      <c r="EL116" s="215"/>
      <c r="EM116" s="217"/>
      <c r="EN116" s="215"/>
      <c r="EO116" s="215"/>
      <c r="EP116" s="215"/>
      <c r="EQ116" s="215"/>
      <c r="ER116" s="215"/>
      <c r="ES116" s="218"/>
      <c r="ET116" s="215"/>
      <c r="EU116" s="215"/>
      <c r="EV116" s="215"/>
      <c r="EW116" s="217"/>
      <c r="EX116" s="218"/>
      <c r="EY116" s="215"/>
      <c r="EZ116" s="215"/>
      <c r="FA116" s="215"/>
      <c r="FB116" s="217"/>
      <c r="FC116" s="218"/>
      <c r="FD116" s="215"/>
      <c r="FE116" s="215"/>
      <c r="FF116" s="215"/>
      <c r="FG116" s="217"/>
      <c r="FH116" s="215"/>
      <c r="FI116" s="215"/>
      <c r="FJ116" s="215"/>
      <c r="FK116" s="215"/>
      <c r="FL116" s="215"/>
      <c r="FM116" s="218"/>
      <c r="FN116" s="215"/>
      <c r="FO116" s="215"/>
      <c r="FP116" s="215"/>
      <c r="FQ116" s="217"/>
      <c r="FR116" s="215"/>
      <c r="FS116" s="215"/>
      <c r="FT116" s="215"/>
      <c r="FU116" s="215"/>
      <c r="FV116" s="215"/>
      <c r="FW116" s="218"/>
      <c r="FX116" s="215"/>
      <c r="FY116" s="215"/>
      <c r="FZ116" s="215"/>
      <c r="GA116" s="217"/>
      <c r="GB116" s="215"/>
      <c r="GC116" s="215"/>
      <c r="GD116" s="215"/>
      <c r="GE116" s="215"/>
      <c r="GF116" s="215"/>
      <c r="GG116" s="218"/>
      <c r="GH116" s="215"/>
      <c r="GI116" s="215"/>
      <c r="GJ116" s="215"/>
      <c r="GK116" s="215"/>
      <c r="GL116" s="1605"/>
      <c r="GM116" s="2154"/>
      <c r="GN116" s="2169"/>
      <c r="GO116" s="2168"/>
    </row>
    <row r="117" spans="1:197" ht="10.35" customHeight="1" thickBot="1">
      <c r="A117" s="1388"/>
      <c r="B117" s="1391"/>
      <c r="C117" s="1391"/>
      <c r="D117" s="1382"/>
      <c r="E117" s="1391"/>
      <c r="F117" s="1382"/>
      <c r="G117" s="1784"/>
      <c r="H117" s="1753"/>
      <c r="I117" s="1506"/>
      <c r="J117" s="1472"/>
      <c r="K117" s="1472"/>
      <c r="L117" s="1472"/>
      <c r="M117" s="1472"/>
      <c r="N117" s="1471"/>
      <c r="O117" s="1472"/>
      <c r="P117" s="1472"/>
      <c r="Q117" s="1472"/>
      <c r="R117" s="1473"/>
      <c r="S117" s="1472"/>
      <c r="T117" s="1472"/>
      <c r="U117" s="1472"/>
      <c r="V117" s="1472"/>
      <c r="W117" s="1472"/>
      <c r="X117" s="1471"/>
      <c r="Y117" s="1472"/>
      <c r="Z117" s="1472"/>
      <c r="AA117" s="1472"/>
      <c r="AB117" s="1473"/>
      <c r="AC117" s="1629"/>
      <c r="AD117" s="1629"/>
      <c r="AE117" s="1629"/>
      <c r="AF117" s="1629"/>
      <c r="AG117" s="1629"/>
      <c r="AH117" s="1507"/>
      <c r="AI117" s="1508"/>
      <c r="AJ117" s="1508"/>
      <c r="AK117" s="1508"/>
      <c r="AL117" s="1509"/>
      <c r="AM117" s="1508"/>
      <c r="AN117" s="1623"/>
      <c r="AO117" s="1623"/>
      <c r="AP117" s="1623"/>
      <c r="AQ117" s="1623"/>
      <c r="AR117" s="1471"/>
      <c r="AS117" s="1472"/>
      <c r="AT117" s="1472"/>
      <c r="AU117" s="1472"/>
      <c r="AV117" s="1473"/>
      <c r="AW117" s="1471"/>
      <c r="AX117" s="1472"/>
      <c r="AY117" s="1472"/>
      <c r="AZ117" s="1472"/>
      <c r="BA117" s="1568"/>
      <c r="BB117" s="1472"/>
      <c r="BC117" s="1472"/>
      <c r="BD117" s="1472"/>
      <c r="BE117" s="1472"/>
      <c r="BF117" s="1472"/>
      <c r="BG117" s="1471"/>
      <c r="BH117" s="1472"/>
      <c r="BI117" s="1472"/>
      <c r="BJ117" s="1472"/>
      <c r="BK117" s="1473"/>
      <c r="BL117" s="1471"/>
      <c r="BM117" s="1472"/>
      <c r="BN117" s="1472"/>
      <c r="BO117" s="1472"/>
      <c r="BP117" s="1472"/>
      <c r="BQ117" s="1471"/>
      <c r="BR117" s="1472"/>
      <c r="BS117" s="1472"/>
      <c r="BT117" s="1472"/>
      <c r="BU117" s="1473"/>
      <c r="BV117" s="1472"/>
      <c r="BW117" s="1472"/>
      <c r="BX117" s="1472"/>
      <c r="BY117" s="1472"/>
      <c r="BZ117" s="1472"/>
      <c r="CA117" s="1471"/>
      <c r="CB117" s="1472"/>
      <c r="CC117" s="1472"/>
      <c r="CD117" s="1472"/>
      <c r="CE117" s="1473"/>
      <c r="CF117" s="1471"/>
      <c r="CG117" s="1472"/>
      <c r="CH117" s="1472"/>
      <c r="CI117" s="1472"/>
      <c r="CJ117" s="1473"/>
      <c r="CK117" s="1472"/>
      <c r="CL117" s="1472"/>
      <c r="CM117" s="1472"/>
      <c r="CN117" s="1472"/>
      <c r="CO117" s="1472"/>
      <c r="CP117" s="1471"/>
      <c r="CQ117" s="1472"/>
      <c r="CR117" s="1472"/>
      <c r="CS117" s="1472"/>
      <c r="CT117" s="1473"/>
      <c r="CU117" s="1472"/>
      <c r="CV117" s="1472"/>
      <c r="CW117" s="1472"/>
      <c r="CX117" s="1472"/>
      <c r="CY117" s="1472"/>
      <c r="CZ117" s="1471"/>
      <c r="DA117" s="1472"/>
      <c r="DB117" s="1472"/>
      <c r="DC117" s="1472"/>
      <c r="DD117" s="1473"/>
      <c r="DE117" s="1471"/>
      <c r="DF117" s="1472"/>
      <c r="DG117" s="1472"/>
      <c r="DH117" s="1472"/>
      <c r="DI117" s="1568"/>
      <c r="DJ117" s="1472"/>
      <c r="DK117" s="1472"/>
      <c r="DL117" s="1472"/>
      <c r="DM117" s="1472"/>
      <c r="DN117" s="1472"/>
      <c r="DO117" s="1471"/>
      <c r="DP117" s="1472"/>
      <c r="DQ117" s="1472"/>
      <c r="DR117" s="1472"/>
      <c r="DS117" s="1473"/>
      <c r="DT117" s="1472"/>
      <c r="DU117" s="1472"/>
      <c r="DV117" s="1472"/>
      <c r="DW117" s="1472"/>
      <c r="DX117" s="1472"/>
      <c r="DY117" s="1471"/>
      <c r="DZ117" s="1472"/>
      <c r="EA117" s="1472"/>
      <c r="EB117" s="1472"/>
      <c r="EC117" s="1473"/>
      <c r="ED117" s="1472"/>
      <c r="EE117" s="1472"/>
      <c r="EF117" s="1472"/>
      <c r="EG117" s="1472"/>
      <c r="EH117" s="1472"/>
      <c r="EI117" s="1471"/>
      <c r="EJ117" s="1472"/>
      <c r="EK117" s="1472"/>
      <c r="EL117" s="1472"/>
      <c r="EM117" s="1473"/>
      <c r="EN117" s="1472"/>
      <c r="EO117" s="1472"/>
      <c r="EP117" s="1472"/>
      <c r="EQ117" s="1472"/>
      <c r="ER117" s="1472"/>
      <c r="ES117" s="1471"/>
      <c r="ET117" s="1472"/>
      <c r="EU117" s="1472"/>
      <c r="EV117" s="1472"/>
      <c r="EW117" s="1473"/>
      <c r="EX117" s="1471"/>
      <c r="EY117" s="1472"/>
      <c r="EZ117" s="1472"/>
      <c r="FA117" s="1472"/>
      <c r="FB117" s="1473"/>
      <c r="FC117" s="1471"/>
      <c r="FD117" s="1472"/>
      <c r="FE117" s="1472"/>
      <c r="FF117" s="1472"/>
      <c r="FG117" s="1473"/>
      <c r="FH117" s="1472"/>
      <c r="FI117" s="1472"/>
      <c r="FJ117" s="1472"/>
      <c r="FK117" s="1472"/>
      <c r="FL117" s="1472"/>
      <c r="FM117" s="1471"/>
      <c r="FN117" s="1472"/>
      <c r="FO117" s="1472"/>
      <c r="FP117" s="1472"/>
      <c r="FQ117" s="1473"/>
      <c r="FR117" s="1472"/>
      <c r="FS117" s="1472"/>
      <c r="FT117" s="1472"/>
      <c r="FU117" s="1472"/>
      <c r="FV117" s="1472"/>
      <c r="FW117" s="1471"/>
      <c r="FX117" s="1472"/>
      <c r="FY117" s="1472"/>
      <c r="FZ117" s="1472"/>
      <c r="GA117" s="1473"/>
      <c r="GB117" s="1472"/>
      <c r="GC117" s="1472"/>
      <c r="GD117" s="1472"/>
      <c r="GE117" s="1472"/>
      <c r="GF117" s="1473"/>
      <c r="GG117" s="1471"/>
      <c r="GH117" s="1472"/>
      <c r="GI117" s="1472"/>
      <c r="GJ117" s="1472"/>
      <c r="GK117" s="1582"/>
      <c r="GL117" s="1606"/>
      <c r="GM117" s="2158"/>
      <c r="GN117" s="2170"/>
      <c r="GO117" s="2171"/>
    </row>
    <row r="118" spans="1:197" ht="10.35" hidden="1" customHeight="1">
      <c r="A118" s="1402"/>
      <c r="B118" s="1405" t="str">
        <f>IF($A118="","",VLOOKUP($A118,②従事者明細!$A$3:$I$39,2))</f>
        <v/>
      </c>
      <c r="C118" s="1405" t="str">
        <f>IF($A118="","",VLOOKUP($A118,②従事者明細!$A$3:$I$39,3))</f>
        <v/>
      </c>
      <c r="D118" s="1383" t="str">
        <f>IF($A118="","",VLOOKUP($A118,②従事者明細!$A$3:$I$39,6))</f>
        <v/>
      </c>
      <c r="E118" s="1390" t="str">
        <f>IF($A118="","",VLOOKUP($A118,②従事者明細!$A$3:$I$39,4))</f>
        <v/>
      </c>
      <c r="F118" s="1381" t="str">
        <f>IF($A118="","",VLOOKUP($A118,②従事者明細!$A$3:$I$39,5))</f>
        <v/>
      </c>
      <c r="G118" s="1446" t="s">
        <v>764</v>
      </c>
      <c r="H118" s="1532"/>
      <c r="I118" s="207"/>
      <c r="J118" s="208"/>
      <c r="K118" s="208"/>
      <c r="L118" s="208"/>
      <c r="M118" s="208"/>
      <c r="N118" s="210"/>
      <c r="O118" s="208"/>
      <c r="P118" s="208"/>
      <c r="Q118" s="208"/>
      <c r="R118" s="209"/>
      <c r="S118" s="208"/>
      <c r="T118" s="208"/>
      <c r="U118" s="208"/>
      <c r="V118" s="208"/>
      <c r="W118" s="208"/>
      <c r="X118" s="210"/>
      <c r="Y118" s="208"/>
      <c r="Z118" s="208"/>
      <c r="AA118" s="208"/>
      <c r="AB118" s="209"/>
      <c r="AC118" s="208"/>
      <c r="AD118" s="208"/>
      <c r="AE118" s="208"/>
      <c r="AF118" s="208"/>
      <c r="AG118" s="208"/>
      <c r="AH118" s="210"/>
      <c r="AI118" s="208"/>
      <c r="AJ118" s="208"/>
      <c r="AK118" s="208"/>
      <c r="AL118" s="209"/>
      <c r="AM118" s="208"/>
      <c r="AN118" s="208"/>
      <c r="AO118" s="208"/>
      <c r="AP118" s="208"/>
      <c r="AQ118" s="208"/>
      <c r="AR118" s="210"/>
      <c r="AS118" s="208"/>
      <c r="AT118" s="208"/>
      <c r="AU118" s="208"/>
      <c r="AV118" s="209"/>
      <c r="AW118" s="210"/>
      <c r="AX118" s="208"/>
      <c r="AY118" s="208"/>
      <c r="AZ118" s="208"/>
      <c r="BA118" s="212"/>
      <c r="BB118" s="208"/>
      <c r="BC118" s="208"/>
      <c r="BD118" s="208"/>
      <c r="BE118" s="208"/>
      <c r="BF118" s="208"/>
      <c r="BG118" s="210"/>
      <c r="BH118" s="208"/>
      <c r="BI118" s="208"/>
      <c r="BJ118" s="208"/>
      <c r="BK118" s="209"/>
      <c r="BL118" s="208"/>
      <c r="BM118" s="208"/>
      <c r="BN118" s="208"/>
      <c r="BO118" s="208"/>
      <c r="BP118" s="208"/>
      <c r="BQ118" s="210"/>
      <c r="BR118" s="208"/>
      <c r="BS118" s="208"/>
      <c r="BT118" s="208"/>
      <c r="BU118" s="209"/>
      <c r="BV118" s="208"/>
      <c r="BW118" s="208"/>
      <c r="BX118" s="208"/>
      <c r="BY118" s="208"/>
      <c r="BZ118" s="208"/>
      <c r="CA118" s="210"/>
      <c r="CB118" s="208"/>
      <c r="CC118" s="208"/>
      <c r="CD118" s="208"/>
      <c r="CE118" s="209"/>
      <c r="CF118" s="210"/>
      <c r="CG118" s="208"/>
      <c r="CH118" s="208"/>
      <c r="CI118" s="208"/>
      <c r="CJ118" s="209"/>
      <c r="CK118" s="208"/>
      <c r="CL118" s="208"/>
      <c r="CM118" s="208"/>
      <c r="CN118" s="208"/>
      <c r="CO118" s="208"/>
      <c r="CP118" s="210"/>
      <c r="CQ118" s="208"/>
      <c r="CR118" s="208"/>
      <c r="CS118" s="208"/>
      <c r="CT118" s="209"/>
      <c r="CU118" s="208"/>
      <c r="CV118" s="208"/>
      <c r="CW118" s="208"/>
      <c r="CX118" s="208"/>
      <c r="CY118" s="208"/>
      <c r="CZ118" s="210"/>
      <c r="DA118" s="208"/>
      <c r="DB118" s="208"/>
      <c r="DC118" s="208"/>
      <c r="DD118" s="209"/>
      <c r="DE118" s="210"/>
      <c r="DF118" s="208"/>
      <c r="DG118" s="208"/>
      <c r="DH118" s="208"/>
      <c r="DI118" s="212"/>
      <c r="DJ118" s="208"/>
      <c r="DK118" s="208"/>
      <c r="DL118" s="208"/>
      <c r="DM118" s="208"/>
      <c r="DN118" s="208"/>
      <c r="DO118" s="210"/>
      <c r="DP118" s="208"/>
      <c r="DQ118" s="208"/>
      <c r="DR118" s="208"/>
      <c r="DS118" s="209"/>
      <c r="DT118" s="208"/>
      <c r="DU118" s="208"/>
      <c r="DV118" s="208"/>
      <c r="DW118" s="208"/>
      <c r="DX118" s="208"/>
      <c r="DY118" s="210"/>
      <c r="DZ118" s="208"/>
      <c r="EA118" s="208"/>
      <c r="EB118" s="208"/>
      <c r="EC118" s="209"/>
      <c r="ED118" s="208"/>
      <c r="EE118" s="208"/>
      <c r="EF118" s="208"/>
      <c r="EG118" s="208"/>
      <c r="EH118" s="208"/>
      <c r="EI118" s="210"/>
      <c r="EJ118" s="208"/>
      <c r="EK118" s="208"/>
      <c r="EL118" s="208"/>
      <c r="EM118" s="209"/>
      <c r="EN118" s="208"/>
      <c r="EO118" s="208"/>
      <c r="EP118" s="208"/>
      <c r="EQ118" s="208"/>
      <c r="ER118" s="208"/>
      <c r="ES118" s="210"/>
      <c r="ET118" s="208"/>
      <c r="EU118" s="208"/>
      <c r="EV118" s="208"/>
      <c r="EW118" s="209"/>
      <c r="EX118" s="208"/>
      <c r="EY118" s="208"/>
      <c r="EZ118" s="208"/>
      <c r="FA118" s="208"/>
      <c r="FB118" s="208"/>
      <c r="FC118" s="210"/>
      <c r="FD118" s="208"/>
      <c r="FE118" s="208"/>
      <c r="FF118" s="208"/>
      <c r="FG118" s="209"/>
      <c r="FH118" s="208"/>
      <c r="FI118" s="208"/>
      <c r="FJ118" s="208"/>
      <c r="FK118" s="208"/>
      <c r="FL118" s="208"/>
      <c r="FM118" s="210"/>
      <c r="FN118" s="208"/>
      <c r="FO118" s="208"/>
      <c r="FP118" s="208"/>
      <c r="FQ118" s="209"/>
      <c r="FR118" s="208"/>
      <c r="FS118" s="208"/>
      <c r="FT118" s="208"/>
      <c r="FU118" s="208"/>
      <c r="FV118" s="208"/>
      <c r="FW118" s="210"/>
      <c r="FX118" s="208"/>
      <c r="FY118" s="208"/>
      <c r="FZ118" s="208"/>
      <c r="GA118" s="209"/>
      <c r="GB118" s="208"/>
      <c r="GC118" s="208"/>
      <c r="GD118" s="208"/>
      <c r="GE118" s="208"/>
      <c r="GF118" s="208"/>
      <c r="GG118" s="210"/>
      <c r="GH118" s="208"/>
      <c r="GI118" s="208"/>
      <c r="GJ118" s="208"/>
      <c r="GK118" s="208"/>
      <c r="GL118" s="1607">
        <f>SUM(I120:GK120)</f>
        <v>0</v>
      </c>
      <c r="GM118" s="2154">
        <f>ROUND(GL118/20,2)</f>
        <v>0</v>
      </c>
      <c r="GN118" s="613"/>
      <c r="GO118" s="1764"/>
    </row>
    <row r="119" spans="1:197" ht="10.35" hidden="1" customHeight="1">
      <c r="A119" s="1387"/>
      <c r="B119" s="1390"/>
      <c r="C119" s="1390"/>
      <c r="D119" s="1381"/>
      <c r="E119" s="1390"/>
      <c r="F119" s="1381"/>
      <c r="G119" s="1444"/>
      <c r="H119" s="1515"/>
      <c r="I119" s="214"/>
      <c r="J119" s="215"/>
      <c r="K119" s="215"/>
      <c r="L119" s="215"/>
      <c r="M119" s="215"/>
      <c r="N119" s="218"/>
      <c r="O119" s="215"/>
      <c r="P119" s="215"/>
      <c r="Q119" s="215"/>
      <c r="R119" s="217"/>
      <c r="S119" s="215"/>
      <c r="T119" s="215"/>
      <c r="U119" s="215"/>
      <c r="V119" s="215"/>
      <c r="W119" s="215"/>
      <c r="X119" s="218"/>
      <c r="Y119" s="215"/>
      <c r="Z119" s="215"/>
      <c r="AA119" s="215"/>
      <c r="AB119" s="217"/>
      <c r="AC119" s="215"/>
      <c r="AD119" s="215"/>
      <c r="AE119" s="215"/>
      <c r="AF119" s="215"/>
      <c r="AG119" s="215"/>
      <c r="AH119" s="218"/>
      <c r="AI119" s="215"/>
      <c r="AJ119" s="215"/>
      <c r="AK119" s="215"/>
      <c r="AL119" s="217"/>
      <c r="AM119" s="215"/>
      <c r="AN119" s="215"/>
      <c r="AO119" s="215"/>
      <c r="AP119" s="215"/>
      <c r="AQ119" s="215"/>
      <c r="AR119" s="218"/>
      <c r="AS119" s="215"/>
      <c r="AT119" s="215"/>
      <c r="AU119" s="215"/>
      <c r="AV119" s="217"/>
      <c r="AW119" s="218"/>
      <c r="AX119" s="215"/>
      <c r="AY119" s="215"/>
      <c r="AZ119" s="215"/>
      <c r="BA119" s="220"/>
      <c r="BB119" s="215"/>
      <c r="BC119" s="215"/>
      <c r="BD119" s="215"/>
      <c r="BE119" s="215"/>
      <c r="BF119" s="215"/>
      <c r="BG119" s="218"/>
      <c r="BH119" s="215"/>
      <c r="BI119" s="215"/>
      <c r="BJ119" s="215"/>
      <c r="BK119" s="217"/>
      <c r="BL119" s="215"/>
      <c r="BM119" s="215"/>
      <c r="BN119" s="215"/>
      <c r="BO119" s="215"/>
      <c r="BP119" s="215"/>
      <c r="BQ119" s="218"/>
      <c r="BR119" s="215"/>
      <c r="BS119" s="215"/>
      <c r="BT119" s="215"/>
      <c r="BU119" s="217"/>
      <c r="BV119" s="215"/>
      <c r="BW119" s="215"/>
      <c r="BX119" s="215"/>
      <c r="BY119" s="215"/>
      <c r="BZ119" s="215"/>
      <c r="CA119" s="218"/>
      <c r="CB119" s="215"/>
      <c r="CC119" s="215"/>
      <c r="CD119" s="215"/>
      <c r="CE119" s="217"/>
      <c r="CF119" s="218"/>
      <c r="CG119" s="215"/>
      <c r="CH119" s="215"/>
      <c r="CI119" s="215"/>
      <c r="CJ119" s="217"/>
      <c r="CK119" s="215"/>
      <c r="CL119" s="215"/>
      <c r="CM119" s="215"/>
      <c r="CN119" s="215"/>
      <c r="CO119" s="215"/>
      <c r="CP119" s="218"/>
      <c r="CQ119" s="215"/>
      <c r="CR119" s="215"/>
      <c r="CS119" s="215"/>
      <c r="CT119" s="217"/>
      <c r="CU119" s="215"/>
      <c r="CV119" s="215"/>
      <c r="CW119" s="215"/>
      <c r="CX119" s="215"/>
      <c r="CY119" s="215"/>
      <c r="CZ119" s="218"/>
      <c r="DA119" s="215"/>
      <c r="DB119" s="215"/>
      <c r="DC119" s="215"/>
      <c r="DD119" s="217"/>
      <c r="DE119" s="218"/>
      <c r="DF119" s="215"/>
      <c r="DG119" s="215"/>
      <c r="DH119" s="215"/>
      <c r="DI119" s="220"/>
      <c r="DJ119" s="215"/>
      <c r="DK119" s="215"/>
      <c r="DL119" s="215"/>
      <c r="DM119" s="215"/>
      <c r="DN119" s="215"/>
      <c r="DO119" s="218"/>
      <c r="DP119" s="215"/>
      <c r="DQ119" s="215"/>
      <c r="DR119" s="215"/>
      <c r="DS119" s="217"/>
      <c r="DT119" s="215"/>
      <c r="DU119" s="215"/>
      <c r="DV119" s="215"/>
      <c r="DW119" s="215"/>
      <c r="DX119" s="215"/>
      <c r="DY119" s="218"/>
      <c r="DZ119" s="215"/>
      <c r="EA119" s="215"/>
      <c r="EB119" s="215"/>
      <c r="EC119" s="217"/>
      <c r="ED119" s="215"/>
      <c r="EE119" s="215"/>
      <c r="EF119" s="215"/>
      <c r="EG119" s="215"/>
      <c r="EH119" s="215"/>
      <c r="EI119" s="218"/>
      <c r="EJ119" s="215"/>
      <c r="EK119" s="215"/>
      <c r="EL119" s="215"/>
      <c r="EM119" s="217"/>
      <c r="EN119" s="215"/>
      <c r="EO119" s="215"/>
      <c r="EP119" s="215"/>
      <c r="EQ119" s="215"/>
      <c r="ER119" s="215"/>
      <c r="ES119" s="218"/>
      <c r="ET119" s="215"/>
      <c r="EU119" s="215"/>
      <c r="EV119" s="215"/>
      <c r="EW119" s="217"/>
      <c r="EX119" s="215"/>
      <c r="EY119" s="215"/>
      <c r="EZ119" s="215"/>
      <c r="FA119" s="215"/>
      <c r="FB119" s="215"/>
      <c r="FC119" s="218"/>
      <c r="FD119" s="215"/>
      <c r="FE119" s="215"/>
      <c r="FF119" s="215"/>
      <c r="FG119" s="217"/>
      <c r="FH119" s="215"/>
      <c r="FI119" s="215"/>
      <c r="FJ119" s="215"/>
      <c r="FK119" s="215"/>
      <c r="FL119" s="215"/>
      <c r="FM119" s="218"/>
      <c r="FN119" s="215"/>
      <c r="FO119" s="215"/>
      <c r="FP119" s="215"/>
      <c r="FQ119" s="217"/>
      <c r="FR119" s="215"/>
      <c r="FS119" s="215"/>
      <c r="FT119" s="215"/>
      <c r="FU119" s="215"/>
      <c r="FV119" s="215"/>
      <c r="FW119" s="218"/>
      <c r="FX119" s="215"/>
      <c r="FY119" s="215"/>
      <c r="FZ119" s="215"/>
      <c r="GA119" s="217"/>
      <c r="GB119" s="215"/>
      <c r="GC119" s="215"/>
      <c r="GD119" s="215"/>
      <c r="GE119" s="215"/>
      <c r="GF119" s="215"/>
      <c r="GG119" s="218"/>
      <c r="GH119" s="215"/>
      <c r="GI119" s="215"/>
      <c r="GJ119" s="215"/>
      <c r="GK119" s="215"/>
      <c r="GL119" s="1609"/>
      <c r="GM119" s="2154"/>
      <c r="GN119" s="613"/>
      <c r="GO119" s="1765"/>
    </row>
    <row r="120" spans="1:197" ht="10.35" hidden="1" customHeight="1">
      <c r="A120" s="1387"/>
      <c r="B120" s="1390"/>
      <c r="C120" s="1390"/>
      <c r="D120" s="1381"/>
      <c r="E120" s="1390"/>
      <c r="F120" s="1381"/>
      <c r="G120" s="1445"/>
      <c r="H120" s="1520"/>
      <c r="I120" s="1517"/>
      <c r="J120" s="1511"/>
      <c r="K120" s="1511"/>
      <c r="L120" s="1511"/>
      <c r="M120" s="1511"/>
      <c r="N120" s="1510"/>
      <c r="O120" s="1511"/>
      <c r="P120" s="1511"/>
      <c r="Q120" s="1511"/>
      <c r="R120" s="1512"/>
      <c r="S120" s="1511"/>
      <c r="T120" s="1511"/>
      <c r="U120" s="1511"/>
      <c r="V120" s="1511"/>
      <c r="W120" s="1511"/>
      <c r="X120" s="1510"/>
      <c r="Y120" s="1511"/>
      <c r="Z120" s="1511"/>
      <c r="AA120" s="1511"/>
      <c r="AB120" s="1512"/>
      <c r="AC120" s="1511"/>
      <c r="AD120" s="1511"/>
      <c r="AE120" s="1511"/>
      <c r="AF120" s="1511"/>
      <c r="AG120" s="1511"/>
      <c r="AH120" s="1510"/>
      <c r="AI120" s="1511"/>
      <c r="AJ120" s="1511"/>
      <c r="AK120" s="1511"/>
      <c r="AL120" s="1512"/>
      <c r="AM120" s="1511"/>
      <c r="AN120" s="1511"/>
      <c r="AO120" s="1511"/>
      <c r="AP120" s="1511"/>
      <c r="AQ120" s="1511"/>
      <c r="AR120" s="1510"/>
      <c r="AS120" s="1511"/>
      <c r="AT120" s="1511"/>
      <c r="AU120" s="1511"/>
      <c r="AV120" s="1512"/>
      <c r="AW120" s="1510"/>
      <c r="AX120" s="1511"/>
      <c r="AY120" s="1511"/>
      <c r="AZ120" s="1511"/>
      <c r="BA120" s="1521"/>
      <c r="BB120" s="1511"/>
      <c r="BC120" s="1511"/>
      <c r="BD120" s="1511"/>
      <c r="BE120" s="1511"/>
      <c r="BF120" s="1511"/>
      <c r="BG120" s="1510"/>
      <c r="BH120" s="1511"/>
      <c r="BI120" s="1511"/>
      <c r="BJ120" s="1511"/>
      <c r="BK120" s="1512"/>
      <c r="BL120" s="1511"/>
      <c r="BM120" s="1511"/>
      <c r="BN120" s="1511"/>
      <c r="BO120" s="1511"/>
      <c r="BP120" s="1511"/>
      <c r="BQ120" s="1510"/>
      <c r="BR120" s="1511"/>
      <c r="BS120" s="1511"/>
      <c r="BT120" s="1511"/>
      <c r="BU120" s="1512"/>
      <c r="BV120" s="1511"/>
      <c r="BW120" s="1511"/>
      <c r="BX120" s="1511"/>
      <c r="BY120" s="1511"/>
      <c r="BZ120" s="1511"/>
      <c r="CA120" s="1510"/>
      <c r="CB120" s="1511"/>
      <c r="CC120" s="1511"/>
      <c r="CD120" s="1511"/>
      <c r="CE120" s="1512"/>
      <c r="CF120" s="1510"/>
      <c r="CG120" s="1511"/>
      <c r="CH120" s="1511"/>
      <c r="CI120" s="1511"/>
      <c r="CJ120" s="1512"/>
      <c r="CK120" s="1511"/>
      <c r="CL120" s="1511"/>
      <c r="CM120" s="1511"/>
      <c r="CN120" s="1511"/>
      <c r="CO120" s="1511"/>
      <c r="CP120" s="1510"/>
      <c r="CQ120" s="1511"/>
      <c r="CR120" s="1511"/>
      <c r="CS120" s="1511"/>
      <c r="CT120" s="1512"/>
      <c r="CU120" s="1511"/>
      <c r="CV120" s="1511"/>
      <c r="CW120" s="1511"/>
      <c r="CX120" s="1511"/>
      <c r="CY120" s="1511"/>
      <c r="CZ120" s="1510"/>
      <c r="DA120" s="1511"/>
      <c r="DB120" s="1511"/>
      <c r="DC120" s="1511"/>
      <c r="DD120" s="1512"/>
      <c r="DE120" s="1510"/>
      <c r="DF120" s="1511"/>
      <c r="DG120" s="1511"/>
      <c r="DH120" s="1511"/>
      <c r="DI120" s="1521"/>
      <c r="DJ120" s="1511"/>
      <c r="DK120" s="1511"/>
      <c r="DL120" s="1511"/>
      <c r="DM120" s="1511"/>
      <c r="DN120" s="1511"/>
      <c r="DO120" s="1510"/>
      <c r="DP120" s="1511"/>
      <c r="DQ120" s="1511"/>
      <c r="DR120" s="1511"/>
      <c r="DS120" s="1512"/>
      <c r="DT120" s="1511"/>
      <c r="DU120" s="1511"/>
      <c r="DV120" s="1511"/>
      <c r="DW120" s="1511"/>
      <c r="DX120" s="1511"/>
      <c r="DY120" s="1510"/>
      <c r="DZ120" s="1511"/>
      <c r="EA120" s="1511"/>
      <c r="EB120" s="1511"/>
      <c r="EC120" s="1512"/>
      <c r="ED120" s="1511"/>
      <c r="EE120" s="1511"/>
      <c r="EF120" s="1511"/>
      <c r="EG120" s="1511"/>
      <c r="EH120" s="1511"/>
      <c r="EI120" s="1510"/>
      <c r="EJ120" s="1511"/>
      <c r="EK120" s="1511"/>
      <c r="EL120" s="1511"/>
      <c r="EM120" s="1512"/>
      <c r="EN120" s="1511"/>
      <c r="EO120" s="1511"/>
      <c r="EP120" s="1511"/>
      <c r="EQ120" s="1511"/>
      <c r="ER120" s="1511"/>
      <c r="ES120" s="1510"/>
      <c r="ET120" s="1511"/>
      <c r="EU120" s="1511"/>
      <c r="EV120" s="1511"/>
      <c r="EW120" s="1512"/>
      <c r="EX120" s="1511"/>
      <c r="EY120" s="1511"/>
      <c r="EZ120" s="1511"/>
      <c r="FA120" s="1511"/>
      <c r="FB120" s="1511"/>
      <c r="FC120" s="1510"/>
      <c r="FD120" s="1511"/>
      <c r="FE120" s="1511"/>
      <c r="FF120" s="1511"/>
      <c r="FG120" s="1512"/>
      <c r="FH120" s="1511"/>
      <c r="FI120" s="1511"/>
      <c r="FJ120" s="1511"/>
      <c r="FK120" s="1511"/>
      <c r="FL120" s="1511"/>
      <c r="FM120" s="1510"/>
      <c r="FN120" s="1511"/>
      <c r="FO120" s="1511"/>
      <c r="FP120" s="1511"/>
      <c r="FQ120" s="1512"/>
      <c r="FR120" s="1511"/>
      <c r="FS120" s="1511"/>
      <c r="FT120" s="1511"/>
      <c r="FU120" s="1511"/>
      <c r="FV120" s="1511"/>
      <c r="FW120" s="1510"/>
      <c r="FX120" s="1511"/>
      <c r="FY120" s="1511"/>
      <c r="FZ120" s="1511"/>
      <c r="GA120" s="1512"/>
      <c r="GB120" s="1511"/>
      <c r="GC120" s="1511"/>
      <c r="GD120" s="1511"/>
      <c r="GE120" s="1511"/>
      <c r="GF120" s="1512"/>
      <c r="GG120" s="1510"/>
      <c r="GH120" s="1511"/>
      <c r="GI120" s="1511"/>
      <c r="GJ120" s="1511"/>
      <c r="GK120" s="1512"/>
      <c r="GL120" s="1609"/>
      <c r="GM120" s="2155"/>
      <c r="GN120" s="613"/>
      <c r="GO120" s="1765"/>
    </row>
    <row r="121" spans="1:197" ht="10.35" hidden="1" customHeight="1">
      <c r="A121" s="1387"/>
      <c r="B121" s="1390"/>
      <c r="C121" s="1390"/>
      <c r="D121" s="1381"/>
      <c r="E121" s="1390"/>
      <c r="F121" s="1381"/>
      <c r="G121" s="1395" t="s">
        <v>767</v>
      </c>
      <c r="H121" s="1515"/>
      <c r="I121" s="214"/>
      <c r="J121" s="215"/>
      <c r="K121" s="215"/>
      <c r="L121" s="215"/>
      <c r="M121" s="215"/>
      <c r="N121" s="218"/>
      <c r="O121" s="215"/>
      <c r="P121" s="215"/>
      <c r="Q121" s="215"/>
      <c r="R121" s="217"/>
      <c r="S121" s="215"/>
      <c r="T121" s="215"/>
      <c r="U121" s="215"/>
      <c r="V121" s="215"/>
      <c r="W121" s="215"/>
      <c r="X121" s="218"/>
      <c r="Y121" s="215"/>
      <c r="Z121" s="215"/>
      <c r="AA121" s="215"/>
      <c r="AB121" s="217"/>
      <c r="AC121" s="215"/>
      <c r="AD121" s="215"/>
      <c r="AE121" s="215"/>
      <c r="AF121" s="215"/>
      <c r="AG121" s="215"/>
      <c r="AH121" s="218"/>
      <c r="AI121" s="215"/>
      <c r="AJ121" s="215"/>
      <c r="AK121" s="215"/>
      <c r="AL121" s="217"/>
      <c r="AM121" s="215"/>
      <c r="AN121" s="215"/>
      <c r="AO121" s="215"/>
      <c r="AP121" s="215"/>
      <c r="AQ121" s="215"/>
      <c r="AR121" s="218"/>
      <c r="AS121" s="215"/>
      <c r="AT121" s="215"/>
      <c r="AU121" s="215"/>
      <c r="AV121" s="217"/>
      <c r="AW121" s="218"/>
      <c r="AX121" s="215"/>
      <c r="AY121" s="215"/>
      <c r="AZ121" s="215"/>
      <c r="BA121" s="220"/>
      <c r="BB121" s="215"/>
      <c r="BC121" s="215"/>
      <c r="BD121" s="215"/>
      <c r="BE121" s="215"/>
      <c r="BF121" s="215"/>
      <c r="BG121" s="218"/>
      <c r="BH121" s="215"/>
      <c r="BI121" s="215"/>
      <c r="BJ121" s="215"/>
      <c r="BK121" s="217"/>
      <c r="BL121" s="215"/>
      <c r="BM121" s="215"/>
      <c r="BN121" s="215"/>
      <c r="BO121" s="215"/>
      <c r="BP121" s="215"/>
      <c r="BQ121" s="218"/>
      <c r="BR121" s="215"/>
      <c r="BS121" s="215"/>
      <c r="BT121" s="215"/>
      <c r="BU121" s="217"/>
      <c r="BV121" s="215"/>
      <c r="BW121" s="215"/>
      <c r="BX121" s="215"/>
      <c r="BY121" s="215"/>
      <c r="BZ121" s="215"/>
      <c r="CA121" s="218"/>
      <c r="CB121" s="215"/>
      <c r="CC121" s="215"/>
      <c r="CD121" s="215"/>
      <c r="CE121" s="217"/>
      <c r="CF121" s="218"/>
      <c r="CG121" s="215"/>
      <c r="CH121" s="215"/>
      <c r="CI121" s="215"/>
      <c r="CJ121" s="217"/>
      <c r="CK121" s="215"/>
      <c r="CL121" s="215"/>
      <c r="CM121" s="215"/>
      <c r="CN121" s="215"/>
      <c r="CO121" s="215"/>
      <c r="CP121" s="218"/>
      <c r="CQ121" s="215"/>
      <c r="CR121" s="215"/>
      <c r="CS121" s="215"/>
      <c r="CT121" s="217"/>
      <c r="CU121" s="215"/>
      <c r="CV121" s="215"/>
      <c r="CW121" s="215"/>
      <c r="CX121" s="215"/>
      <c r="CY121" s="215"/>
      <c r="CZ121" s="218"/>
      <c r="DA121" s="215"/>
      <c r="DB121" s="215"/>
      <c r="DC121" s="215"/>
      <c r="DD121" s="217"/>
      <c r="DE121" s="218"/>
      <c r="DF121" s="215"/>
      <c r="DG121" s="215"/>
      <c r="DH121" s="215"/>
      <c r="DI121" s="220"/>
      <c r="DJ121" s="215"/>
      <c r="DK121" s="215"/>
      <c r="DL121" s="215"/>
      <c r="DM121" s="215"/>
      <c r="DN121" s="215"/>
      <c r="DO121" s="218"/>
      <c r="DP121" s="215"/>
      <c r="DQ121" s="215"/>
      <c r="DR121" s="215"/>
      <c r="DS121" s="217"/>
      <c r="DT121" s="215"/>
      <c r="DU121" s="215"/>
      <c r="DV121" s="215"/>
      <c r="DW121" s="215"/>
      <c r="DX121" s="215"/>
      <c r="DY121" s="218"/>
      <c r="DZ121" s="215"/>
      <c r="EA121" s="215"/>
      <c r="EB121" s="215"/>
      <c r="EC121" s="217"/>
      <c r="ED121" s="215"/>
      <c r="EE121" s="215"/>
      <c r="EF121" s="215"/>
      <c r="EG121" s="215"/>
      <c r="EH121" s="215"/>
      <c r="EI121" s="218"/>
      <c r="EJ121" s="215"/>
      <c r="EK121" s="215"/>
      <c r="EL121" s="215"/>
      <c r="EM121" s="217"/>
      <c r="EN121" s="215"/>
      <c r="EO121" s="215"/>
      <c r="EP121" s="215"/>
      <c r="EQ121" s="215"/>
      <c r="ER121" s="215"/>
      <c r="ES121" s="218"/>
      <c r="ET121" s="215"/>
      <c r="EU121" s="215"/>
      <c r="EV121" s="215"/>
      <c r="EW121" s="217"/>
      <c r="EX121" s="215"/>
      <c r="EY121" s="215"/>
      <c r="EZ121" s="215"/>
      <c r="FA121" s="215"/>
      <c r="FB121" s="215"/>
      <c r="FC121" s="218"/>
      <c r="FD121" s="215"/>
      <c r="FE121" s="215"/>
      <c r="FF121" s="215"/>
      <c r="FG121" s="217"/>
      <c r="FH121" s="215"/>
      <c r="FI121" s="215"/>
      <c r="FJ121" s="215"/>
      <c r="FK121" s="215"/>
      <c r="FL121" s="215"/>
      <c r="FM121" s="218"/>
      <c r="FN121" s="215"/>
      <c r="FO121" s="215"/>
      <c r="FP121" s="215"/>
      <c r="FQ121" s="217"/>
      <c r="FR121" s="215"/>
      <c r="FS121" s="215"/>
      <c r="FT121" s="215"/>
      <c r="FU121" s="215"/>
      <c r="FV121" s="215"/>
      <c r="FW121" s="218"/>
      <c r="FX121" s="215"/>
      <c r="FY121" s="215"/>
      <c r="FZ121" s="215"/>
      <c r="GA121" s="217"/>
      <c r="GB121" s="215"/>
      <c r="GC121" s="215"/>
      <c r="GD121" s="215"/>
      <c r="GE121" s="215"/>
      <c r="GF121" s="215"/>
      <c r="GG121" s="218"/>
      <c r="GH121" s="215"/>
      <c r="GI121" s="215"/>
      <c r="GJ121" s="215"/>
      <c r="GK121" s="215"/>
      <c r="GL121" s="1604">
        <f>SUM(I123:GK123)</f>
        <v>0</v>
      </c>
      <c r="GM121" s="2154">
        <f>ROUND(GL121/20,2)</f>
        <v>0</v>
      </c>
      <c r="GN121" s="613"/>
      <c r="GO121" s="1765"/>
    </row>
    <row r="122" spans="1:197" ht="10.35" hidden="1" customHeight="1">
      <c r="A122" s="1387"/>
      <c r="B122" s="1390"/>
      <c r="C122" s="1390"/>
      <c r="D122" s="1381"/>
      <c r="E122" s="1390"/>
      <c r="F122" s="1381"/>
      <c r="G122" s="1395"/>
      <c r="H122" s="1515"/>
      <c r="I122" s="214"/>
      <c r="J122" s="215"/>
      <c r="K122" s="215"/>
      <c r="L122" s="215"/>
      <c r="M122" s="215"/>
      <c r="N122" s="218"/>
      <c r="O122" s="215"/>
      <c r="P122" s="215"/>
      <c r="Q122" s="215"/>
      <c r="R122" s="217"/>
      <c r="S122" s="215"/>
      <c r="T122" s="215"/>
      <c r="U122" s="215"/>
      <c r="V122" s="215"/>
      <c r="W122" s="215"/>
      <c r="X122" s="218"/>
      <c r="Y122" s="215"/>
      <c r="Z122" s="215"/>
      <c r="AA122" s="215"/>
      <c r="AB122" s="217"/>
      <c r="AC122" s="215"/>
      <c r="AD122" s="215"/>
      <c r="AE122" s="215"/>
      <c r="AF122" s="215"/>
      <c r="AG122" s="215"/>
      <c r="AH122" s="218"/>
      <c r="AI122" s="215"/>
      <c r="AJ122" s="215"/>
      <c r="AK122" s="215"/>
      <c r="AL122" s="217"/>
      <c r="AM122" s="215"/>
      <c r="AN122" s="215"/>
      <c r="AO122" s="215"/>
      <c r="AP122" s="215"/>
      <c r="AQ122" s="215"/>
      <c r="AR122" s="218"/>
      <c r="AS122" s="215"/>
      <c r="AT122" s="215"/>
      <c r="AU122" s="215"/>
      <c r="AV122" s="217"/>
      <c r="AW122" s="218"/>
      <c r="AX122" s="215"/>
      <c r="AY122" s="215"/>
      <c r="AZ122" s="215"/>
      <c r="BA122" s="220"/>
      <c r="BB122" s="215"/>
      <c r="BC122" s="215"/>
      <c r="BD122" s="215"/>
      <c r="BE122" s="215"/>
      <c r="BF122" s="215"/>
      <c r="BG122" s="218"/>
      <c r="BH122" s="215"/>
      <c r="BI122" s="215"/>
      <c r="BJ122" s="215"/>
      <c r="BK122" s="217"/>
      <c r="BL122" s="215"/>
      <c r="BM122" s="215"/>
      <c r="BN122" s="215"/>
      <c r="BO122" s="215"/>
      <c r="BP122" s="215"/>
      <c r="BQ122" s="218"/>
      <c r="BR122" s="215"/>
      <c r="BS122" s="215"/>
      <c r="BT122" s="215"/>
      <c r="BU122" s="217"/>
      <c r="BV122" s="215"/>
      <c r="BW122" s="215"/>
      <c r="BX122" s="215"/>
      <c r="BY122" s="215"/>
      <c r="BZ122" s="215"/>
      <c r="CA122" s="218"/>
      <c r="CB122" s="215"/>
      <c r="CC122" s="215"/>
      <c r="CD122" s="215"/>
      <c r="CE122" s="217"/>
      <c r="CF122" s="218"/>
      <c r="CG122" s="215"/>
      <c r="CH122" s="215"/>
      <c r="CI122" s="215"/>
      <c r="CJ122" s="217"/>
      <c r="CK122" s="215"/>
      <c r="CL122" s="215"/>
      <c r="CM122" s="215"/>
      <c r="CN122" s="215"/>
      <c r="CO122" s="215"/>
      <c r="CP122" s="218"/>
      <c r="CQ122" s="215"/>
      <c r="CR122" s="215"/>
      <c r="CS122" s="215"/>
      <c r="CT122" s="217"/>
      <c r="CU122" s="215"/>
      <c r="CV122" s="215"/>
      <c r="CW122" s="215"/>
      <c r="CX122" s="215"/>
      <c r="CY122" s="215"/>
      <c r="CZ122" s="218"/>
      <c r="DA122" s="215"/>
      <c r="DB122" s="215"/>
      <c r="DC122" s="215"/>
      <c r="DD122" s="217"/>
      <c r="DE122" s="218"/>
      <c r="DF122" s="215"/>
      <c r="DG122" s="215"/>
      <c r="DH122" s="215"/>
      <c r="DI122" s="220"/>
      <c r="DJ122" s="215"/>
      <c r="DK122" s="215"/>
      <c r="DL122" s="215"/>
      <c r="DM122" s="215"/>
      <c r="DN122" s="215"/>
      <c r="DO122" s="218"/>
      <c r="DP122" s="215"/>
      <c r="DQ122" s="215"/>
      <c r="DR122" s="215"/>
      <c r="DS122" s="217"/>
      <c r="DT122" s="215"/>
      <c r="DU122" s="215"/>
      <c r="DV122" s="215"/>
      <c r="DW122" s="215"/>
      <c r="DX122" s="215"/>
      <c r="DY122" s="218"/>
      <c r="DZ122" s="215"/>
      <c r="EA122" s="215"/>
      <c r="EB122" s="215"/>
      <c r="EC122" s="217"/>
      <c r="ED122" s="215"/>
      <c r="EE122" s="215"/>
      <c r="EF122" s="215"/>
      <c r="EG122" s="215"/>
      <c r="EH122" s="215"/>
      <c r="EI122" s="218"/>
      <c r="EJ122" s="215"/>
      <c r="EK122" s="215"/>
      <c r="EL122" s="215"/>
      <c r="EM122" s="217"/>
      <c r="EN122" s="215"/>
      <c r="EO122" s="215"/>
      <c r="EP122" s="215"/>
      <c r="EQ122" s="215"/>
      <c r="ER122" s="215"/>
      <c r="ES122" s="218"/>
      <c r="ET122" s="215"/>
      <c r="EU122" s="215"/>
      <c r="EV122" s="215"/>
      <c r="EW122" s="217"/>
      <c r="EX122" s="215"/>
      <c r="EY122" s="215"/>
      <c r="EZ122" s="215"/>
      <c r="FA122" s="215"/>
      <c r="FB122" s="215"/>
      <c r="FC122" s="218"/>
      <c r="FD122" s="215"/>
      <c r="FE122" s="215"/>
      <c r="FF122" s="215"/>
      <c r="FG122" s="217"/>
      <c r="FH122" s="215"/>
      <c r="FI122" s="215"/>
      <c r="FJ122" s="215"/>
      <c r="FK122" s="215"/>
      <c r="FL122" s="215"/>
      <c r="FM122" s="218"/>
      <c r="FN122" s="215"/>
      <c r="FO122" s="215"/>
      <c r="FP122" s="215"/>
      <c r="FQ122" s="217"/>
      <c r="FR122" s="215"/>
      <c r="FS122" s="215"/>
      <c r="FT122" s="215"/>
      <c r="FU122" s="215"/>
      <c r="FV122" s="215"/>
      <c r="FW122" s="218"/>
      <c r="FX122" s="215"/>
      <c r="FY122" s="215"/>
      <c r="FZ122" s="215"/>
      <c r="GA122" s="217"/>
      <c r="GB122" s="215"/>
      <c r="GC122" s="215"/>
      <c r="GD122" s="215"/>
      <c r="GE122" s="215"/>
      <c r="GF122" s="215"/>
      <c r="GG122" s="218"/>
      <c r="GH122" s="215"/>
      <c r="GI122" s="215"/>
      <c r="GJ122" s="215"/>
      <c r="GK122" s="215"/>
      <c r="GL122" s="1605"/>
      <c r="GM122" s="2154"/>
      <c r="GN122" s="613"/>
      <c r="GO122" s="1765"/>
    </row>
    <row r="123" spans="1:197" ht="10.35" hidden="1" customHeight="1">
      <c r="A123" s="1387"/>
      <c r="B123" s="1390"/>
      <c r="C123" s="1390"/>
      <c r="D123" s="1381"/>
      <c r="E123" s="1390"/>
      <c r="F123" s="1381"/>
      <c r="G123" s="1396"/>
      <c r="H123" s="1520"/>
      <c r="I123" s="1517"/>
      <c r="J123" s="1511"/>
      <c r="K123" s="1511"/>
      <c r="L123" s="1511"/>
      <c r="M123" s="1511"/>
      <c r="N123" s="1510"/>
      <c r="O123" s="1511"/>
      <c r="P123" s="1511"/>
      <c r="Q123" s="1511"/>
      <c r="R123" s="1512"/>
      <c r="S123" s="1511"/>
      <c r="T123" s="1511"/>
      <c r="U123" s="1511"/>
      <c r="V123" s="1511"/>
      <c r="W123" s="1511"/>
      <c r="X123" s="1510"/>
      <c r="Y123" s="1511"/>
      <c r="Z123" s="1511"/>
      <c r="AA123" s="1511"/>
      <c r="AB123" s="1512"/>
      <c r="AC123" s="1511"/>
      <c r="AD123" s="1511"/>
      <c r="AE123" s="1511"/>
      <c r="AF123" s="1511"/>
      <c r="AG123" s="1511"/>
      <c r="AH123" s="1510"/>
      <c r="AI123" s="1511"/>
      <c r="AJ123" s="1511"/>
      <c r="AK123" s="1511"/>
      <c r="AL123" s="1512"/>
      <c r="AM123" s="1511"/>
      <c r="AN123" s="1511"/>
      <c r="AO123" s="1511"/>
      <c r="AP123" s="1511"/>
      <c r="AQ123" s="1511"/>
      <c r="AR123" s="1510"/>
      <c r="AS123" s="1511"/>
      <c r="AT123" s="1511"/>
      <c r="AU123" s="1511"/>
      <c r="AV123" s="1512"/>
      <c r="AW123" s="1510"/>
      <c r="AX123" s="1511"/>
      <c r="AY123" s="1511"/>
      <c r="AZ123" s="1511"/>
      <c r="BA123" s="1521"/>
      <c r="BB123" s="1511"/>
      <c r="BC123" s="1511"/>
      <c r="BD123" s="1511"/>
      <c r="BE123" s="1511"/>
      <c r="BF123" s="1511"/>
      <c r="BG123" s="1510"/>
      <c r="BH123" s="1511"/>
      <c r="BI123" s="1511"/>
      <c r="BJ123" s="1511"/>
      <c r="BK123" s="1512"/>
      <c r="BL123" s="1511"/>
      <c r="BM123" s="1511"/>
      <c r="BN123" s="1511"/>
      <c r="BO123" s="1511"/>
      <c r="BP123" s="1511"/>
      <c r="BQ123" s="1510"/>
      <c r="BR123" s="1511"/>
      <c r="BS123" s="1511"/>
      <c r="BT123" s="1511"/>
      <c r="BU123" s="1512"/>
      <c r="BV123" s="1511"/>
      <c r="BW123" s="1511"/>
      <c r="BX123" s="1511"/>
      <c r="BY123" s="1511"/>
      <c r="BZ123" s="1511"/>
      <c r="CA123" s="1510"/>
      <c r="CB123" s="1511"/>
      <c r="CC123" s="1511"/>
      <c r="CD123" s="1511"/>
      <c r="CE123" s="1512"/>
      <c r="CF123" s="1510"/>
      <c r="CG123" s="1511"/>
      <c r="CH123" s="1511"/>
      <c r="CI123" s="1511"/>
      <c r="CJ123" s="1512"/>
      <c r="CK123" s="1511"/>
      <c r="CL123" s="1511"/>
      <c r="CM123" s="1511"/>
      <c r="CN123" s="1511"/>
      <c r="CO123" s="1511"/>
      <c r="CP123" s="1510"/>
      <c r="CQ123" s="1511"/>
      <c r="CR123" s="1511"/>
      <c r="CS123" s="1511"/>
      <c r="CT123" s="1512"/>
      <c r="CU123" s="1511"/>
      <c r="CV123" s="1511"/>
      <c r="CW123" s="1511"/>
      <c r="CX123" s="1511"/>
      <c r="CY123" s="1511"/>
      <c r="CZ123" s="1510"/>
      <c r="DA123" s="1511"/>
      <c r="DB123" s="1511"/>
      <c r="DC123" s="1511"/>
      <c r="DD123" s="1512"/>
      <c r="DE123" s="1510"/>
      <c r="DF123" s="1511"/>
      <c r="DG123" s="1511"/>
      <c r="DH123" s="1511"/>
      <c r="DI123" s="1521"/>
      <c r="DJ123" s="1511"/>
      <c r="DK123" s="1511"/>
      <c r="DL123" s="1511"/>
      <c r="DM123" s="1511"/>
      <c r="DN123" s="1511"/>
      <c r="DO123" s="1510"/>
      <c r="DP123" s="1511"/>
      <c r="DQ123" s="1511"/>
      <c r="DR123" s="1511"/>
      <c r="DS123" s="1512"/>
      <c r="DT123" s="1511"/>
      <c r="DU123" s="1511"/>
      <c r="DV123" s="1511"/>
      <c r="DW123" s="1511"/>
      <c r="DX123" s="1511"/>
      <c r="DY123" s="1510"/>
      <c r="DZ123" s="1511"/>
      <c r="EA123" s="1511"/>
      <c r="EB123" s="1511"/>
      <c r="EC123" s="1512"/>
      <c r="ED123" s="1511"/>
      <c r="EE123" s="1511"/>
      <c r="EF123" s="1511"/>
      <c r="EG123" s="1511"/>
      <c r="EH123" s="1511"/>
      <c r="EI123" s="1510"/>
      <c r="EJ123" s="1511"/>
      <c r="EK123" s="1511"/>
      <c r="EL123" s="1511"/>
      <c r="EM123" s="1512"/>
      <c r="EN123" s="1511"/>
      <c r="EO123" s="1511"/>
      <c r="EP123" s="1511"/>
      <c r="EQ123" s="1511"/>
      <c r="ER123" s="1511"/>
      <c r="ES123" s="1510"/>
      <c r="ET123" s="1511"/>
      <c r="EU123" s="1511"/>
      <c r="EV123" s="1511"/>
      <c r="EW123" s="1512"/>
      <c r="EX123" s="1511"/>
      <c r="EY123" s="1511"/>
      <c r="EZ123" s="1511"/>
      <c r="FA123" s="1511"/>
      <c r="FB123" s="1511"/>
      <c r="FC123" s="1510"/>
      <c r="FD123" s="1511"/>
      <c r="FE123" s="1511"/>
      <c r="FF123" s="1511"/>
      <c r="FG123" s="1512"/>
      <c r="FH123" s="1511"/>
      <c r="FI123" s="1511"/>
      <c r="FJ123" s="1511"/>
      <c r="FK123" s="1511"/>
      <c r="FL123" s="1511"/>
      <c r="FM123" s="1510"/>
      <c r="FN123" s="1511"/>
      <c r="FO123" s="1511"/>
      <c r="FP123" s="1511"/>
      <c r="FQ123" s="1512"/>
      <c r="FR123" s="1511"/>
      <c r="FS123" s="1511"/>
      <c r="FT123" s="1511"/>
      <c r="FU123" s="1511"/>
      <c r="FV123" s="1511"/>
      <c r="FW123" s="1510"/>
      <c r="FX123" s="1511"/>
      <c r="FY123" s="1511"/>
      <c r="FZ123" s="1511"/>
      <c r="GA123" s="1512"/>
      <c r="GB123" s="1511"/>
      <c r="GC123" s="1511"/>
      <c r="GD123" s="1511"/>
      <c r="GE123" s="1511"/>
      <c r="GF123" s="1512"/>
      <c r="GG123" s="1510"/>
      <c r="GH123" s="1511"/>
      <c r="GI123" s="1511"/>
      <c r="GJ123" s="1511"/>
      <c r="GK123" s="1513"/>
      <c r="GL123" s="1607"/>
      <c r="GM123" s="2155"/>
      <c r="GN123" s="613"/>
      <c r="GO123" s="1765"/>
    </row>
    <row r="124" spans="1:197" ht="10.35" hidden="1" customHeight="1">
      <c r="A124" s="1387"/>
      <c r="B124" s="1390"/>
      <c r="C124" s="1390"/>
      <c r="D124" s="1381"/>
      <c r="E124" s="1390"/>
      <c r="F124" s="1381"/>
      <c r="G124" s="1444" t="s">
        <v>716</v>
      </c>
      <c r="H124" s="1515"/>
      <c r="I124" s="214"/>
      <c r="J124" s="215"/>
      <c r="K124" s="215"/>
      <c r="L124" s="215"/>
      <c r="M124" s="215"/>
      <c r="N124" s="218"/>
      <c r="O124" s="215"/>
      <c r="P124" s="215"/>
      <c r="Q124" s="215"/>
      <c r="R124" s="217"/>
      <c r="S124" s="215"/>
      <c r="T124" s="215"/>
      <c r="U124" s="215"/>
      <c r="V124" s="215"/>
      <c r="W124" s="215"/>
      <c r="X124" s="218"/>
      <c r="Y124" s="215"/>
      <c r="Z124" s="215"/>
      <c r="AA124" s="215"/>
      <c r="AB124" s="217"/>
      <c r="AC124" s="215"/>
      <c r="AD124" s="215"/>
      <c r="AE124" s="215"/>
      <c r="AF124" s="215"/>
      <c r="AG124" s="215"/>
      <c r="AH124" s="218"/>
      <c r="AI124" s="215"/>
      <c r="AJ124" s="215"/>
      <c r="AK124" s="215"/>
      <c r="AL124" s="217"/>
      <c r="AM124" s="215"/>
      <c r="AN124" s="215"/>
      <c r="AO124" s="215"/>
      <c r="AP124" s="215"/>
      <c r="AQ124" s="215"/>
      <c r="AR124" s="218"/>
      <c r="AS124" s="215"/>
      <c r="AT124" s="215"/>
      <c r="AU124" s="215"/>
      <c r="AV124" s="217"/>
      <c r="AW124" s="218"/>
      <c r="AX124" s="215"/>
      <c r="AY124" s="215"/>
      <c r="AZ124" s="215"/>
      <c r="BA124" s="220"/>
      <c r="BB124" s="215"/>
      <c r="BC124" s="215"/>
      <c r="BD124" s="215"/>
      <c r="BE124" s="215"/>
      <c r="BF124" s="215"/>
      <c r="BG124" s="218"/>
      <c r="BH124" s="215"/>
      <c r="BI124" s="215"/>
      <c r="BJ124" s="215"/>
      <c r="BK124" s="217"/>
      <c r="BL124" s="215"/>
      <c r="BM124" s="215"/>
      <c r="BN124" s="215"/>
      <c r="BO124" s="215"/>
      <c r="BP124" s="215"/>
      <c r="BQ124" s="218"/>
      <c r="BR124" s="215"/>
      <c r="BS124" s="215"/>
      <c r="BT124" s="215"/>
      <c r="BU124" s="217"/>
      <c r="BV124" s="215"/>
      <c r="BW124" s="215"/>
      <c r="BX124" s="215"/>
      <c r="BY124" s="215"/>
      <c r="BZ124" s="215"/>
      <c r="CA124" s="218"/>
      <c r="CB124" s="215"/>
      <c r="CC124" s="215"/>
      <c r="CD124" s="215"/>
      <c r="CE124" s="217"/>
      <c r="CF124" s="218"/>
      <c r="CG124" s="215"/>
      <c r="CH124" s="215"/>
      <c r="CI124" s="215"/>
      <c r="CJ124" s="217"/>
      <c r="CK124" s="215"/>
      <c r="CL124" s="215"/>
      <c r="CM124" s="215"/>
      <c r="CN124" s="215"/>
      <c r="CO124" s="215"/>
      <c r="CP124" s="218"/>
      <c r="CQ124" s="215"/>
      <c r="CR124" s="215"/>
      <c r="CS124" s="215"/>
      <c r="CT124" s="217"/>
      <c r="CU124" s="215"/>
      <c r="CV124" s="215"/>
      <c r="CW124" s="215"/>
      <c r="CX124" s="215"/>
      <c r="CY124" s="215"/>
      <c r="CZ124" s="218"/>
      <c r="DA124" s="215"/>
      <c r="DB124" s="215"/>
      <c r="DC124" s="215"/>
      <c r="DD124" s="217"/>
      <c r="DE124" s="218"/>
      <c r="DF124" s="215"/>
      <c r="DG124" s="215"/>
      <c r="DH124" s="215"/>
      <c r="DI124" s="220"/>
      <c r="DJ124" s="215"/>
      <c r="DK124" s="215"/>
      <c r="DL124" s="215"/>
      <c r="DM124" s="215"/>
      <c r="DN124" s="215"/>
      <c r="DO124" s="218"/>
      <c r="DP124" s="215"/>
      <c r="DQ124" s="215"/>
      <c r="DR124" s="215"/>
      <c r="DS124" s="217"/>
      <c r="DT124" s="215"/>
      <c r="DU124" s="215"/>
      <c r="DV124" s="215"/>
      <c r="DW124" s="215"/>
      <c r="DX124" s="215"/>
      <c r="DY124" s="218"/>
      <c r="DZ124" s="215"/>
      <c r="EA124" s="215"/>
      <c r="EB124" s="215"/>
      <c r="EC124" s="217"/>
      <c r="ED124" s="215"/>
      <c r="EE124" s="215"/>
      <c r="EF124" s="215"/>
      <c r="EG124" s="215"/>
      <c r="EH124" s="215"/>
      <c r="EI124" s="218"/>
      <c r="EJ124" s="215"/>
      <c r="EK124" s="215"/>
      <c r="EL124" s="215"/>
      <c r="EM124" s="217"/>
      <c r="EN124" s="215"/>
      <c r="EO124" s="215"/>
      <c r="EP124" s="215"/>
      <c r="EQ124" s="215"/>
      <c r="ER124" s="215"/>
      <c r="ES124" s="218"/>
      <c r="ET124" s="215"/>
      <c r="EU124" s="215"/>
      <c r="EV124" s="215"/>
      <c r="EW124" s="217"/>
      <c r="EX124" s="215"/>
      <c r="EY124" s="215"/>
      <c r="EZ124" s="215"/>
      <c r="FA124" s="215"/>
      <c r="FB124" s="215"/>
      <c r="FC124" s="218"/>
      <c r="FD124" s="215"/>
      <c r="FE124" s="215"/>
      <c r="FF124" s="215"/>
      <c r="FG124" s="217"/>
      <c r="FH124" s="215"/>
      <c r="FI124" s="215"/>
      <c r="FJ124" s="215"/>
      <c r="FK124" s="215"/>
      <c r="FL124" s="215"/>
      <c r="FM124" s="218"/>
      <c r="FN124" s="215"/>
      <c r="FO124" s="215"/>
      <c r="FP124" s="215"/>
      <c r="FQ124" s="217"/>
      <c r="FR124" s="215"/>
      <c r="FS124" s="215"/>
      <c r="FT124" s="215"/>
      <c r="FU124" s="215"/>
      <c r="FV124" s="215"/>
      <c r="FW124" s="218"/>
      <c r="FX124" s="215"/>
      <c r="FY124" s="215"/>
      <c r="FZ124" s="215"/>
      <c r="GA124" s="217"/>
      <c r="GB124" s="215"/>
      <c r="GC124" s="215"/>
      <c r="GD124" s="215"/>
      <c r="GE124" s="215"/>
      <c r="GF124" s="215"/>
      <c r="GG124" s="218"/>
      <c r="GH124" s="215"/>
      <c r="GI124" s="215"/>
      <c r="GJ124" s="215"/>
      <c r="GK124" s="215"/>
      <c r="GL124" s="1604">
        <f>SUM(I126:GK126)</f>
        <v>0</v>
      </c>
      <c r="GM124" s="2157">
        <f>ROUND(GL124/20,2)</f>
        <v>0</v>
      </c>
      <c r="GN124" s="613"/>
      <c r="GO124" s="1765"/>
    </row>
    <row r="125" spans="1:197" ht="10.35" hidden="1" customHeight="1">
      <c r="A125" s="1387"/>
      <c r="B125" s="1390"/>
      <c r="C125" s="1390"/>
      <c r="D125" s="1381"/>
      <c r="E125" s="1390"/>
      <c r="F125" s="1381"/>
      <c r="G125" s="1444"/>
      <c r="H125" s="1515"/>
      <c r="I125" s="214"/>
      <c r="J125" s="215"/>
      <c r="K125" s="215"/>
      <c r="L125" s="215"/>
      <c r="M125" s="215"/>
      <c r="N125" s="218"/>
      <c r="O125" s="215"/>
      <c r="P125" s="215"/>
      <c r="Q125" s="215"/>
      <c r="R125" s="217"/>
      <c r="S125" s="215"/>
      <c r="T125" s="215"/>
      <c r="U125" s="215"/>
      <c r="V125" s="215"/>
      <c r="W125" s="215"/>
      <c r="X125" s="218"/>
      <c r="Y125" s="215"/>
      <c r="Z125" s="215"/>
      <c r="AA125" s="215"/>
      <c r="AB125" s="217"/>
      <c r="AC125" s="215"/>
      <c r="AD125" s="215"/>
      <c r="AE125" s="215"/>
      <c r="AF125" s="215"/>
      <c r="AG125" s="215"/>
      <c r="AH125" s="218"/>
      <c r="AI125" s="215"/>
      <c r="AJ125" s="215"/>
      <c r="AK125" s="215"/>
      <c r="AL125" s="217"/>
      <c r="AM125" s="215"/>
      <c r="AN125" s="215"/>
      <c r="AO125" s="215"/>
      <c r="AP125" s="215"/>
      <c r="AQ125" s="215"/>
      <c r="AR125" s="218"/>
      <c r="AS125" s="215"/>
      <c r="AT125" s="215"/>
      <c r="AU125" s="215"/>
      <c r="AV125" s="217"/>
      <c r="AW125" s="218"/>
      <c r="AX125" s="215"/>
      <c r="AY125" s="215"/>
      <c r="AZ125" s="215"/>
      <c r="BA125" s="220"/>
      <c r="BB125" s="215"/>
      <c r="BC125" s="215"/>
      <c r="BD125" s="215"/>
      <c r="BE125" s="215"/>
      <c r="BF125" s="215"/>
      <c r="BG125" s="218"/>
      <c r="BH125" s="215"/>
      <c r="BI125" s="215"/>
      <c r="BJ125" s="215"/>
      <c r="BK125" s="217"/>
      <c r="BL125" s="215"/>
      <c r="BM125" s="215"/>
      <c r="BN125" s="215"/>
      <c r="BO125" s="215"/>
      <c r="BP125" s="215"/>
      <c r="BQ125" s="218"/>
      <c r="BR125" s="215"/>
      <c r="BS125" s="215"/>
      <c r="BT125" s="215"/>
      <c r="BU125" s="217"/>
      <c r="BV125" s="215"/>
      <c r="BW125" s="215"/>
      <c r="BX125" s="215"/>
      <c r="BY125" s="215"/>
      <c r="BZ125" s="215"/>
      <c r="CA125" s="218"/>
      <c r="CB125" s="215"/>
      <c r="CC125" s="215"/>
      <c r="CD125" s="215"/>
      <c r="CE125" s="217"/>
      <c r="CF125" s="218"/>
      <c r="CG125" s="215"/>
      <c r="CH125" s="215"/>
      <c r="CI125" s="215"/>
      <c r="CJ125" s="217"/>
      <c r="CK125" s="215"/>
      <c r="CL125" s="215"/>
      <c r="CM125" s="215"/>
      <c r="CN125" s="215"/>
      <c r="CO125" s="215"/>
      <c r="CP125" s="218"/>
      <c r="CQ125" s="215"/>
      <c r="CR125" s="215"/>
      <c r="CS125" s="215"/>
      <c r="CT125" s="217"/>
      <c r="CU125" s="215"/>
      <c r="CV125" s="215"/>
      <c r="CW125" s="215"/>
      <c r="CX125" s="215"/>
      <c r="CY125" s="215"/>
      <c r="CZ125" s="218"/>
      <c r="DA125" s="215"/>
      <c r="DB125" s="215"/>
      <c r="DC125" s="215"/>
      <c r="DD125" s="217"/>
      <c r="DE125" s="218"/>
      <c r="DF125" s="215"/>
      <c r="DG125" s="215"/>
      <c r="DH125" s="215"/>
      <c r="DI125" s="220"/>
      <c r="DJ125" s="215"/>
      <c r="DK125" s="215"/>
      <c r="DL125" s="215"/>
      <c r="DM125" s="215"/>
      <c r="DN125" s="215"/>
      <c r="DO125" s="218"/>
      <c r="DP125" s="215"/>
      <c r="DQ125" s="215"/>
      <c r="DR125" s="215"/>
      <c r="DS125" s="217"/>
      <c r="DT125" s="215"/>
      <c r="DU125" s="215"/>
      <c r="DV125" s="215"/>
      <c r="DW125" s="215"/>
      <c r="DX125" s="215"/>
      <c r="DY125" s="218"/>
      <c r="DZ125" s="215"/>
      <c r="EA125" s="215"/>
      <c r="EB125" s="215"/>
      <c r="EC125" s="217"/>
      <c r="ED125" s="215"/>
      <c r="EE125" s="215"/>
      <c r="EF125" s="215"/>
      <c r="EG125" s="215"/>
      <c r="EH125" s="215"/>
      <c r="EI125" s="218"/>
      <c r="EJ125" s="215"/>
      <c r="EK125" s="215"/>
      <c r="EL125" s="215"/>
      <c r="EM125" s="217"/>
      <c r="EN125" s="215"/>
      <c r="EO125" s="215"/>
      <c r="EP125" s="215"/>
      <c r="EQ125" s="215"/>
      <c r="ER125" s="215"/>
      <c r="ES125" s="218"/>
      <c r="ET125" s="215"/>
      <c r="EU125" s="215"/>
      <c r="EV125" s="215"/>
      <c r="EW125" s="217"/>
      <c r="EX125" s="215"/>
      <c r="EY125" s="215"/>
      <c r="EZ125" s="215"/>
      <c r="FA125" s="215"/>
      <c r="FB125" s="215"/>
      <c r="FC125" s="218"/>
      <c r="FD125" s="215"/>
      <c r="FE125" s="215"/>
      <c r="FF125" s="215"/>
      <c r="FG125" s="217"/>
      <c r="FH125" s="215"/>
      <c r="FI125" s="215"/>
      <c r="FJ125" s="215"/>
      <c r="FK125" s="215"/>
      <c r="FL125" s="215"/>
      <c r="FM125" s="218"/>
      <c r="FN125" s="215"/>
      <c r="FO125" s="215"/>
      <c r="FP125" s="215"/>
      <c r="FQ125" s="217"/>
      <c r="FR125" s="215"/>
      <c r="FS125" s="215"/>
      <c r="FT125" s="215"/>
      <c r="FU125" s="215"/>
      <c r="FV125" s="215"/>
      <c r="FW125" s="218"/>
      <c r="FX125" s="215"/>
      <c r="FY125" s="215"/>
      <c r="FZ125" s="215"/>
      <c r="GA125" s="217"/>
      <c r="GB125" s="215"/>
      <c r="GC125" s="215"/>
      <c r="GD125" s="215"/>
      <c r="GE125" s="215"/>
      <c r="GF125" s="215"/>
      <c r="GG125" s="218"/>
      <c r="GH125" s="215"/>
      <c r="GI125" s="215"/>
      <c r="GJ125" s="215"/>
      <c r="GK125" s="215"/>
      <c r="GL125" s="1605"/>
      <c r="GM125" s="2154"/>
      <c r="GN125" s="613"/>
      <c r="GO125" s="1765"/>
    </row>
    <row r="126" spans="1:197" ht="10.35" hidden="1" customHeight="1" thickBot="1">
      <c r="A126" s="1388"/>
      <c r="B126" s="1391"/>
      <c r="C126" s="1391"/>
      <c r="D126" s="1382"/>
      <c r="E126" s="1391"/>
      <c r="F126" s="1382"/>
      <c r="G126" s="1450"/>
      <c r="H126" s="1516"/>
      <c r="I126" s="1506"/>
      <c r="J126" s="1472"/>
      <c r="K126" s="1472"/>
      <c r="L126" s="1472"/>
      <c r="M126" s="1472"/>
      <c r="N126" s="1471"/>
      <c r="O126" s="1472"/>
      <c r="P126" s="1472"/>
      <c r="Q126" s="1472"/>
      <c r="R126" s="1473"/>
      <c r="S126" s="1472"/>
      <c r="T126" s="1472"/>
      <c r="U126" s="1472"/>
      <c r="V126" s="1472"/>
      <c r="W126" s="1472"/>
      <c r="X126" s="1471"/>
      <c r="Y126" s="1472"/>
      <c r="Z126" s="1472"/>
      <c r="AA126" s="1472"/>
      <c r="AB126" s="1473"/>
      <c r="AC126" s="1629"/>
      <c r="AD126" s="1629"/>
      <c r="AE126" s="1629"/>
      <c r="AF126" s="1629"/>
      <c r="AG126" s="1629"/>
      <c r="AH126" s="1507"/>
      <c r="AI126" s="1508"/>
      <c r="AJ126" s="1508"/>
      <c r="AK126" s="1508"/>
      <c r="AL126" s="1509"/>
      <c r="AM126" s="1508"/>
      <c r="AN126" s="1623"/>
      <c r="AO126" s="1623"/>
      <c r="AP126" s="1623"/>
      <c r="AQ126" s="1623"/>
      <c r="AR126" s="1471"/>
      <c r="AS126" s="1472"/>
      <c r="AT126" s="1472"/>
      <c r="AU126" s="1472"/>
      <c r="AV126" s="1473"/>
      <c r="AW126" s="1471"/>
      <c r="AX126" s="1472"/>
      <c r="AY126" s="1472"/>
      <c r="AZ126" s="1472"/>
      <c r="BA126" s="1568"/>
      <c r="BB126" s="1472"/>
      <c r="BC126" s="1472"/>
      <c r="BD126" s="1472"/>
      <c r="BE126" s="1472"/>
      <c r="BF126" s="1472"/>
      <c r="BG126" s="1471"/>
      <c r="BH126" s="1472"/>
      <c r="BI126" s="1472"/>
      <c r="BJ126" s="1472"/>
      <c r="BK126" s="1473"/>
      <c r="BL126" s="1471"/>
      <c r="BM126" s="1472"/>
      <c r="BN126" s="1472"/>
      <c r="BO126" s="1472"/>
      <c r="BP126" s="1472"/>
      <c r="BQ126" s="1471"/>
      <c r="BR126" s="1472"/>
      <c r="BS126" s="1472"/>
      <c r="BT126" s="1472"/>
      <c r="BU126" s="1473"/>
      <c r="BV126" s="1472"/>
      <c r="BW126" s="1472"/>
      <c r="BX126" s="1472"/>
      <c r="BY126" s="1472"/>
      <c r="BZ126" s="1472"/>
      <c r="CA126" s="1471"/>
      <c r="CB126" s="1472"/>
      <c r="CC126" s="1472"/>
      <c r="CD126" s="1472"/>
      <c r="CE126" s="1473"/>
      <c r="CF126" s="1471"/>
      <c r="CG126" s="1472"/>
      <c r="CH126" s="1472"/>
      <c r="CI126" s="1472"/>
      <c r="CJ126" s="1473"/>
      <c r="CK126" s="1472"/>
      <c r="CL126" s="1472"/>
      <c r="CM126" s="1472"/>
      <c r="CN126" s="1472"/>
      <c r="CO126" s="1472"/>
      <c r="CP126" s="1471"/>
      <c r="CQ126" s="1472"/>
      <c r="CR126" s="1472"/>
      <c r="CS126" s="1472"/>
      <c r="CT126" s="1473"/>
      <c r="CU126" s="1472"/>
      <c r="CV126" s="1472"/>
      <c r="CW126" s="1472"/>
      <c r="CX126" s="1472"/>
      <c r="CY126" s="1472"/>
      <c r="CZ126" s="1471"/>
      <c r="DA126" s="1472"/>
      <c r="DB126" s="1472"/>
      <c r="DC126" s="1472"/>
      <c r="DD126" s="1473"/>
      <c r="DE126" s="1471"/>
      <c r="DF126" s="1472"/>
      <c r="DG126" s="1472"/>
      <c r="DH126" s="1472"/>
      <c r="DI126" s="1568"/>
      <c r="DJ126" s="1472"/>
      <c r="DK126" s="1472"/>
      <c r="DL126" s="1472"/>
      <c r="DM126" s="1472"/>
      <c r="DN126" s="1472"/>
      <c r="DO126" s="1471"/>
      <c r="DP126" s="1472"/>
      <c r="DQ126" s="1472"/>
      <c r="DR126" s="1472"/>
      <c r="DS126" s="1473"/>
      <c r="DT126" s="1472"/>
      <c r="DU126" s="1472"/>
      <c r="DV126" s="1472"/>
      <c r="DW126" s="1472"/>
      <c r="DX126" s="1472"/>
      <c r="DY126" s="1471"/>
      <c r="DZ126" s="1472"/>
      <c r="EA126" s="1472"/>
      <c r="EB126" s="1472"/>
      <c r="EC126" s="1473"/>
      <c r="ED126" s="1472"/>
      <c r="EE126" s="1472"/>
      <c r="EF126" s="1472"/>
      <c r="EG126" s="1472"/>
      <c r="EH126" s="1472"/>
      <c r="EI126" s="1471"/>
      <c r="EJ126" s="1472"/>
      <c r="EK126" s="1472"/>
      <c r="EL126" s="1472"/>
      <c r="EM126" s="1473"/>
      <c r="EN126" s="1472"/>
      <c r="EO126" s="1472"/>
      <c r="EP126" s="1472"/>
      <c r="EQ126" s="1472"/>
      <c r="ER126" s="1472"/>
      <c r="ES126" s="1471"/>
      <c r="ET126" s="1472"/>
      <c r="EU126" s="1472"/>
      <c r="EV126" s="1472"/>
      <c r="EW126" s="1473"/>
      <c r="EX126" s="1472"/>
      <c r="EY126" s="1472"/>
      <c r="EZ126" s="1472"/>
      <c r="FA126" s="1472"/>
      <c r="FB126" s="1472"/>
      <c r="FC126" s="1471"/>
      <c r="FD126" s="1472"/>
      <c r="FE126" s="1472"/>
      <c r="FF126" s="1472"/>
      <c r="FG126" s="1473"/>
      <c r="FH126" s="1472"/>
      <c r="FI126" s="1472"/>
      <c r="FJ126" s="1472"/>
      <c r="FK126" s="1472"/>
      <c r="FL126" s="1472"/>
      <c r="FM126" s="1471"/>
      <c r="FN126" s="1472"/>
      <c r="FO126" s="1472"/>
      <c r="FP126" s="1472"/>
      <c r="FQ126" s="1473"/>
      <c r="FR126" s="1472"/>
      <c r="FS126" s="1472"/>
      <c r="FT126" s="1472"/>
      <c r="FU126" s="1472"/>
      <c r="FV126" s="1472"/>
      <c r="FW126" s="1471"/>
      <c r="FX126" s="1472"/>
      <c r="FY126" s="1472"/>
      <c r="FZ126" s="1472"/>
      <c r="GA126" s="1473"/>
      <c r="GB126" s="1472"/>
      <c r="GC126" s="1472"/>
      <c r="GD126" s="1472"/>
      <c r="GE126" s="1472"/>
      <c r="GF126" s="1473"/>
      <c r="GG126" s="1471"/>
      <c r="GH126" s="1472"/>
      <c r="GI126" s="1472"/>
      <c r="GJ126" s="1472"/>
      <c r="GK126" s="1582"/>
      <c r="GL126" s="1606"/>
      <c r="GM126" s="2158"/>
      <c r="GN126" s="614"/>
      <c r="GO126" s="1766"/>
    </row>
    <row r="127" spans="1:197" ht="10.35" hidden="1" customHeight="1">
      <c r="A127" s="1387"/>
      <c r="B127" s="1390" t="str">
        <f>IF($A127="","",VLOOKUP($A127,②従事者明細!$A$3:$I$39,2))</f>
        <v/>
      </c>
      <c r="C127" s="1390" t="str">
        <f>IF($A127="","",VLOOKUP($A127,②従事者明細!$A$3:$I$39,3))</f>
        <v/>
      </c>
      <c r="D127" s="1381" t="str">
        <f>IF($A127="","",VLOOKUP($A127,②従事者明細!$A$3:$I$39,6))</f>
        <v/>
      </c>
      <c r="E127" s="1390" t="str">
        <f>IF($A127="","",VLOOKUP($A127,②従事者明細!$A$3:$I$39,4))</f>
        <v/>
      </c>
      <c r="F127" s="1380" t="str">
        <f>IF($A127="","",VLOOKUP($A127,②従事者明細!$A$3:$I$39,5))</f>
        <v/>
      </c>
      <c r="G127" s="1444" t="s">
        <v>764</v>
      </c>
      <c r="H127" s="1515"/>
      <c r="I127" s="214"/>
      <c r="J127" s="215"/>
      <c r="K127" s="215"/>
      <c r="L127" s="215"/>
      <c r="M127" s="215"/>
      <c r="N127" s="218"/>
      <c r="O127" s="215"/>
      <c r="P127" s="215"/>
      <c r="Q127" s="215"/>
      <c r="R127" s="217"/>
      <c r="S127" s="215"/>
      <c r="T127" s="215"/>
      <c r="U127" s="215"/>
      <c r="V127" s="215"/>
      <c r="W127" s="215"/>
      <c r="X127" s="218"/>
      <c r="Y127" s="215"/>
      <c r="Z127" s="215"/>
      <c r="AA127" s="215"/>
      <c r="AB127" s="217"/>
      <c r="AC127" s="215"/>
      <c r="AD127" s="215"/>
      <c r="AE127" s="215"/>
      <c r="AF127" s="215"/>
      <c r="AG127" s="215"/>
      <c r="AH127" s="218"/>
      <c r="AI127" s="215"/>
      <c r="AJ127" s="215"/>
      <c r="AK127" s="215"/>
      <c r="AL127" s="217"/>
      <c r="AM127" s="215"/>
      <c r="AN127" s="215"/>
      <c r="AO127" s="215"/>
      <c r="AP127" s="215"/>
      <c r="AQ127" s="215"/>
      <c r="AR127" s="218"/>
      <c r="AS127" s="215"/>
      <c r="AT127" s="215"/>
      <c r="AU127" s="215"/>
      <c r="AV127" s="217"/>
      <c r="AW127" s="218"/>
      <c r="AX127" s="215"/>
      <c r="AY127" s="215"/>
      <c r="AZ127" s="215"/>
      <c r="BA127" s="220"/>
      <c r="BB127" s="215"/>
      <c r="BC127" s="215"/>
      <c r="BD127" s="215"/>
      <c r="BE127" s="215"/>
      <c r="BF127" s="215"/>
      <c r="BG127" s="218"/>
      <c r="BH127" s="215"/>
      <c r="BI127" s="215"/>
      <c r="BJ127" s="215"/>
      <c r="BK127" s="217"/>
      <c r="BL127" s="215"/>
      <c r="BM127" s="215"/>
      <c r="BN127" s="215"/>
      <c r="BO127" s="215"/>
      <c r="BP127" s="215"/>
      <c r="BQ127" s="218"/>
      <c r="BR127" s="215"/>
      <c r="BS127" s="215"/>
      <c r="BT127" s="215"/>
      <c r="BU127" s="217"/>
      <c r="BV127" s="215"/>
      <c r="BW127" s="215"/>
      <c r="BX127" s="215"/>
      <c r="BY127" s="215"/>
      <c r="BZ127" s="215"/>
      <c r="CA127" s="218"/>
      <c r="CB127" s="215"/>
      <c r="CC127" s="215"/>
      <c r="CD127" s="215"/>
      <c r="CE127" s="217"/>
      <c r="CF127" s="218"/>
      <c r="CG127" s="215"/>
      <c r="CH127" s="215"/>
      <c r="CI127" s="215"/>
      <c r="CJ127" s="217"/>
      <c r="CK127" s="215"/>
      <c r="CL127" s="215"/>
      <c r="CM127" s="215"/>
      <c r="CN127" s="215"/>
      <c r="CO127" s="215"/>
      <c r="CP127" s="218"/>
      <c r="CQ127" s="215"/>
      <c r="CR127" s="215"/>
      <c r="CS127" s="215"/>
      <c r="CT127" s="217"/>
      <c r="CU127" s="215"/>
      <c r="CV127" s="215"/>
      <c r="CW127" s="215"/>
      <c r="CX127" s="215"/>
      <c r="CY127" s="215"/>
      <c r="CZ127" s="218"/>
      <c r="DA127" s="215"/>
      <c r="DB127" s="215"/>
      <c r="DC127" s="215"/>
      <c r="DD127" s="217"/>
      <c r="DE127" s="218"/>
      <c r="DF127" s="215"/>
      <c r="DG127" s="215"/>
      <c r="DH127" s="215"/>
      <c r="DI127" s="220"/>
      <c r="DJ127" s="215"/>
      <c r="DK127" s="215"/>
      <c r="DL127" s="215"/>
      <c r="DM127" s="215"/>
      <c r="DN127" s="215"/>
      <c r="DO127" s="218"/>
      <c r="DP127" s="215"/>
      <c r="DQ127" s="215"/>
      <c r="DR127" s="215"/>
      <c r="DS127" s="217"/>
      <c r="DT127" s="215"/>
      <c r="DU127" s="215"/>
      <c r="DV127" s="215"/>
      <c r="DW127" s="215"/>
      <c r="DX127" s="215"/>
      <c r="DY127" s="218"/>
      <c r="DZ127" s="215"/>
      <c r="EA127" s="215"/>
      <c r="EB127" s="215"/>
      <c r="EC127" s="217"/>
      <c r="ED127" s="215"/>
      <c r="EE127" s="215"/>
      <c r="EF127" s="215"/>
      <c r="EG127" s="215"/>
      <c r="EH127" s="215"/>
      <c r="EI127" s="218"/>
      <c r="EJ127" s="215"/>
      <c r="EK127" s="215"/>
      <c r="EL127" s="215"/>
      <c r="EM127" s="217"/>
      <c r="EN127" s="215"/>
      <c r="EO127" s="215"/>
      <c r="EP127" s="215"/>
      <c r="EQ127" s="215"/>
      <c r="ER127" s="215"/>
      <c r="ES127" s="218"/>
      <c r="ET127" s="215"/>
      <c r="EU127" s="215"/>
      <c r="EV127" s="215"/>
      <c r="EW127" s="217"/>
      <c r="EX127" s="215"/>
      <c r="EY127" s="215"/>
      <c r="EZ127" s="215"/>
      <c r="FA127" s="215"/>
      <c r="FB127" s="215"/>
      <c r="FC127" s="218"/>
      <c r="FD127" s="215"/>
      <c r="FE127" s="215"/>
      <c r="FF127" s="215"/>
      <c r="FG127" s="217"/>
      <c r="FH127" s="215"/>
      <c r="FI127" s="215"/>
      <c r="FJ127" s="215"/>
      <c r="FK127" s="215"/>
      <c r="FL127" s="215"/>
      <c r="FM127" s="218"/>
      <c r="FN127" s="215"/>
      <c r="FO127" s="215"/>
      <c r="FP127" s="215"/>
      <c r="FQ127" s="217"/>
      <c r="FR127" s="215"/>
      <c r="FS127" s="215"/>
      <c r="FT127" s="215"/>
      <c r="FU127" s="215"/>
      <c r="FV127" s="215"/>
      <c r="FW127" s="218"/>
      <c r="FX127" s="215"/>
      <c r="FY127" s="215"/>
      <c r="FZ127" s="215"/>
      <c r="GA127" s="217"/>
      <c r="GB127" s="215"/>
      <c r="GC127" s="215"/>
      <c r="GD127" s="215"/>
      <c r="GE127" s="215"/>
      <c r="GF127" s="215"/>
      <c r="GG127" s="218"/>
      <c r="GH127" s="215"/>
      <c r="GI127" s="215"/>
      <c r="GJ127" s="215"/>
      <c r="GK127" s="215"/>
      <c r="GL127" s="1607">
        <f>SUM(I129:GK129)</f>
        <v>0</v>
      </c>
      <c r="GM127" s="2154">
        <f>ROUND(GL127/20,2)</f>
        <v>0</v>
      </c>
      <c r="GN127" s="613"/>
      <c r="GO127" s="1762"/>
    </row>
    <row r="128" spans="1:197" ht="10.35" hidden="1" customHeight="1">
      <c r="A128" s="1387"/>
      <c r="B128" s="1390"/>
      <c r="C128" s="1390"/>
      <c r="D128" s="1381"/>
      <c r="E128" s="1390"/>
      <c r="F128" s="1381"/>
      <c r="G128" s="1444"/>
      <c r="H128" s="1515"/>
      <c r="I128" s="214"/>
      <c r="J128" s="215"/>
      <c r="K128" s="215"/>
      <c r="L128" s="215"/>
      <c r="M128" s="215"/>
      <c r="N128" s="218"/>
      <c r="O128" s="215"/>
      <c r="P128" s="215"/>
      <c r="Q128" s="215"/>
      <c r="R128" s="217"/>
      <c r="S128" s="215"/>
      <c r="T128" s="215"/>
      <c r="U128" s="215"/>
      <c r="V128" s="215"/>
      <c r="W128" s="215"/>
      <c r="X128" s="218"/>
      <c r="Y128" s="215"/>
      <c r="Z128" s="215"/>
      <c r="AA128" s="215"/>
      <c r="AB128" s="217"/>
      <c r="AC128" s="215"/>
      <c r="AD128" s="215"/>
      <c r="AE128" s="215"/>
      <c r="AF128" s="215"/>
      <c r="AG128" s="215"/>
      <c r="AH128" s="218"/>
      <c r="AI128" s="215"/>
      <c r="AJ128" s="215"/>
      <c r="AK128" s="215"/>
      <c r="AL128" s="217"/>
      <c r="AM128" s="215"/>
      <c r="AN128" s="215"/>
      <c r="AO128" s="215"/>
      <c r="AP128" s="215"/>
      <c r="AQ128" s="215"/>
      <c r="AR128" s="218"/>
      <c r="AS128" s="215"/>
      <c r="AT128" s="215"/>
      <c r="AU128" s="215"/>
      <c r="AV128" s="217"/>
      <c r="AW128" s="218"/>
      <c r="AX128" s="215"/>
      <c r="AY128" s="215"/>
      <c r="AZ128" s="215"/>
      <c r="BA128" s="220"/>
      <c r="BB128" s="215"/>
      <c r="BC128" s="215"/>
      <c r="BD128" s="215"/>
      <c r="BE128" s="215"/>
      <c r="BF128" s="215"/>
      <c r="BG128" s="218"/>
      <c r="BH128" s="215"/>
      <c r="BI128" s="215"/>
      <c r="BJ128" s="215"/>
      <c r="BK128" s="217"/>
      <c r="BL128" s="215"/>
      <c r="BM128" s="215"/>
      <c r="BN128" s="215"/>
      <c r="BO128" s="215"/>
      <c r="BP128" s="215"/>
      <c r="BQ128" s="218"/>
      <c r="BR128" s="215"/>
      <c r="BS128" s="215"/>
      <c r="BT128" s="215"/>
      <c r="BU128" s="217"/>
      <c r="BV128" s="215"/>
      <c r="BW128" s="215"/>
      <c r="BX128" s="215"/>
      <c r="BY128" s="215"/>
      <c r="BZ128" s="215"/>
      <c r="CA128" s="218"/>
      <c r="CB128" s="215"/>
      <c r="CC128" s="215"/>
      <c r="CD128" s="215"/>
      <c r="CE128" s="217"/>
      <c r="CF128" s="218"/>
      <c r="CG128" s="215"/>
      <c r="CH128" s="215"/>
      <c r="CI128" s="215"/>
      <c r="CJ128" s="217"/>
      <c r="CK128" s="215"/>
      <c r="CL128" s="215"/>
      <c r="CM128" s="215"/>
      <c r="CN128" s="215"/>
      <c r="CO128" s="215"/>
      <c r="CP128" s="218"/>
      <c r="CQ128" s="215"/>
      <c r="CR128" s="215"/>
      <c r="CS128" s="215"/>
      <c r="CT128" s="217"/>
      <c r="CU128" s="215"/>
      <c r="CV128" s="215"/>
      <c r="CW128" s="215"/>
      <c r="CX128" s="215"/>
      <c r="CY128" s="215"/>
      <c r="CZ128" s="218"/>
      <c r="DA128" s="215"/>
      <c r="DB128" s="215"/>
      <c r="DC128" s="215"/>
      <c r="DD128" s="217"/>
      <c r="DE128" s="218"/>
      <c r="DF128" s="215"/>
      <c r="DG128" s="215"/>
      <c r="DH128" s="215"/>
      <c r="DI128" s="220"/>
      <c r="DJ128" s="215"/>
      <c r="DK128" s="215"/>
      <c r="DL128" s="215"/>
      <c r="DM128" s="215"/>
      <c r="DN128" s="215"/>
      <c r="DO128" s="218"/>
      <c r="DP128" s="215"/>
      <c r="DQ128" s="215"/>
      <c r="DR128" s="215"/>
      <c r="DS128" s="217"/>
      <c r="DT128" s="215"/>
      <c r="DU128" s="215"/>
      <c r="DV128" s="215"/>
      <c r="DW128" s="215"/>
      <c r="DX128" s="215"/>
      <c r="DY128" s="218"/>
      <c r="DZ128" s="215"/>
      <c r="EA128" s="215"/>
      <c r="EB128" s="215"/>
      <c r="EC128" s="217"/>
      <c r="ED128" s="215"/>
      <c r="EE128" s="215"/>
      <c r="EF128" s="215"/>
      <c r="EG128" s="215"/>
      <c r="EH128" s="215"/>
      <c r="EI128" s="218"/>
      <c r="EJ128" s="215"/>
      <c r="EK128" s="215"/>
      <c r="EL128" s="215"/>
      <c r="EM128" s="217"/>
      <c r="EN128" s="215"/>
      <c r="EO128" s="215"/>
      <c r="EP128" s="215"/>
      <c r="EQ128" s="215"/>
      <c r="ER128" s="215"/>
      <c r="ES128" s="218"/>
      <c r="ET128" s="215"/>
      <c r="EU128" s="215"/>
      <c r="EV128" s="215"/>
      <c r="EW128" s="217"/>
      <c r="EX128" s="215"/>
      <c r="EY128" s="215"/>
      <c r="EZ128" s="215"/>
      <c r="FA128" s="215"/>
      <c r="FB128" s="215"/>
      <c r="FC128" s="218"/>
      <c r="FD128" s="215"/>
      <c r="FE128" s="215"/>
      <c r="FF128" s="215"/>
      <c r="FG128" s="217"/>
      <c r="FH128" s="215"/>
      <c r="FI128" s="215"/>
      <c r="FJ128" s="215"/>
      <c r="FK128" s="215"/>
      <c r="FL128" s="215"/>
      <c r="FM128" s="218"/>
      <c r="FN128" s="215"/>
      <c r="FO128" s="215"/>
      <c r="FP128" s="215"/>
      <c r="FQ128" s="217"/>
      <c r="FR128" s="215"/>
      <c r="FS128" s="215"/>
      <c r="FT128" s="215"/>
      <c r="FU128" s="215"/>
      <c r="FV128" s="215"/>
      <c r="FW128" s="218"/>
      <c r="FX128" s="215"/>
      <c r="FY128" s="215"/>
      <c r="FZ128" s="215"/>
      <c r="GA128" s="217"/>
      <c r="GB128" s="215"/>
      <c r="GC128" s="215"/>
      <c r="GD128" s="215"/>
      <c r="GE128" s="215"/>
      <c r="GF128" s="215"/>
      <c r="GG128" s="218"/>
      <c r="GH128" s="215"/>
      <c r="GI128" s="215"/>
      <c r="GJ128" s="215"/>
      <c r="GK128" s="215"/>
      <c r="GL128" s="1609"/>
      <c r="GM128" s="2154"/>
      <c r="GN128" s="613"/>
      <c r="GO128" s="1642"/>
    </row>
    <row r="129" spans="1:199" ht="10.35" hidden="1" customHeight="1">
      <c r="A129" s="1387"/>
      <c r="B129" s="1390"/>
      <c r="C129" s="1390"/>
      <c r="D129" s="1381"/>
      <c r="E129" s="1390"/>
      <c r="F129" s="1381"/>
      <c r="G129" s="1445"/>
      <c r="H129" s="1520"/>
      <c r="I129" s="1510"/>
      <c r="J129" s="1511"/>
      <c r="K129" s="1511"/>
      <c r="L129" s="1511"/>
      <c r="M129" s="1511"/>
      <c r="N129" s="1510"/>
      <c r="O129" s="1511"/>
      <c r="P129" s="1511"/>
      <c r="Q129" s="1511"/>
      <c r="R129" s="1512"/>
      <c r="S129" s="1511"/>
      <c r="T129" s="1511"/>
      <c r="U129" s="1511"/>
      <c r="V129" s="1511"/>
      <c r="W129" s="1511"/>
      <c r="X129" s="1510"/>
      <c r="Y129" s="1511"/>
      <c r="Z129" s="1511"/>
      <c r="AA129" s="1511"/>
      <c r="AB129" s="1512"/>
      <c r="AC129" s="1511"/>
      <c r="AD129" s="1511"/>
      <c r="AE129" s="1511"/>
      <c r="AF129" s="1511"/>
      <c r="AG129" s="1511"/>
      <c r="AH129" s="1510"/>
      <c r="AI129" s="1511"/>
      <c r="AJ129" s="1511"/>
      <c r="AK129" s="1511"/>
      <c r="AL129" s="1512"/>
      <c r="AM129" s="1511"/>
      <c r="AN129" s="1511"/>
      <c r="AO129" s="1511"/>
      <c r="AP129" s="1511"/>
      <c r="AQ129" s="1511"/>
      <c r="AR129" s="1510"/>
      <c r="AS129" s="1511"/>
      <c r="AT129" s="1511"/>
      <c r="AU129" s="1511"/>
      <c r="AV129" s="1512"/>
      <c r="AW129" s="1510"/>
      <c r="AX129" s="1511"/>
      <c r="AY129" s="1511"/>
      <c r="AZ129" s="1511"/>
      <c r="BA129" s="1521"/>
      <c r="BB129" s="1511"/>
      <c r="BC129" s="1511"/>
      <c r="BD129" s="1511"/>
      <c r="BE129" s="1511"/>
      <c r="BF129" s="1511"/>
      <c r="BG129" s="1510"/>
      <c r="BH129" s="1511"/>
      <c r="BI129" s="1511"/>
      <c r="BJ129" s="1511"/>
      <c r="BK129" s="1512"/>
      <c r="BL129" s="1511"/>
      <c r="BM129" s="1511"/>
      <c r="BN129" s="1511"/>
      <c r="BO129" s="1511"/>
      <c r="BP129" s="1511"/>
      <c r="BQ129" s="1510"/>
      <c r="BR129" s="1511"/>
      <c r="BS129" s="1511"/>
      <c r="BT129" s="1511"/>
      <c r="BU129" s="1512"/>
      <c r="BV129" s="1511"/>
      <c r="BW129" s="1511"/>
      <c r="BX129" s="1511"/>
      <c r="BY129" s="1511"/>
      <c r="BZ129" s="1511"/>
      <c r="CA129" s="1510"/>
      <c r="CB129" s="1511"/>
      <c r="CC129" s="1511"/>
      <c r="CD129" s="1511"/>
      <c r="CE129" s="1512"/>
      <c r="CF129" s="1510"/>
      <c r="CG129" s="1511"/>
      <c r="CH129" s="1511"/>
      <c r="CI129" s="1511"/>
      <c r="CJ129" s="1512"/>
      <c r="CK129" s="1511"/>
      <c r="CL129" s="1511"/>
      <c r="CM129" s="1511"/>
      <c r="CN129" s="1511"/>
      <c r="CO129" s="1511"/>
      <c r="CP129" s="1510"/>
      <c r="CQ129" s="1511"/>
      <c r="CR129" s="1511"/>
      <c r="CS129" s="1511"/>
      <c r="CT129" s="1512"/>
      <c r="CU129" s="1511"/>
      <c r="CV129" s="1511"/>
      <c r="CW129" s="1511"/>
      <c r="CX129" s="1511"/>
      <c r="CY129" s="1511"/>
      <c r="CZ129" s="1510"/>
      <c r="DA129" s="1511"/>
      <c r="DB129" s="1511"/>
      <c r="DC129" s="1511"/>
      <c r="DD129" s="1512"/>
      <c r="DE129" s="1510"/>
      <c r="DF129" s="1511"/>
      <c r="DG129" s="1511"/>
      <c r="DH129" s="1511"/>
      <c r="DI129" s="1521"/>
      <c r="DJ129" s="1511"/>
      <c r="DK129" s="1511"/>
      <c r="DL129" s="1511"/>
      <c r="DM129" s="1511"/>
      <c r="DN129" s="1511"/>
      <c r="DO129" s="1510"/>
      <c r="DP129" s="1511"/>
      <c r="DQ129" s="1511"/>
      <c r="DR129" s="1511"/>
      <c r="DS129" s="1512"/>
      <c r="DT129" s="1511"/>
      <c r="DU129" s="1511"/>
      <c r="DV129" s="1511"/>
      <c r="DW129" s="1511"/>
      <c r="DX129" s="1511"/>
      <c r="DY129" s="1510"/>
      <c r="DZ129" s="1511"/>
      <c r="EA129" s="1511"/>
      <c r="EB129" s="1511"/>
      <c r="EC129" s="1512"/>
      <c r="ED129" s="1511"/>
      <c r="EE129" s="1511"/>
      <c r="EF129" s="1511"/>
      <c r="EG129" s="1511"/>
      <c r="EH129" s="1511"/>
      <c r="EI129" s="1510"/>
      <c r="EJ129" s="1511"/>
      <c r="EK129" s="1511"/>
      <c r="EL129" s="1511"/>
      <c r="EM129" s="1512"/>
      <c r="EN129" s="1511"/>
      <c r="EO129" s="1511"/>
      <c r="EP129" s="1511"/>
      <c r="EQ129" s="1511"/>
      <c r="ER129" s="1511"/>
      <c r="ES129" s="1510"/>
      <c r="ET129" s="1511"/>
      <c r="EU129" s="1511"/>
      <c r="EV129" s="1511"/>
      <c r="EW129" s="1512"/>
      <c r="EX129" s="1511"/>
      <c r="EY129" s="1511"/>
      <c r="EZ129" s="1511"/>
      <c r="FA129" s="1511"/>
      <c r="FB129" s="1511"/>
      <c r="FC129" s="1510"/>
      <c r="FD129" s="1511"/>
      <c r="FE129" s="1511"/>
      <c r="FF129" s="1511"/>
      <c r="FG129" s="1512"/>
      <c r="FH129" s="1511"/>
      <c r="FI129" s="1511"/>
      <c r="FJ129" s="1511"/>
      <c r="FK129" s="1511"/>
      <c r="FL129" s="1511"/>
      <c r="FM129" s="1510"/>
      <c r="FN129" s="1511"/>
      <c r="FO129" s="1511"/>
      <c r="FP129" s="1511"/>
      <c r="FQ129" s="1512"/>
      <c r="FR129" s="1511"/>
      <c r="FS129" s="1511"/>
      <c r="FT129" s="1511"/>
      <c r="FU129" s="1511"/>
      <c r="FV129" s="1511"/>
      <c r="FW129" s="1510"/>
      <c r="FX129" s="1511"/>
      <c r="FY129" s="1511"/>
      <c r="FZ129" s="1511"/>
      <c r="GA129" s="1512"/>
      <c r="GB129" s="1511"/>
      <c r="GC129" s="1511"/>
      <c r="GD129" s="1511"/>
      <c r="GE129" s="1511"/>
      <c r="GF129" s="1512"/>
      <c r="GG129" s="1510"/>
      <c r="GH129" s="1511"/>
      <c r="GI129" s="1511"/>
      <c r="GJ129" s="1511"/>
      <c r="GK129" s="1512"/>
      <c r="GL129" s="1609"/>
      <c r="GM129" s="2155"/>
      <c r="GN129" s="613"/>
      <c r="GO129" s="1642"/>
    </row>
    <row r="130" spans="1:199" ht="10.35" hidden="1" customHeight="1">
      <c r="A130" s="1387"/>
      <c r="B130" s="1390"/>
      <c r="C130" s="1390"/>
      <c r="D130" s="1381"/>
      <c r="E130" s="1390"/>
      <c r="F130" s="1381"/>
      <c r="G130" s="1395" t="s">
        <v>767</v>
      </c>
      <c r="H130" s="1515"/>
      <c r="I130" s="214"/>
      <c r="J130" s="215"/>
      <c r="K130" s="215"/>
      <c r="L130" s="215"/>
      <c r="M130" s="215"/>
      <c r="N130" s="218"/>
      <c r="O130" s="215"/>
      <c r="P130" s="215"/>
      <c r="Q130" s="215"/>
      <c r="R130" s="217"/>
      <c r="S130" s="215"/>
      <c r="T130" s="215"/>
      <c r="U130" s="215"/>
      <c r="V130" s="215"/>
      <c r="W130" s="215"/>
      <c r="X130" s="218"/>
      <c r="Y130" s="215"/>
      <c r="Z130" s="215"/>
      <c r="AA130" s="215"/>
      <c r="AB130" s="217"/>
      <c r="AC130" s="215"/>
      <c r="AD130" s="215"/>
      <c r="AE130" s="215"/>
      <c r="AF130" s="215"/>
      <c r="AG130" s="215"/>
      <c r="AH130" s="218"/>
      <c r="AI130" s="215"/>
      <c r="AJ130" s="215"/>
      <c r="AK130" s="215"/>
      <c r="AL130" s="217"/>
      <c r="AM130" s="215"/>
      <c r="AN130" s="215"/>
      <c r="AO130" s="215"/>
      <c r="AP130" s="215"/>
      <c r="AQ130" s="215"/>
      <c r="AR130" s="218"/>
      <c r="AS130" s="215"/>
      <c r="AT130" s="215"/>
      <c r="AU130" s="215"/>
      <c r="AV130" s="217"/>
      <c r="AW130" s="218"/>
      <c r="AX130" s="215"/>
      <c r="AY130" s="215"/>
      <c r="AZ130" s="215"/>
      <c r="BA130" s="220"/>
      <c r="BB130" s="215"/>
      <c r="BC130" s="215"/>
      <c r="BD130" s="215"/>
      <c r="BE130" s="215"/>
      <c r="BF130" s="215"/>
      <c r="BG130" s="218"/>
      <c r="BH130" s="215"/>
      <c r="BI130" s="215"/>
      <c r="BJ130" s="215"/>
      <c r="BK130" s="217"/>
      <c r="BL130" s="215"/>
      <c r="BM130" s="215"/>
      <c r="BN130" s="215"/>
      <c r="BO130" s="215"/>
      <c r="BP130" s="215"/>
      <c r="BQ130" s="218"/>
      <c r="BR130" s="215"/>
      <c r="BS130" s="215"/>
      <c r="BT130" s="215"/>
      <c r="BU130" s="217"/>
      <c r="BV130" s="215"/>
      <c r="BW130" s="215"/>
      <c r="BX130" s="215"/>
      <c r="BY130" s="215"/>
      <c r="BZ130" s="215"/>
      <c r="CA130" s="218"/>
      <c r="CB130" s="215"/>
      <c r="CC130" s="215"/>
      <c r="CD130" s="215"/>
      <c r="CE130" s="217"/>
      <c r="CF130" s="218"/>
      <c r="CG130" s="215"/>
      <c r="CH130" s="215"/>
      <c r="CI130" s="215"/>
      <c r="CJ130" s="217"/>
      <c r="CK130" s="215"/>
      <c r="CL130" s="215"/>
      <c r="CM130" s="215"/>
      <c r="CN130" s="215"/>
      <c r="CO130" s="215"/>
      <c r="CP130" s="218"/>
      <c r="CQ130" s="215"/>
      <c r="CR130" s="215"/>
      <c r="CS130" s="215"/>
      <c r="CT130" s="217"/>
      <c r="CU130" s="215"/>
      <c r="CV130" s="215"/>
      <c r="CW130" s="215"/>
      <c r="CX130" s="215"/>
      <c r="CY130" s="215"/>
      <c r="CZ130" s="218"/>
      <c r="DA130" s="215"/>
      <c r="DB130" s="215"/>
      <c r="DC130" s="215"/>
      <c r="DD130" s="217"/>
      <c r="DE130" s="218"/>
      <c r="DF130" s="215"/>
      <c r="DG130" s="215"/>
      <c r="DH130" s="215"/>
      <c r="DI130" s="220"/>
      <c r="DJ130" s="215"/>
      <c r="DK130" s="215"/>
      <c r="DL130" s="215"/>
      <c r="DM130" s="215"/>
      <c r="DN130" s="215"/>
      <c r="DO130" s="218"/>
      <c r="DP130" s="215"/>
      <c r="DQ130" s="215"/>
      <c r="DR130" s="215"/>
      <c r="DS130" s="217"/>
      <c r="DT130" s="215"/>
      <c r="DU130" s="215"/>
      <c r="DV130" s="215"/>
      <c r="DW130" s="215"/>
      <c r="DX130" s="215"/>
      <c r="DY130" s="218"/>
      <c r="DZ130" s="215"/>
      <c r="EA130" s="215"/>
      <c r="EB130" s="215"/>
      <c r="EC130" s="217"/>
      <c r="ED130" s="215"/>
      <c r="EE130" s="215"/>
      <c r="EF130" s="215"/>
      <c r="EG130" s="215"/>
      <c r="EH130" s="215"/>
      <c r="EI130" s="218"/>
      <c r="EJ130" s="215"/>
      <c r="EK130" s="215"/>
      <c r="EL130" s="215"/>
      <c r="EM130" s="217"/>
      <c r="EN130" s="215"/>
      <c r="EO130" s="215"/>
      <c r="EP130" s="215"/>
      <c r="EQ130" s="215"/>
      <c r="ER130" s="215"/>
      <c r="ES130" s="218"/>
      <c r="ET130" s="215"/>
      <c r="EU130" s="215"/>
      <c r="EV130" s="215"/>
      <c r="EW130" s="217"/>
      <c r="EX130" s="215"/>
      <c r="EY130" s="215"/>
      <c r="EZ130" s="215"/>
      <c r="FA130" s="215"/>
      <c r="FB130" s="215"/>
      <c r="FC130" s="218"/>
      <c r="FD130" s="215"/>
      <c r="FE130" s="215"/>
      <c r="FF130" s="215"/>
      <c r="FG130" s="217"/>
      <c r="FH130" s="215"/>
      <c r="FI130" s="215"/>
      <c r="FJ130" s="215"/>
      <c r="FK130" s="215"/>
      <c r="FL130" s="215"/>
      <c r="FM130" s="218"/>
      <c r="FN130" s="215"/>
      <c r="FO130" s="215"/>
      <c r="FP130" s="215"/>
      <c r="FQ130" s="217"/>
      <c r="FR130" s="215"/>
      <c r="FS130" s="215"/>
      <c r="FT130" s="215"/>
      <c r="FU130" s="215"/>
      <c r="FV130" s="215"/>
      <c r="FW130" s="218"/>
      <c r="FX130" s="215"/>
      <c r="FY130" s="215"/>
      <c r="FZ130" s="215"/>
      <c r="GA130" s="217"/>
      <c r="GB130" s="215"/>
      <c r="GC130" s="215"/>
      <c r="GD130" s="215"/>
      <c r="GE130" s="215"/>
      <c r="GF130" s="215"/>
      <c r="GG130" s="218"/>
      <c r="GH130" s="215"/>
      <c r="GI130" s="215"/>
      <c r="GJ130" s="215"/>
      <c r="GK130" s="215"/>
      <c r="GL130" s="1604">
        <f>SUM(I132:GK132)</f>
        <v>0</v>
      </c>
      <c r="GM130" s="2154">
        <f>ROUND(GL130/20,2)</f>
        <v>0</v>
      </c>
      <c r="GN130" s="613"/>
      <c r="GO130" s="1642"/>
    </row>
    <row r="131" spans="1:199" ht="10.35" hidden="1" customHeight="1">
      <c r="A131" s="1387"/>
      <c r="B131" s="1390"/>
      <c r="C131" s="1390"/>
      <c r="D131" s="1381"/>
      <c r="E131" s="1390"/>
      <c r="F131" s="1381"/>
      <c r="G131" s="1395"/>
      <c r="H131" s="1515"/>
      <c r="I131" s="214"/>
      <c r="J131" s="215"/>
      <c r="K131" s="215"/>
      <c r="L131" s="215"/>
      <c r="M131" s="215"/>
      <c r="N131" s="218"/>
      <c r="O131" s="215"/>
      <c r="P131" s="215"/>
      <c r="Q131" s="215"/>
      <c r="R131" s="217"/>
      <c r="S131" s="215"/>
      <c r="T131" s="215"/>
      <c r="U131" s="215"/>
      <c r="V131" s="215"/>
      <c r="W131" s="215"/>
      <c r="X131" s="218"/>
      <c r="Y131" s="215"/>
      <c r="Z131" s="215"/>
      <c r="AA131" s="215"/>
      <c r="AB131" s="217"/>
      <c r="AC131" s="215"/>
      <c r="AD131" s="215"/>
      <c r="AE131" s="215"/>
      <c r="AF131" s="215"/>
      <c r="AG131" s="215"/>
      <c r="AH131" s="218"/>
      <c r="AI131" s="215"/>
      <c r="AJ131" s="215"/>
      <c r="AK131" s="215"/>
      <c r="AL131" s="217"/>
      <c r="AM131" s="215"/>
      <c r="AN131" s="215"/>
      <c r="AO131" s="215"/>
      <c r="AP131" s="215"/>
      <c r="AQ131" s="215"/>
      <c r="AR131" s="218"/>
      <c r="AS131" s="215"/>
      <c r="AT131" s="215"/>
      <c r="AU131" s="215"/>
      <c r="AV131" s="217"/>
      <c r="AW131" s="218"/>
      <c r="AX131" s="215"/>
      <c r="AY131" s="215"/>
      <c r="AZ131" s="215"/>
      <c r="BA131" s="220"/>
      <c r="BB131" s="215"/>
      <c r="BC131" s="215"/>
      <c r="BD131" s="215"/>
      <c r="BE131" s="215"/>
      <c r="BF131" s="215"/>
      <c r="BG131" s="218"/>
      <c r="BH131" s="215"/>
      <c r="BI131" s="215"/>
      <c r="BJ131" s="215"/>
      <c r="BK131" s="217"/>
      <c r="BL131" s="215"/>
      <c r="BM131" s="215"/>
      <c r="BN131" s="215"/>
      <c r="BO131" s="215"/>
      <c r="BP131" s="215"/>
      <c r="BQ131" s="218"/>
      <c r="BR131" s="215"/>
      <c r="BS131" s="215"/>
      <c r="BT131" s="215"/>
      <c r="BU131" s="217"/>
      <c r="BV131" s="215"/>
      <c r="BW131" s="215"/>
      <c r="BX131" s="215"/>
      <c r="BY131" s="215"/>
      <c r="BZ131" s="215"/>
      <c r="CA131" s="218"/>
      <c r="CB131" s="215"/>
      <c r="CC131" s="215"/>
      <c r="CD131" s="215"/>
      <c r="CE131" s="217"/>
      <c r="CF131" s="218"/>
      <c r="CG131" s="215"/>
      <c r="CH131" s="215"/>
      <c r="CI131" s="215"/>
      <c r="CJ131" s="217"/>
      <c r="CK131" s="215"/>
      <c r="CL131" s="215"/>
      <c r="CM131" s="215"/>
      <c r="CN131" s="215"/>
      <c r="CO131" s="215"/>
      <c r="CP131" s="218"/>
      <c r="CQ131" s="215"/>
      <c r="CR131" s="215"/>
      <c r="CS131" s="215"/>
      <c r="CT131" s="217"/>
      <c r="CU131" s="215"/>
      <c r="CV131" s="215"/>
      <c r="CW131" s="215"/>
      <c r="CX131" s="215"/>
      <c r="CY131" s="215"/>
      <c r="CZ131" s="218"/>
      <c r="DA131" s="215"/>
      <c r="DB131" s="215"/>
      <c r="DC131" s="215"/>
      <c r="DD131" s="217"/>
      <c r="DE131" s="218"/>
      <c r="DF131" s="215"/>
      <c r="DG131" s="215"/>
      <c r="DH131" s="215"/>
      <c r="DI131" s="220"/>
      <c r="DJ131" s="215"/>
      <c r="DK131" s="215"/>
      <c r="DL131" s="215"/>
      <c r="DM131" s="215"/>
      <c r="DN131" s="215"/>
      <c r="DO131" s="218"/>
      <c r="DP131" s="215"/>
      <c r="DQ131" s="215"/>
      <c r="DR131" s="215"/>
      <c r="DS131" s="217"/>
      <c r="DT131" s="215"/>
      <c r="DU131" s="215"/>
      <c r="DV131" s="215"/>
      <c r="DW131" s="215"/>
      <c r="DX131" s="215"/>
      <c r="DY131" s="218"/>
      <c r="DZ131" s="215"/>
      <c r="EA131" s="215"/>
      <c r="EB131" s="215"/>
      <c r="EC131" s="217"/>
      <c r="ED131" s="215"/>
      <c r="EE131" s="215"/>
      <c r="EF131" s="215"/>
      <c r="EG131" s="215"/>
      <c r="EH131" s="215"/>
      <c r="EI131" s="218"/>
      <c r="EJ131" s="215"/>
      <c r="EK131" s="215"/>
      <c r="EL131" s="215"/>
      <c r="EM131" s="217"/>
      <c r="EN131" s="215"/>
      <c r="EO131" s="215"/>
      <c r="EP131" s="215"/>
      <c r="EQ131" s="215"/>
      <c r="ER131" s="215"/>
      <c r="ES131" s="218"/>
      <c r="ET131" s="215"/>
      <c r="EU131" s="215"/>
      <c r="EV131" s="215"/>
      <c r="EW131" s="217"/>
      <c r="EX131" s="215"/>
      <c r="EY131" s="215"/>
      <c r="EZ131" s="215"/>
      <c r="FA131" s="215"/>
      <c r="FB131" s="215"/>
      <c r="FC131" s="218"/>
      <c r="FD131" s="215"/>
      <c r="FE131" s="215"/>
      <c r="FF131" s="215"/>
      <c r="FG131" s="217"/>
      <c r="FH131" s="215"/>
      <c r="FI131" s="215"/>
      <c r="FJ131" s="215"/>
      <c r="FK131" s="215"/>
      <c r="FL131" s="215"/>
      <c r="FM131" s="218"/>
      <c r="FN131" s="215"/>
      <c r="FO131" s="215"/>
      <c r="FP131" s="215"/>
      <c r="FQ131" s="217"/>
      <c r="FR131" s="215"/>
      <c r="FS131" s="215"/>
      <c r="FT131" s="215"/>
      <c r="FU131" s="215"/>
      <c r="FV131" s="215"/>
      <c r="FW131" s="218"/>
      <c r="FX131" s="215"/>
      <c r="FY131" s="215"/>
      <c r="FZ131" s="215"/>
      <c r="GA131" s="217"/>
      <c r="GB131" s="215"/>
      <c r="GC131" s="215"/>
      <c r="GD131" s="215"/>
      <c r="GE131" s="215"/>
      <c r="GF131" s="215"/>
      <c r="GG131" s="218"/>
      <c r="GH131" s="215"/>
      <c r="GI131" s="215"/>
      <c r="GJ131" s="215"/>
      <c r="GK131" s="215"/>
      <c r="GL131" s="1605"/>
      <c r="GM131" s="2154"/>
      <c r="GN131" s="613"/>
      <c r="GO131" s="1642"/>
    </row>
    <row r="132" spans="1:199" ht="10.35" hidden="1" customHeight="1">
      <c r="A132" s="1387"/>
      <c r="B132" s="1390"/>
      <c r="C132" s="1390"/>
      <c r="D132" s="1381"/>
      <c r="E132" s="1390"/>
      <c r="F132" s="1381"/>
      <c r="G132" s="1396"/>
      <c r="H132" s="1520"/>
      <c r="I132" s="1517"/>
      <c r="J132" s="1511"/>
      <c r="K132" s="1511"/>
      <c r="L132" s="1511"/>
      <c r="M132" s="1511"/>
      <c r="N132" s="1510"/>
      <c r="O132" s="1511"/>
      <c r="P132" s="1511"/>
      <c r="Q132" s="1511"/>
      <c r="R132" s="1512"/>
      <c r="S132" s="1511"/>
      <c r="T132" s="1511"/>
      <c r="U132" s="1511"/>
      <c r="V132" s="1511"/>
      <c r="W132" s="1511"/>
      <c r="X132" s="1510"/>
      <c r="Y132" s="1511"/>
      <c r="Z132" s="1511"/>
      <c r="AA132" s="1511"/>
      <c r="AB132" s="1512"/>
      <c r="AC132" s="1511"/>
      <c r="AD132" s="1511"/>
      <c r="AE132" s="1511"/>
      <c r="AF132" s="1511"/>
      <c r="AG132" s="1511"/>
      <c r="AH132" s="1510"/>
      <c r="AI132" s="1511"/>
      <c r="AJ132" s="1511"/>
      <c r="AK132" s="1511"/>
      <c r="AL132" s="1512"/>
      <c r="AM132" s="1511"/>
      <c r="AN132" s="1511"/>
      <c r="AO132" s="1511"/>
      <c r="AP132" s="1511"/>
      <c r="AQ132" s="1511"/>
      <c r="AR132" s="1510"/>
      <c r="AS132" s="1511"/>
      <c r="AT132" s="1511"/>
      <c r="AU132" s="1511"/>
      <c r="AV132" s="1512"/>
      <c r="AW132" s="1510"/>
      <c r="AX132" s="1511"/>
      <c r="AY132" s="1511"/>
      <c r="AZ132" s="1511"/>
      <c r="BA132" s="1521"/>
      <c r="BB132" s="1511"/>
      <c r="BC132" s="1511"/>
      <c r="BD132" s="1511"/>
      <c r="BE132" s="1511"/>
      <c r="BF132" s="1511"/>
      <c r="BG132" s="1510"/>
      <c r="BH132" s="1511"/>
      <c r="BI132" s="1511"/>
      <c r="BJ132" s="1511"/>
      <c r="BK132" s="1512"/>
      <c r="BL132" s="1511"/>
      <c r="BM132" s="1511"/>
      <c r="BN132" s="1511"/>
      <c r="BO132" s="1511"/>
      <c r="BP132" s="1511"/>
      <c r="BQ132" s="1510"/>
      <c r="BR132" s="1511"/>
      <c r="BS132" s="1511"/>
      <c r="BT132" s="1511"/>
      <c r="BU132" s="1512"/>
      <c r="BV132" s="1511"/>
      <c r="BW132" s="1511"/>
      <c r="BX132" s="1511"/>
      <c r="BY132" s="1511"/>
      <c r="BZ132" s="1511"/>
      <c r="CA132" s="1510"/>
      <c r="CB132" s="1511"/>
      <c r="CC132" s="1511"/>
      <c r="CD132" s="1511"/>
      <c r="CE132" s="1512"/>
      <c r="CF132" s="1510"/>
      <c r="CG132" s="1511"/>
      <c r="CH132" s="1511"/>
      <c r="CI132" s="1511"/>
      <c r="CJ132" s="1512"/>
      <c r="CK132" s="1511"/>
      <c r="CL132" s="1511"/>
      <c r="CM132" s="1511"/>
      <c r="CN132" s="1511"/>
      <c r="CO132" s="1511"/>
      <c r="CP132" s="1510"/>
      <c r="CQ132" s="1511"/>
      <c r="CR132" s="1511"/>
      <c r="CS132" s="1511"/>
      <c r="CT132" s="1512"/>
      <c r="CU132" s="1511"/>
      <c r="CV132" s="1511"/>
      <c r="CW132" s="1511"/>
      <c r="CX132" s="1511"/>
      <c r="CY132" s="1511"/>
      <c r="CZ132" s="1510"/>
      <c r="DA132" s="1511"/>
      <c r="DB132" s="1511"/>
      <c r="DC132" s="1511"/>
      <c r="DD132" s="1512"/>
      <c r="DE132" s="1510"/>
      <c r="DF132" s="1511"/>
      <c r="DG132" s="1511"/>
      <c r="DH132" s="1511"/>
      <c r="DI132" s="1521"/>
      <c r="DJ132" s="1511"/>
      <c r="DK132" s="1511"/>
      <c r="DL132" s="1511"/>
      <c r="DM132" s="1511"/>
      <c r="DN132" s="1511"/>
      <c r="DO132" s="1510"/>
      <c r="DP132" s="1511"/>
      <c r="DQ132" s="1511"/>
      <c r="DR132" s="1511"/>
      <c r="DS132" s="1512"/>
      <c r="DT132" s="1511"/>
      <c r="DU132" s="1511"/>
      <c r="DV132" s="1511"/>
      <c r="DW132" s="1511"/>
      <c r="DX132" s="1511"/>
      <c r="DY132" s="1510"/>
      <c r="DZ132" s="1511"/>
      <c r="EA132" s="1511"/>
      <c r="EB132" s="1511"/>
      <c r="EC132" s="1512"/>
      <c r="ED132" s="1511"/>
      <c r="EE132" s="1511"/>
      <c r="EF132" s="1511"/>
      <c r="EG132" s="1511"/>
      <c r="EH132" s="1511"/>
      <c r="EI132" s="1510"/>
      <c r="EJ132" s="1511"/>
      <c r="EK132" s="1511"/>
      <c r="EL132" s="1511"/>
      <c r="EM132" s="1512"/>
      <c r="EN132" s="1511"/>
      <c r="EO132" s="1511"/>
      <c r="EP132" s="1511"/>
      <c r="EQ132" s="1511"/>
      <c r="ER132" s="1511"/>
      <c r="ES132" s="1510"/>
      <c r="ET132" s="1511"/>
      <c r="EU132" s="1511"/>
      <c r="EV132" s="1511"/>
      <c r="EW132" s="1512"/>
      <c r="EX132" s="1511"/>
      <c r="EY132" s="1511"/>
      <c r="EZ132" s="1511"/>
      <c r="FA132" s="1511"/>
      <c r="FB132" s="1511"/>
      <c r="FC132" s="1510"/>
      <c r="FD132" s="1511"/>
      <c r="FE132" s="1511"/>
      <c r="FF132" s="1511"/>
      <c r="FG132" s="1512"/>
      <c r="FH132" s="1511"/>
      <c r="FI132" s="1511"/>
      <c r="FJ132" s="1511"/>
      <c r="FK132" s="1511"/>
      <c r="FL132" s="1511"/>
      <c r="FM132" s="1510"/>
      <c r="FN132" s="1511"/>
      <c r="FO132" s="1511"/>
      <c r="FP132" s="1511"/>
      <c r="FQ132" s="1512"/>
      <c r="FR132" s="1511"/>
      <c r="FS132" s="1511"/>
      <c r="FT132" s="1511"/>
      <c r="FU132" s="1511"/>
      <c r="FV132" s="1511"/>
      <c r="FW132" s="1510"/>
      <c r="FX132" s="1511"/>
      <c r="FY132" s="1511"/>
      <c r="FZ132" s="1511"/>
      <c r="GA132" s="1512"/>
      <c r="GB132" s="1511"/>
      <c r="GC132" s="1511"/>
      <c r="GD132" s="1511"/>
      <c r="GE132" s="1511"/>
      <c r="GF132" s="1512"/>
      <c r="GG132" s="1510"/>
      <c r="GH132" s="1511"/>
      <c r="GI132" s="1511"/>
      <c r="GJ132" s="1511"/>
      <c r="GK132" s="1513"/>
      <c r="GL132" s="1607"/>
      <c r="GM132" s="2155"/>
      <c r="GN132" s="613"/>
      <c r="GO132" s="1642"/>
    </row>
    <row r="133" spans="1:199" ht="10.35" hidden="1" customHeight="1">
      <c r="A133" s="1387"/>
      <c r="B133" s="1390"/>
      <c r="C133" s="1390"/>
      <c r="D133" s="1381"/>
      <c r="E133" s="1390"/>
      <c r="F133" s="1381"/>
      <c r="G133" s="1444" t="s">
        <v>716</v>
      </c>
      <c r="H133" s="1515"/>
      <c r="I133" s="214"/>
      <c r="J133" s="215"/>
      <c r="K133" s="215"/>
      <c r="L133" s="215"/>
      <c r="M133" s="215"/>
      <c r="N133" s="218"/>
      <c r="O133" s="215"/>
      <c r="P133" s="215"/>
      <c r="Q133" s="215"/>
      <c r="R133" s="217"/>
      <c r="S133" s="215"/>
      <c r="T133" s="215"/>
      <c r="U133" s="215"/>
      <c r="V133" s="215"/>
      <c r="W133" s="215"/>
      <c r="X133" s="218"/>
      <c r="Y133" s="215"/>
      <c r="Z133" s="215"/>
      <c r="AA133" s="215"/>
      <c r="AB133" s="217"/>
      <c r="AC133" s="215"/>
      <c r="AD133" s="215"/>
      <c r="AE133" s="215"/>
      <c r="AF133" s="215"/>
      <c r="AG133" s="215"/>
      <c r="AH133" s="218"/>
      <c r="AI133" s="215"/>
      <c r="AJ133" s="215"/>
      <c r="AK133" s="215"/>
      <c r="AL133" s="217"/>
      <c r="AM133" s="215"/>
      <c r="AN133" s="215"/>
      <c r="AO133" s="215"/>
      <c r="AP133" s="215"/>
      <c r="AQ133" s="215"/>
      <c r="AR133" s="218"/>
      <c r="AS133" s="215"/>
      <c r="AT133" s="215"/>
      <c r="AU133" s="215"/>
      <c r="AV133" s="217"/>
      <c r="AW133" s="218"/>
      <c r="AX133" s="215"/>
      <c r="AY133" s="215"/>
      <c r="AZ133" s="215"/>
      <c r="BA133" s="220"/>
      <c r="BB133" s="215"/>
      <c r="BC133" s="215"/>
      <c r="BD133" s="215"/>
      <c r="BE133" s="215"/>
      <c r="BF133" s="215"/>
      <c r="BG133" s="218"/>
      <c r="BH133" s="215"/>
      <c r="BI133" s="215"/>
      <c r="BJ133" s="215"/>
      <c r="BK133" s="217"/>
      <c r="BL133" s="215"/>
      <c r="BM133" s="215"/>
      <c r="BN133" s="215"/>
      <c r="BO133" s="215"/>
      <c r="BP133" s="215"/>
      <c r="BQ133" s="218"/>
      <c r="BR133" s="215"/>
      <c r="BS133" s="215"/>
      <c r="BT133" s="215"/>
      <c r="BU133" s="217"/>
      <c r="BV133" s="215"/>
      <c r="BW133" s="215"/>
      <c r="BX133" s="215"/>
      <c r="BY133" s="215"/>
      <c r="BZ133" s="215"/>
      <c r="CA133" s="218"/>
      <c r="CB133" s="215"/>
      <c r="CC133" s="215"/>
      <c r="CD133" s="215"/>
      <c r="CE133" s="217"/>
      <c r="CF133" s="218"/>
      <c r="CG133" s="215"/>
      <c r="CH133" s="215"/>
      <c r="CI133" s="215"/>
      <c r="CJ133" s="217"/>
      <c r="CK133" s="215"/>
      <c r="CL133" s="215"/>
      <c r="CM133" s="215"/>
      <c r="CN133" s="215"/>
      <c r="CO133" s="215"/>
      <c r="CP133" s="218"/>
      <c r="CQ133" s="215"/>
      <c r="CR133" s="215"/>
      <c r="CS133" s="215"/>
      <c r="CT133" s="217"/>
      <c r="CU133" s="215"/>
      <c r="CV133" s="215"/>
      <c r="CW133" s="215"/>
      <c r="CX133" s="215"/>
      <c r="CY133" s="215"/>
      <c r="CZ133" s="218"/>
      <c r="DA133" s="215"/>
      <c r="DB133" s="215"/>
      <c r="DC133" s="215"/>
      <c r="DD133" s="217"/>
      <c r="DE133" s="218"/>
      <c r="DF133" s="215"/>
      <c r="DG133" s="215"/>
      <c r="DH133" s="215"/>
      <c r="DI133" s="220"/>
      <c r="DJ133" s="215"/>
      <c r="DK133" s="215"/>
      <c r="DL133" s="215"/>
      <c r="DM133" s="215"/>
      <c r="DN133" s="215"/>
      <c r="DO133" s="218"/>
      <c r="DP133" s="215"/>
      <c r="DQ133" s="215"/>
      <c r="DR133" s="215"/>
      <c r="DS133" s="217"/>
      <c r="DT133" s="215"/>
      <c r="DU133" s="215"/>
      <c r="DV133" s="215"/>
      <c r="DW133" s="215"/>
      <c r="DX133" s="215"/>
      <c r="DY133" s="218"/>
      <c r="DZ133" s="215"/>
      <c r="EA133" s="215"/>
      <c r="EB133" s="215"/>
      <c r="EC133" s="217"/>
      <c r="ED133" s="215"/>
      <c r="EE133" s="215"/>
      <c r="EF133" s="215"/>
      <c r="EG133" s="215"/>
      <c r="EH133" s="215"/>
      <c r="EI133" s="218"/>
      <c r="EJ133" s="215"/>
      <c r="EK133" s="215"/>
      <c r="EL133" s="215"/>
      <c r="EM133" s="217"/>
      <c r="EN133" s="215"/>
      <c r="EO133" s="215"/>
      <c r="EP133" s="215"/>
      <c r="EQ133" s="215"/>
      <c r="ER133" s="215"/>
      <c r="ES133" s="218"/>
      <c r="ET133" s="215"/>
      <c r="EU133" s="215"/>
      <c r="EV133" s="215"/>
      <c r="EW133" s="217"/>
      <c r="EX133" s="215"/>
      <c r="EY133" s="215"/>
      <c r="EZ133" s="215"/>
      <c r="FA133" s="215"/>
      <c r="FB133" s="215"/>
      <c r="FC133" s="218"/>
      <c r="FD133" s="215"/>
      <c r="FE133" s="215"/>
      <c r="FF133" s="215"/>
      <c r="FG133" s="217"/>
      <c r="FH133" s="215"/>
      <c r="FI133" s="215"/>
      <c r="FJ133" s="215"/>
      <c r="FK133" s="215"/>
      <c r="FL133" s="215"/>
      <c r="FM133" s="218"/>
      <c r="FN133" s="215"/>
      <c r="FO133" s="215"/>
      <c r="FP133" s="215"/>
      <c r="FQ133" s="217"/>
      <c r="FR133" s="215"/>
      <c r="FS133" s="215"/>
      <c r="FT133" s="215"/>
      <c r="FU133" s="215"/>
      <c r="FV133" s="215"/>
      <c r="FW133" s="218"/>
      <c r="FX133" s="215"/>
      <c r="FY133" s="215"/>
      <c r="FZ133" s="215"/>
      <c r="GA133" s="217"/>
      <c r="GB133" s="215"/>
      <c r="GC133" s="215"/>
      <c r="GD133" s="215"/>
      <c r="GE133" s="215"/>
      <c r="GF133" s="215"/>
      <c r="GG133" s="218"/>
      <c r="GH133" s="215"/>
      <c r="GI133" s="215"/>
      <c r="GJ133" s="215"/>
      <c r="GK133" s="215"/>
      <c r="GL133" s="1604">
        <f>SUM(I135:GK135)</f>
        <v>0</v>
      </c>
      <c r="GM133" s="2154">
        <f>ROUND(GL133/20,2)</f>
        <v>0</v>
      </c>
      <c r="GN133" s="613"/>
      <c r="GO133" s="1642"/>
    </row>
    <row r="134" spans="1:199" ht="10.35" hidden="1" customHeight="1">
      <c r="A134" s="1387"/>
      <c r="B134" s="1390"/>
      <c r="C134" s="1390"/>
      <c r="D134" s="1381"/>
      <c r="E134" s="1390"/>
      <c r="F134" s="1381"/>
      <c r="G134" s="1444"/>
      <c r="H134" s="1515"/>
      <c r="I134" s="214"/>
      <c r="J134" s="215"/>
      <c r="K134" s="215"/>
      <c r="L134" s="215"/>
      <c r="M134" s="215"/>
      <c r="N134" s="218"/>
      <c r="O134" s="215"/>
      <c r="P134" s="215"/>
      <c r="Q134" s="215"/>
      <c r="R134" s="217"/>
      <c r="S134" s="215"/>
      <c r="T134" s="215"/>
      <c r="U134" s="215"/>
      <c r="V134" s="215"/>
      <c r="W134" s="215"/>
      <c r="X134" s="218"/>
      <c r="Y134" s="215"/>
      <c r="Z134" s="215"/>
      <c r="AA134" s="215"/>
      <c r="AB134" s="217"/>
      <c r="AC134" s="215"/>
      <c r="AD134" s="215"/>
      <c r="AE134" s="215"/>
      <c r="AF134" s="215"/>
      <c r="AG134" s="215"/>
      <c r="AH134" s="218"/>
      <c r="AI134" s="215"/>
      <c r="AJ134" s="215"/>
      <c r="AK134" s="215"/>
      <c r="AL134" s="217"/>
      <c r="AM134" s="215"/>
      <c r="AN134" s="215"/>
      <c r="AO134" s="215"/>
      <c r="AP134" s="215"/>
      <c r="AQ134" s="215"/>
      <c r="AR134" s="218"/>
      <c r="AS134" s="215"/>
      <c r="AT134" s="215"/>
      <c r="AU134" s="215"/>
      <c r="AV134" s="217"/>
      <c r="AW134" s="218"/>
      <c r="AX134" s="215"/>
      <c r="AY134" s="215"/>
      <c r="AZ134" s="215"/>
      <c r="BA134" s="220"/>
      <c r="BB134" s="215"/>
      <c r="BC134" s="215"/>
      <c r="BD134" s="215"/>
      <c r="BE134" s="215"/>
      <c r="BF134" s="215"/>
      <c r="BG134" s="218"/>
      <c r="BH134" s="215"/>
      <c r="BI134" s="215"/>
      <c r="BJ134" s="215"/>
      <c r="BK134" s="217"/>
      <c r="BL134" s="215"/>
      <c r="BM134" s="215"/>
      <c r="BN134" s="215"/>
      <c r="BO134" s="215"/>
      <c r="BP134" s="215"/>
      <c r="BQ134" s="218"/>
      <c r="BR134" s="215"/>
      <c r="BS134" s="215"/>
      <c r="BT134" s="215"/>
      <c r="BU134" s="217"/>
      <c r="BV134" s="215"/>
      <c r="BW134" s="215"/>
      <c r="BX134" s="215"/>
      <c r="BY134" s="215"/>
      <c r="BZ134" s="215"/>
      <c r="CA134" s="218"/>
      <c r="CB134" s="215"/>
      <c r="CC134" s="215"/>
      <c r="CD134" s="215"/>
      <c r="CE134" s="217"/>
      <c r="CF134" s="218"/>
      <c r="CG134" s="215"/>
      <c r="CH134" s="215"/>
      <c r="CI134" s="215"/>
      <c r="CJ134" s="217"/>
      <c r="CK134" s="215"/>
      <c r="CL134" s="215"/>
      <c r="CM134" s="215"/>
      <c r="CN134" s="215"/>
      <c r="CO134" s="215"/>
      <c r="CP134" s="218"/>
      <c r="CQ134" s="215"/>
      <c r="CR134" s="215"/>
      <c r="CS134" s="215"/>
      <c r="CT134" s="217"/>
      <c r="CU134" s="215"/>
      <c r="CV134" s="215"/>
      <c r="CW134" s="215"/>
      <c r="CX134" s="215"/>
      <c r="CY134" s="215"/>
      <c r="CZ134" s="218"/>
      <c r="DA134" s="215"/>
      <c r="DB134" s="215"/>
      <c r="DC134" s="215"/>
      <c r="DD134" s="217"/>
      <c r="DE134" s="218"/>
      <c r="DF134" s="215"/>
      <c r="DG134" s="215"/>
      <c r="DH134" s="215"/>
      <c r="DI134" s="220"/>
      <c r="DJ134" s="215"/>
      <c r="DK134" s="215"/>
      <c r="DL134" s="215"/>
      <c r="DM134" s="215"/>
      <c r="DN134" s="215"/>
      <c r="DO134" s="218"/>
      <c r="DP134" s="215"/>
      <c r="DQ134" s="215"/>
      <c r="DR134" s="215"/>
      <c r="DS134" s="217"/>
      <c r="DT134" s="215"/>
      <c r="DU134" s="215"/>
      <c r="DV134" s="215"/>
      <c r="DW134" s="215"/>
      <c r="DX134" s="215"/>
      <c r="DY134" s="218"/>
      <c r="DZ134" s="215"/>
      <c r="EA134" s="215"/>
      <c r="EB134" s="215"/>
      <c r="EC134" s="217"/>
      <c r="ED134" s="215"/>
      <c r="EE134" s="215"/>
      <c r="EF134" s="215"/>
      <c r="EG134" s="215"/>
      <c r="EH134" s="215"/>
      <c r="EI134" s="218"/>
      <c r="EJ134" s="215"/>
      <c r="EK134" s="215"/>
      <c r="EL134" s="215"/>
      <c r="EM134" s="217"/>
      <c r="EN134" s="215"/>
      <c r="EO134" s="215"/>
      <c r="EP134" s="215"/>
      <c r="EQ134" s="215"/>
      <c r="ER134" s="215"/>
      <c r="ES134" s="218"/>
      <c r="ET134" s="215"/>
      <c r="EU134" s="215"/>
      <c r="EV134" s="215"/>
      <c r="EW134" s="217"/>
      <c r="EX134" s="215"/>
      <c r="EY134" s="215"/>
      <c r="EZ134" s="215"/>
      <c r="FA134" s="215"/>
      <c r="FB134" s="215"/>
      <c r="FC134" s="218"/>
      <c r="FD134" s="215"/>
      <c r="FE134" s="215"/>
      <c r="FF134" s="215"/>
      <c r="FG134" s="217"/>
      <c r="FH134" s="215"/>
      <c r="FI134" s="215"/>
      <c r="FJ134" s="215"/>
      <c r="FK134" s="215"/>
      <c r="FL134" s="215"/>
      <c r="FM134" s="218"/>
      <c r="FN134" s="215"/>
      <c r="FO134" s="215"/>
      <c r="FP134" s="215"/>
      <c r="FQ134" s="217"/>
      <c r="FR134" s="215"/>
      <c r="FS134" s="215"/>
      <c r="FT134" s="215"/>
      <c r="FU134" s="215"/>
      <c r="FV134" s="215"/>
      <c r="FW134" s="218"/>
      <c r="FX134" s="215"/>
      <c r="FY134" s="215"/>
      <c r="FZ134" s="215"/>
      <c r="GA134" s="217"/>
      <c r="GB134" s="215"/>
      <c r="GC134" s="215"/>
      <c r="GD134" s="215"/>
      <c r="GE134" s="215"/>
      <c r="GF134" s="215"/>
      <c r="GG134" s="218"/>
      <c r="GH134" s="215"/>
      <c r="GI134" s="215"/>
      <c r="GJ134" s="215"/>
      <c r="GK134" s="215"/>
      <c r="GL134" s="1605"/>
      <c r="GM134" s="2154"/>
      <c r="GN134" s="613"/>
      <c r="GO134" s="1642"/>
    </row>
    <row r="135" spans="1:199" ht="10.35" hidden="1" customHeight="1" thickBot="1">
      <c r="A135" s="1388"/>
      <c r="B135" s="1391"/>
      <c r="C135" s="1391"/>
      <c r="D135" s="1382"/>
      <c r="E135" s="1391"/>
      <c r="F135" s="1382"/>
      <c r="G135" s="1450"/>
      <c r="H135" s="1516"/>
      <c r="I135" s="1506"/>
      <c r="J135" s="1472"/>
      <c r="K135" s="1472"/>
      <c r="L135" s="1472"/>
      <c r="M135" s="1472"/>
      <c r="N135" s="1471"/>
      <c r="O135" s="1472"/>
      <c r="P135" s="1472"/>
      <c r="Q135" s="1472"/>
      <c r="R135" s="1473"/>
      <c r="S135" s="1472"/>
      <c r="T135" s="1472"/>
      <c r="U135" s="1472"/>
      <c r="V135" s="1472"/>
      <c r="W135" s="1472"/>
      <c r="X135" s="1471"/>
      <c r="Y135" s="1472"/>
      <c r="Z135" s="1472"/>
      <c r="AA135" s="1472"/>
      <c r="AB135" s="1473"/>
      <c r="AC135" s="1472"/>
      <c r="AD135" s="1472"/>
      <c r="AE135" s="1472"/>
      <c r="AF135" s="1472"/>
      <c r="AG135" s="1472"/>
      <c r="AH135" s="1471"/>
      <c r="AI135" s="1472"/>
      <c r="AJ135" s="1472"/>
      <c r="AK135" s="1472"/>
      <c r="AL135" s="1473"/>
      <c r="AM135" s="1508"/>
      <c r="AN135" s="1508"/>
      <c r="AO135" s="1508"/>
      <c r="AP135" s="1508"/>
      <c r="AQ135" s="1508"/>
      <c r="AR135" s="1471"/>
      <c r="AS135" s="1472"/>
      <c r="AT135" s="1472"/>
      <c r="AU135" s="1472"/>
      <c r="AV135" s="1473"/>
      <c r="AW135" s="1471"/>
      <c r="AX135" s="1472"/>
      <c r="AY135" s="1472"/>
      <c r="AZ135" s="1472"/>
      <c r="BA135" s="1568"/>
      <c r="BB135" s="1472"/>
      <c r="BC135" s="1472"/>
      <c r="BD135" s="1472"/>
      <c r="BE135" s="1472"/>
      <c r="BF135" s="1472"/>
      <c r="BG135" s="1471"/>
      <c r="BH135" s="1472"/>
      <c r="BI135" s="1472"/>
      <c r="BJ135" s="1472"/>
      <c r="BK135" s="1473"/>
      <c r="BL135" s="1472"/>
      <c r="BM135" s="1472"/>
      <c r="BN135" s="1472"/>
      <c r="BO135" s="1472"/>
      <c r="BP135" s="1472"/>
      <c r="BQ135" s="1471"/>
      <c r="BR135" s="1472"/>
      <c r="BS135" s="1472"/>
      <c r="BT135" s="1472"/>
      <c r="BU135" s="1473"/>
      <c r="BV135" s="1472"/>
      <c r="BW135" s="1472"/>
      <c r="BX135" s="1472"/>
      <c r="BY135" s="1472"/>
      <c r="BZ135" s="1472"/>
      <c r="CA135" s="1471"/>
      <c r="CB135" s="1472"/>
      <c r="CC135" s="1472"/>
      <c r="CD135" s="1472"/>
      <c r="CE135" s="1473"/>
      <c r="CF135" s="1471"/>
      <c r="CG135" s="1472"/>
      <c r="CH135" s="1472"/>
      <c r="CI135" s="1472"/>
      <c r="CJ135" s="1473"/>
      <c r="CK135" s="1501"/>
      <c r="CL135" s="1502"/>
      <c r="CM135" s="1502"/>
      <c r="CN135" s="1502"/>
      <c r="CO135" s="1502"/>
      <c r="CP135" s="1471"/>
      <c r="CQ135" s="1472"/>
      <c r="CR135" s="1472"/>
      <c r="CS135" s="1472"/>
      <c r="CT135" s="1473"/>
      <c r="CU135" s="1502"/>
      <c r="CV135" s="1502"/>
      <c r="CW135" s="1502"/>
      <c r="CX135" s="1502"/>
      <c r="CY135" s="1502"/>
      <c r="CZ135" s="1471"/>
      <c r="DA135" s="1472"/>
      <c r="DB135" s="1472"/>
      <c r="DC135" s="1472"/>
      <c r="DD135" s="1473"/>
      <c r="DE135" s="1471"/>
      <c r="DF135" s="1472"/>
      <c r="DG135" s="1472"/>
      <c r="DH135" s="1472"/>
      <c r="DI135" s="1568"/>
      <c r="DJ135" s="1502"/>
      <c r="DK135" s="1502"/>
      <c r="DL135" s="1502"/>
      <c r="DM135" s="1502"/>
      <c r="DN135" s="1502"/>
      <c r="DO135" s="1471"/>
      <c r="DP135" s="1472"/>
      <c r="DQ135" s="1472"/>
      <c r="DR135" s="1472"/>
      <c r="DS135" s="1473"/>
      <c r="DT135" s="1502"/>
      <c r="DU135" s="1502"/>
      <c r="DV135" s="1502"/>
      <c r="DW135" s="1502"/>
      <c r="DX135" s="1502"/>
      <c r="DY135" s="1471"/>
      <c r="DZ135" s="1472"/>
      <c r="EA135" s="1472"/>
      <c r="EB135" s="1472"/>
      <c r="EC135" s="1473"/>
      <c r="ED135" s="1502"/>
      <c r="EE135" s="1502"/>
      <c r="EF135" s="1502"/>
      <c r="EG135" s="1502"/>
      <c r="EH135" s="1502"/>
      <c r="EI135" s="1471"/>
      <c r="EJ135" s="1472"/>
      <c r="EK135" s="1472"/>
      <c r="EL135" s="1472"/>
      <c r="EM135" s="1473"/>
      <c r="EN135" s="1502"/>
      <c r="EO135" s="1502"/>
      <c r="EP135" s="1502"/>
      <c r="EQ135" s="1502"/>
      <c r="ER135" s="1502"/>
      <c r="ES135" s="1471"/>
      <c r="ET135" s="1472"/>
      <c r="EU135" s="1472"/>
      <c r="EV135" s="1472"/>
      <c r="EW135" s="1473"/>
      <c r="EX135" s="1502"/>
      <c r="EY135" s="1502"/>
      <c r="EZ135" s="1502"/>
      <c r="FA135" s="1502"/>
      <c r="FB135" s="1502"/>
      <c r="FC135" s="1471"/>
      <c r="FD135" s="1472"/>
      <c r="FE135" s="1472"/>
      <c r="FF135" s="1472"/>
      <c r="FG135" s="1473"/>
      <c r="FH135" s="1472"/>
      <c r="FI135" s="1472"/>
      <c r="FJ135" s="1472"/>
      <c r="FK135" s="1472"/>
      <c r="FL135" s="1472"/>
      <c r="FM135" s="1471"/>
      <c r="FN135" s="1472"/>
      <c r="FO135" s="1472"/>
      <c r="FP135" s="1472"/>
      <c r="FQ135" s="1473"/>
      <c r="FR135" s="1472"/>
      <c r="FS135" s="1472"/>
      <c r="FT135" s="1472"/>
      <c r="FU135" s="1472"/>
      <c r="FV135" s="1472"/>
      <c r="FW135" s="1471"/>
      <c r="FX135" s="1472"/>
      <c r="FY135" s="1472"/>
      <c r="FZ135" s="1472"/>
      <c r="GA135" s="1473"/>
      <c r="GB135" s="1617"/>
      <c r="GC135" s="1617"/>
      <c r="GD135" s="1617"/>
      <c r="GE135" s="1617"/>
      <c r="GF135" s="1618"/>
      <c r="GG135" s="1616"/>
      <c r="GH135" s="1617"/>
      <c r="GI135" s="1617"/>
      <c r="GJ135" s="1617"/>
      <c r="GK135" s="1618"/>
      <c r="GL135" s="1621"/>
      <c r="GM135" s="2156"/>
      <c r="GN135" s="613"/>
      <c r="GO135" s="1763"/>
    </row>
    <row r="136" spans="1:199" ht="20.100000000000001" customHeight="1">
      <c r="B136" s="462"/>
      <c r="C136" s="197"/>
      <c r="E136" s="197"/>
      <c r="CK136" s="241"/>
      <c r="CL136" s="241"/>
      <c r="CM136" s="241"/>
      <c r="CN136" s="241"/>
      <c r="CO136" s="241"/>
      <c r="CP136" s="241"/>
      <c r="CQ136" s="241"/>
      <c r="CR136" s="241"/>
      <c r="CS136" s="241"/>
      <c r="CT136" s="241"/>
      <c r="CU136" s="241"/>
      <c r="CV136" s="241"/>
      <c r="CW136" s="241"/>
      <c r="CX136" s="241"/>
      <c r="CY136" s="241"/>
      <c r="CZ136" s="241"/>
      <c r="DA136" s="241"/>
      <c r="DB136" s="241"/>
      <c r="DC136" s="241"/>
      <c r="DD136" s="241"/>
      <c r="DE136" s="241"/>
      <c r="DF136" s="241"/>
      <c r="DG136" s="241"/>
      <c r="DH136" s="241"/>
      <c r="DI136" s="241"/>
      <c r="DJ136" s="241"/>
      <c r="DK136" s="241"/>
      <c r="DL136" s="241"/>
      <c r="DM136" s="241"/>
      <c r="DN136" s="241"/>
      <c r="DO136" s="241"/>
      <c r="DP136" s="241"/>
      <c r="DQ136" s="241"/>
      <c r="DR136" s="241"/>
      <c r="DS136" s="241"/>
      <c r="DT136" s="241"/>
      <c r="DU136" s="241"/>
      <c r="DV136" s="241"/>
      <c r="DW136" s="241"/>
      <c r="DX136" s="241"/>
      <c r="DY136" s="241"/>
      <c r="DZ136" s="241"/>
      <c r="EA136" s="241"/>
      <c r="EB136" s="241"/>
      <c r="EC136" s="241"/>
      <c r="ED136" s="241"/>
      <c r="EE136" s="241"/>
      <c r="EF136" s="241"/>
      <c r="EG136" s="241"/>
      <c r="EH136" s="241"/>
      <c r="EI136" s="241"/>
      <c r="EJ136" s="241"/>
      <c r="EK136" s="241"/>
      <c r="EL136" s="241"/>
      <c r="EM136" s="241"/>
      <c r="EN136" s="241"/>
      <c r="EO136" s="241"/>
      <c r="EP136" s="241"/>
      <c r="EQ136" s="241"/>
      <c r="ER136" s="241"/>
      <c r="ES136" s="241"/>
      <c r="ET136" s="241"/>
      <c r="EU136" s="241"/>
      <c r="EV136" s="241"/>
      <c r="EW136" s="241"/>
      <c r="EX136" s="241"/>
      <c r="EY136" s="241"/>
      <c r="EZ136" s="241"/>
      <c r="FA136" s="241"/>
      <c r="FB136" s="241"/>
      <c r="FC136" s="463"/>
      <c r="FD136" s="463"/>
      <c r="FE136" s="463"/>
      <c r="FF136" s="463"/>
      <c r="FG136" s="463"/>
      <c r="FH136" s="464"/>
      <c r="FI136" s="464"/>
      <c r="FJ136" s="464"/>
      <c r="FK136" s="464"/>
      <c r="FL136" s="464"/>
      <c r="FM136" s="464"/>
      <c r="FN136" s="464"/>
      <c r="FO136" s="464"/>
      <c r="FP136" s="464"/>
      <c r="FQ136" s="464"/>
      <c r="FR136" s="464"/>
      <c r="FS136" s="464"/>
      <c r="FT136" s="464"/>
      <c r="FU136" s="464"/>
      <c r="FV136" s="464"/>
      <c r="FW136" s="464"/>
      <c r="FX136" s="464"/>
      <c r="FY136" s="464"/>
      <c r="FZ136" s="464"/>
      <c r="GA136" s="465"/>
      <c r="GB136" s="1474" t="s">
        <v>802</v>
      </c>
      <c r="GC136" s="1475"/>
      <c r="GD136" s="1475"/>
      <c r="GE136" s="1475"/>
      <c r="GF136" s="1475"/>
      <c r="GG136" s="1480" t="s">
        <v>764</v>
      </c>
      <c r="GH136" s="1480"/>
      <c r="GI136" s="1480"/>
      <c r="GJ136" s="1480"/>
      <c r="GK136" s="1481"/>
      <c r="GL136" s="262">
        <f>SUM(GL82,GL91,GL100,GL109,GL118,GL127)</f>
        <v>0</v>
      </c>
      <c r="GM136" s="263">
        <f>SUM(GM82,GM91,GM100,GM109,GM118,GM127)</f>
        <v>0</v>
      </c>
      <c r="GN136" s="615"/>
      <c r="GO136" s="616"/>
    </row>
    <row r="137" spans="1:199" ht="20.100000000000001" customHeight="1">
      <c r="FC137" s="1161"/>
      <c r="FD137" s="1161"/>
      <c r="FE137" s="1161"/>
      <c r="FF137" s="1161"/>
      <c r="FG137" s="1161"/>
      <c r="FH137" s="1162"/>
      <c r="FI137" s="1162"/>
      <c r="FJ137" s="1162"/>
      <c r="FK137" s="1162"/>
      <c r="FL137" s="1162"/>
      <c r="FM137" s="1162"/>
      <c r="FN137" s="1162"/>
      <c r="FO137" s="1162"/>
      <c r="FP137" s="1162"/>
      <c r="FQ137" s="1162"/>
      <c r="FR137" s="1162"/>
      <c r="FS137" s="1162"/>
      <c r="FT137" s="1162"/>
      <c r="FU137" s="1162"/>
      <c r="FV137" s="1162"/>
      <c r="FW137" s="1162"/>
      <c r="FX137" s="1162"/>
      <c r="FY137" s="1162"/>
      <c r="FZ137" s="1162"/>
      <c r="GA137" s="1162"/>
      <c r="GB137" s="1476"/>
      <c r="GC137" s="1477"/>
      <c r="GD137" s="1477"/>
      <c r="GE137" s="1477"/>
      <c r="GF137" s="1477"/>
      <c r="GG137" s="1614" t="s">
        <v>781</v>
      </c>
      <c r="GH137" s="1614"/>
      <c r="GI137" s="1614"/>
      <c r="GJ137" s="1614"/>
      <c r="GK137" s="1615"/>
      <c r="GL137" s="1158">
        <f>SUM(GL85,GL94,GL103,GL112,GL121,GL130)</f>
        <v>0</v>
      </c>
      <c r="GM137" s="264">
        <f>SUM(GM85,GM94,GM103,GM112,GM121,GM130)</f>
        <v>0</v>
      </c>
      <c r="GN137" s="617"/>
      <c r="GO137" s="618"/>
    </row>
    <row r="138" spans="1:199" ht="20.100000000000001" customHeight="1" thickBot="1">
      <c r="FC138" s="265"/>
      <c r="FD138" s="265"/>
      <c r="FE138" s="265"/>
      <c r="FF138" s="265"/>
      <c r="FG138" s="265"/>
      <c r="FH138" s="265"/>
      <c r="FI138" s="265"/>
      <c r="FJ138" s="265"/>
      <c r="FK138" s="265"/>
      <c r="FL138" s="265"/>
      <c r="FM138" s="265"/>
      <c r="FN138" s="265"/>
      <c r="FO138" s="265"/>
      <c r="GB138" s="1478"/>
      <c r="GC138" s="1479"/>
      <c r="GD138" s="1479"/>
      <c r="GE138" s="1479"/>
      <c r="GF138" s="1479"/>
      <c r="GG138" s="1484" t="s">
        <v>716</v>
      </c>
      <c r="GH138" s="1484"/>
      <c r="GI138" s="1484"/>
      <c r="GJ138" s="1484"/>
      <c r="GK138" s="1485"/>
      <c r="GL138" s="1164">
        <f>SUM(GL88,GL97,GL106,GL115,GL124,GL133)</f>
        <v>0</v>
      </c>
      <c r="GM138" s="266">
        <f>SUM(GM88,GM97,GM106,GM115,GM124,GM133)</f>
        <v>0</v>
      </c>
      <c r="GN138" s="614"/>
      <c r="GO138" s="282"/>
    </row>
    <row r="139" spans="1:199" ht="20.100000000000001" customHeight="1">
      <c r="FC139" s="265"/>
      <c r="FD139" s="265"/>
      <c r="FE139" s="265"/>
      <c r="FF139" s="265"/>
      <c r="FG139" s="265"/>
      <c r="FH139" s="265"/>
      <c r="FI139" s="265"/>
      <c r="FJ139" s="265"/>
      <c r="FK139" s="265"/>
      <c r="FL139" s="265"/>
      <c r="FM139" s="265"/>
      <c r="FN139" s="265"/>
      <c r="FO139" s="265"/>
      <c r="GB139" s="265"/>
      <c r="GC139" s="265"/>
      <c r="GD139" s="265"/>
      <c r="GE139" s="265"/>
      <c r="GF139" s="265"/>
      <c r="GG139" s="265"/>
      <c r="GH139" s="265"/>
      <c r="GI139" s="265"/>
      <c r="GJ139" s="265"/>
      <c r="GK139" s="265"/>
      <c r="GL139" s="265">
        <f>FH141</f>
        <v>0</v>
      </c>
      <c r="GO139" s="255"/>
    </row>
    <row r="140" spans="1:199" ht="20.100000000000001" customHeight="1">
      <c r="FC140" s="265"/>
      <c r="FD140" s="265"/>
      <c r="FE140" s="265"/>
      <c r="FF140" s="265"/>
      <c r="FG140" s="265"/>
      <c r="FH140" s="265"/>
      <c r="FI140" s="265"/>
      <c r="FJ140" s="265"/>
      <c r="FK140" s="265"/>
      <c r="FL140" s="265"/>
      <c r="FM140" s="265"/>
      <c r="FN140" s="265"/>
      <c r="FO140" s="265"/>
      <c r="GB140" s="265"/>
      <c r="GC140" s="265"/>
      <c r="GD140" s="265"/>
      <c r="GE140" s="265"/>
      <c r="GF140" s="265"/>
      <c r="GG140" s="265"/>
      <c r="GH140" s="265"/>
      <c r="GI140" s="265"/>
      <c r="GJ140" s="265"/>
      <c r="GK140" s="265"/>
      <c r="GL140" s="265"/>
      <c r="GO140" s="1613"/>
    </row>
    <row r="141" spans="1:199" ht="20.100000000000001" customHeight="1">
      <c r="FC141" s="265"/>
      <c r="FD141" s="265"/>
      <c r="FE141" s="265"/>
      <c r="FF141" s="265"/>
      <c r="FG141" s="265"/>
      <c r="FH141" s="265"/>
      <c r="FI141" s="265"/>
      <c r="FJ141" s="265"/>
      <c r="FK141" s="265"/>
      <c r="FL141" s="265"/>
      <c r="FM141" s="265"/>
      <c r="FN141" s="265"/>
      <c r="FO141" s="265"/>
      <c r="GL141" s="194"/>
      <c r="GO141" s="1613"/>
    </row>
    <row r="142" spans="1:199" ht="10.5" customHeight="1">
      <c r="GL142" s="194"/>
      <c r="GO142" s="1613"/>
    </row>
    <row r="143" spans="1:199" s="197" customFormat="1" ht="24" customHeight="1" thickBot="1">
      <c r="A143" s="197" t="s">
        <v>729</v>
      </c>
      <c r="B143" s="198"/>
      <c r="D143" s="195"/>
      <c r="F143" s="195"/>
      <c r="BG143" s="199"/>
      <c r="BQ143" s="199"/>
      <c r="BR143" s="199"/>
      <c r="BS143" s="199"/>
      <c r="BT143" s="199"/>
      <c r="BU143" s="199"/>
      <c r="BV143" s="199"/>
      <c r="BW143" s="199"/>
      <c r="BX143" s="199"/>
      <c r="BY143" s="199"/>
      <c r="BZ143" s="199"/>
      <c r="CA143" s="199"/>
      <c r="CB143" s="199"/>
      <c r="CC143" s="199"/>
      <c r="CD143" s="199"/>
      <c r="CE143" s="199"/>
      <c r="CF143" s="199"/>
      <c r="CG143" s="199"/>
      <c r="CH143" s="199"/>
      <c r="CI143" s="199"/>
      <c r="CJ143" s="199"/>
      <c r="CK143" s="199"/>
      <c r="CL143" s="199"/>
      <c r="CM143" s="199"/>
      <c r="CN143" s="199"/>
      <c r="CO143" s="199"/>
      <c r="CP143" s="199"/>
      <c r="CQ143" s="199"/>
      <c r="CR143" s="199"/>
      <c r="CS143" s="199"/>
      <c r="CT143" s="199"/>
      <c r="CU143" s="199"/>
      <c r="CV143" s="199"/>
      <c r="CW143" s="199"/>
      <c r="CX143" s="199"/>
      <c r="CY143" s="199"/>
      <c r="CZ143" s="199"/>
      <c r="DA143" s="199"/>
      <c r="DB143" s="199"/>
      <c r="DC143" s="199"/>
      <c r="DD143" s="199"/>
      <c r="DE143" s="199"/>
      <c r="DF143" s="199"/>
      <c r="DG143" s="199"/>
      <c r="DH143" s="199"/>
      <c r="DI143" s="199"/>
      <c r="DJ143" s="199"/>
      <c r="DK143" s="199"/>
      <c r="DL143" s="199"/>
      <c r="DM143" s="199"/>
      <c r="DN143" s="199"/>
      <c r="DO143" s="199"/>
      <c r="DP143" s="199"/>
      <c r="DQ143" s="199"/>
      <c r="DR143" s="199"/>
      <c r="DS143" s="199"/>
      <c r="DT143" s="199"/>
      <c r="DU143" s="199"/>
      <c r="DV143" s="199"/>
      <c r="DW143" s="199"/>
      <c r="DX143" s="199"/>
      <c r="DY143" s="199"/>
      <c r="DZ143" s="199"/>
      <c r="EA143" s="199"/>
      <c r="EB143" s="199"/>
      <c r="EC143" s="199"/>
      <c r="ED143" s="199"/>
      <c r="EE143" s="199"/>
      <c r="EF143" s="199"/>
      <c r="EG143" s="199"/>
      <c r="EH143" s="199"/>
      <c r="EI143" s="199"/>
      <c r="EJ143" s="199"/>
      <c r="EK143" s="199"/>
      <c r="EL143" s="199"/>
      <c r="EM143" s="199"/>
      <c r="EN143" s="199"/>
      <c r="EO143" s="199"/>
      <c r="EP143" s="199"/>
      <c r="EQ143" s="199"/>
      <c r="ER143" s="199"/>
      <c r="ES143" s="199"/>
      <c r="ET143" s="199"/>
      <c r="EU143" s="199"/>
      <c r="EV143" s="199"/>
      <c r="EW143" s="199"/>
      <c r="EX143" s="199"/>
      <c r="EY143" s="199"/>
      <c r="EZ143" s="199"/>
      <c r="FA143" s="199"/>
      <c r="FB143" s="199"/>
      <c r="FC143" s="199"/>
      <c r="FD143" s="199"/>
      <c r="FE143" s="199"/>
      <c r="FF143" s="199"/>
      <c r="FG143" s="199"/>
      <c r="FH143" s="199"/>
      <c r="FI143" s="199"/>
      <c r="FJ143" s="199"/>
      <c r="FK143" s="199"/>
      <c r="FL143" s="199"/>
      <c r="FM143" s="199"/>
      <c r="FN143" s="199"/>
      <c r="FO143" s="199"/>
      <c r="FP143" s="199"/>
      <c r="FQ143" s="199"/>
      <c r="FR143" s="199"/>
      <c r="FS143" s="199"/>
      <c r="FT143" s="199"/>
      <c r="FU143" s="199"/>
      <c r="FV143" s="199"/>
      <c r="FW143" s="199"/>
      <c r="FX143" s="199"/>
      <c r="FY143" s="199"/>
      <c r="FZ143" s="199"/>
      <c r="GA143" s="199"/>
      <c r="GB143" s="199"/>
      <c r="GC143" s="199"/>
      <c r="GD143" s="199"/>
      <c r="GE143" s="199"/>
      <c r="GF143" s="199"/>
      <c r="GG143" s="199"/>
      <c r="GH143" s="199"/>
      <c r="GI143" s="199"/>
      <c r="GJ143" s="199"/>
      <c r="GK143" s="199"/>
      <c r="GL143" s="199"/>
      <c r="GM143" s="199"/>
      <c r="GN143" s="194"/>
      <c r="GQ143" s="194"/>
    </row>
    <row r="144" spans="1:199" ht="13.5" customHeight="1">
      <c r="A144" s="1411" t="s">
        <v>703</v>
      </c>
      <c r="B144" s="1417" t="s">
        <v>704</v>
      </c>
      <c r="C144" s="1417" t="s">
        <v>705</v>
      </c>
      <c r="D144" s="1420" t="s">
        <v>706</v>
      </c>
      <c r="E144" s="1423" t="s">
        <v>707</v>
      </c>
      <c r="F144" s="1423" t="s">
        <v>696</v>
      </c>
      <c r="G144" s="1749" t="s">
        <v>259</v>
      </c>
      <c r="H144" s="1750"/>
      <c r="I144" s="1579" t="s">
        <v>758</v>
      </c>
      <c r="J144" s="1580"/>
      <c r="K144" s="1580"/>
      <c r="L144" s="1580"/>
      <c r="M144" s="1580"/>
      <c r="N144" s="1580"/>
      <c r="O144" s="1580"/>
      <c r="P144" s="1580"/>
      <c r="Q144" s="1580"/>
      <c r="R144" s="1580"/>
      <c r="S144" s="1580"/>
      <c r="T144" s="1580"/>
      <c r="U144" s="1580"/>
      <c r="V144" s="1580"/>
      <c r="W144" s="1580"/>
      <c r="X144" s="1580"/>
      <c r="Y144" s="1580"/>
      <c r="Z144" s="1580"/>
      <c r="AA144" s="1580"/>
      <c r="AB144" s="1580"/>
      <c r="AC144" s="1580"/>
      <c r="AD144" s="1580"/>
      <c r="AE144" s="1580"/>
      <c r="AF144" s="1580"/>
      <c r="AG144" s="1580"/>
      <c r="AH144" s="1580"/>
      <c r="AI144" s="1580"/>
      <c r="AJ144" s="1580"/>
      <c r="AK144" s="1580"/>
      <c r="AL144" s="1580"/>
      <c r="AM144" s="1580"/>
      <c r="AN144" s="1580"/>
      <c r="AO144" s="1580"/>
      <c r="AP144" s="1580"/>
      <c r="AQ144" s="1580"/>
      <c r="AR144" s="1580"/>
      <c r="AS144" s="1580"/>
      <c r="AT144" s="1580"/>
      <c r="AU144" s="1580"/>
      <c r="AV144" s="1580"/>
      <c r="AW144" s="1580"/>
      <c r="AX144" s="1580"/>
      <c r="AY144" s="1580"/>
      <c r="AZ144" s="1580"/>
      <c r="BA144" s="1580"/>
      <c r="BB144" s="1580"/>
      <c r="BC144" s="1580"/>
      <c r="BD144" s="1580"/>
      <c r="BE144" s="1580"/>
      <c r="BF144" s="1580"/>
      <c r="BG144" s="1580"/>
      <c r="BH144" s="1580"/>
      <c r="BI144" s="1580"/>
      <c r="BJ144" s="1580"/>
      <c r="BK144" s="1580"/>
      <c r="BL144" s="1580"/>
      <c r="BM144" s="1580"/>
      <c r="BN144" s="1580"/>
      <c r="BO144" s="1580"/>
      <c r="BP144" s="1580"/>
      <c r="BQ144" s="1580"/>
      <c r="BR144" s="1580"/>
      <c r="BS144" s="1580"/>
      <c r="BT144" s="1580"/>
      <c r="BU144" s="1580"/>
      <c r="BV144" s="1580"/>
      <c r="BW144" s="1580"/>
      <c r="BX144" s="1580"/>
      <c r="BY144" s="1580"/>
      <c r="BZ144" s="1580"/>
      <c r="CA144" s="1580"/>
      <c r="CB144" s="1580"/>
      <c r="CC144" s="1580"/>
      <c r="CD144" s="1580"/>
      <c r="CE144" s="1580"/>
      <c r="CF144" s="1580"/>
      <c r="CG144" s="1580"/>
      <c r="CH144" s="1580"/>
      <c r="CI144" s="1580"/>
      <c r="CJ144" s="1580"/>
      <c r="CK144" s="1580"/>
      <c r="CL144" s="1580"/>
      <c r="CM144" s="1580"/>
      <c r="CN144" s="1580"/>
      <c r="CO144" s="1580"/>
      <c r="CP144" s="1580"/>
      <c r="CQ144" s="1580"/>
      <c r="CR144" s="1580"/>
      <c r="CS144" s="1580"/>
      <c r="CT144" s="1580"/>
      <c r="CU144" s="1580"/>
      <c r="CV144" s="1580"/>
      <c r="CW144" s="1580"/>
      <c r="CX144" s="1580"/>
      <c r="CY144" s="1580"/>
      <c r="CZ144" s="1580"/>
      <c r="DA144" s="1580"/>
      <c r="DB144" s="1580"/>
      <c r="DC144" s="1580"/>
      <c r="DD144" s="1580"/>
      <c r="DE144" s="1580"/>
      <c r="DF144" s="1580"/>
      <c r="DG144" s="1580"/>
      <c r="DH144" s="1580"/>
      <c r="DI144" s="1580"/>
      <c r="DJ144" s="1580"/>
      <c r="DK144" s="1580"/>
      <c r="DL144" s="1580"/>
      <c r="DM144" s="1580"/>
      <c r="DN144" s="1580"/>
      <c r="DO144" s="1580"/>
      <c r="DP144" s="1580"/>
      <c r="DQ144" s="1580"/>
      <c r="DR144" s="1580"/>
      <c r="DS144" s="1580"/>
      <c r="DT144" s="1580"/>
      <c r="DU144" s="1580"/>
      <c r="DV144" s="1580"/>
      <c r="DW144" s="1580"/>
      <c r="DX144" s="1580"/>
      <c r="DY144" s="1580"/>
      <c r="DZ144" s="1580"/>
      <c r="EA144" s="1580"/>
      <c r="EB144" s="1580"/>
      <c r="EC144" s="1580"/>
      <c r="ED144" s="1580"/>
      <c r="EE144" s="1580"/>
      <c r="EF144" s="1580"/>
      <c r="EG144" s="1580"/>
      <c r="EH144" s="1580"/>
      <c r="EI144" s="1580"/>
      <c r="EJ144" s="1580"/>
      <c r="EK144" s="1580"/>
      <c r="EL144" s="1580"/>
      <c r="EM144" s="1580"/>
      <c r="EN144" s="1580"/>
      <c r="EO144" s="1580"/>
      <c r="EP144" s="1580"/>
      <c r="EQ144" s="1580"/>
      <c r="ER144" s="1580"/>
      <c r="ES144" s="1580"/>
      <c r="ET144" s="1580"/>
      <c r="EU144" s="1580"/>
      <c r="EV144" s="1580"/>
      <c r="EW144" s="1580"/>
      <c r="EX144" s="1580"/>
      <c r="EY144" s="1580"/>
      <c r="EZ144" s="1580"/>
      <c r="FA144" s="1580"/>
      <c r="FB144" s="1580"/>
      <c r="FC144" s="1580"/>
      <c r="FD144" s="1580"/>
      <c r="FE144" s="1580"/>
      <c r="FF144" s="1580"/>
      <c r="FG144" s="1580"/>
      <c r="FH144" s="1580"/>
      <c r="FI144" s="1580"/>
      <c r="FJ144" s="1580"/>
      <c r="FK144" s="1580"/>
      <c r="FL144" s="1580"/>
      <c r="FM144" s="1580"/>
      <c r="FN144" s="1580"/>
      <c r="FO144" s="1580"/>
      <c r="FP144" s="1580"/>
      <c r="FQ144" s="1580"/>
      <c r="FR144" s="1580"/>
      <c r="FS144" s="1580"/>
      <c r="FT144" s="1580"/>
      <c r="FU144" s="1580"/>
      <c r="FV144" s="1580"/>
      <c r="FW144" s="1580"/>
      <c r="FX144" s="1580"/>
      <c r="FY144" s="1580"/>
      <c r="FZ144" s="1580"/>
      <c r="GA144" s="1580"/>
      <c r="GB144" s="1580"/>
      <c r="GC144" s="1580"/>
      <c r="GD144" s="1580"/>
      <c r="GE144" s="1580"/>
      <c r="GF144" s="1580"/>
      <c r="GG144" s="1580"/>
      <c r="GH144" s="1580"/>
      <c r="GI144" s="1580"/>
      <c r="GJ144" s="1580"/>
      <c r="GK144" s="1581"/>
      <c r="GL144" s="1558" t="s">
        <v>759</v>
      </c>
      <c r="GM144" s="1558" t="s">
        <v>760</v>
      </c>
      <c r="GN144" s="1558" t="s">
        <v>852</v>
      </c>
      <c r="GO144" s="1561" t="s">
        <v>761</v>
      </c>
      <c r="GP144" s="200"/>
    </row>
    <row r="145" spans="1:198">
      <c r="A145" s="1412"/>
      <c r="B145" s="1418"/>
      <c r="C145" s="1418"/>
      <c r="D145" s="1421"/>
      <c r="E145" s="1424"/>
      <c r="F145" s="1424"/>
      <c r="G145" s="1751"/>
      <c r="H145" s="1740"/>
      <c r="I145" s="1564" t="s">
        <v>853</v>
      </c>
      <c r="J145" s="1565"/>
      <c r="K145" s="1565"/>
      <c r="L145" s="1565"/>
      <c r="M145" s="1565"/>
      <c r="N145" s="1565"/>
      <c r="O145" s="1565"/>
      <c r="P145" s="1565"/>
      <c r="Q145" s="1565"/>
      <c r="R145" s="1565"/>
      <c r="S145" s="1565"/>
      <c r="T145" s="1565"/>
      <c r="U145" s="1565"/>
      <c r="V145" s="1565"/>
      <c r="W145" s="1565"/>
      <c r="X145" s="1565"/>
      <c r="Y145" s="1565"/>
      <c r="Z145" s="1565"/>
      <c r="AA145" s="1565"/>
      <c r="AB145" s="1565"/>
      <c r="AC145" s="1565"/>
      <c r="AD145" s="1565"/>
      <c r="AE145" s="1565"/>
      <c r="AF145" s="1565"/>
      <c r="AG145" s="1565"/>
      <c r="AH145" s="1565"/>
      <c r="AI145" s="1565"/>
      <c r="AJ145" s="1565"/>
      <c r="AK145" s="1565"/>
      <c r="AL145" s="1565"/>
      <c r="AM145" s="1565"/>
      <c r="AN145" s="1565"/>
      <c r="AO145" s="1565"/>
      <c r="AP145" s="1565"/>
      <c r="AQ145" s="1565"/>
      <c r="AR145" s="1565"/>
      <c r="AS145" s="1565"/>
      <c r="AT145" s="1565"/>
      <c r="AU145" s="1565"/>
      <c r="AV145" s="1565"/>
      <c r="AW145" s="1565"/>
      <c r="AX145" s="1565"/>
      <c r="AY145" s="1565"/>
      <c r="AZ145" s="1565"/>
      <c r="BA145" s="1565"/>
      <c r="BB145" s="1566" t="s">
        <v>854</v>
      </c>
      <c r="BC145" s="1565"/>
      <c r="BD145" s="1565"/>
      <c r="BE145" s="1565"/>
      <c r="BF145" s="1565"/>
      <c r="BG145" s="1565"/>
      <c r="BH145" s="1565"/>
      <c r="BI145" s="1565"/>
      <c r="BJ145" s="1565"/>
      <c r="BK145" s="1565"/>
      <c r="BL145" s="1565"/>
      <c r="BM145" s="1565"/>
      <c r="BN145" s="1565"/>
      <c r="BO145" s="1565"/>
      <c r="BP145" s="1565"/>
      <c r="BQ145" s="1565"/>
      <c r="BR145" s="1565"/>
      <c r="BS145" s="1565"/>
      <c r="BT145" s="1565"/>
      <c r="BU145" s="1565"/>
      <c r="BV145" s="1565"/>
      <c r="BW145" s="1565"/>
      <c r="BX145" s="1565"/>
      <c r="BY145" s="1565"/>
      <c r="BZ145" s="1565"/>
      <c r="CA145" s="1565"/>
      <c r="CB145" s="1565"/>
      <c r="CC145" s="1565"/>
      <c r="CD145" s="1565"/>
      <c r="CE145" s="1565"/>
      <c r="CF145" s="1565"/>
      <c r="CG145" s="1565"/>
      <c r="CH145" s="1565"/>
      <c r="CI145" s="1565"/>
      <c r="CJ145" s="1565"/>
      <c r="CK145" s="1565"/>
      <c r="CL145" s="1565"/>
      <c r="CM145" s="1565"/>
      <c r="CN145" s="1565"/>
      <c r="CO145" s="1565"/>
      <c r="CP145" s="1565"/>
      <c r="CQ145" s="1565"/>
      <c r="CR145" s="1565"/>
      <c r="CS145" s="1565"/>
      <c r="CT145" s="1565"/>
      <c r="CU145" s="1565"/>
      <c r="CV145" s="1565"/>
      <c r="CW145" s="1565"/>
      <c r="CX145" s="1565"/>
      <c r="CY145" s="1565"/>
      <c r="CZ145" s="1565"/>
      <c r="DA145" s="1565"/>
      <c r="DB145" s="1565"/>
      <c r="DC145" s="1565"/>
      <c r="DD145" s="1565"/>
      <c r="DE145" s="1565"/>
      <c r="DF145" s="1565"/>
      <c r="DG145" s="1565"/>
      <c r="DH145" s="1565"/>
      <c r="DI145" s="1567"/>
      <c r="DJ145" s="1566" t="s">
        <v>855</v>
      </c>
      <c r="DK145" s="1565"/>
      <c r="DL145" s="1565"/>
      <c r="DM145" s="1565"/>
      <c r="DN145" s="1565"/>
      <c r="DO145" s="1565"/>
      <c r="DP145" s="1565"/>
      <c r="DQ145" s="1565"/>
      <c r="DR145" s="1565"/>
      <c r="DS145" s="1565"/>
      <c r="DT145" s="1565"/>
      <c r="DU145" s="1565"/>
      <c r="DV145" s="1565"/>
      <c r="DW145" s="1565"/>
      <c r="DX145" s="1565"/>
      <c r="DY145" s="1565"/>
      <c r="DZ145" s="1565"/>
      <c r="EA145" s="1565"/>
      <c r="EB145" s="1565"/>
      <c r="EC145" s="1565"/>
      <c r="ED145" s="1565"/>
      <c r="EE145" s="1565"/>
      <c r="EF145" s="1565"/>
      <c r="EG145" s="1565"/>
      <c r="EH145" s="1565"/>
      <c r="EI145" s="1565"/>
      <c r="EJ145" s="1565"/>
      <c r="EK145" s="1565"/>
      <c r="EL145" s="1565"/>
      <c r="EM145" s="1565"/>
      <c r="EN145" s="1565"/>
      <c r="EO145" s="1565"/>
      <c r="EP145" s="1565"/>
      <c r="EQ145" s="1565"/>
      <c r="ER145" s="1565"/>
      <c r="ES145" s="1565"/>
      <c r="ET145" s="1565"/>
      <c r="EU145" s="1565"/>
      <c r="EV145" s="1565"/>
      <c r="EW145" s="1565"/>
      <c r="EX145" s="1565"/>
      <c r="EY145" s="1565"/>
      <c r="EZ145" s="1565"/>
      <c r="FA145" s="1565"/>
      <c r="FB145" s="1565"/>
      <c r="FC145" s="202"/>
      <c r="FD145" s="202"/>
      <c r="FE145" s="202"/>
      <c r="FF145" s="202"/>
      <c r="FG145" s="202"/>
      <c r="FH145" s="202"/>
      <c r="FI145" s="202"/>
      <c r="FJ145" s="202"/>
      <c r="FK145" s="202"/>
      <c r="FL145" s="202"/>
      <c r="FM145" s="202"/>
      <c r="FN145" s="202"/>
      <c r="FO145" s="202"/>
      <c r="FP145" s="202"/>
      <c r="FQ145" s="202"/>
      <c r="FR145" s="202"/>
      <c r="FS145" s="202"/>
      <c r="FT145" s="202"/>
      <c r="FU145" s="202"/>
      <c r="FV145" s="202"/>
      <c r="FW145" s="202"/>
      <c r="FX145" s="202"/>
      <c r="FY145" s="202"/>
      <c r="FZ145" s="202"/>
      <c r="GA145" s="202"/>
      <c r="GB145" s="202"/>
      <c r="GC145" s="202"/>
      <c r="GD145" s="202"/>
      <c r="GE145" s="202"/>
      <c r="GF145" s="202"/>
      <c r="GG145" s="202"/>
      <c r="GH145" s="202"/>
      <c r="GI145" s="202"/>
      <c r="GJ145" s="202"/>
      <c r="GK145" s="203"/>
      <c r="GL145" s="1559"/>
      <c r="GM145" s="1559"/>
      <c r="GN145" s="1559"/>
      <c r="GO145" s="1562"/>
      <c r="GP145" s="200"/>
    </row>
    <row r="146" spans="1:198" ht="14.25" thickBot="1">
      <c r="A146" s="1443"/>
      <c r="B146" s="1419"/>
      <c r="C146" s="1419"/>
      <c r="D146" s="1422"/>
      <c r="E146" s="1425"/>
      <c r="F146" s="1425"/>
      <c r="G146" s="1752"/>
      <c r="H146" s="1753"/>
      <c r="I146" s="1760">
        <v>4</v>
      </c>
      <c r="J146" s="1755"/>
      <c r="K146" s="1755"/>
      <c r="L146" s="1755"/>
      <c r="M146" s="1755"/>
      <c r="N146" s="1664">
        <v>5</v>
      </c>
      <c r="O146" s="1664"/>
      <c r="P146" s="1664"/>
      <c r="Q146" s="1664"/>
      <c r="R146" s="1664"/>
      <c r="S146" s="1664">
        <v>6</v>
      </c>
      <c r="T146" s="1664"/>
      <c r="U146" s="1664"/>
      <c r="V146" s="1664"/>
      <c r="W146" s="1664"/>
      <c r="X146" s="1664">
        <v>7</v>
      </c>
      <c r="Y146" s="1664"/>
      <c r="Z146" s="1664"/>
      <c r="AA146" s="1664"/>
      <c r="AB146" s="1664"/>
      <c r="AC146" s="1664">
        <v>8</v>
      </c>
      <c r="AD146" s="1664"/>
      <c r="AE146" s="1664"/>
      <c r="AF146" s="1664"/>
      <c r="AG146" s="1664"/>
      <c r="AH146" s="1664">
        <v>9</v>
      </c>
      <c r="AI146" s="1664"/>
      <c r="AJ146" s="1664"/>
      <c r="AK146" s="1664"/>
      <c r="AL146" s="1664"/>
      <c r="AM146" s="1664">
        <v>10</v>
      </c>
      <c r="AN146" s="1664"/>
      <c r="AO146" s="1664"/>
      <c r="AP146" s="1664"/>
      <c r="AQ146" s="1664"/>
      <c r="AR146" s="1664">
        <v>11</v>
      </c>
      <c r="AS146" s="1664"/>
      <c r="AT146" s="1664"/>
      <c r="AU146" s="1664"/>
      <c r="AV146" s="1664"/>
      <c r="AW146" s="1664">
        <v>12</v>
      </c>
      <c r="AX146" s="1664"/>
      <c r="AY146" s="1664"/>
      <c r="AZ146" s="1664"/>
      <c r="BA146" s="1757"/>
      <c r="BB146" s="1758">
        <v>1</v>
      </c>
      <c r="BC146" s="1664"/>
      <c r="BD146" s="1664"/>
      <c r="BE146" s="1664"/>
      <c r="BF146" s="1664"/>
      <c r="BG146" s="1664">
        <v>2</v>
      </c>
      <c r="BH146" s="1664"/>
      <c r="BI146" s="1664"/>
      <c r="BJ146" s="1664"/>
      <c r="BK146" s="1664"/>
      <c r="BL146" s="1664">
        <v>3</v>
      </c>
      <c r="BM146" s="1664"/>
      <c r="BN146" s="1664"/>
      <c r="BO146" s="1664"/>
      <c r="BP146" s="1664"/>
      <c r="BQ146" s="1664">
        <v>4</v>
      </c>
      <c r="BR146" s="1664"/>
      <c r="BS146" s="1664"/>
      <c r="BT146" s="1664"/>
      <c r="BU146" s="1664"/>
      <c r="BV146" s="1664">
        <v>5</v>
      </c>
      <c r="BW146" s="1664"/>
      <c r="BX146" s="1664"/>
      <c r="BY146" s="1664"/>
      <c r="BZ146" s="1664"/>
      <c r="CA146" s="1664">
        <v>6</v>
      </c>
      <c r="CB146" s="1664"/>
      <c r="CC146" s="1664"/>
      <c r="CD146" s="1664"/>
      <c r="CE146" s="1664"/>
      <c r="CF146" s="1664">
        <v>7</v>
      </c>
      <c r="CG146" s="1664"/>
      <c r="CH146" s="1664"/>
      <c r="CI146" s="1664"/>
      <c r="CJ146" s="1664"/>
      <c r="CK146" s="1664">
        <v>8</v>
      </c>
      <c r="CL146" s="1664"/>
      <c r="CM146" s="1664"/>
      <c r="CN146" s="1664"/>
      <c r="CO146" s="1664"/>
      <c r="CP146" s="1664">
        <v>9</v>
      </c>
      <c r="CQ146" s="1664"/>
      <c r="CR146" s="1664"/>
      <c r="CS146" s="1664"/>
      <c r="CT146" s="1664"/>
      <c r="CU146" s="1664">
        <v>10</v>
      </c>
      <c r="CV146" s="1664"/>
      <c r="CW146" s="1664"/>
      <c r="CX146" s="1664"/>
      <c r="CY146" s="1664"/>
      <c r="CZ146" s="1664">
        <v>11</v>
      </c>
      <c r="DA146" s="1664"/>
      <c r="DB146" s="1664"/>
      <c r="DC146" s="1664"/>
      <c r="DD146" s="1664"/>
      <c r="DE146" s="1664">
        <v>12</v>
      </c>
      <c r="DF146" s="1664"/>
      <c r="DG146" s="1664"/>
      <c r="DH146" s="1664"/>
      <c r="DI146" s="1757"/>
      <c r="DJ146" s="1758">
        <v>1</v>
      </c>
      <c r="DK146" s="1664"/>
      <c r="DL146" s="1664"/>
      <c r="DM146" s="1664"/>
      <c r="DN146" s="1664"/>
      <c r="DO146" s="1664">
        <v>2</v>
      </c>
      <c r="DP146" s="1664"/>
      <c r="DQ146" s="1664"/>
      <c r="DR146" s="1664"/>
      <c r="DS146" s="1664"/>
      <c r="DT146" s="1664">
        <v>3</v>
      </c>
      <c r="DU146" s="1664"/>
      <c r="DV146" s="1664"/>
      <c r="DW146" s="1664"/>
      <c r="DX146" s="1664"/>
      <c r="DY146" s="1664">
        <v>4</v>
      </c>
      <c r="DZ146" s="1664"/>
      <c r="EA146" s="1664"/>
      <c r="EB146" s="1664"/>
      <c r="EC146" s="1664"/>
      <c r="ED146" s="1664">
        <v>5</v>
      </c>
      <c r="EE146" s="1664"/>
      <c r="EF146" s="1664"/>
      <c r="EG146" s="1664"/>
      <c r="EH146" s="1664"/>
      <c r="EI146" s="1664">
        <v>6</v>
      </c>
      <c r="EJ146" s="1664"/>
      <c r="EK146" s="1664"/>
      <c r="EL146" s="1664"/>
      <c r="EM146" s="1664"/>
      <c r="EN146" s="1664">
        <v>7</v>
      </c>
      <c r="EO146" s="1664"/>
      <c r="EP146" s="1664"/>
      <c r="EQ146" s="1664"/>
      <c r="ER146" s="1664"/>
      <c r="ES146" s="1664">
        <v>8</v>
      </c>
      <c r="ET146" s="1664"/>
      <c r="EU146" s="1664"/>
      <c r="EV146" s="1664"/>
      <c r="EW146" s="1664"/>
      <c r="EX146" s="1664">
        <v>9</v>
      </c>
      <c r="EY146" s="1664"/>
      <c r="EZ146" s="1664"/>
      <c r="FA146" s="1664"/>
      <c r="FB146" s="1664"/>
      <c r="FC146" s="1664">
        <v>10</v>
      </c>
      <c r="FD146" s="1664"/>
      <c r="FE146" s="1664"/>
      <c r="FF146" s="1664"/>
      <c r="FG146" s="1664"/>
      <c r="FH146" s="1664">
        <v>11</v>
      </c>
      <c r="FI146" s="1664"/>
      <c r="FJ146" s="1664"/>
      <c r="FK146" s="1664"/>
      <c r="FL146" s="1664"/>
      <c r="FM146" s="1664">
        <v>12</v>
      </c>
      <c r="FN146" s="1664"/>
      <c r="FO146" s="1664"/>
      <c r="FP146" s="1664"/>
      <c r="FQ146" s="1664"/>
      <c r="FR146" s="1664"/>
      <c r="FS146" s="1664"/>
      <c r="FT146" s="1664"/>
      <c r="FU146" s="1664"/>
      <c r="FV146" s="1664"/>
      <c r="FW146" s="1664"/>
      <c r="FX146" s="1664"/>
      <c r="FY146" s="1664"/>
      <c r="FZ146" s="1664"/>
      <c r="GA146" s="1664"/>
      <c r="GB146" s="1664"/>
      <c r="GC146" s="1664"/>
      <c r="GD146" s="1664"/>
      <c r="GE146" s="1664"/>
      <c r="GF146" s="1664"/>
      <c r="GG146" s="1755"/>
      <c r="GH146" s="1755"/>
      <c r="GI146" s="1755"/>
      <c r="GJ146" s="1755"/>
      <c r="GK146" s="1756"/>
      <c r="GL146" s="1761"/>
      <c r="GM146" s="1697"/>
      <c r="GN146" s="1697"/>
      <c r="GO146" s="1759"/>
      <c r="GP146" s="200"/>
    </row>
    <row r="147" spans="1:198" ht="10.35" customHeight="1">
      <c r="A147" s="1387"/>
      <c r="B147" s="1390" t="str">
        <f>IF($A147="","",VLOOKUP($A147,②従事者明細!$A$3:$I$39,2))</f>
        <v/>
      </c>
      <c r="C147" s="1390" t="str">
        <f>IF($A147="","",VLOOKUP($A147,②従事者明細!$A$3:$I$39,3))</f>
        <v/>
      </c>
      <c r="D147" s="1381" t="str">
        <f>IF($A147="","",VLOOKUP($A147,②従事者明細!$A$3:$I$39,6))</f>
        <v/>
      </c>
      <c r="E147" s="1390" t="str">
        <f>IF($A147="","",VLOOKUP($A147,②従事者明細!$A$3:$I$39,5))</f>
        <v/>
      </c>
      <c r="F147" s="1381" t="str">
        <f>IF($A147="","",VLOOKUP($A147,②従事者明細!$A$3:$I$39,4))</f>
        <v/>
      </c>
      <c r="G147" s="1780" t="s">
        <v>856</v>
      </c>
      <c r="H147" s="1734"/>
      <c r="I147" s="214"/>
      <c r="J147" s="215"/>
      <c r="K147" s="215"/>
      <c r="L147" s="215"/>
      <c r="M147" s="215"/>
      <c r="N147" s="218"/>
      <c r="O147" s="215"/>
      <c r="P147" s="215"/>
      <c r="Q147" s="215"/>
      <c r="R147" s="217"/>
      <c r="S147" s="215"/>
      <c r="T147" s="215"/>
      <c r="U147" s="215"/>
      <c r="V147" s="215"/>
      <c r="W147" s="215"/>
      <c r="X147" s="218"/>
      <c r="Y147" s="215"/>
      <c r="Z147" s="215"/>
      <c r="AA147" s="215"/>
      <c r="AB147" s="215"/>
      <c r="AC147" s="218"/>
      <c r="AD147" s="215"/>
      <c r="AE147" s="215"/>
      <c r="AF147" s="215"/>
      <c r="AG147" s="215"/>
      <c r="AH147" s="218"/>
      <c r="AI147" s="215"/>
      <c r="AJ147" s="215"/>
      <c r="AK147" s="215"/>
      <c r="AL147" s="217"/>
      <c r="AM147" s="215"/>
      <c r="AN147" s="215"/>
      <c r="AO147" s="215"/>
      <c r="AP147" s="215"/>
      <c r="AQ147" s="215"/>
      <c r="AR147" s="218"/>
      <c r="AS147" s="215"/>
      <c r="AT147" s="215"/>
      <c r="AU147" s="215"/>
      <c r="AV147" s="217"/>
      <c r="AW147" s="215"/>
      <c r="AX147" s="215"/>
      <c r="AY147" s="215"/>
      <c r="AZ147" s="215"/>
      <c r="BA147" s="215"/>
      <c r="BB147" s="219"/>
      <c r="BC147" s="215"/>
      <c r="BD147" s="215"/>
      <c r="BE147" s="215"/>
      <c r="BF147" s="215"/>
      <c r="BG147" s="218"/>
      <c r="BH147" s="215"/>
      <c r="BI147" s="215"/>
      <c r="BJ147" s="215"/>
      <c r="BK147" s="217"/>
      <c r="BL147" s="215"/>
      <c r="BM147" s="215"/>
      <c r="BN147" s="215"/>
      <c r="BO147" s="215"/>
      <c r="BP147" s="215"/>
      <c r="BQ147" s="218"/>
      <c r="BR147" s="215"/>
      <c r="BS147" s="215"/>
      <c r="BT147" s="215"/>
      <c r="BU147" s="215"/>
      <c r="BV147" s="218"/>
      <c r="BW147" s="215"/>
      <c r="BX147" s="215"/>
      <c r="BY147" s="215"/>
      <c r="BZ147" s="217"/>
      <c r="CA147" s="215"/>
      <c r="CB147" s="215"/>
      <c r="CC147" s="215"/>
      <c r="CD147" s="215"/>
      <c r="CE147" s="217"/>
      <c r="CF147" s="218"/>
      <c r="CG147" s="215"/>
      <c r="CH147" s="215"/>
      <c r="CI147" s="215"/>
      <c r="CJ147" s="217"/>
      <c r="CK147" s="215"/>
      <c r="CL147" s="215"/>
      <c r="CM147" s="215"/>
      <c r="CN147" s="215"/>
      <c r="CO147" s="215"/>
      <c r="CP147" s="218"/>
      <c r="CQ147" s="215"/>
      <c r="CR147" s="215"/>
      <c r="CS147" s="215"/>
      <c r="CT147" s="217"/>
      <c r="CU147" s="215"/>
      <c r="CV147" s="215"/>
      <c r="CW147" s="215"/>
      <c r="CX147" s="215"/>
      <c r="CY147" s="215"/>
      <c r="CZ147" s="218"/>
      <c r="DA147" s="215"/>
      <c r="DB147" s="215"/>
      <c r="DC147" s="215"/>
      <c r="DD147" s="217"/>
      <c r="DE147" s="215"/>
      <c r="DF147" s="215"/>
      <c r="DG147" s="215"/>
      <c r="DH147" s="215"/>
      <c r="DI147" s="220"/>
      <c r="DJ147" s="219"/>
      <c r="DK147" s="215"/>
      <c r="DL147" s="215"/>
      <c r="DM147" s="215"/>
      <c r="DN147" s="215"/>
      <c r="DO147" s="218"/>
      <c r="DP147" s="215"/>
      <c r="DQ147" s="215"/>
      <c r="DR147" s="215"/>
      <c r="DS147" s="217"/>
      <c r="DT147" s="215"/>
      <c r="DU147" s="215"/>
      <c r="DV147" s="215"/>
      <c r="DW147" s="215"/>
      <c r="DX147" s="215"/>
      <c r="DY147" s="218"/>
      <c r="DZ147" s="215"/>
      <c r="EA147" s="215"/>
      <c r="EB147" s="215"/>
      <c r="EC147" s="217"/>
      <c r="ED147" s="215"/>
      <c r="EE147" s="215"/>
      <c r="EF147" s="215"/>
      <c r="EG147" s="215"/>
      <c r="EH147" s="215"/>
      <c r="EI147" s="218"/>
      <c r="EJ147" s="215"/>
      <c r="EK147" s="215"/>
      <c r="EL147" s="215"/>
      <c r="EM147" s="217"/>
      <c r="EN147" s="215"/>
      <c r="EO147" s="215"/>
      <c r="EP147" s="215"/>
      <c r="EQ147" s="215"/>
      <c r="ER147" s="215"/>
      <c r="ES147" s="218"/>
      <c r="ET147" s="215"/>
      <c r="EU147" s="215"/>
      <c r="EV147" s="215"/>
      <c r="EW147" s="217"/>
      <c r="EX147" s="218"/>
      <c r="EY147" s="215"/>
      <c r="EZ147" s="215"/>
      <c r="FA147" s="215"/>
      <c r="FB147" s="217"/>
      <c r="FC147" s="218"/>
      <c r="FD147" s="215"/>
      <c r="FE147" s="215"/>
      <c r="FF147" s="215"/>
      <c r="FG147" s="217"/>
      <c r="FH147" s="215"/>
      <c r="FI147" s="215"/>
      <c r="FJ147" s="215"/>
      <c r="FK147" s="215"/>
      <c r="FL147" s="215"/>
      <c r="FM147" s="218"/>
      <c r="FN147" s="215"/>
      <c r="FO147" s="215"/>
      <c r="FP147" s="215"/>
      <c r="FQ147" s="217"/>
      <c r="FR147" s="215"/>
      <c r="FS147" s="215"/>
      <c r="FT147" s="215"/>
      <c r="FU147" s="215"/>
      <c r="FV147" s="215"/>
      <c r="FW147" s="218"/>
      <c r="FX147" s="215"/>
      <c r="FY147" s="215"/>
      <c r="FZ147" s="215"/>
      <c r="GA147" s="217"/>
      <c r="GB147" s="215"/>
      <c r="GC147" s="215"/>
      <c r="GD147" s="215"/>
      <c r="GE147" s="215"/>
      <c r="GF147" s="215"/>
      <c r="GG147" s="218"/>
      <c r="GH147" s="215"/>
      <c r="GI147" s="215"/>
      <c r="GJ147" s="215"/>
      <c r="GK147" s="221"/>
      <c r="GL147" s="1607">
        <f>SUM(I149:GK149)</f>
        <v>6</v>
      </c>
      <c r="GM147" s="2154">
        <f>ROUND(GL147/30,2)</f>
        <v>0.2</v>
      </c>
      <c r="GN147" s="1607">
        <f>COUNT(I149:GK149)</f>
        <v>3</v>
      </c>
      <c r="GO147" s="1602"/>
      <c r="GP147" s="200"/>
    </row>
    <row r="148" spans="1:198" ht="10.35" customHeight="1">
      <c r="A148" s="1387"/>
      <c r="B148" s="1390"/>
      <c r="C148" s="1390"/>
      <c r="D148" s="1381"/>
      <c r="E148" s="1390"/>
      <c r="F148" s="1381"/>
      <c r="G148" s="1733"/>
      <c r="H148" s="1734"/>
      <c r="I148" s="214"/>
      <c r="J148" s="215"/>
      <c r="K148" s="215"/>
      <c r="L148" s="215"/>
      <c r="M148" s="215"/>
      <c r="N148" s="218"/>
      <c r="O148" s="215"/>
      <c r="P148" s="215"/>
      <c r="Q148" s="215"/>
      <c r="R148" s="217"/>
      <c r="S148" s="215"/>
      <c r="T148" s="215"/>
      <c r="U148" s="215"/>
      <c r="V148" s="215"/>
      <c r="W148" s="215"/>
      <c r="X148" s="218"/>
      <c r="Y148" s="215"/>
      <c r="Z148" s="215"/>
      <c r="AA148" s="215"/>
      <c r="AB148" s="215"/>
      <c r="AC148" s="218"/>
      <c r="AD148" s="215"/>
      <c r="AE148" s="215"/>
      <c r="AF148" s="215"/>
      <c r="AG148" s="215"/>
      <c r="AH148" s="218"/>
      <c r="AI148" s="215"/>
      <c r="AJ148" s="215"/>
      <c r="AK148" s="215"/>
      <c r="AL148" s="217"/>
      <c r="AM148" s="215"/>
      <c r="AN148" s="215"/>
      <c r="AO148" s="215"/>
      <c r="AP148" s="215"/>
      <c r="AQ148" s="215"/>
      <c r="AR148" s="218"/>
      <c r="AS148" s="215"/>
      <c r="AT148" s="215"/>
      <c r="AU148" s="215"/>
      <c r="AV148" s="217"/>
      <c r="AW148" s="215"/>
      <c r="AX148" s="215"/>
      <c r="AY148" s="215"/>
      <c r="AZ148" s="215"/>
      <c r="BA148" s="215"/>
      <c r="BB148" s="219"/>
      <c r="BC148" s="215"/>
      <c r="BD148" s="215"/>
      <c r="BE148" s="215"/>
      <c r="BF148" s="215"/>
      <c r="BG148" s="218"/>
      <c r="BH148" s="215"/>
      <c r="BI148" s="215"/>
      <c r="BJ148" s="215"/>
      <c r="BK148" s="217"/>
      <c r="BL148" s="215"/>
      <c r="BM148" s="215"/>
      <c r="BN148" s="215"/>
      <c r="BO148" s="215"/>
      <c r="BP148" s="215"/>
      <c r="BQ148" s="218"/>
      <c r="BR148" s="215"/>
      <c r="BS148" s="215"/>
      <c r="BT148" s="215"/>
      <c r="BU148" s="215"/>
      <c r="BV148" s="218"/>
      <c r="BW148" s="215"/>
      <c r="BX148" s="215"/>
      <c r="BY148" s="215"/>
      <c r="BZ148" s="217"/>
      <c r="CA148" s="215"/>
      <c r="CB148" s="215"/>
      <c r="CC148" s="215"/>
      <c r="CD148" s="215"/>
      <c r="CE148" s="217"/>
      <c r="CF148" s="218"/>
      <c r="CG148" s="215"/>
      <c r="CH148" s="215"/>
      <c r="CI148" s="215"/>
      <c r="CJ148" s="217"/>
      <c r="CK148" s="215"/>
      <c r="CL148" s="215"/>
      <c r="CM148" s="215"/>
      <c r="CN148" s="215"/>
      <c r="CO148" s="215"/>
      <c r="CP148" s="218"/>
      <c r="CQ148" s="215"/>
      <c r="CR148" s="215"/>
      <c r="CS148" s="215"/>
      <c r="CT148" s="217"/>
      <c r="CU148" s="215"/>
      <c r="CV148" s="215"/>
      <c r="CW148" s="215"/>
      <c r="CX148" s="215"/>
      <c r="CY148" s="215"/>
      <c r="CZ148" s="218"/>
      <c r="DA148" s="215"/>
      <c r="DB148" s="215"/>
      <c r="DC148" s="215"/>
      <c r="DD148" s="217"/>
      <c r="DE148" s="215"/>
      <c r="DF148" s="215"/>
      <c r="DG148" s="215"/>
      <c r="DH148" s="215"/>
      <c r="DI148" s="220"/>
      <c r="DJ148" s="219"/>
      <c r="DK148" s="215"/>
      <c r="DL148" s="215"/>
      <c r="DM148" s="215"/>
      <c r="DN148" s="215"/>
      <c r="DO148" s="218"/>
      <c r="DP148" s="215"/>
      <c r="DQ148" s="215"/>
      <c r="DR148" s="215"/>
      <c r="DS148" s="217"/>
      <c r="DT148" s="215"/>
      <c r="DU148" s="215"/>
      <c r="DV148" s="215"/>
      <c r="DW148" s="215"/>
      <c r="DX148" s="215"/>
      <c r="DY148" s="218"/>
      <c r="DZ148" s="215"/>
      <c r="EA148" s="215"/>
      <c r="EB148" s="215"/>
      <c r="EC148" s="217"/>
      <c r="ED148" s="215"/>
      <c r="EE148" s="215"/>
      <c r="EF148" s="215"/>
      <c r="EG148" s="215"/>
      <c r="EH148" s="215"/>
      <c r="EI148" s="218"/>
      <c r="EJ148" s="215"/>
      <c r="EK148" s="215"/>
      <c r="EL148" s="215"/>
      <c r="EM148" s="217"/>
      <c r="EN148" s="215"/>
      <c r="EO148" s="215"/>
      <c r="EP148" s="215"/>
      <c r="EQ148" s="215"/>
      <c r="ER148" s="215"/>
      <c r="ES148" s="218"/>
      <c r="ET148" s="215"/>
      <c r="EU148" s="215"/>
      <c r="EV148" s="215"/>
      <c r="EW148" s="217"/>
      <c r="EX148" s="218"/>
      <c r="EY148" s="215"/>
      <c r="EZ148" s="215"/>
      <c r="FA148" s="215"/>
      <c r="FB148" s="217"/>
      <c r="FC148" s="218"/>
      <c r="FD148" s="215"/>
      <c r="FE148" s="215"/>
      <c r="FF148" s="215"/>
      <c r="FG148" s="217"/>
      <c r="FH148" s="215"/>
      <c r="FI148" s="215"/>
      <c r="FJ148" s="215"/>
      <c r="FK148" s="215"/>
      <c r="FL148" s="215"/>
      <c r="FM148" s="218"/>
      <c r="FN148" s="215"/>
      <c r="FO148" s="215"/>
      <c r="FP148" s="215"/>
      <c r="FQ148" s="217"/>
      <c r="FR148" s="215"/>
      <c r="FS148" s="215"/>
      <c r="FT148" s="215"/>
      <c r="FU148" s="215"/>
      <c r="FV148" s="215"/>
      <c r="FW148" s="218"/>
      <c r="FX148" s="215"/>
      <c r="FY148" s="215"/>
      <c r="FZ148" s="215"/>
      <c r="GA148" s="217"/>
      <c r="GB148" s="215"/>
      <c r="GC148" s="215"/>
      <c r="GD148" s="215"/>
      <c r="GE148" s="215"/>
      <c r="GF148" s="215"/>
      <c r="GG148" s="218"/>
      <c r="GH148" s="215"/>
      <c r="GI148" s="215"/>
      <c r="GJ148" s="215"/>
      <c r="GK148" s="221"/>
      <c r="GL148" s="1609"/>
      <c r="GM148" s="2154"/>
      <c r="GN148" s="1609"/>
      <c r="GO148" s="1525"/>
      <c r="GP148" s="200"/>
    </row>
    <row r="149" spans="1:198" ht="10.35" customHeight="1">
      <c r="A149" s="1387"/>
      <c r="B149" s="1390"/>
      <c r="C149" s="1390"/>
      <c r="D149" s="1381"/>
      <c r="E149" s="1390"/>
      <c r="F149" s="1381"/>
      <c r="G149" s="1735"/>
      <c r="H149" s="1736"/>
      <c r="I149" s="1517">
        <v>1</v>
      </c>
      <c r="J149" s="1511"/>
      <c r="K149" s="1511"/>
      <c r="L149" s="1511"/>
      <c r="M149" s="1511"/>
      <c r="N149" s="1603">
        <v>2</v>
      </c>
      <c r="O149" s="1592"/>
      <c r="P149" s="1592"/>
      <c r="Q149" s="1592"/>
      <c r="R149" s="1593"/>
      <c r="S149" s="1511">
        <v>3</v>
      </c>
      <c r="T149" s="1511"/>
      <c r="U149" s="1511"/>
      <c r="V149" s="1511"/>
      <c r="W149" s="1512"/>
      <c r="X149" s="1510"/>
      <c r="Y149" s="1511"/>
      <c r="Z149" s="1511"/>
      <c r="AA149" s="1511"/>
      <c r="AB149" s="1511"/>
      <c r="AC149" s="1510"/>
      <c r="AD149" s="1511"/>
      <c r="AE149" s="1511"/>
      <c r="AF149" s="1511"/>
      <c r="AG149" s="1511"/>
      <c r="AH149" s="1510"/>
      <c r="AI149" s="1511"/>
      <c r="AJ149" s="1511"/>
      <c r="AK149" s="1511"/>
      <c r="AL149" s="1512"/>
      <c r="AM149" s="1510"/>
      <c r="AN149" s="1511"/>
      <c r="AO149" s="1511"/>
      <c r="AP149" s="1511"/>
      <c r="AQ149" s="1511"/>
      <c r="AR149" s="1510"/>
      <c r="AS149" s="1511"/>
      <c r="AT149" s="1511"/>
      <c r="AU149" s="1511"/>
      <c r="AV149" s="1512"/>
      <c r="AW149" s="1510"/>
      <c r="AX149" s="1511"/>
      <c r="AY149" s="1511"/>
      <c r="AZ149" s="1511"/>
      <c r="BA149" s="1521"/>
      <c r="BB149" s="1522"/>
      <c r="BC149" s="1511"/>
      <c r="BD149" s="1511"/>
      <c r="BE149" s="1511"/>
      <c r="BF149" s="1511"/>
      <c r="BG149" s="1510"/>
      <c r="BH149" s="1511"/>
      <c r="BI149" s="1511"/>
      <c r="BJ149" s="1511"/>
      <c r="BK149" s="1512"/>
      <c r="BL149" s="1511"/>
      <c r="BM149" s="1511"/>
      <c r="BN149" s="1511"/>
      <c r="BO149" s="1511"/>
      <c r="BP149" s="1512"/>
      <c r="BQ149" s="1510"/>
      <c r="BR149" s="1511"/>
      <c r="BS149" s="1511"/>
      <c r="BT149" s="1511"/>
      <c r="BU149" s="1511"/>
      <c r="BV149" s="1510"/>
      <c r="BW149" s="1511"/>
      <c r="BX149" s="1511"/>
      <c r="BY149" s="1511"/>
      <c r="BZ149" s="1512"/>
      <c r="CA149" s="1511"/>
      <c r="CB149" s="1511"/>
      <c r="CC149" s="1511"/>
      <c r="CD149" s="1511"/>
      <c r="CE149" s="1512"/>
      <c r="CF149" s="1510"/>
      <c r="CG149" s="1511"/>
      <c r="CH149" s="1511"/>
      <c r="CI149" s="1511"/>
      <c r="CJ149" s="1512"/>
      <c r="CK149" s="1511"/>
      <c r="CL149" s="1511"/>
      <c r="CM149" s="1511"/>
      <c r="CN149" s="1511"/>
      <c r="CO149" s="1511"/>
      <c r="CP149" s="1510"/>
      <c r="CQ149" s="1511"/>
      <c r="CR149" s="1511"/>
      <c r="CS149" s="1511"/>
      <c r="CT149" s="1512"/>
      <c r="CU149" s="1511"/>
      <c r="CV149" s="1511"/>
      <c r="CW149" s="1511"/>
      <c r="CX149" s="1511"/>
      <c r="CY149" s="1511"/>
      <c r="CZ149" s="1510"/>
      <c r="DA149" s="1511"/>
      <c r="DB149" s="1511"/>
      <c r="DC149" s="1511"/>
      <c r="DD149" s="1512"/>
      <c r="DE149" s="1511"/>
      <c r="DF149" s="1511"/>
      <c r="DG149" s="1511"/>
      <c r="DH149" s="1511"/>
      <c r="DI149" s="1521"/>
      <c r="DJ149" s="1522"/>
      <c r="DK149" s="1511"/>
      <c r="DL149" s="1511"/>
      <c r="DM149" s="1511"/>
      <c r="DN149" s="1511"/>
      <c r="DO149" s="1510"/>
      <c r="DP149" s="1511"/>
      <c r="DQ149" s="1511"/>
      <c r="DR149" s="1511"/>
      <c r="DS149" s="1512"/>
      <c r="DT149" s="1511"/>
      <c r="DU149" s="1511"/>
      <c r="DV149" s="1511"/>
      <c r="DW149" s="1511"/>
      <c r="DX149" s="1511"/>
      <c r="DY149" s="1510"/>
      <c r="DZ149" s="1511"/>
      <c r="EA149" s="1511"/>
      <c r="EB149" s="1511"/>
      <c r="EC149" s="1512"/>
      <c r="ED149" s="1511"/>
      <c r="EE149" s="1511"/>
      <c r="EF149" s="1511"/>
      <c r="EG149" s="1511"/>
      <c r="EH149" s="1511"/>
      <c r="EI149" s="1510"/>
      <c r="EJ149" s="1511"/>
      <c r="EK149" s="1511"/>
      <c r="EL149" s="1511"/>
      <c r="EM149" s="1512"/>
      <c r="EN149" s="1511"/>
      <c r="EO149" s="1511"/>
      <c r="EP149" s="1511"/>
      <c r="EQ149" s="1511"/>
      <c r="ER149" s="1511"/>
      <c r="ES149" s="1510"/>
      <c r="ET149" s="1511"/>
      <c r="EU149" s="1511"/>
      <c r="EV149" s="1511"/>
      <c r="EW149" s="1512"/>
      <c r="EX149" s="1510"/>
      <c r="EY149" s="1511"/>
      <c r="EZ149" s="1511"/>
      <c r="FA149" s="1511"/>
      <c r="FB149" s="1512"/>
      <c r="FC149" s="1510"/>
      <c r="FD149" s="1511"/>
      <c r="FE149" s="1511"/>
      <c r="FF149" s="1511"/>
      <c r="FG149" s="1512"/>
      <c r="FH149" s="1511"/>
      <c r="FI149" s="1511"/>
      <c r="FJ149" s="1511"/>
      <c r="FK149" s="1511"/>
      <c r="FL149" s="1511"/>
      <c r="FM149" s="1510"/>
      <c r="FN149" s="1511"/>
      <c r="FO149" s="1511"/>
      <c r="FP149" s="1511"/>
      <c r="FQ149" s="1512"/>
      <c r="FR149" s="1511"/>
      <c r="FS149" s="1511"/>
      <c r="FT149" s="1511"/>
      <c r="FU149" s="1511"/>
      <c r="FV149" s="1511"/>
      <c r="FW149" s="1510"/>
      <c r="FX149" s="1511"/>
      <c r="FY149" s="1511"/>
      <c r="FZ149" s="1511"/>
      <c r="GA149" s="1512"/>
      <c r="GB149" s="1511"/>
      <c r="GC149" s="1511"/>
      <c r="GD149" s="1511"/>
      <c r="GE149" s="1511"/>
      <c r="GF149" s="1512"/>
      <c r="GG149" s="1510"/>
      <c r="GH149" s="1511"/>
      <c r="GI149" s="1511"/>
      <c r="GJ149" s="1511"/>
      <c r="GK149" s="1513"/>
      <c r="GL149" s="1609"/>
      <c r="GM149" s="2154"/>
      <c r="GN149" s="1604"/>
      <c r="GO149" s="1525"/>
      <c r="GP149" s="200"/>
    </row>
    <row r="150" spans="1:198" ht="10.35" customHeight="1">
      <c r="A150" s="1387"/>
      <c r="B150" s="1390"/>
      <c r="C150" s="1390"/>
      <c r="D150" s="1381"/>
      <c r="E150" s="1390"/>
      <c r="F150" s="1381"/>
      <c r="G150" s="1737" t="s">
        <v>857</v>
      </c>
      <c r="H150" s="1738"/>
      <c r="I150" s="214"/>
      <c r="J150" s="215"/>
      <c r="K150" s="215"/>
      <c r="L150" s="215"/>
      <c r="M150" s="215"/>
      <c r="N150" s="218"/>
      <c r="O150" s="215"/>
      <c r="P150" s="215"/>
      <c r="Q150" s="215"/>
      <c r="R150" s="217"/>
      <c r="S150" s="215"/>
      <c r="T150" s="215"/>
      <c r="U150" s="215"/>
      <c r="V150" s="215"/>
      <c r="W150" s="215"/>
      <c r="X150" s="218"/>
      <c r="Y150" s="215"/>
      <c r="Z150" s="215"/>
      <c r="AA150" s="215"/>
      <c r="AB150" s="215"/>
      <c r="AC150" s="218"/>
      <c r="AD150" s="215"/>
      <c r="AE150" s="215"/>
      <c r="AF150" s="215"/>
      <c r="AG150" s="215"/>
      <c r="AH150" s="218"/>
      <c r="AI150" s="215"/>
      <c r="AJ150" s="215"/>
      <c r="AK150" s="215"/>
      <c r="AL150" s="217"/>
      <c r="AM150" s="215"/>
      <c r="AN150" s="215"/>
      <c r="AO150" s="215"/>
      <c r="AP150" s="215"/>
      <c r="AQ150" s="215"/>
      <c r="AR150" s="218"/>
      <c r="AS150" s="215"/>
      <c r="AT150" s="215"/>
      <c r="AU150" s="215"/>
      <c r="AV150" s="217"/>
      <c r="AW150" s="215"/>
      <c r="AX150" s="215"/>
      <c r="AY150" s="215"/>
      <c r="AZ150" s="215"/>
      <c r="BA150" s="215"/>
      <c r="BB150" s="219"/>
      <c r="BC150" s="215"/>
      <c r="BD150" s="215"/>
      <c r="BE150" s="215"/>
      <c r="BF150" s="215"/>
      <c r="BG150" s="218"/>
      <c r="BH150" s="215"/>
      <c r="BI150" s="215"/>
      <c r="BJ150" s="215"/>
      <c r="BK150" s="217"/>
      <c r="BL150" s="215"/>
      <c r="BM150" s="215"/>
      <c r="BN150" s="215"/>
      <c r="BO150" s="215"/>
      <c r="BP150" s="215"/>
      <c r="BQ150" s="218"/>
      <c r="BR150" s="215"/>
      <c r="BS150" s="215"/>
      <c r="BT150" s="215"/>
      <c r="BU150" s="215"/>
      <c r="BV150" s="218"/>
      <c r="BW150" s="215"/>
      <c r="BX150" s="215"/>
      <c r="BY150" s="215"/>
      <c r="BZ150" s="217"/>
      <c r="CA150" s="215"/>
      <c r="CB150" s="215"/>
      <c r="CC150" s="215"/>
      <c r="CD150" s="215"/>
      <c r="CE150" s="217"/>
      <c r="CF150" s="218"/>
      <c r="CG150" s="215"/>
      <c r="CH150" s="215"/>
      <c r="CI150" s="215"/>
      <c r="CJ150" s="217"/>
      <c r="CK150" s="215"/>
      <c r="CL150" s="215"/>
      <c r="CM150" s="215"/>
      <c r="CN150" s="215"/>
      <c r="CO150" s="215"/>
      <c r="CP150" s="218"/>
      <c r="CQ150" s="215"/>
      <c r="CR150" s="215"/>
      <c r="CS150" s="215"/>
      <c r="CT150" s="217"/>
      <c r="CU150" s="215"/>
      <c r="CV150" s="215"/>
      <c r="CW150" s="215"/>
      <c r="CX150" s="215"/>
      <c r="CY150" s="215"/>
      <c r="CZ150" s="218"/>
      <c r="DA150" s="215"/>
      <c r="DB150" s="215"/>
      <c r="DC150" s="215"/>
      <c r="DD150" s="217"/>
      <c r="DE150" s="215"/>
      <c r="DF150" s="215"/>
      <c r="DG150" s="215"/>
      <c r="DH150" s="215"/>
      <c r="DI150" s="220"/>
      <c r="DJ150" s="219"/>
      <c r="DK150" s="215"/>
      <c r="DL150" s="215"/>
      <c r="DM150" s="215"/>
      <c r="DN150" s="215"/>
      <c r="DO150" s="218"/>
      <c r="DP150" s="215"/>
      <c r="DQ150" s="215"/>
      <c r="DR150" s="215"/>
      <c r="DS150" s="217"/>
      <c r="DT150" s="215"/>
      <c r="DU150" s="215"/>
      <c r="DV150" s="215"/>
      <c r="DW150" s="215"/>
      <c r="DX150" s="215"/>
      <c r="DY150" s="218"/>
      <c r="DZ150" s="215"/>
      <c r="EA150" s="215"/>
      <c r="EB150" s="215"/>
      <c r="EC150" s="217"/>
      <c r="ED150" s="215"/>
      <c r="EE150" s="215"/>
      <c r="EF150" s="215"/>
      <c r="EG150" s="215"/>
      <c r="EH150" s="215"/>
      <c r="EI150" s="218"/>
      <c r="EJ150" s="215"/>
      <c r="EK150" s="215"/>
      <c r="EL150" s="215"/>
      <c r="EM150" s="217"/>
      <c r="EN150" s="215"/>
      <c r="EO150" s="215"/>
      <c r="EP150" s="215"/>
      <c r="EQ150" s="215"/>
      <c r="ER150" s="215"/>
      <c r="ES150" s="218"/>
      <c r="ET150" s="215"/>
      <c r="EU150" s="215"/>
      <c r="EV150" s="215"/>
      <c r="EW150" s="217"/>
      <c r="EX150" s="218"/>
      <c r="EY150" s="215"/>
      <c r="EZ150" s="215"/>
      <c r="FA150" s="215"/>
      <c r="FB150" s="217"/>
      <c r="FC150" s="218"/>
      <c r="FD150" s="215"/>
      <c r="FE150" s="215"/>
      <c r="FF150" s="215"/>
      <c r="FG150" s="217"/>
      <c r="FH150" s="215"/>
      <c r="FI150" s="215"/>
      <c r="FJ150" s="215"/>
      <c r="FK150" s="215"/>
      <c r="FL150" s="215"/>
      <c r="FM150" s="218"/>
      <c r="FN150" s="215"/>
      <c r="FO150" s="215"/>
      <c r="FP150" s="215"/>
      <c r="FQ150" s="217"/>
      <c r="FR150" s="215"/>
      <c r="FS150" s="215"/>
      <c r="FT150" s="215"/>
      <c r="FU150" s="215"/>
      <c r="FV150" s="215"/>
      <c r="FW150" s="218"/>
      <c r="FX150" s="215"/>
      <c r="FY150" s="215"/>
      <c r="FZ150" s="215"/>
      <c r="GA150" s="217"/>
      <c r="GB150" s="215"/>
      <c r="GC150" s="215"/>
      <c r="GD150" s="215"/>
      <c r="GE150" s="215"/>
      <c r="GF150" s="215"/>
      <c r="GG150" s="218"/>
      <c r="GH150" s="215"/>
      <c r="GI150" s="215"/>
      <c r="GJ150" s="215"/>
      <c r="GK150" s="221"/>
      <c r="GL150" s="1604">
        <f>SUM(I152:GK152)</f>
        <v>9</v>
      </c>
      <c r="GM150" s="2157">
        <f>ROUND(GL150/30,2)</f>
        <v>0.3</v>
      </c>
      <c r="GN150" s="1609">
        <f>COUNT(I152:GK152)</f>
        <v>3</v>
      </c>
      <c r="GO150" s="1525"/>
      <c r="GP150" s="200"/>
    </row>
    <row r="151" spans="1:198" ht="10.35" customHeight="1">
      <c r="A151" s="1387"/>
      <c r="B151" s="1390"/>
      <c r="C151" s="1390"/>
      <c r="D151" s="1381"/>
      <c r="E151" s="1390"/>
      <c r="F151" s="1381"/>
      <c r="G151" s="1739"/>
      <c r="H151" s="1740"/>
      <c r="I151" s="214"/>
      <c r="J151" s="215"/>
      <c r="K151" s="215"/>
      <c r="L151" s="215"/>
      <c r="M151" s="215"/>
      <c r="N151" s="218"/>
      <c r="O151" s="215"/>
      <c r="P151" s="215"/>
      <c r="Q151" s="215"/>
      <c r="R151" s="217"/>
      <c r="S151" s="215"/>
      <c r="T151" s="215"/>
      <c r="U151" s="215"/>
      <c r="V151" s="215"/>
      <c r="W151" s="215"/>
      <c r="X151" s="218"/>
      <c r="Y151" s="215"/>
      <c r="Z151" s="215"/>
      <c r="AA151" s="215"/>
      <c r="AB151" s="215"/>
      <c r="AC151" s="218"/>
      <c r="AD151" s="215"/>
      <c r="AE151" s="215"/>
      <c r="AF151" s="215"/>
      <c r="AG151" s="215"/>
      <c r="AH151" s="218"/>
      <c r="AI151" s="215"/>
      <c r="AJ151" s="215"/>
      <c r="AK151" s="215"/>
      <c r="AL151" s="217"/>
      <c r="AM151" s="215"/>
      <c r="AN151" s="215"/>
      <c r="AO151" s="215"/>
      <c r="AP151" s="215"/>
      <c r="AQ151" s="215"/>
      <c r="AR151" s="218"/>
      <c r="AS151" s="215"/>
      <c r="AT151" s="215"/>
      <c r="AU151" s="215"/>
      <c r="AV151" s="217"/>
      <c r="AW151" s="215"/>
      <c r="AX151" s="215"/>
      <c r="AY151" s="215"/>
      <c r="AZ151" s="215"/>
      <c r="BA151" s="215"/>
      <c r="BB151" s="219"/>
      <c r="BC151" s="215"/>
      <c r="BD151" s="215"/>
      <c r="BE151" s="215"/>
      <c r="BF151" s="215"/>
      <c r="BG151" s="218"/>
      <c r="BH151" s="215"/>
      <c r="BI151" s="215"/>
      <c r="BJ151" s="215"/>
      <c r="BK151" s="217"/>
      <c r="BL151" s="215"/>
      <c r="BM151" s="215"/>
      <c r="BN151" s="215"/>
      <c r="BO151" s="215"/>
      <c r="BP151" s="217"/>
      <c r="BQ151" s="218"/>
      <c r="BR151" s="215"/>
      <c r="BS151" s="215"/>
      <c r="BT151" s="215"/>
      <c r="BU151" s="215"/>
      <c r="BV151" s="218"/>
      <c r="BW151" s="215"/>
      <c r="BX151" s="215"/>
      <c r="BY151" s="215"/>
      <c r="BZ151" s="217"/>
      <c r="CA151" s="215"/>
      <c r="CB151" s="215"/>
      <c r="CC151" s="215"/>
      <c r="CD151" s="215"/>
      <c r="CE151" s="217"/>
      <c r="CF151" s="218"/>
      <c r="CG151" s="215"/>
      <c r="CH151" s="215"/>
      <c r="CI151" s="215"/>
      <c r="CJ151" s="217"/>
      <c r="CK151" s="215"/>
      <c r="CL151" s="215"/>
      <c r="CM151" s="215"/>
      <c r="CN151" s="215"/>
      <c r="CO151" s="215"/>
      <c r="CP151" s="218"/>
      <c r="CQ151" s="215"/>
      <c r="CR151" s="215"/>
      <c r="CS151" s="215"/>
      <c r="CT151" s="217"/>
      <c r="CU151" s="215"/>
      <c r="CV151" s="215"/>
      <c r="CW151" s="215"/>
      <c r="CX151" s="215"/>
      <c r="CY151" s="215"/>
      <c r="CZ151" s="218"/>
      <c r="DA151" s="215"/>
      <c r="DB151" s="215"/>
      <c r="DC151" s="215"/>
      <c r="DD151" s="217"/>
      <c r="DE151" s="215"/>
      <c r="DF151" s="215"/>
      <c r="DG151" s="215"/>
      <c r="DH151" s="215"/>
      <c r="DI151" s="220"/>
      <c r="DJ151" s="219"/>
      <c r="DK151" s="215"/>
      <c r="DL151" s="215"/>
      <c r="DM151" s="215"/>
      <c r="DN151" s="215"/>
      <c r="DO151" s="218"/>
      <c r="DP151" s="215"/>
      <c r="DQ151" s="215"/>
      <c r="DR151" s="215"/>
      <c r="DS151" s="217"/>
      <c r="DT151" s="215"/>
      <c r="DU151" s="215"/>
      <c r="DV151" s="215"/>
      <c r="DW151" s="215"/>
      <c r="DX151" s="215"/>
      <c r="DY151" s="218"/>
      <c r="DZ151" s="215"/>
      <c r="EA151" s="215"/>
      <c r="EB151" s="215"/>
      <c r="EC151" s="217"/>
      <c r="ED151" s="215"/>
      <c r="EE151" s="215"/>
      <c r="EF151" s="215"/>
      <c r="EG151" s="215"/>
      <c r="EH151" s="215"/>
      <c r="EI151" s="218"/>
      <c r="EJ151" s="215"/>
      <c r="EK151" s="215"/>
      <c r="EL151" s="215"/>
      <c r="EM151" s="217"/>
      <c r="EN151" s="215"/>
      <c r="EO151" s="215"/>
      <c r="EP151" s="215"/>
      <c r="EQ151" s="215"/>
      <c r="ER151" s="215"/>
      <c r="ES151" s="218"/>
      <c r="ET151" s="215"/>
      <c r="EU151" s="215"/>
      <c r="EV151" s="215"/>
      <c r="EW151" s="217"/>
      <c r="EX151" s="218"/>
      <c r="EY151" s="215"/>
      <c r="EZ151" s="215"/>
      <c r="FA151" s="215"/>
      <c r="FB151" s="217"/>
      <c r="FC151" s="218"/>
      <c r="FD151" s="215"/>
      <c r="FE151" s="215"/>
      <c r="FF151" s="215"/>
      <c r="FG151" s="217"/>
      <c r="FH151" s="215"/>
      <c r="FI151" s="215"/>
      <c r="FJ151" s="215"/>
      <c r="FK151" s="215"/>
      <c r="FL151" s="215"/>
      <c r="FM151" s="218"/>
      <c r="FN151" s="215"/>
      <c r="FO151" s="215"/>
      <c r="FP151" s="215"/>
      <c r="FQ151" s="217"/>
      <c r="FR151" s="215"/>
      <c r="FS151" s="215"/>
      <c r="FT151" s="215"/>
      <c r="FU151" s="215"/>
      <c r="FV151" s="215"/>
      <c r="FW151" s="218"/>
      <c r="FX151" s="215"/>
      <c r="FY151" s="215"/>
      <c r="FZ151" s="215"/>
      <c r="GA151" s="217"/>
      <c r="GB151" s="215"/>
      <c r="GC151" s="215"/>
      <c r="GD151" s="215"/>
      <c r="GE151" s="215"/>
      <c r="GF151" s="215"/>
      <c r="GG151" s="218"/>
      <c r="GH151" s="215"/>
      <c r="GI151" s="215"/>
      <c r="GJ151" s="215"/>
      <c r="GK151" s="221"/>
      <c r="GL151" s="1605"/>
      <c r="GM151" s="2154"/>
      <c r="GN151" s="1609"/>
      <c r="GO151" s="1525"/>
      <c r="GP151" s="200"/>
    </row>
    <row r="152" spans="1:198" ht="10.35" customHeight="1">
      <c r="A152" s="1387"/>
      <c r="B152" s="1390"/>
      <c r="C152" s="1390"/>
      <c r="D152" s="1381"/>
      <c r="E152" s="1390"/>
      <c r="F152" s="1381"/>
      <c r="G152" s="1741"/>
      <c r="H152" s="1742"/>
      <c r="I152" s="1591">
        <v>2</v>
      </c>
      <c r="J152" s="1592"/>
      <c r="K152" s="1592"/>
      <c r="L152" s="1592"/>
      <c r="M152" s="1592"/>
      <c r="N152" s="1603">
        <v>3</v>
      </c>
      <c r="O152" s="1592"/>
      <c r="P152" s="1592"/>
      <c r="Q152" s="1592"/>
      <c r="R152" s="1593"/>
      <c r="S152" s="1511">
        <v>4</v>
      </c>
      <c r="T152" s="1511"/>
      <c r="U152" s="1511"/>
      <c r="V152" s="1511"/>
      <c r="W152" s="1512"/>
      <c r="X152" s="1510"/>
      <c r="Y152" s="1511"/>
      <c r="Z152" s="1511"/>
      <c r="AA152" s="1511"/>
      <c r="AB152" s="1511"/>
      <c r="AC152" s="1510"/>
      <c r="AD152" s="1511"/>
      <c r="AE152" s="1511"/>
      <c r="AF152" s="1511"/>
      <c r="AG152" s="1511"/>
      <c r="AH152" s="1510"/>
      <c r="AI152" s="1511"/>
      <c r="AJ152" s="1511"/>
      <c r="AK152" s="1511"/>
      <c r="AL152" s="1512"/>
      <c r="AM152" s="1510"/>
      <c r="AN152" s="1511"/>
      <c r="AO152" s="1511"/>
      <c r="AP152" s="1511"/>
      <c r="AQ152" s="1511"/>
      <c r="AR152" s="1510"/>
      <c r="AS152" s="1511"/>
      <c r="AT152" s="1511"/>
      <c r="AU152" s="1511"/>
      <c r="AV152" s="1512"/>
      <c r="AW152" s="1510"/>
      <c r="AX152" s="1511"/>
      <c r="AY152" s="1511"/>
      <c r="AZ152" s="1511"/>
      <c r="BA152" s="1521"/>
      <c r="BB152" s="1522"/>
      <c r="BC152" s="1511"/>
      <c r="BD152" s="1511"/>
      <c r="BE152" s="1511"/>
      <c r="BF152" s="1511"/>
      <c r="BG152" s="1510"/>
      <c r="BH152" s="1511"/>
      <c r="BI152" s="1511"/>
      <c r="BJ152" s="1511"/>
      <c r="BK152" s="1512"/>
      <c r="BL152" s="1511"/>
      <c r="BM152" s="1511"/>
      <c r="BN152" s="1511"/>
      <c r="BO152" s="1511"/>
      <c r="BP152" s="1512"/>
      <c r="BQ152" s="1510"/>
      <c r="BR152" s="1511"/>
      <c r="BS152" s="1511"/>
      <c r="BT152" s="1511"/>
      <c r="BU152" s="1511"/>
      <c r="BV152" s="1510"/>
      <c r="BW152" s="1511"/>
      <c r="BX152" s="1511"/>
      <c r="BY152" s="1511"/>
      <c r="BZ152" s="1512"/>
      <c r="CA152" s="1511"/>
      <c r="CB152" s="1511"/>
      <c r="CC152" s="1511"/>
      <c r="CD152" s="1511"/>
      <c r="CE152" s="1512"/>
      <c r="CF152" s="1510"/>
      <c r="CG152" s="1511"/>
      <c r="CH152" s="1511"/>
      <c r="CI152" s="1511"/>
      <c r="CJ152" s="1512"/>
      <c r="CK152" s="1511"/>
      <c r="CL152" s="1511"/>
      <c r="CM152" s="1511"/>
      <c r="CN152" s="1511"/>
      <c r="CO152" s="1511"/>
      <c r="CP152" s="1510"/>
      <c r="CQ152" s="1511"/>
      <c r="CR152" s="1511"/>
      <c r="CS152" s="1511"/>
      <c r="CT152" s="1512"/>
      <c r="CU152" s="1511"/>
      <c r="CV152" s="1511"/>
      <c r="CW152" s="1511"/>
      <c r="CX152" s="1511"/>
      <c r="CY152" s="1511"/>
      <c r="CZ152" s="1510"/>
      <c r="DA152" s="1511"/>
      <c r="DB152" s="1511"/>
      <c r="DC152" s="1511"/>
      <c r="DD152" s="1512"/>
      <c r="DE152" s="1511"/>
      <c r="DF152" s="1511"/>
      <c r="DG152" s="1511"/>
      <c r="DH152" s="1511"/>
      <c r="DI152" s="1521"/>
      <c r="DJ152" s="1522"/>
      <c r="DK152" s="1511"/>
      <c r="DL152" s="1511"/>
      <c r="DM152" s="1511"/>
      <c r="DN152" s="1511"/>
      <c r="DO152" s="1510"/>
      <c r="DP152" s="1511"/>
      <c r="DQ152" s="1511"/>
      <c r="DR152" s="1511"/>
      <c r="DS152" s="1512"/>
      <c r="DT152" s="1511"/>
      <c r="DU152" s="1511"/>
      <c r="DV152" s="1511"/>
      <c r="DW152" s="1511"/>
      <c r="DX152" s="1511"/>
      <c r="DY152" s="1510"/>
      <c r="DZ152" s="1511"/>
      <c r="EA152" s="1511"/>
      <c r="EB152" s="1511"/>
      <c r="EC152" s="1512"/>
      <c r="ED152" s="1511"/>
      <c r="EE152" s="1511"/>
      <c r="EF152" s="1511"/>
      <c r="EG152" s="1511"/>
      <c r="EH152" s="1511"/>
      <c r="EI152" s="1510"/>
      <c r="EJ152" s="1511"/>
      <c r="EK152" s="1511"/>
      <c r="EL152" s="1511"/>
      <c r="EM152" s="1512"/>
      <c r="EN152" s="1511"/>
      <c r="EO152" s="1511"/>
      <c r="EP152" s="1511"/>
      <c r="EQ152" s="1511"/>
      <c r="ER152" s="1511"/>
      <c r="ES152" s="1510"/>
      <c r="ET152" s="1511"/>
      <c r="EU152" s="1511"/>
      <c r="EV152" s="1511"/>
      <c r="EW152" s="1512"/>
      <c r="EX152" s="1510"/>
      <c r="EY152" s="1511"/>
      <c r="EZ152" s="1511"/>
      <c r="FA152" s="1511"/>
      <c r="FB152" s="1512"/>
      <c r="FC152" s="1510"/>
      <c r="FD152" s="1511"/>
      <c r="FE152" s="1511"/>
      <c r="FF152" s="1511"/>
      <c r="FG152" s="1512"/>
      <c r="FH152" s="1511"/>
      <c r="FI152" s="1511"/>
      <c r="FJ152" s="1511"/>
      <c r="FK152" s="1511"/>
      <c r="FL152" s="1511"/>
      <c r="FM152" s="1510"/>
      <c r="FN152" s="1511"/>
      <c r="FO152" s="1511"/>
      <c r="FP152" s="1511"/>
      <c r="FQ152" s="1512"/>
      <c r="FR152" s="1511"/>
      <c r="FS152" s="1511"/>
      <c r="FT152" s="1511"/>
      <c r="FU152" s="1511"/>
      <c r="FV152" s="1511"/>
      <c r="FW152" s="1510"/>
      <c r="FX152" s="1511"/>
      <c r="FY152" s="1511"/>
      <c r="FZ152" s="1511"/>
      <c r="GA152" s="1512"/>
      <c r="GB152" s="1511"/>
      <c r="GC152" s="1511"/>
      <c r="GD152" s="1511"/>
      <c r="GE152" s="1511"/>
      <c r="GF152" s="1512"/>
      <c r="GG152" s="1510"/>
      <c r="GH152" s="1511"/>
      <c r="GI152" s="1511"/>
      <c r="GJ152" s="1511"/>
      <c r="GK152" s="1513"/>
      <c r="GL152" s="1607"/>
      <c r="GM152" s="2154"/>
      <c r="GN152" s="1609"/>
      <c r="GO152" s="1525"/>
      <c r="GP152" s="200"/>
    </row>
    <row r="153" spans="1:198" ht="10.35" customHeight="1">
      <c r="A153" s="1387"/>
      <c r="B153" s="1390"/>
      <c r="C153" s="1390"/>
      <c r="D153" s="1381"/>
      <c r="E153" s="1390"/>
      <c r="F153" s="1381"/>
      <c r="G153" s="1781" t="s">
        <v>858</v>
      </c>
      <c r="H153" s="1738"/>
      <c r="I153" s="214"/>
      <c r="J153" s="215"/>
      <c r="K153" s="215"/>
      <c r="L153" s="215"/>
      <c r="M153" s="215"/>
      <c r="N153" s="218"/>
      <c r="O153" s="215"/>
      <c r="P153" s="215"/>
      <c r="Q153" s="215"/>
      <c r="R153" s="217"/>
      <c r="S153" s="215"/>
      <c r="T153" s="215"/>
      <c r="U153" s="215"/>
      <c r="V153" s="215"/>
      <c r="W153" s="215"/>
      <c r="X153" s="218"/>
      <c r="Y153" s="215"/>
      <c r="Z153" s="215"/>
      <c r="AA153" s="215"/>
      <c r="AB153" s="215"/>
      <c r="AC153" s="218"/>
      <c r="AD153" s="215"/>
      <c r="AE153" s="215"/>
      <c r="AF153" s="215"/>
      <c r="AG153" s="215"/>
      <c r="AH153" s="218"/>
      <c r="AI153" s="215"/>
      <c r="AJ153" s="269"/>
      <c r="AK153" s="215"/>
      <c r="AL153" s="217"/>
      <c r="AM153" s="215"/>
      <c r="AN153" s="215"/>
      <c r="AO153" s="215"/>
      <c r="AP153" s="215"/>
      <c r="AQ153" s="215"/>
      <c r="AR153" s="218"/>
      <c r="AS153" s="215"/>
      <c r="AT153" s="215"/>
      <c r="AU153" s="215"/>
      <c r="AV153" s="217"/>
      <c r="AW153" s="215"/>
      <c r="AX153" s="215"/>
      <c r="AY153" s="215"/>
      <c r="AZ153" s="215"/>
      <c r="BA153" s="215"/>
      <c r="BB153" s="219"/>
      <c r="BC153" s="215"/>
      <c r="BD153" s="215"/>
      <c r="BE153" s="215"/>
      <c r="BF153" s="215"/>
      <c r="BG153" s="218"/>
      <c r="BH153" s="215"/>
      <c r="BI153" s="215"/>
      <c r="BJ153" s="215"/>
      <c r="BK153" s="217"/>
      <c r="BL153" s="215"/>
      <c r="BM153" s="215"/>
      <c r="BN153" s="215"/>
      <c r="BO153" s="215"/>
      <c r="BP153" s="215"/>
      <c r="BQ153" s="218"/>
      <c r="BR153" s="215"/>
      <c r="BS153" s="215"/>
      <c r="BT153" s="215"/>
      <c r="BU153" s="215"/>
      <c r="BV153" s="218"/>
      <c r="BW153" s="215"/>
      <c r="BX153" s="215"/>
      <c r="BY153" s="215"/>
      <c r="BZ153" s="217"/>
      <c r="CA153" s="215"/>
      <c r="CB153" s="215"/>
      <c r="CC153" s="215"/>
      <c r="CD153" s="215"/>
      <c r="CE153" s="217"/>
      <c r="CF153" s="218"/>
      <c r="CG153" s="215"/>
      <c r="CH153" s="215"/>
      <c r="CI153" s="215"/>
      <c r="CJ153" s="217"/>
      <c r="CK153" s="215"/>
      <c r="CL153" s="215"/>
      <c r="CM153" s="215"/>
      <c r="CN153" s="215"/>
      <c r="CO153" s="215"/>
      <c r="CP153" s="218"/>
      <c r="CQ153" s="215"/>
      <c r="CR153" s="215"/>
      <c r="CS153" s="215"/>
      <c r="CT153" s="217"/>
      <c r="CU153" s="215"/>
      <c r="CV153" s="215"/>
      <c r="CW153" s="215"/>
      <c r="CX153" s="215"/>
      <c r="CY153" s="215"/>
      <c r="CZ153" s="218"/>
      <c r="DA153" s="215"/>
      <c r="DB153" s="215"/>
      <c r="DC153" s="215"/>
      <c r="DD153" s="217"/>
      <c r="DE153" s="215"/>
      <c r="DF153" s="215"/>
      <c r="DG153" s="215"/>
      <c r="DH153" s="215"/>
      <c r="DI153" s="220"/>
      <c r="DJ153" s="219"/>
      <c r="DK153" s="215"/>
      <c r="DL153" s="215"/>
      <c r="DM153" s="215"/>
      <c r="DN153" s="215"/>
      <c r="DO153" s="218"/>
      <c r="DP153" s="215"/>
      <c r="DQ153" s="215"/>
      <c r="DR153" s="215"/>
      <c r="DS153" s="217"/>
      <c r="DT153" s="215"/>
      <c r="DU153" s="215"/>
      <c r="DV153" s="215"/>
      <c r="DW153" s="215"/>
      <c r="DX153" s="215"/>
      <c r="DY153" s="218"/>
      <c r="DZ153" s="215"/>
      <c r="EA153" s="215"/>
      <c r="EB153" s="215"/>
      <c r="EC153" s="217"/>
      <c r="ED153" s="215"/>
      <c r="EE153" s="215"/>
      <c r="EF153" s="215"/>
      <c r="EG153" s="215"/>
      <c r="EH153" s="215"/>
      <c r="EI153" s="218"/>
      <c r="EJ153" s="215"/>
      <c r="EK153" s="215"/>
      <c r="EL153" s="215"/>
      <c r="EM153" s="217"/>
      <c r="EN153" s="215"/>
      <c r="EO153" s="215"/>
      <c r="EP153" s="215"/>
      <c r="EQ153" s="215"/>
      <c r="ER153" s="215"/>
      <c r="ES153" s="218"/>
      <c r="ET153" s="215"/>
      <c r="EU153" s="215"/>
      <c r="EV153" s="215"/>
      <c r="EW153" s="217"/>
      <c r="EX153" s="218"/>
      <c r="EY153" s="215"/>
      <c r="EZ153" s="215"/>
      <c r="FA153" s="215"/>
      <c r="FB153" s="217"/>
      <c r="FC153" s="218"/>
      <c r="FD153" s="215"/>
      <c r="FE153" s="215"/>
      <c r="FF153" s="215"/>
      <c r="FG153" s="217"/>
      <c r="FH153" s="215"/>
      <c r="FI153" s="215"/>
      <c r="FJ153" s="215"/>
      <c r="FK153" s="215"/>
      <c r="FL153" s="215"/>
      <c r="FM153" s="218"/>
      <c r="FN153" s="215"/>
      <c r="FO153" s="215"/>
      <c r="FP153" s="215"/>
      <c r="FQ153" s="217"/>
      <c r="FR153" s="215"/>
      <c r="FS153" s="215"/>
      <c r="FT153" s="215"/>
      <c r="FU153" s="215"/>
      <c r="FV153" s="215"/>
      <c r="FW153" s="218"/>
      <c r="FX153" s="215"/>
      <c r="FY153" s="215"/>
      <c r="FZ153" s="215"/>
      <c r="GA153" s="217"/>
      <c r="GB153" s="215"/>
      <c r="GC153" s="215"/>
      <c r="GD153" s="215"/>
      <c r="GE153" s="215"/>
      <c r="GF153" s="215"/>
      <c r="GG153" s="218"/>
      <c r="GH153" s="215"/>
      <c r="GI153" s="215"/>
      <c r="GJ153" s="215"/>
      <c r="GK153" s="221"/>
      <c r="GL153" s="1604">
        <f>SUM(I155:GK155)</f>
        <v>18</v>
      </c>
      <c r="GM153" s="2157">
        <f>ROUND(GL153/30,2)</f>
        <v>0.6</v>
      </c>
      <c r="GN153" s="1607">
        <f>COUNT(I155:GK155)</f>
        <v>3</v>
      </c>
      <c r="GO153" s="1525"/>
      <c r="GP153" s="200"/>
    </row>
    <row r="154" spans="1:198" ht="10.35" customHeight="1">
      <c r="A154" s="1387"/>
      <c r="B154" s="1390"/>
      <c r="C154" s="1390"/>
      <c r="D154" s="1381"/>
      <c r="E154" s="1390"/>
      <c r="F154" s="1381"/>
      <c r="G154" s="1733"/>
      <c r="H154" s="1740"/>
      <c r="I154" s="214"/>
      <c r="J154" s="215"/>
      <c r="K154" s="215"/>
      <c r="L154" s="215"/>
      <c r="M154" s="215"/>
      <c r="N154" s="218"/>
      <c r="O154" s="215"/>
      <c r="P154" s="215"/>
      <c r="Q154" s="215"/>
      <c r="R154" s="217"/>
      <c r="S154" s="215"/>
      <c r="T154" s="215"/>
      <c r="U154" s="215"/>
      <c r="V154" s="215"/>
      <c r="W154" s="215"/>
      <c r="X154" s="218"/>
      <c r="Y154" s="215"/>
      <c r="Z154" s="215"/>
      <c r="AA154" s="215"/>
      <c r="AB154" s="215"/>
      <c r="AC154" s="218"/>
      <c r="AD154" s="215"/>
      <c r="AE154" s="215"/>
      <c r="AF154" s="215"/>
      <c r="AG154" s="215"/>
      <c r="AH154" s="218"/>
      <c r="AI154" s="215"/>
      <c r="AJ154" s="215"/>
      <c r="AK154" s="215"/>
      <c r="AL154" s="217"/>
      <c r="AM154" s="215"/>
      <c r="AN154" s="215"/>
      <c r="AO154" s="215"/>
      <c r="AP154" s="215"/>
      <c r="AQ154" s="215"/>
      <c r="AR154" s="218"/>
      <c r="AS154" s="215"/>
      <c r="AT154" s="215"/>
      <c r="AU154" s="215"/>
      <c r="AV154" s="217"/>
      <c r="AW154" s="215"/>
      <c r="AX154" s="215"/>
      <c r="AY154" s="215"/>
      <c r="AZ154" s="215"/>
      <c r="BA154" s="215"/>
      <c r="BB154" s="219"/>
      <c r="BC154" s="215"/>
      <c r="BD154" s="215"/>
      <c r="BE154" s="215"/>
      <c r="BF154" s="215"/>
      <c r="BG154" s="218"/>
      <c r="BH154" s="215"/>
      <c r="BI154" s="215"/>
      <c r="BJ154" s="215"/>
      <c r="BK154" s="217"/>
      <c r="BL154" s="215"/>
      <c r="BM154" s="215"/>
      <c r="BN154" s="215"/>
      <c r="BO154" s="215"/>
      <c r="BP154" s="215"/>
      <c r="BQ154" s="218"/>
      <c r="BR154" s="215"/>
      <c r="BS154" s="215"/>
      <c r="BT154" s="215"/>
      <c r="BU154" s="215"/>
      <c r="BV154" s="218"/>
      <c r="BW154" s="215"/>
      <c r="BX154" s="215"/>
      <c r="BY154" s="215"/>
      <c r="BZ154" s="217"/>
      <c r="CA154" s="215"/>
      <c r="CB154" s="215"/>
      <c r="CC154" s="215"/>
      <c r="CD154" s="215"/>
      <c r="CE154" s="217"/>
      <c r="CF154" s="218"/>
      <c r="CG154" s="215"/>
      <c r="CH154" s="215"/>
      <c r="CI154" s="215"/>
      <c r="CJ154" s="217"/>
      <c r="CK154" s="215"/>
      <c r="CL154" s="215"/>
      <c r="CM154" s="215"/>
      <c r="CN154" s="215"/>
      <c r="CO154" s="215"/>
      <c r="CP154" s="218"/>
      <c r="CQ154" s="215"/>
      <c r="CR154" s="215"/>
      <c r="CS154" s="215"/>
      <c r="CT154" s="217"/>
      <c r="CU154" s="215"/>
      <c r="CV154" s="215"/>
      <c r="CW154" s="215"/>
      <c r="CX154" s="215"/>
      <c r="CY154" s="215"/>
      <c r="CZ154" s="218"/>
      <c r="DA154" s="215"/>
      <c r="DB154" s="215"/>
      <c r="DC154" s="215"/>
      <c r="DD154" s="217"/>
      <c r="DE154" s="215"/>
      <c r="DF154" s="215"/>
      <c r="DG154" s="215"/>
      <c r="DH154" s="215"/>
      <c r="DI154" s="220"/>
      <c r="DJ154" s="219"/>
      <c r="DK154" s="215"/>
      <c r="DL154" s="215"/>
      <c r="DM154" s="215"/>
      <c r="DN154" s="215"/>
      <c r="DO154" s="218"/>
      <c r="DP154" s="215"/>
      <c r="DQ154" s="215"/>
      <c r="DR154" s="215"/>
      <c r="DS154" s="217"/>
      <c r="DT154" s="215"/>
      <c r="DU154" s="215"/>
      <c r="DV154" s="215"/>
      <c r="DW154" s="215"/>
      <c r="DX154" s="215"/>
      <c r="DY154" s="218"/>
      <c r="DZ154" s="215"/>
      <c r="EA154" s="215"/>
      <c r="EB154" s="215"/>
      <c r="EC154" s="217"/>
      <c r="ED154" s="215"/>
      <c r="EE154" s="215"/>
      <c r="EF154" s="215"/>
      <c r="EG154" s="215"/>
      <c r="EH154" s="215"/>
      <c r="EI154" s="218"/>
      <c r="EJ154" s="215"/>
      <c r="EK154" s="215"/>
      <c r="EL154" s="215"/>
      <c r="EM154" s="217"/>
      <c r="EN154" s="215"/>
      <c r="EO154" s="215"/>
      <c r="EP154" s="215"/>
      <c r="EQ154" s="215"/>
      <c r="ER154" s="215"/>
      <c r="ES154" s="218"/>
      <c r="ET154" s="215"/>
      <c r="EU154" s="215"/>
      <c r="EV154" s="215"/>
      <c r="EW154" s="217"/>
      <c r="EX154" s="218"/>
      <c r="EY154" s="215"/>
      <c r="EZ154" s="215"/>
      <c r="FA154" s="215"/>
      <c r="FB154" s="217"/>
      <c r="FC154" s="218"/>
      <c r="FD154" s="215"/>
      <c r="FE154" s="215"/>
      <c r="FF154" s="215"/>
      <c r="FG154" s="217"/>
      <c r="FH154" s="215"/>
      <c r="FI154" s="215"/>
      <c r="FJ154" s="215"/>
      <c r="FK154" s="215"/>
      <c r="FL154" s="215"/>
      <c r="FM154" s="218"/>
      <c r="FN154" s="215"/>
      <c r="FO154" s="215"/>
      <c r="FP154" s="215"/>
      <c r="FQ154" s="217"/>
      <c r="FR154" s="215"/>
      <c r="FS154" s="215"/>
      <c r="FT154" s="215"/>
      <c r="FU154" s="215"/>
      <c r="FV154" s="215"/>
      <c r="FW154" s="218"/>
      <c r="FX154" s="215"/>
      <c r="FY154" s="215"/>
      <c r="FZ154" s="215"/>
      <c r="GA154" s="217"/>
      <c r="GB154" s="215"/>
      <c r="GC154" s="215"/>
      <c r="GD154" s="215"/>
      <c r="GE154" s="215"/>
      <c r="GF154" s="215"/>
      <c r="GG154" s="218"/>
      <c r="GH154" s="215"/>
      <c r="GI154" s="215"/>
      <c r="GJ154" s="215"/>
      <c r="GK154" s="221"/>
      <c r="GL154" s="1605"/>
      <c r="GM154" s="2154"/>
      <c r="GN154" s="1609"/>
      <c r="GO154" s="1525"/>
      <c r="GP154" s="200"/>
    </row>
    <row r="155" spans="1:198" ht="10.35" customHeight="1">
      <c r="A155" s="1404"/>
      <c r="B155" s="1406"/>
      <c r="C155" s="1406"/>
      <c r="D155" s="1384"/>
      <c r="E155" s="1406"/>
      <c r="F155" s="1384"/>
      <c r="G155" s="1782"/>
      <c r="H155" s="1783"/>
      <c r="I155" s="1536">
        <v>5</v>
      </c>
      <c r="J155" s="1502"/>
      <c r="K155" s="1502"/>
      <c r="L155" s="1502"/>
      <c r="M155" s="1502"/>
      <c r="N155" s="1501">
        <v>6</v>
      </c>
      <c r="O155" s="1502"/>
      <c r="P155" s="1502"/>
      <c r="Q155" s="1502"/>
      <c r="R155" s="1503"/>
      <c r="S155" s="1502">
        <v>7</v>
      </c>
      <c r="T155" s="1502"/>
      <c r="U155" s="1502"/>
      <c r="V155" s="1502"/>
      <c r="W155" s="1503"/>
      <c r="X155" s="1501"/>
      <c r="Y155" s="1502"/>
      <c r="Z155" s="1502"/>
      <c r="AA155" s="1502"/>
      <c r="AB155" s="1502"/>
      <c r="AC155" s="1501"/>
      <c r="AD155" s="1502"/>
      <c r="AE155" s="1502"/>
      <c r="AF155" s="1502"/>
      <c r="AG155" s="1502"/>
      <c r="AH155" s="1501"/>
      <c r="AI155" s="1502"/>
      <c r="AJ155" s="1502"/>
      <c r="AK155" s="1502"/>
      <c r="AL155" s="1503"/>
      <c r="AM155" s="1501"/>
      <c r="AN155" s="1502"/>
      <c r="AO155" s="1502"/>
      <c r="AP155" s="1502"/>
      <c r="AQ155" s="1502"/>
      <c r="AR155" s="1501"/>
      <c r="AS155" s="1502"/>
      <c r="AT155" s="1502"/>
      <c r="AU155" s="1502"/>
      <c r="AV155" s="1503"/>
      <c r="AW155" s="1501"/>
      <c r="AX155" s="1502"/>
      <c r="AY155" s="1502"/>
      <c r="AZ155" s="1502"/>
      <c r="BA155" s="1544"/>
      <c r="BB155" s="1545"/>
      <c r="BC155" s="1502"/>
      <c r="BD155" s="1502"/>
      <c r="BE155" s="1502"/>
      <c r="BF155" s="1502"/>
      <c r="BG155" s="1501"/>
      <c r="BH155" s="1502"/>
      <c r="BI155" s="1502"/>
      <c r="BJ155" s="1502"/>
      <c r="BK155" s="1503"/>
      <c r="BL155" s="1502"/>
      <c r="BM155" s="1502"/>
      <c r="BN155" s="1502"/>
      <c r="BO155" s="1502"/>
      <c r="BP155" s="1503"/>
      <c r="BQ155" s="1501"/>
      <c r="BR155" s="1502"/>
      <c r="BS155" s="1502"/>
      <c r="BT155" s="1502"/>
      <c r="BU155" s="1502"/>
      <c r="BV155" s="1610"/>
      <c r="BW155" s="1611"/>
      <c r="BX155" s="1611"/>
      <c r="BY155" s="1611"/>
      <c r="BZ155" s="1612"/>
      <c r="CA155" s="1502"/>
      <c r="CB155" s="1502"/>
      <c r="CC155" s="1502"/>
      <c r="CD155" s="1502"/>
      <c r="CE155" s="1503"/>
      <c r="CF155" s="1501"/>
      <c r="CG155" s="1502"/>
      <c r="CH155" s="1502"/>
      <c r="CI155" s="1502"/>
      <c r="CJ155" s="1503"/>
      <c r="CK155" s="1502"/>
      <c r="CL155" s="1502"/>
      <c r="CM155" s="1502"/>
      <c r="CN155" s="1502"/>
      <c r="CO155" s="1502"/>
      <c r="CP155" s="1501"/>
      <c r="CQ155" s="1502"/>
      <c r="CR155" s="1502"/>
      <c r="CS155" s="1502"/>
      <c r="CT155" s="1503"/>
      <c r="CU155" s="1502"/>
      <c r="CV155" s="1502"/>
      <c r="CW155" s="1502"/>
      <c r="CX155" s="1502"/>
      <c r="CY155" s="1502"/>
      <c r="CZ155" s="1501"/>
      <c r="DA155" s="1502"/>
      <c r="DB155" s="1502"/>
      <c r="DC155" s="1502"/>
      <c r="DD155" s="1503"/>
      <c r="DE155" s="1502"/>
      <c r="DF155" s="1502"/>
      <c r="DG155" s="1502"/>
      <c r="DH155" s="1502"/>
      <c r="DI155" s="1544"/>
      <c r="DJ155" s="1545"/>
      <c r="DK155" s="1502"/>
      <c r="DL155" s="1502"/>
      <c r="DM155" s="1502"/>
      <c r="DN155" s="1502"/>
      <c r="DO155" s="1501"/>
      <c r="DP155" s="1502"/>
      <c r="DQ155" s="1502"/>
      <c r="DR155" s="1502"/>
      <c r="DS155" s="1503"/>
      <c r="DT155" s="1502"/>
      <c r="DU155" s="1502"/>
      <c r="DV155" s="1502"/>
      <c r="DW155" s="1502"/>
      <c r="DX155" s="1502"/>
      <c r="DY155" s="1501"/>
      <c r="DZ155" s="1502"/>
      <c r="EA155" s="1502"/>
      <c r="EB155" s="1502"/>
      <c r="EC155" s="1503"/>
      <c r="ED155" s="1502"/>
      <c r="EE155" s="1502"/>
      <c r="EF155" s="1502"/>
      <c r="EG155" s="1502"/>
      <c r="EH155" s="1502"/>
      <c r="EI155" s="1501"/>
      <c r="EJ155" s="1502"/>
      <c r="EK155" s="1502"/>
      <c r="EL155" s="1502"/>
      <c r="EM155" s="1503"/>
      <c r="EN155" s="1502"/>
      <c r="EO155" s="1502"/>
      <c r="EP155" s="1502"/>
      <c r="EQ155" s="1502"/>
      <c r="ER155" s="1502"/>
      <c r="ES155" s="1501"/>
      <c r="ET155" s="1502"/>
      <c r="EU155" s="1502"/>
      <c r="EV155" s="1502"/>
      <c r="EW155" s="1503"/>
      <c r="EX155" s="1501"/>
      <c r="EY155" s="1502"/>
      <c r="EZ155" s="1502"/>
      <c r="FA155" s="1502"/>
      <c r="FB155" s="1503"/>
      <c r="FC155" s="1501"/>
      <c r="FD155" s="1502"/>
      <c r="FE155" s="1502"/>
      <c r="FF155" s="1502"/>
      <c r="FG155" s="1503"/>
      <c r="FH155" s="1502"/>
      <c r="FI155" s="1502"/>
      <c r="FJ155" s="1502"/>
      <c r="FK155" s="1502"/>
      <c r="FL155" s="1502"/>
      <c r="FM155" s="1501"/>
      <c r="FN155" s="1502"/>
      <c r="FO155" s="1502"/>
      <c r="FP155" s="1502"/>
      <c r="FQ155" s="1503"/>
      <c r="FR155" s="1502"/>
      <c r="FS155" s="1502"/>
      <c r="FT155" s="1502"/>
      <c r="FU155" s="1502"/>
      <c r="FV155" s="1502"/>
      <c r="FW155" s="1501"/>
      <c r="FX155" s="1502"/>
      <c r="FY155" s="1502"/>
      <c r="FZ155" s="1502"/>
      <c r="GA155" s="1503"/>
      <c r="GB155" s="1502"/>
      <c r="GC155" s="1502"/>
      <c r="GD155" s="1502"/>
      <c r="GE155" s="1502"/>
      <c r="GF155" s="1503"/>
      <c r="GG155" s="1501"/>
      <c r="GH155" s="1502"/>
      <c r="GI155" s="1502"/>
      <c r="GJ155" s="1502"/>
      <c r="GK155" s="1541"/>
      <c r="GL155" s="1607"/>
      <c r="GM155" s="2156"/>
      <c r="GN155" s="1609"/>
      <c r="GO155" s="1537"/>
      <c r="GP155" s="200"/>
    </row>
    <row r="156" spans="1:198" ht="10.35" customHeight="1">
      <c r="A156" s="1402"/>
      <c r="B156" s="1405" t="str">
        <f>IF($A156="","",VLOOKUP($A156,②従事者明細!$A$3:$I$39,2))</f>
        <v/>
      </c>
      <c r="C156" s="1405" t="str">
        <f>IF($A156="","",VLOOKUP($A156,②従事者明細!$A$3:$I$39,3))</f>
        <v/>
      </c>
      <c r="D156" s="1383" t="str">
        <f>IF($A156="","",VLOOKUP($A156,②従事者明細!$A$3:$I$39,6))</f>
        <v/>
      </c>
      <c r="E156" s="1405" t="str">
        <f>IF($A156="","",VLOOKUP($A156,②従事者明細!$A$3:$I$39,5))</f>
        <v/>
      </c>
      <c r="F156" s="1383" t="str">
        <f>IF($A156="","",VLOOKUP($A156,②従事者明細!$A$3:$I$39,4))</f>
        <v/>
      </c>
      <c r="G156" s="1731" t="s">
        <v>856</v>
      </c>
      <c r="H156" s="1732"/>
      <c r="I156" s="207"/>
      <c r="J156" s="208"/>
      <c r="K156" s="208"/>
      <c r="L156" s="208"/>
      <c r="M156" s="208"/>
      <c r="N156" s="210"/>
      <c r="O156" s="208"/>
      <c r="P156" s="208"/>
      <c r="Q156" s="208"/>
      <c r="R156" s="209"/>
      <c r="S156" s="208"/>
      <c r="T156" s="208"/>
      <c r="U156" s="208"/>
      <c r="V156" s="208"/>
      <c r="W156" s="208"/>
      <c r="X156" s="210"/>
      <c r="Y156" s="208"/>
      <c r="Z156" s="208"/>
      <c r="AA156" s="208"/>
      <c r="AB156" s="208"/>
      <c r="AC156" s="210"/>
      <c r="AD156" s="208"/>
      <c r="AE156" s="208"/>
      <c r="AF156" s="208"/>
      <c r="AG156" s="208"/>
      <c r="AH156" s="210"/>
      <c r="AI156" s="208"/>
      <c r="AJ156" s="208"/>
      <c r="AK156" s="208"/>
      <c r="AL156" s="209"/>
      <c r="AM156" s="208"/>
      <c r="AN156" s="208"/>
      <c r="AO156" s="208"/>
      <c r="AP156" s="208"/>
      <c r="AQ156" s="208"/>
      <c r="AR156" s="210"/>
      <c r="AS156" s="208"/>
      <c r="AT156" s="208"/>
      <c r="AU156" s="208"/>
      <c r="AV156" s="209"/>
      <c r="AW156" s="208"/>
      <c r="AX156" s="208"/>
      <c r="AY156" s="208"/>
      <c r="AZ156" s="208"/>
      <c r="BA156" s="208"/>
      <c r="BB156" s="211"/>
      <c r="BC156" s="208"/>
      <c r="BD156" s="208"/>
      <c r="BE156" s="208"/>
      <c r="BF156" s="208"/>
      <c r="BG156" s="210"/>
      <c r="BH156" s="208"/>
      <c r="BI156" s="208"/>
      <c r="BJ156" s="208"/>
      <c r="BK156" s="209"/>
      <c r="BL156" s="208"/>
      <c r="BM156" s="208"/>
      <c r="BN156" s="208"/>
      <c r="BO156" s="208"/>
      <c r="BP156" s="208"/>
      <c r="BQ156" s="210"/>
      <c r="BR156" s="208"/>
      <c r="BS156" s="208"/>
      <c r="BT156" s="208"/>
      <c r="BU156" s="208"/>
      <c r="BV156" s="210"/>
      <c r="BW156" s="208"/>
      <c r="BX156" s="208"/>
      <c r="BY156" s="208"/>
      <c r="BZ156" s="209"/>
      <c r="CA156" s="208"/>
      <c r="CB156" s="208"/>
      <c r="CC156" s="208"/>
      <c r="CD156" s="208"/>
      <c r="CE156" s="209"/>
      <c r="CF156" s="210"/>
      <c r="CG156" s="208"/>
      <c r="CH156" s="208"/>
      <c r="CI156" s="208"/>
      <c r="CJ156" s="209"/>
      <c r="CK156" s="208"/>
      <c r="CL156" s="208"/>
      <c r="CM156" s="208"/>
      <c r="CN156" s="208"/>
      <c r="CO156" s="208"/>
      <c r="CP156" s="210"/>
      <c r="CQ156" s="208"/>
      <c r="CR156" s="208"/>
      <c r="CS156" s="208"/>
      <c r="CT156" s="209"/>
      <c r="CU156" s="208"/>
      <c r="CV156" s="208"/>
      <c r="CW156" s="208"/>
      <c r="CX156" s="208"/>
      <c r="CY156" s="208"/>
      <c r="CZ156" s="210"/>
      <c r="DA156" s="208"/>
      <c r="DB156" s="208"/>
      <c r="DC156" s="208"/>
      <c r="DD156" s="209"/>
      <c r="DE156" s="208"/>
      <c r="DF156" s="208"/>
      <c r="DG156" s="208"/>
      <c r="DH156" s="208"/>
      <c r="DI156" s="212"/>
      <c r="DJ156" s="211"/>
      <c r="DK156" s="208"/>
      <c r="DL156" s="208"/>
      <c r="DM156" s="208"/>
      <c r="DN156" s="208"/>
      <c r="DO156" s="210"/>
      <c r="DP156" s="208"/>
      <c r="DQ156" s="208"/>
      <c r="DR156" s="208"/>
      <c r="DS156" s="209"/>
      <c r="DT156" s="208"/>
      <c r="DU156" s="208"/>
      <c r="DV156" s="208"/>
      <c r="DW156" s="208"/>
      <c r="DX156" s="208"/>
      <c r="DY156" s="210"/>
      <c r="DZ156" s="208"/>
      <c r="EA156" s="208"/>
      <c r="EB156" s="208"/>
      <c r="EC156" s="209"/>
      <c r="ED156" s="208"/>
      <c r="EE156" s="208"/>
      <c r="EF156" s="208"/>
      <c r="EG156" s="208"/>
      <c r="EH156" s="208"/>
      <c r="EI156" s="210"/>
      <c r="EJ156" s="208"/>
      <c r="EK156" s="208"/>
      <c r="EL156" s="208"/>
      <c r="EM156" s="209"/>
      <c r="EN156" s="208"/>
      <c r="EO156" s="208"/>
      <c r="EP156" s="208"/>
      <c r="EQ156" s="208"/>
      <c r="ER156" s="208"/>
      <c r="ES156" s="210"/>
      <c r="ET156" s="208"/>
      <c r="EU156" s="208"/>
      <c r="EV156" s="208"/>
      <c r="EW156" s="209"/>
      <c r="EX156" s="210"/>
      <c r="EY156" s="208"/>
      <c r="EZ156" s="208"/>
      <c r="FA156" s="208"/>
      <c r="FB156" s="209"/>
      <c r="FC156" s="210"/>
      <c r="FD156" s="208"/>
      <c r="FE156" s="208"/>
      <c r="FF156" s="208"/>
      <c r="FG156" s="209"/>
      <c r="FH156" s="208"/>
      <c r="FI156" s="208"/>
      <c r="FJ156" s="208"/>
      <c r="FK156" s="208"/>
      <c r="FL156" s="208"/>
      <c r="FM156" s="210"/>
      <c r="FN156" s="208"/>
      <c r="FO156" s="208"/>
      <c r="FP156" s="208"/>
      <c r="FQ156" s="209"/>
      <c r="FR156" s="208"/>
      <c r="FS156" s="208"/>
      <c r="FT156" s="208"/>
      <c r="FU156" s="208"/>
      <c r="FV156" s="208"/>
      <c r="FW156" s="210"/>
      <c r="FX156" s="208"/>
      <c r="FY156" s="208"/>
      <c r="FZ156" s="208"/>
      <c r="GA156" s="209"/>
      <c r="GB156" s="208"/>
      <c r="GC156" s="208"/>
      <c r="GD156" s="208"/>
      <c r="GE156" s="208"/>
      <c r="GF156" s="208"/>
      <c r="GG156" s="210"/>
      <c r="GH156" s="208"/>
      <c r="GI156" s="208"/>
      <c r="GJ156" s="208"/>
      <c r="GK156" s="213"/>
      <c r="GL156" s="1608">
        <f>SUM(I158:GK158)</f>
        <v>6</v>
      </c>
      <c r="GM156" s="2153">
        <f>ROUND(GL156/30,2)</f>
        <v>0.2</v>
      </c>
      <c r="GN156" s="1608">
        <f>COUNT(I158:GK158)</f>
        <v>3</v>
      </c>
      <c r="GO156" s="1530"/>
      <c r="GP156" s="200"/>
    </row>
    <row r="157" spans="1:198" ht="10.35" customHeight="1">
      <c r="A157" s="1387"/>
      <c r="B157" s="1390"/>
      <c r="C157" s="1390"/>
      <c r="D157" s="1381"/>
      <c r="E157" s="1390"/>
      <c r="F157" s="1381"/>
      <c r="G157" s="1733"/>
      <c r="H157" s="1734"/>
      <c r="I157" s="214"/>
      <c r="J157" s="215"/>
      <c r="K157" s="215"/>
      <c r="L157" s="215"/>
      <c r="M157" s="215"/>
      <c r="N157" s="218"/>
      <c r="O157" s="215"/>
      <c r="P157" s="215"/>
      <c r="Q157" s="215"/>
      <c r="R157" s="217"/>
      <c r="S157" s="215"/>
      <c r="T157" s="215"/>
      <c r="U157" s="215"/>
      <c r="V157" s="215"/>
      <c r="W157" s="215"/>
      <c r="X157" s="218"/>
      <c r="Y157" s="215"/>
      <c r="Z157" s="215"/>
      <c r="AA157" s="215"/>
      <c r="AB157" s="215"/>
      <c r="AC157" s="218"/>
      <c r="AD157" s="215"/>
      <c r="AE157" s="215"/>
      <c r="AF157" s="215"/>
      <c r="AG157" s="215"/>
      <c r="AH157" s="218"/>
      <c r="AI157" s="215"/>
      <c r="AJ157" s="215"/>
      <c r="AK157" s="215"/>
      <c r="AL157" s="217"/>
      <c r="AM157" s="215"/>
      <c r="AN157" s="215"/>
      <c r="AO157" s="215"/>
      <c r="AP157" s="215"/>
      <c r="AQ157" s="215"/>
      <c r="AR157" s="218"/>
      <c r="AS157" s="215"/>
      <c r="AT157" s="215"/>
      <c r="AU157" s="215"/>
      <c r="AV157" s="217"/>
      <c r="AW157" s="215"/>
      <c r="AX157" s="215"/>
      <c r="AY157" s="215"/>
      <c r="AZ157" s="215"/>
      <c r="BA157" s="215"/>
      <c r="BB157" s="219"/>
      <c r="BC157" s="215"/>
      <c r="BD157" s="215"/>
      <c r="BE157" s="215"/>
      <c r="BF157" s="215"/>
      <c r="BG157" s="218"/>
      <c r="BH157" s="215"/>
      <c r="BI157" s="215"/>
      <c r="BJ157" s="215"/>
      <c r="BK157" s="217"/>
      <c r="BL157" s="215"/>
      <c r="BM157" s="215"/>
      <c r="BN157" s="215"/>
      <c r="BO157" s="215"/>
      <c r="BP157" s="215"/>
      <c r="BQ157" s="218"/>
      <c r="BR157" s="215"/>
      <c r="BS157" s="215"/>
      <c r="BT157" s="215"/>
      <c r="BU157" s="215"/>
      <c r="BV157" s="218"/>
      <c r="BW157" s="215"/>
      <c r="BX157" s="215"/>
      <c r="BY157" s="215"/>
      <c r="BZ157" s="217"/>
      <c r="CA157" s="215"/>
      <c r="CB157" s="215"/>
      <c r="CC157" s="215"/>
      <c r="CD157" s="215"/>
      <c r="CE157" s="217"/>
      <c r="CF157" s="218"/>
      <c r="CG157" s="215"/>
      <c r="CH157" s="215"/>
      <c r="CI157" s="215"/>
      <c r="CJ157" s="217"/>
      <c r="CK157" s="215"/>
      <c r="CL157" s="215"/>
      <c r="CM157" s="215"/>
      <c r="CN157" s="215"/>
      <c r="CO157" s="215"/>
      <c r="CP157" s="218"/>
      <c r="CQ157" s="215"/>
      <c r="CR157" s="215"/>
      <c r="CS157" s="215"/>
      <c r="CT157" s="217"/>
      <c r="CU157" s="215"/>
      <c r="CV157" s="215"/>
      <c r="CW157" s="215"/>
      <c r="CX157" s="215"/>
      <c r="CY157" s="215"/>
      <c r="CZ157" s="218"/>
      <c r="DA157" s="215"/>
      <c r="DB157" s="215"/>
      <c r="DC157" s="215"/>
      <c r="DD157" s="217"/>
      <c r="DE157" s="215"/>
      <c r="DF157" s="215"/>
      <c r="DG157" s="215"/>
      <c r="DH157" s="215"/>
      <c r="DI157" s="220"/>
      <c r="DJ157" s="219"/>
      <c r="DK157" s="215"/>
      <c r="DL157" s="215"/>
      <c r="DM157" s="215"/>
      <c r="DN157" s="215"/>
      <c r="DO157" s="218"/>
      <c r="DP157" s="215"/>
      <c r="DQ157" s="215"/>
      <c r="DR157" s="215"/>
      <c r="DS157" s="217"/>
      <c r="DT157" s="215"/>
      <c r="DU157" s="215"/>
      <c r="DV157" s="215"/>
      <c r="DW157" s="215"/>
      <c r="DX157" s="215"/>
      <c r="DY157" s="218"/>
      <c r="DZ157" s="215"/>
      <c r="EA157" s="215"/>
      <c r="EB157" s="215"/>
      <c r="EC157" s="217"/>
      <c r="ED157" s="215"/>
      <c r="EE157" s="215"/>
      <c r="EF157" s="215"/>
      <c r="EG157" s="215"/>
      <c r="EH157" s="215"/>
      <c r="EI157" s="218"/>
      <c r="EJ157" s="215"/>
      <c r="EK157" s="215"/>
      <c r="EL157" s="215"/>
      <c r="EM157" s="217"/>
      <c r="EN157" s="215"/>
      <c r="EO157" s="215"/>
      <c r="EP157" s="215"/>
      <c r="EQ157" s="215"/>
      <c r="ER157" s="215"/>
      <c r="ES157" s="218"/>
      <c r="ET157" s="215"/>
      <c r="EU157" s="215"/>
      <c r="EV157" s="215"/>
      <c r="EW157" s="217"/>
      <c r="EX157" s="218"/>
      <c r="EY157" s="215"/>
      <c r="EZ157" s="215"/>
      <c r="FA157" s="215"/>
      <c r="FB157" s="217"/>
      <c r="FC157" s="218"/>
      <c r="FD157" s="215"/>
      <c r="FE157" s="215"/>
      <c r="FF157" s="215"/>
      <c r="FG157" s="217"/>
      <c r="FH157" s="215"/>
      <c r="FI157" s="215"/>
      <c r="FJ157" s="215"/>
      <c r="FK157" s="215"/>
      <c r="FL157" s="215"/>
      <c r="FM157" s="218"/>
      <c r="FN157" s="215"/>
      <c r="FO157" s="215"/>
      <c r="FP157" s="215"/>
      <c r="FQ157" s="217"/>
      <c r="FR157" s="215"/>
      <c r="FS157" s="215"/>
      <c r="FT157" s="215"/>
      <c r="FU157" s="215"/>
      <c r="FV157" s="215"/>
      <c r="FW157" s="218"/>
      <c r="FX157" s="215"/>
      <c r="FY157" s="215"/>
      <c r="FZ157" s="215"/>
      <c r="GA157" s="217"/>
      <c r="GB157" s="215"/>
      <c r="GC157" s="215"/>
      <c r="GD157" s="215"/>
      <c r="GE157" s="215"/>
      <c r="GF157" s="215"/>
      <c r="GG157" s="218"/>
      <c r="GH157" s="215"/>
      <c r="GI157" s="215"/>
      <c r="GJ157" s="215"/>
      <c r="GK157" s="221"/>
      <c r="GL157" s="1609"/>
      <c r="GM157" s="2154"/>
      <c r="GN157" s="1609"/>
      <c r="GO157" s="1525"/>
      <c r="GP157" s="200"/>
    </row>
    <row r="158" spans="1:198" ht="10.35" customHeight="1">
      <c r="A158" s="1387"/>
      <c r="B158" s="1390"/>
      <c r="C158" s="1390"/>
      <c r="D158" s="1381"/>
      <c r="E158" s="1390"/>
      <c r="F158" s="1381"/>
      <c r="G158" s="1735"/>
      <c r="H158" s="1736"/>
      <c r="I158" s="1517">
        <v>1</v>
      </c>
      <c r="J158" s="1511"/>
      <c r="K158" s="1511"/>
      <c r="L158" s="1511"/>
      <c r="M158" s="1511"/>
      <c r="N158" s="1603">
        <v>2</v>
      </c>
      <c r="O158" s="1592"/>
      <c r="P158" s="1592"/>
      <c r="Q158" s="1592"/>
      <c r="R158" s="1593"/>
      <c r="S158" s="1511">
        <v>3</v>
      </c>
      <c r="T158" s="1511"/>
      <c r="U158" s="1511"/>
      <c r="V158" s="1511"/>
      <c r="W158" s="1512"/>
      <c r="X158" s="1510"/>
      <c r="Y158" s="1511"/>
      <c r="Z158" s="1511"/>
      <c r="AA158" s="1511"/>
      <c r="AB158" s="1511"/>
      <c r="AC158" s="1510"/>
      <c r="AD158" s="1511"/>
      <c r="AE158" s="1511"/>
      <c r="AF158" s="1511"/>
      <c r="AG158" s="1511"/>
      <c r="AH158" s="1510"/>
      <c r="AI158" s="1511"/>
      <c r="AJ158" s="1511"/>
      <c r="AK158" s="1511"/>
      <c r="AL158" s="1512"/>
      <c r="AM158" s="1510"/>
      <c r="AN158" s="1511"/>
      <c r="AO158" s="1511"/>
      <c r="AP158" s="1511"/>
      <c r="AQ158" s="1511"/>
      <c r="AR158" s="1510"/>
      <c r="AS158" s="1511"/>
      <c r="AT158" s="1511"/>
      <c r="AU158" s="1511"/>
      <c r="AV158" s="1512"/>
      <c r="AW158" s="1510"/>
      <c r="AX158" s="1511"/>
      <c r="AY158" s="1511"/>
      <c r="AZ158" s="1511"/>
      <c r="BA158" s="1521"/>
      <c r="BB158" s="1522"/>
      <c r="BC158" s="1511"/>
      <c r="BD158" s="1511"/>
      <c r="BE158" s="1511"/>
      <c r="BF158" s="1511"/>
      <c r="BG158" s="1510"/>
      <c r="BH158" s="1511"/>
      <c r="BI158" s="1511"/>
      <c r="BJ158" s="1511"/>
      <c r="BK158" s="1512"/>
      <c r="BL158" s="1511"/>
      <c r="BM158" s="1511"/>
      <c r="BN158" s="1511"/>
      <c r="BO158" s="1511"/>
      <c r="BP158" s="1512"/>
      <c r="BQ158" s="1510"/>
      <c r="BR158" s="1511"/>
      <c r="BS158" s="1511"/>
      <c r="BT158" s="1511"/>
      <c r="BU158" s="1511"/>
      <c r="BV158" s="1510"/>
      <c r="BW158" s="1511"/>
      <c r="BX158" s="1511"/>
      <c r="BY158" s="1511"/>
      <c r="BZ158" s="1512"/>
      <c r="CA158" s="1511"/>
      <c r="CB158" s="1511"/>
      <c r="CC158" s="1511"/>
      <c r="CD158" s="1511"/>
      <c r="CE158" s="1512"/>
      <c r="CF158" s="1510"/>
      <c r="CG158" s="1511"/>
      <c r="CH158" s="1511"/>
      <c r="CI158" s="1511"/>
      <c r="CJ158" s="1512"/>
      <c r="CK158" s="1511"/>
      <c r="CL158" s="1511"/>
      <c r="CM158" s="1511"/>
      <c r="CN158" s="1511"/>
      <c r="CO158" s="1511"/>
      <c r="CP158" s="1510"/>
      <c r="CQ158" s="1511"/>
      <c r="CR158" s="1511"/>
      <c r="CS158" s="1511"/>
      <c r="CT158" s="1512"/>
      <c r="CU158" s="1511"/>
      <c r="CV158" s="1511"/>
      <c r="CW158" s="1511"/>
      <c r="CX158" s="1511"/>
      <c r="CY158" s="1511"/>
      <c r="CZ158" s="1510"/>
      <c r="DA158" s="1511"/>
      <c r="DB158" s="1511"/>
      <c r="DC158" s="1511"/>
      <c r="DD158" s="1512"/>
      <c r="DE158" s="1511"/>
      <c r="DF158" s="1511"/>
      <c r="DG158" s="1511"/>
      <c r="DH158" s="1511"/>
      <c r="DI158" s="1521"/>
      <c r="DJ158" s="1522"/>
      <c r="DK158" s="1511"/>
      <c r="DL158" s="1511"/>
      <c r="DM158" s="1511"/>
      <c r="DN158" s="1511"/>
      <c r="DO158" s="1510"/>
      <c r="DP158" s="1511"/>
      <c r="DQ158" s="1511"/>
      <c r="DR158" s="1511"/>
      <c r="DS158" s="1512"/>
      <c r="DT158" s="1511"/>
      <c r="DU158" s="1511"/>
      <c r="DV158" s="1511"/>
      <c r="DW158" s="1511"/>
      <c r="DX158" s="1511"/>
      <c r="DY158" s="1510"/>
      <c r="DZ158" s="1511"/>
      <c r="EA158" s="1511"/>
      <c r="EB158" s="1511"/>
      <c r="EC158" s="1512"/>
      <c r="ED158" s="1511"/>
      <c r="EE158" s="1511"/>
      <c r="EF158" s="1511"/>
      <c r="EG158" s="1511"/>
      <c r="EH158" s="1511"/>
      <c r="EI158" s="1510"/>
      <c r="EJ158" s="1511"/>
      <c r="EK158" s="1511"/>
      <c r="EL158" s="1511"/>
      <c r="EM158" s="1512"/>
      <c r="EN158" s="1511"/>
      <c r="EO158" s="1511"/>
      <c r="EP158" s="1511"/>
      <c r="EQ158" s="1511"/>
      <c r="ER158" s="1511"/>
      <c r="ES158" s="1510"/>
      <c r="ET158" s="1511"/>
      <c r="EU158" s="1511"/>
      <c r="EV158" s="1511"/>
      <c r="EW158" s="1512"/>
      <c r="EX158" s="1510"/>
      <c r="EY158" s="1511"/>
      <c r="EZ158" s="1511"/>
      <c r="FA158" s="1511"/>
      <c r="FB158" s="1512"/>
      <c r="FC158" s="1510"/>
      <c r="FD158" s="1511"/>
      <c r="FE158" s="1511"/>
      <c r="FF158" s="1511"/>
      <c r="FG158" s="1512"/>
      <c r="FH158" s="1511"/>
      <c r="FI158" s="1511"/>
      <c r="FJ158" s="1511"/>
      <c r="FK158" s="1511"/>
      <c r="FL158" s="1511"/>
      <c r="FM158" s="1510"/>
      <c r="FN158" s="1511"/>
      <c r="FO158" s="1511"/>
      <c r="FP158" s="1511"/>
      <c r="FQ158" s="1512"/>
      <c r="FR158" s="1511"/>
      <c r="FS158" s="1511"/>
      <c r="FT158" s="1511"/>
      <c r="FU158" s="1511"/>
      <c r="FV158" s="1511"/>
      <c r="FW158" s="1510"/>
      <c r="FX158" s="1511"/>
      <c r="FY158" s="1511"/>
      <c r="FZ158" s="1511"/>
      <c r="GA158" s="1512"/>
      <c r="GB158" s="1511"/>
      <c r="GC158" s="1511"/>
      <c r="GD158" s="1511"/>
      <c r="GE158" s="1511"/>
      <c r="GF158" s="1512"/>
      <c r="GG158" s="1510"/>
      <c r="GH158" s="1511"/>
      <c r="GI158" s="1511"/>
      <c r="GJ158" s="1511"/>
      <c r="GK158" s="1513"/>
      <c r="GL158" s="1609"/>
      <c r="GM158" s="2155"/>
      <c r="GN158" s="1604"/>
      <c r="GO158" s="1525"/>
      <c r="GP158" s="200"/>
    </row>
    <row r="159" spans="1:198" ht="10.35" customHeight="1">
      <c r="A159" s="1387"/>
      <c r="B159" s="1390"/>
      <c r="C159" s="1390"/>
      <c r="D159" s="1381"/>
      <c r="E159" s="1390"/>
      <c r="F159" s="1381"/>
      <c r="G159" s="1737" t="s">
        <v>857</v>
      </c>
      <c r="H159" s="1738"/>
      <c r="I159" s="214"/>
      <c r="J159" s="215"/>
      <c r="K159" s="215"/>
      <c r="L159" s="215"/>
      <c r="M159" s="215"/>
      <c r="N159" s="218"/>
      <c r="O159" s="215"/>
      <c r="P159" s="215"/>
      <c r="Q159" s="215"/>
      <c r="R159" s="217"/>
      <c r="S159" s="215"/>
      <c r="T159" s="215"/>
      <c r="U159" s="215"/>
      <c r="V159" s="215"/>
      <c r="W159" s="215"/>
      <c r="X159" s="218"/>
      <c r="Y159" s="215"/>
      <c r="Z159" s="215"/>
      <c r="AA159" s="215"/>
      <c r="AB159" s="215"/>
      <c r="AC159" s="218"/>
      <c r="AD159" s="215"/>
      <c r="AE159" s="215"/>
      <c r="AF159" s="215"/>
      <c r="AG159" s="215"/>
      <c r="AH159" s="218"/>
      <c r="AI159" s="215"/>
      <c r="AJ159" s="215"/>
      <c r="AK159" s="215"/>
      <c r="AL159" s="217"/>
      <c r="AM159" s="215"/>
      <c r="AN159" s="215"/>
      <c r="AO159" s="215"/>
      <c r="AP159" s="215"/>
      <c r="AQ159" s="215"/>
      <c r="AR159" s="218"/>
      <c r="AS159" s="215"/>
      <c r="AT159" s="215"/>
      <c r="AU159" s="215"/>
      <c r="AV159" s="217"/>
      <c r="AW159" s="215"/>
      <c r="AX159" s="215"/>
      <c r="AY159" s="215"/>
      <c r="AZ159" s="215"/>
      <c r="BA159" s="215"/>
      <c r="BB159" s="219"/>
      <c r="BC159" s="215"/>
      <c r="BD159" s="215"/>
      <c r="BE159" s="215"/>
      <c r="BF159" s="215"/>
      <c r="BG159" s="218"/>
      <c r="BH159" s="215"/>
      <c r="BI159" s="215"/>
      <c r="BJ159" s="215"/>
      <c r="BK159" s="217"/>
      <c r="BL159" s="215"/>
      <c r="BM159" s="215"/>
      <c r="BN159" s="215"/>
      <c r="BO159" s="215"/>
      <c r="BP159" s="215"/>
      <c r="BQ159" s="218"/>
      <c r="BR159" s="215"/>
      <c r="BS159" s="215"/>
      <c r="BT159" s="215"/>
      <c r="BU159" s="215"/>
      <c r="BV159" s="218"/>
      <c r="BW159" s="215"/>
      <c r="BX159" s="215"/>
      <c r="BY159" s="215"/>
      <c r="BZ159" s="217"/>
      <c r="CA159" s="215"/>
      <c r="CB159" s="215"/>
      <c r="CC159" s="215"/>
      <c r="CD159" s="215"/>
      <c r="CE159" s="217"/>
      <c r="CF159" s="218"/>
      <c r="CG159" s="215"/>
      <c r="CH159" s="215"/>
      <c r="CI159" s="215"/>
      <c r="CJ159" s="217"/>
      <c r="CK159" s="215"/>
      <c r="CL159" s="215"/>
      <c r="CM159" s="215"/>
      <c r="CN159" s="215"/>
      <c r="CO159" s="215"/>
      <c r="CP159" s="218"/>
      <c r="CQ159" s="215"/>
      <c r="CR159" s="215"/>
      <c r="CS159" s="215"/>
      <c r="CT159" s="217"/>
      <c r="CU159" s="215"/>
      <c r="CV159" s="215"/>
      <c r="CW159" s="215"/>
      <c r="CX159" s="215"/>
      <c r="CY159" s="215"/>
      <c r="CZ159" s="218"/>
      <c r="DA159" s="215"/>
      <c r="DB159" s="215"/>
      <c r="DC159" s="215"/>
      <c r="DD159" s="217"/>
      <c r="DE159" s="215"/>
      <c r="DF159" s="215"/>
      <c r="DG159" s="215"/>
      <c r="DH159" s="215"/>
      <c r="DI159" s="220"/>
      <c r="DJ159" s="219"/>
      <c r="DK159" s="215"/>
      <c r="DL159" s="215"/>
      <c r="DM159" s="215"/>
      <c r="DN159" s="215"/>
      <c r="DO159" s="218"/>
      <c r="DP159" s="215"/>
      <c r="DQ159" s="215"/>
      <c r="DR159" s="215"/>
      <c r="DS159" s="217"/>
      <c r="DT159" s="215"/>
      <c r="DU159" s="215"/>
      <c r="DV159" s="215"/>
      <c r="DW159" s="215"/>
      <c r="DX159" s="215"/>
      <c r="DY159" s="218"/>
      <c r="DZ159" s="215"/>
      <c r="EA159" s="215"/>
      <c r="EB159" s="215"/>
      <c r="EC159" s="217"/>
      <c r="ED159" s="215"/>
      <c r="EE159" s="215"/>
      <c r="EF159" s="215"/>
      <c r="EG159" s="215"/>
      <c r="EH159" s="215"/>
      <c r="EI159" s="218"/>
      <c r="EJ159" s="215"/>
      <c r="EK159" s="215"/>
      <c r="EL159" s="215"/>
      <c r="EM159" s="217"/>
      <c r="EN159" s="215"/>
      <c r="EO159" s="215"/>
      <c r="EP159" s="215"/>
      <c r="EQ159" s="215"/>
      <c r="ER159" s="215"/>
      <c r="ES159" s="218"/>
      <c r="ET159" s="215"/>
      <c r="EU159" s="215"/>
      <c r="EV159" s="215"/>
      <c r="EW159" s="217"/>
      <c r="EX159" s="218"/>
      <c r="EY159" s="215"/>
      <c r="EZ159" s="215"/>
      <c r="FA159" s="215"/>
      <c r="FB159" s="217"/>
      <c r="FC159" s="218"/>
      <c r="FD159" s="215"/>
      <c r="FE159" s="215"/>
      <c r="FF159" s="215"/>
      <c r="FG159" s="217"/>
      <c r="FH159" s="215"/>
      <c r="FI159" s="215"/>
      <c r="FJ159" s="215"/>
      <c r="FK159" s="215"/>
      <c r="FL159" s="215"/>
      <c r="FM159" s="218"/>
      <c r="FN159" s="215"/>
      <c r="FO159" s="215"/>
      <c r="FP159" s="215"/>
      <c r="FQ159" s="217"/>
      <c r="FR159" s="215"/>
      <c r="FS159" s="215"/>
      <c r="FT159" s="215"/>
      <c r="FU159" s="215"/>
      <c r="FV159" s="215"/>
      <c r="FW159" s="218"/>
      <c r="FX159" s="215"/>
      <c r="FY159" s="215"/>
      <c r="FZ159" s="215"/>
      <c r="GA159" s="217"/>
      <c r="GB159" s="215"/>
      <c r="GC159" s="215"/>
      <c r="GD159" s="215"/>
      <c r="GE159" s="215"/>
      <c r="GF159" s="215"/>
      <c r="GG159" s="218"/>
      <c r="GH159" s="215"/>
      <c r="GI159" s="215"/>
      <c r="GJ159" s="215"/>
      <c r="GK159" s="221"/>
      <c r="GL159" s="1604">
        <f>SUM(I161:GK161)</f>
        <v>9</v>
      </c>
      <c r="GM159" s="2154">
        <f>ROUND(GL159/30,2)</f>
        <v>0.3</v>
      </c>
      <c r="GN159" s="1609">
        <f>COUNT(I161:GK161)</f>
        <v>3</v>
      </c>
      <c r="GO159" s="1525"/>
      <c r="GP159" s="200"/>
    </row>
    <row r="160" spans="1:198" ht="10.35" customHeight="1">
      <c r="A160" s="1387"/>
      <c r="B160" s="1390"/>
      <c r="C160" s="1390"/>
      <c r="D160" s="1381"/>
      <c r="E160" s="1390"/>
      <c r="F160" s="1381"/>
      <c r="G160" s="1739"/>
      <c r="H160" s="1740"/>
      <c r="I160" s="214"/>
      <c r="J160" s="215"/>
      <c r="K160" s="215"/>
      <c r="L160" s="215"/>
      <c r="M160" s="215"/>
      <c r="N160" s="218"/>
      <c r="O160" s="215"/>
      <c r="P160" s="215"/>
      <c r="Q160" s="215"/>
      <c r="R160" s="217"/>
      <c r="S160" s="215"/>
      <c r="T160" s="215"/>
      <c r="U160" s="215"/>
      <c r="V160" s="215"/>
      <c r="W160" s="215"/>
      <c r="X160" s="218"/>
      <c r="Y160" s="215"/>
      <c r="Z160" s="215"/>
      <c r="AA160" s="215"/>
      <c r="AB160" s="215"/>
      <c r="AC160" s="218"/>
      <c r="AD160" s="215"/>
      <c r="AE160" s="215"/>
      <c r="AF160" s="215"/>
      <c r="AG160" s="215"/>
      <c r="AH160" s="218"/>
      <c r="AI160" s="215"/>
      <c r="AJ160" s="215"/>
      <c r="AK160" s="215"/>
      <c r="AL160" s="217"/>
      <c r="AM160" s="215"/>
      <c r="AN160" s="215"/>
      <c r="AO160" s="215"/>
      <c r="AP160" s="215"/>
      <c r="AQ160" s="215"/>
      <c r="AR160" s="218"/>
      <c r="AS160" s="215"/>
      <c r="AT160" s="215"/>
      <c r="AU160" s="215"/>
      <c r="AV160" s="217"/>
      <c r="AW160" s="215"/>
      <c r="AX160" s="215"/>
      <c r="AY160" s="215"/>
      <c r="AZ160" s="215"/>
      <c r="BA160" s="215"/>
      <c r="BB160" s="219"/>
      <c r="BC160" s="215"/>
      <c r="BD160" s="215"/>
      <c r="BE160" s="215"/>
      <c r="BF160" s="215"/>
      <c r="BG160" s="218"/>
      <c r="BH160" s="215"/>
      <c r="BI160" s="215"/>
      <c r="BJ160" s="215"/>
      <c r="BK160" s="217"/>
      <c r="BL160" s="215"/>
      <c r="BM160" s="215"/>
      <c r="BN160" s="215"/>
      <c r="BO160" s="215"/>
      <c r="BP160" s="215"/>
      <c r="BQ160" s="218"/>
      <c r="BR160" s="215"/>
      <c r="BS160" s="215"/>
      <c r="BT160" s="215"/>
      <c r="BU160" s="215"/>
      <c r="BV160" s="218"/>
      <c r="BW160" s="215"/>
      <c r="BX160" s="215"/>
      <c r="BY160" s="215"/>
      <c r="BZ160" s="217"/>
      <c r="CA160" s="215"/>
      <c r="CB160" s="215"/>
      <c r="CC160" s="215"/>
      <c r="CD160" s="215"/>
      <c r="CE160" s="217"/>
      <c r="CF160" s="218"/>
      <c r="CG160" s="215"/>
      <c r="CH160" s="215"/>
      <c r="CI160" s="215"/>
      <c r="CJ160" s="217"/>
      <c r="CK160" s="215"/>
      <c r="CL160" s="215"/>
      <c r="CM160" s="215"/>
      <c r="CN160" s="215"/>
      <c r="CO160" s="215"/>
      <c r="CP160" s="218"/>
      <c r="CQ160" s="215"/>
      <c r="CR160" s="215"/>
      <c r="CS160" s="215"/>
      <c r="CT160" s="217"/>
      <c r="CU160" s="215"/>
      <c r="CV160" s="215"/>
      <c r="CW160" s="215"/>
      <c r="CX160" s="215"/>
      <c r="CY160" s="215"/>
      <c r="CZ160" s="218"/>
      <c r="DA160" s="215"/>
      <c r="DB160" s="215"/>
      <c r="DC160" s="215"/>
      <c r="DD160" s="217"/>
      <c r="DE160" s="215"/>
      <c r="DF160" s="215"/>
      <c r="DG160" s="215"/>
      <c r="DH160" s="215"/>
      <c r="DI160" s="220"/>
      <c r="DJ160" s="219"/>
      <c r="DK160" s="215"/>
      <c r="DL160" s="215"/>
      <c r="DM160" s="215"/>
      <c r="DN160" s="215"/>
      <c r="DO160" s="218"/>
      <c r="DP160" s="215"/>
      <c r="DQ160" s="215"/>
      <c r="DR160" s="215"/>
      <c r="DS160" s="217"/>
      <c r="DT160" s="215"/>
      <c r="DU160" s="215"/>
      <c r="DV160" s="215"/>
      <c r="DW160" s="215"/>
      <c r="DX160" s="215"/>
      <c r="DY160" s="218"/>
      <c r="DZ160" s="215"/>
      <c r="EA160" s="215"/>
      <c r="EB160" s="215"/>
      <c r="EC160" s="217"/>
      <c r="ED160" s="215"/>
      <c r="EE160" s="215"/>
      <c r="EF160" s="215"/>
      <c r="EG160" s="215"/>
      <c r="EH160" s="215"/>
      <c r="EI160" s="218"/>
      <c r="EJ160" s="215"/>
      <c r="EK160" s="215"/>
      <c r="EL160" s="215"/>
      <c r="EM160" s="217"/>
      <c r="EN160" s="215"/>
      <c r="EO160" s="215"/>
      <c r="EP160" s="215"/>
      <c r="EQ160" s="215"/>
      <c r="ER160" s="215"/>
      <c r="ES160" s="218"/>
      <c r="ET160" s="215"/>
      <c r="EU160" s="215"/>
      <c r="EV160" s="215"/>
      <c r="EW160" s="217"/>
      <c r="EX160" s="218"/>
      <c r="EY160" s="215"/>
      <c r="EZ160" s="215"/>
      <c r="FA160" s="215"/>
      <c r="FB160" s="217"/>
      <c r="FC160" s="218"/>
      <c r="FD160" s="215"/>
      <c r="FE160" s="215"/>
      <c r="FF160" s="215"/>
      <c r="FG160" s="217"/>
      <c r="FH160" s="215"/>
      <c r="FI160" s="215"/>
      <c r="FJ160" s="215"/>
      <c r="FK160" s="215"/>
      <c r="FL160" s="215"/>
      <c r="FM160" s="218"/>
      <c r="FN160" s="215"/>
      <c r="FO160" s="215"/>
      <c r="FP160" s="215"/>
      <c r="FQ160" s="217"/>
      <c r="FR160" s="215"/>
      <c r="FS160" s="215"/>
      <c r="FT160" s="215"/>
      <c r="FU160" s="215"/>
      <c r="FV160" s="215"/>
      <c r="FW160" s="218"/>
      <c r="FX160" s="215"/>
      <c r="FY160" s="215"/>
      <c r="FZ160" s="215"/>
      <c r="GA160" s="217"/>
      <c r="GB160" s="215"/>
      <c r="GC160" s="215"/>
      <c r="GD160" s="215"/>
      <c r="GE160" s="215"/>
      <c r="GF160" s="215"/>
      <c r="GG160" s="218"/>
      <c r="GH160" s="215"/>
      <c r="GI160" s="215"/>
      <c r="GJ160" s="215"/>
      <c r="GK160" s="221"/>
      <c r="GL160" s="1605"/>
      <c r="GM160" s="2154"/>
      <c r="GN160" s="1609"/>
      <c r="GO160" s="1525"/>
      <c r="GP160" s="200"/>
    </row>
    <row r="161" spans="1:198" ht="10.35" customHeight="1">
      <c r="A161" s="1387"/>
      <c r="B161" s="1390"/>
      <c r="C161" s="1390"/>
      <c r="D161" s="1381"/>
      <c r="E161" s="1390"/>
      <c r="F161" s="1381"/>
      <c r="G161" s="1741"/>
      <c r="H161" s="1742"/>
      <c r="I161" s="1591">
        <v>2</v>
      </c>
      <c r="J161" s="1592"/>
      <c r="K161" s="1592"/>
      <c r="L161" s="1592"/>
      <c r="M161" s="1592"/>
      <c r="N161" s="1603">
        <v>3</v>
      </c>
      <c r="O161" s="1592"/>
      <c r="P161" s="1592"/>
      <c r="Q161" s="1592"/>
      <c r="R161" s="1593"/>
      <c r="S161" s="1511">
        <v>4</v>
      </c>
      <c r="T161" s="1511"/>
      <c r="U161" s="1511"/>
      <c r="V161" s="1511"/>
      <c r="W161" s="1512"/>
      <c r="X161" s="1510"/>
      <c r="Y161" s="1511"/>
      <c r="Z161" s="1511"/>
      <c r="AA161" s="1511"/>
      <c r="AB161" s="1511"/>
      <c r="AC161" s="1510"/>
      <c r="AD161" s="1511"/>
      <c r="AE161" s="1511"/>
      <c r="AF161" s="1511"/>
      <c r="AG161" s="1511"/>
      <c r="AH161" s="1510"/>
      <c r="AI161" s="1511"/>
      <c r="AJ161" s="1511"/>
      <c r="AK161" s="1511"/>
      <c r="AL161" s="1512"/>
      <c r="AM161" s="1510"/>
      <c r="AN161" s="1511"/>
      <c r="AO161" s="1511"/>
      <c r="AP161" s="1511"/>
      <c r="AQ161" s="1511"/>
      <c r="AR161" s="1510"/>
      <c r="AS161" s="1511"/>
      <c r="AT161" s="1511"/>
      <c r="AU161" s="1511"/>
      <c r="AV161" s="1512"/>
      <c r="AW161" s="1510"/>
      <c r="AX161" s="1511"/>
      <c r="AY161" s="1511"/>
      <c r="AZ161" s="1511"/>
      <c r="BA161" s="1521"/>
      <c r="BB161" s="1522"/>
      <c r="BC161" s="1511"/>
      <c r="BD161" s="1511"/>
      <c r="BE161" s="1511"/>
      <c r="BF161" s="1511"/>
      <c r="BG161" s="1510"/>
      <c r="BH161" s="1511"/>
      <c r="BI161" s="1511"/>
      <c r="BJ161" s="1511"/>
      <c r="BK161" s="1512"/>
      <c r="BL161" s="1511"/>
      <c r="BM161" s="1511"/>
      <c r="BN161" s="1511"/>
      <c r="BO161" s="1511"/>
      <c r="BP161" s="1512"/>
      <c r="BQ161" s="1510"/>
      <c r="BR161" s="1511"/>
      <c r="BS161" s="1511"/>
      <c r="BT161" s="1511"/>
      <c r="BU161" s="1511"/>
      <c r="BV161" s="1510"/>
      <c r="BW161" s="1511"/>
      <c r="BX161" s="1511"/>
      <c r="BY161" s="1511"/>
      <c r="BZ161" s="1512"/>
      <c r="CA161" s="1511"/>
      <c r="CB161" s="1511"/>
      <c r="CC161" s="1511"/>
      <c r="CD161" s="1511"/>
      <c r="CE161" s="1512"/>
      <c r="CF161" s="1510"/>
      <c r="CG161" s="1511"/>
      <c r="CH161" s="1511"/>
      <c r="CI161" s="1511"/>
      <c r="CJ161" s="1512"/>
      <c r="CK161" s="1511"/>
      <c r="CL161" s="1511"/>
      <c r="CM161" s="1511"/>
      <c r="CN161" s="1511"/>
      <c r="CO161" s="1511"/>
      <c r="CP161" s="1510"/>
      <c r="CQ161" s="1511"/>
      <c r="CR161" s="1511"/>
      <c r="CS161" s="1511"/>
      <c r="CT161" s="1512"/>
      <c r="CU161" s="1511"/>
      <c r="CV161" s="1511"/>
      <c r="CW161" s="1511"/>
      <c r="CX161" s="1511"/>
      <c r="CY161" s="1511"/>
      <c r="CZ161" s="1510"/>
      <c r="DA161" s="1511"/>
      <c r="DB161" s="1511"/>
      <c r="DC161" s="1511"/>
      <c r="DD161" s="1512"/>
      <c r="DE161" s="1511"/>
      <c r="DF161" s="1511"/>
      <c r="DG161" s="1511"/>
      <c r="DH161" s="1511"/>
      <c r="DI161" s="1521"/>
      <c r="DJ161" s="1522"/>
      <c r="DK161" s="1511"/>
      <c r="DL161" s="1511"/>
      <c r="DM161" s="1511"/>
      <c r="DN161" s="1511"/>
      <c r="DO161" s="1510"/>
      <c r="DP161" s="1511"/>
      <c r="DQ161" s="1511"/>
      <c r="DR161" s="1511"/>
      <c r="DS161" s="1512"/>
      <c r="DT161" s="1511"/>
      <c r="DU161" s="1511"/>
      <c r="DV161" s="1511"/>
      <c r="DW161" s="1511"/>
      <c r="DX161" s="1511"/>
      <c r="DY161" s="1510"/>
      <c r="DZ161" s="1511"/>
      <c r="EA161" s="1511"/>
      <c r="EB161" s="1511"/>
      <c r="EC161" s="1512"/>
      <c r="ED161" s="1511"/>
      <c r="EE161" s="1511"/>
      <c r="EF161" s="1511"/>
      <c r="EG161" s="1511"/>
      <c r="EH161" s="1511"/>
      <c r="EI161" s="1510"/>
      <c r="EJ161" s="1511"/>
      <c r="EK161" s="1511"/>
      <c r="EL161" s="1511"/>
      <c r="EM161" s="1512"/>
      <c r="EN161" s="1511"/>
      <c r="EO161" s="1511"/>
      <c r="EP161" s="1511"/>
      <c r="EQ161" s="1511"/>
      <c r="ER161" s="1511"/>
      <c r="ES161" s="1510"/>
      <c r="ET161" s="1511"/>
      <c r="EU161" s="1511"/>
      <c r="EV161" s="1511"/>
      <c r="EW161" s="1512"/>
      <c r="EX161" s="1510"/>
      <c r="EY161" s="1511"/>
      <c r="EZ161" s="1511"/>
      <c r="FA161" s="1511"/>
      <c r="FB161" s="1512"/>
      <c r="FC161" s="1510"/>
      <c r="FD161" s="1511"/>
      <c r="FE161" s="1511"/>
      <c r="FF161" s="1511"/>
      <c r="FG161" s="1512"/>
      <c r="FH161" s="1511"/>
      <c r="FI161" s="1511"/>
      <c r="FJ161" s="1511"/>
      <c r="FK161" s="1511"/>
      <c r="FL161" s="1511"/>
      <c r="FM161" s="1510"/>
      <c r="FN161" s="1511"/>
      <c r="FO161" s="1511"/>
      <c r="FP161" s="1511"/>
      <c r="FQ161" s="1512"/>
      <c r="FR161" s="1511"/>
      <c r="FS161" s="1511"/>
      <c r="FT161" s="1511"/>
      <c r="FU161" s="1511"/>
      <c r="FV161" s="1511"/>
      <c r="FW161" s="1510"/>
      <c r="FX161" s="1511"/>
      <c r="FY161" s="1511"/>
      <c r="FZ161" s="1511"/>
      <c r="GA161" s="1512"/>
      <c r="GB161" s="1511"/>
      <c r="GC161" s="1511"/>
      <c r="GD161" s="1511"/>
      <c r="GE161" s="1511"/>
      <c r="GF161" s="1512"/>
      <c r="GG161" s="1510"/>
      <c r="GH161" s="1511"/>
      <c r="GI161" s="1511"/>
      <c r="GJ161" s="1511"/>
      <c r="GK161" s="1513"/>
      <c r="GL161" s="1607"/>
      <c r="GM161" s="2154"/>
      <c r="GN161" s="1609"/>
      <c r="GO161" s="1525"/>
      <c r="GP161" s="200"/>
    </row>
    <row r="162" spans="1:198" ht="10.35" customHeight="1">
      <c r="A162" s="1387"/>
      <c r="B162" s="1390"/>
      <c r="C162" s="1390"/>
      <c r="D162" s="1381"/>
      <c r="E162" s="1390"/>
      <c r="F162" s="1381"/>
      <c r="G162" s="1781" t="s">
        <v>858</v>
      </c>
      <c r="H162" s="1738"/>
      <c r="I162" s="214"/>
      <c r="J162" s="215"/>
      <c r="K162" s="215"/>
      <c r="L162" s="215"/>
      <c r="M162" s="215"/>
      <c r="N162" s="218"/>
      <c r="O162" s="215"/>
      <c r="P162" s="215"/>
      <c r="Q162" s="215"/>
      <c r="R162" s="217"/>
      <c r="S162" s="215"/>
      <c r="T162" s="215"/>
      <c r="U162" s="215"/>
      <c r="V162" s="215"/>
      <c r="W162" s="215"/>
      <c r="X162" s="218"/>
      <c r="Y162" s="215"/>
      <c r="Z162" s="215"/>
      <c r="AA162" s="215"/>
      <c r="AB162" s="215"/>
      <c r="AC162" s="218"/>
      <c r="AD162" s="215"/>
      <c r="AE162" s="215"/>
      <c r="AF162" s="215"/>
      <c r="AG162" s="215"/>
      <c r="AH162" s="218"/>
      <c r="AI162" s="215"/>
      <c r="AJ162" s="215"/>
      <c r="AK162" s="215"/>
      <c r="AL162" s="217"/>
      <c r="AM162" s="215"/>
      <c r="AN162" s="215"/>
      <c r="AO162" s="215"/>
      <c r="AP162" s="215"/>
      <c r="AQ162" s="215"/>
      <c r="AR162" s="218"/>
      <c r="AS162" s="215"/>
      <c r="AT162" s="215"/>
      <c r="AU162" s="215"/>
      <c r="AV162" s="217"/>
      <c r="AW162" s="215"/>
      <c r="AX162" s="215"/>
      <c r="AY162" s="215"/>
      <c r="AZ162" s="215"/>
      <c r="BA162" s="215"/>
      <c r="BB162" s="219"/>
      <c r="BC162" s="215"/>
      <c r="BD162" s="215"/>
      <c r="BE162" s="215"/>
      <c r="BF162" s="215"/>
      <c r="BG162" s="218"/>
      <c r="BH162" s="215"/>
      <c r="BI162" s="215"/>
      <c r="BJ162" s="215"/>
      <c r="BK162" s="217"/>
      <c r="BL162" s="215"/>
      <c r="BM162" s="215"/>
      <c r="BN162" s="215"/>
      <c r="BO162" s="215"/>
      <c r="BP162" s="215"/>
      <c r="BQ162" s="218"/>
      <c r="BR162" s="215"/>
      <c r="BS162" s="215"/>
      <c r="BT162" s="215"/>
      <c r="BU162" s="215"/>
      <c r="BV162" s="218"/>
      <c r="BW162" s="215"/>
      <c r="BX162" s="215"/>
      <c r="BY162" s="215"/>
      <c r="BZ162" s="217"/>
      <c r="CA162" s="215"/>
      <c r="CB162" s="215"/>
      <c r="CC162" s="215"/>
      <c r="CD162" s="215"/>
      <c r="CE162" s="217"/>
      <c r="CF162" s="218"/>
      <c r="CG162" s="215"/>
      <c r="CH162" s="215"/>
      <c r="CI162" s="215"/>
      <c r="CJ162" s="217"/>
      <c r="CK162" s="215"/>
      <c r="CL162" s="215"/>
      <c r="CM162" s="215"/>
      <c r="CN162" s="215"/>
      <c r="CO162" s="215"/>
      <c r="CP162" s="218"/>
      <c r="CQ162" s="215"/>
      <c r="CR162" s="215"/>
      <c r="CS162" s="215"/>
      <c r="CT162" s="217"/>
      <c r="CU162" s="215"/>
      <c r="CV162" s="215"/>
      <c r="CW162" s="215"/>
      <c r="CX162" s="215"/>
      <c r="CY162" s="215"/>
      <c r="CZ162" s="218"/>
      <c r="DA162" s="215"/>
      <c r="DB162" s="215"/>
      <c r="DC162" s="215"/>
      <c r="DD162" s="217"/>
      <c r="DE162" s="215"/>
      <c r="DF162" s="215"/>
      <c r="DG162" s="215"/>
      <c r="DH162" s="215"/>
      <c r="DI162" s="220"/>
      <c r="DJ162" s="219"/>
      <c r="DK162" s="215"/>
      <c r="DL162" s="215"/>
      <c r="DM162" s="215"/>
      <c r="DN162" s="215"/>
      <c r="DO162" s="218"/>
      <c r="DP162" s="215"/>
      <c r="DQ162" s="215"/>
      <c r="DR162" s="215"/>
      <c r="DS162" s="217"/>
      <c r="DT162" s="215"/>
      <c r="DU162" s="215"/>
      <c r="DV162" s="215"/>
      <c r="DW162" s="215"/>
      <c r="DX162" s="215"/>
      <c r="DY162" s="218"/>
      <c r="DZ162" s="215"/>
      <c r="EA162" s="215"/>
      <c r="EB162" s="215"/>
      <c r="EC162" s="217"/>
      <c r="ED162" s="215"/>
      <c r="EE162" s="215"/>
      <c r="EF162" s="215"/>
      <c r="EG162" s="215"/>
      <c r="EH162" s="215"/>
      <c r="EI162" s="218"/>
      <c r="EJ162" s="215"/>
      <c r="EK162" s="215"/>
      <c r="EL162" s="215"/>
      <c r="EM162" s="217"/>
      <c r="EN162" s="215"/>
      <c r="EO162" s="215"/>
      <c r="EP162" s="215"/>
      <c r="EQ162" s="215"/>
      <c r="ER162" s="215"/>
      <c r="ES162" s="218"/>
      <c r="ET162" s="215"/>
      <c r="EU162" s="215"/>
      <c r="EV162" s="215"/>
      <c r="EW162" s="217"/>
      <c r="EX162" s="218"/>
      <c r="EY162" s="215"/>
      <c r="EZ162" s="215"/>
      <c r="FA162" s="215"/>
      <c r="FB162" s="217"/>
      <c r="FC162" s="218"/>
      <c r="FD162" s="215"/>
      <c r="FE162" s="215"/>
      <c r="FF162" s="215"/>
      <c r="FG162" s="217"/>
      <c r="FH162" s="215"/>
      <c r="FI162" s="215"/>
      <c r="FJ162" s="215"/>
      <c r="FK162" s="215"/>
      <c r="FL162" s="215"/>
      <c r="FM162" s="218"/>
      <c r="FN162" s="215"/>
      <c r="FO162" s="215"/>
      <c r="FP162" s="215"/>
      <c r="FQ162" s="217"/>
      <c r="FR162" s="215"/>
      <c r="FS162" s="215"/>
      <c r="FT162" s="215"/>
      <c r="FU162" s="215"/>
      <c r="FV162" s="215"/>
      <c r="FW162" s="218"/>
      <c r="FX162" s="215"/>
      <c r="FY162" s="215"/>
      <c r="FZ162" s="215"/>
      <c r="GA162" s="217"/>
      <c r="GB162" s="215"/>
      <c r="GC162" s="215"/>
      <c r="GD162" s="215"/>
      <c r="GE162" s="215"/>
      <c r="GF162" s="215"/>
      <c r="GG162" s="218"/>
      <c r="GH162" s="215"/>
      <c r="GI162" s="215"/>
      <c r="GJ162" s="215"/>
      <c r="GK162" s="221"/>
      <c r="GL162" s="1604">
        <f>SUM(I164:GK164)</f>
        <v>18</v>
      </c>
      <c r="GM162" s="2157">
        <f>ROUND(GL162/30,2)</f>
        <v>0.6</v>
      </c>
      <c r="GN162" s="1607">
        <f>COUNT(I164:GK164)</f>
        <v>3</v>
      </c>
      <c r="GO162" s="1525"/>
      <c r="GP162" s="200"/>
    </row>
    <row r="163" spans="1:198" ht="10.35" customHeight="1">
      <c r="A163" s="1387"/>
      <c r="B163" s="1390"/>
      <c r="C163" s="1390"/>
      <c r="D163" s="1381"/>
      <c r="E163" s="1390"/>
      <c r="F163" s="1381"/>
      <c r="G163" s="1733"/>
      <c r="H163" s="1740"/>
      <c r="I163" s="214"/>
      <c r="J163" s="215"/>
      <c r="K163" s="215"/>
      <c r="L163" s="215"/>
      <c r="M163" s="215"/>
      <c r="N163" s="218"/>
      <c r="O163" s="215"/>
      <c r="P163" s="215"/>
      <c r="Q163" s="215"/>
      <c r="R163" s="217"/>
      <c r="S163" s="215"/>
      <c r="T163" s="215"/>
      <c r="U163" s="215"/>
      <c r="V163" s="215"/>
      <c r="W163" s="215"/>
      <c r="X163" s="218"/>
      <c r="Y163" s="215"/>
      <c r="Z163" s="215"/>
      <c r="AA163" s="215"/>
      <c r="AB163" s="215"/>
      <c r="AC163" s="218"/>
      <c r="AD163" s="215"/>
      <c r="AE163" s="215"/>
      <c r="AF163" s="215"/>
      <c r="AG163" s="215"/>
      <c r="AH163" s="218"/>
      <c r="AI163" s="215"/>
      <c r="AJ163" s="215"/>
      <c r="AK163" s="215"/>
      <c r="AL163" s="217"/>
      <c r="AM163" s="215"/>
      <c r="AN163" s="215"/>
      <c r="AO163" s="215"/>
      <c r="AP163" s="215"/>
      <c r="AQ163" s="215"/>
      <c r="AR163" s="218"/>
      <c r="AS163" s="215"/>
      <c r="AT163" s="215"/>
      <c r="AU163" s="215"/>
      <c r="AV163" s="217"/>
      <c r="AW163" s="215"/>
      <c r="AX163" s="215"/>
      <c r="AY163" s="215"/>
      <c r="AZ163" s="215"/>
      <c r="BA163" s="215"/>
      <c r="BB163" s="219"/>
      <c r="BC163" s="215"/>
      <c r="BD163" s="215"/>
      <c r="BE163" s="215"/>
      <c r="BF163" s="215"/>
      <c r="BG163" s="218"/>
      <c r="BH163" s="215"/>
      <c r="BI163" s="215"/>
      <c r="BJ163" s="215"/>
      <c r="BK163" s="217"/>
      <c r="BL163" s="215"/>
      <c r="BM163" s="215"/>
      <c r="BN163" s="215"/>
      <c r="BO163" s="215"/>
      <c r="BP163" s="215"/>
      <c r="BQ163" s="218"/>
      <c r="BR163" s="215"/>
      <c r="BS163" s="215"/>
      <c r="BT163" s="215"/>
      <c r="BU163" s="215"/>
      <c r="BV163" s="218"/>
      <c r="BW163" s="215"/>
      <c r="BX163" s="215"/>
      <c r="BY163" s="215"/>
      <c r="BZ163" s="217"/>
      <c r="CA163" s="215"/>
      <c r="CB163" s="215"/>
      <c r="CC163" s="215"/>
      <c r="CD163" s="215"/>
      <c r="CE163" s="217"/>
      <c r="CF163" s="218"/>
      <c r="CG163" s="215"/>
      <c r="CH163" s="215"/>
      <c r="CI163" s="215"/>
      <c r="CJ163" s="217"/>
      <c r="CK163" s="215"/>
      <c r="CL163" s="215"/>
      <c r="CM163" s="215"/>
      <c r="CN163" s="215"/>
      <c r="CO163" s="215"/>
      <c r="CP163" s="218"/>
      <c r="CQ163" s="215"/>
      <c r="CR163" s="215"/>
      <c r="CS163" s="215"/>
      <c r="CT163" s="217"/>
      <c r="CU163" s="215"/>
      <c r="CV163" s="215"/>
      <c r="CW163" s="215"/>
      <c r="CX163" s="215"/>
      <c r="CY163" s="215"/>
      <c r="CZ163" s="218"/>
      <c r="DA163" s="215"/>
      <c r="DB163" s="215"/>
      <c r="DC163" s="215"/>
      <c r="DD163" s="217"/>
      <c r="DE163" s="215"/>
      <c r="DF163" s="215"/>
      <c r="DG163" s="215"/>
      <c r="DH163" s="215"/>
      <c r="DI163" s="220"/>
      <c r="DJ163" s="219"/>
      <c r="DK163" s="215"/>
      <c r="DL163" s="215"/>
      <c r="DM163" s="215"/>
      <c r="DN163" s="215"/>
      <c r="DO163" s="218"/>
      <c r="DP163" s="215"/>
      <c r="DQ163" s="215"/>
      <c r="DR163" s="215"/>
      <c r="DS163" s="217"/>
      <c r="DT163" s="215"/>
      <c r="DU163" s="215"/>
      <c r="DV163" s="215"/>
      <c r="DW163" s="215"/>
      <c r="DX163" s="215"/>
      <c r="DY163" s="218"/>
      <c r="DZ163" s="215"/>
      <c r="EA163" s="215"/>
      <c r="EB163" s="215"/>
      <c r="EC163" s="217"/>
      <c r="ED163" s="215"/>
      <c r="EE163" s="215"/>
      <c r="EF163" s="215"/>
      <c r="EG163" s="215"/>
      <c r="EH163" s="215"/>
      <c r="EI163" s="218"/>
      <c r="EJ163" s="215"/>
      <c r="EK163" s="215"/>
      <c r="EL163" s="215"/>
      <c r="EM163" s="217"/>
      <c r="EN163" s="215"/>
      <c r="EO163" s="215"/>
      <c r="EP163" s="215"/>
      <c r="EQ163" s="215"/>
      <c r="ER163" s="215"/>
      <c r="ES163" s="218"/>
      <c r="ET163" s="215"/>
      <c r="EU163" s="215"/>
      <c r="EV163" s="215"/>
      <c r="EW163" s="217"/>
      <c r="EX163" s="218"/>
      <c r="EY163" s="215"/>
      <c r="EZ163" s="215"/>
      <c r="FA163" s="215"/>
      <c r="FB163" s="217"/>
      <c r="FC163" s="218"/>
      <c r="FD163" s="215"/>
      <c r="FE163" s="215"/>
      <c r="FF163" s="215"/>
      <c r="FG163" s="217"/>
      <c r="FH163" s="215"/>
      <c r="FI163" s="215"/>
      <c r="FJ163" s="215"/>
      <c r="FK163" s="215"/>
      <c r="FL163" s="215"/>
      <c r="FM163" s="218"/>
      <c r="FN163" s="215"/>
      <c r="FO163" s="215"/>
      <c r="FP163" s="215"/>
      <c r="FQ163" s="217"/>
      <c r="FR163" s="215"/>
      <c r="FS163" s="215"/>
      <c r="FT163" s="215"/>
      <c r="FU163" s="215"/>
      <c r="FV163" s="215"/>
      <c r="FW163" s="218"/>
      <c r="FX163" s="215"/>
      <c r="FY163" s="215"/>
      <c r="FZ163" s="215"/>
      <c r="GA163" s="217"/>
      <c r="GB163" s="215"/>
      <c r="GC163" s="215"/>
      <c r="GD163" s="215"/>
      <c r="GE163" s="215"/>
      <c r="GF163" s="215"/>
      <c r="GG163" s="218"/>
      <c r="GH163" s="215"/>
      <c r="GI163" s="215"/>
      <c r="GJ163" s="215"/>
      <c r="GK163" s="221"/>
      <c r="GL163" s="1605"/>
      <c r="GM163" s="2154"/>
      <c r="GN163" s="1609"/>
      <c r="GO163" s="1525"/>
      <c r="GP163" s="200"/>
    </row>
    <row r="164" spans="1:198" ht="10.35" customHeight="1">
      <c r="A164" s="1404"/>
      <c r="B164" s="1406"/>
      <c r="C164" s="1406"/>
      <c r="D164" s="1384"/>
      <c r="E164" s="1406"/>
      <c r="F164" s="1384"/>
      <c r="G164" s="1782"/>
      <c r="H164" s="1783"/>
      <c r="I164" s="1536">
        <v>5</v>
      </c>
      <c r="J164" s="1502"/>
      <c r="K164" s="1502"/>
      <c r="L164" s="1502"/>
      <c r="M164" s="1502"/>
      <c r="N164" s="1501">
        <v>6</v>
      </c>
      <c r="O164" s="1502"/>
      <c r="P164" s="1502"/>
      <c r="Q164" s="1502"/>
      <c r="R164" s="1503"/>
      <c r="S164" s="1502">
        <v>7</v>
      </c>
      <c r="T164" s="1502"/>
      <c r="U164" s="1502"/>
      <c r="V164" s="1502"/>
      <c r="W164" s="1503"/>
      <c r="X164" s="1501"/>
      <c r="Y164" s="1502"/>
      <c r="Z164" s="1502"/>
      <c r="AA164" s="1502"/>
      <c r="AB164" s="1502"/>
      <c r="AC164" s="1501"/>
      <c r="AD164" s="1502"/>
      <c r="AE164" s="1502"/>
      <c r="AF164" s="1502"/>
      <c r="AG164" s="1502"/>
      <c r="AH164" s="1501"/>
      <c r="AI164" s="1502"/>
      <c r="AJ164" s="1502"/>
      <c r="AK164" s="1502"/>
      <c r="AL164" s="1503"/>
      <c r="AM164" s="1501"/>
      <c r="AN164" s="1502"/>
      <c r="AO164" s="1502"/>
      <c r="AP164" s="1502"/>
      <c r="AQ164" s="1502"/>
      <c r="AR164" s="1501"/>
      <c r="AS164" s="1502"/>
      <c r="AT164" s="1502"/>
      <c r="AU164" s="1502"/>
      <c r="AV164" s="1503"/>
      <c r="AW164" s="1501"/>
      <c r="AX164" s="1502"/>
      <c r="AY164" s="1502"/>
      <c r="AZ164" s="1502"/>
      <c r="BA164" s="1544"/>
      <c r="BB164" s="1545"/>
      <c r="BC164" s="1502"/>
      <c r="BD164" s="1502"/>
      <c r="BE164" s="1502"/>
      <c r="BF164" s="1502"/>
      <c r="BG164" s="1501"/>
      <c r="BH164" s="1502"/>
      <c r="BI164" s="1502"/>
      <c r="BJ164" s="1502"/>
      <c r="BK164" s="1503"/>
      <c r="BL164" s="1502"/>
      <c r="BM164" s="1502"/>
      <c r="BN164" s="1502"/>
      <c r="BO164" s="1502"/>
      <c r="BP164" s="1503"/>
      <c r="BQ164" s="1501"/>
      <c r="BR164" s="1502"/>
      <c r="BS164" s="1502"/>
      <c r="BT164" s="1502"/>
      <c r="BU164" s="1502"/>
      <c r="BV164" s="1501"/>
      <c r="BW164" s="1502"/>
      <c r="BX164" s="1502"/>
      <c r="BY164" s="1502"/>
      <c r="BZ164" s="1503"/>
      <c r="CA164" s="1502"/>
      <c r="CB164" s="1502"/>
      <c r="CC164" s="1502"/>
      <c r="CD164" s="1502"/>
      <c r="CE164" s="1503"/>
      <c r="CF164" s="1501"/>
      <c r="CG164" s="1502"/>
      <c r="CH164" s="1502"/>
      <c r="CI164" s="1502"/>
      <c r="CJ164" s="1503"/>
      <c r="CK164" s="1502"/>
      <c r="CL164" s="1502"/>
      <c r="CM164" s="1502"/>
      <c r="CN164" s="1502"/>
      <c r="CO164" s="1502"/>
      <c r="CP164" s="1501"/>
      <c r="CQ164" s="1502"/>
      <c r="CR164" s="1502"/>
      <c r="CS164" s="1502"/>
      <c r="CT164" s="1503"/>
      <c r="CU164" s="1502"/>
      <c r="CV164" s="1502"/>
      <c r="CW164" s="1502"/>
      <c r="CX164" s="1502"/>
      <c r="CY164" s="1502"/>
      <c r="CZ164" s="1501"/>
      <c r="DA164" s="1502"/>
      <c r="DB164" s="1502"/>
      <c r="DC164" s="1502"/>
      <c r="DD164" s="1503"/>
      <c r="DE164" s="1502"/>
      <c r="DF164" s="1502"/>
      <c r="DG164" s="1502"/>
      <c r="DH164" s="1502"/>
      <c r="DI164" s="1544"/>
      <c r="DJ164" s="1545"/>
      <c r="DK164" s="1502"/>
      <c r="DL164" s="1502"/>
      <c r="DM164" s="1502"/>
      <c r="DN164" s="1502"/>
      <c r="DO164" s="1501"/>
      <c r="DP164" s="1502"/>
      <c r="DQ164" s="1502"/>
      <c r="DR164" s="1502"/>
      <c r="DS164" s="1503"/>
      <c r="DT164" s="1502"/>
      <c r="DU164" s="1502"/>
      <c r="DV164" s="1502"/>
      <c r="DW164" s="1502"/>
      <c r="DX164" s="1502"/>
      <c r="DY164" s="1501"/>
      <c r="DZ164" s="1502"/>
      <c r="EA164" s="1502"/>
      <c r="EB164" s="1502"/>
      <c r="EC164" s="1503"/>
      <c r="ED164" s="1502"/>
      <c r="EE164" s="1502"/>
      <c r="EF164" s="1502"/>
      <c r="EG164" s="1502"/>
      <c r="EH164" s="1502"/>
      <c r="EI164" s="1501"/>
      <c r="EJ164" s="1502"/>
      <c r="EK164" s="1502"/>
      <c r="EL164" s="1502"/>
      <c r="EM164" s="1503"/>
      <c r="EN164" s="1502"/>
      <c r="EO164" s="1502"/>
      <c r="EP164" s="1502"/>
      <c r="EQ164" s="1502"/>
      <c r="ER164" s="1502"/>
      <c r="ES164" s="1501"/>
      <c r="ET164" s="1502"/>
      <c r="EU164" s="1502"/>
      <c r="EV164" s="1502"/>
      <c r="EW164" s="1503"/>
      <c r="EX164" s="1501"/>
      <c r="EY164" s="1502"/>
      <c r="EZ164" s="1502"/>
      <c r="FA164" s="1502"/>
      <c r="FB164" s="1503"/>
      <c r="FC164" s="1501"/>
      <c r="FD164" s="1502"/>
      <c r="FE164" s="1502"/>
      <c r="FF164" s="1502"/>
      <c r="FG164" s="1503"/>
      <c r="FH164" s="1502"/>
      <c r="FI164" s="1502"/>
      <c r="FJ164" s="1502"/>
      <c r="FK164" s="1502"/>
      <c r="FL164" s="1502"/>
      <c r="FM164" s="1501"/>
      <c r="FN164" s="1502"/>
      <c r="FO164" s="1502"/>
      <c r="FP164" s="1502"/>
      <c r="FQ164" s="1503"/>
      <c r="FR164" s="1502"/>
      <c r="FS164" s="1502"/>
      <c r="FT164" s="1502"/>
      <c r="FU164" s="1502"/>
      <c r="FV164" s="1502"/>
      <c r="FW164" s="1501"/>
      <c r="FX164" s="1502"/>
      <c r="FY164" s="1502"/>
      <c r="FZ164" s="1502"/>
      <c r="GA164" s="1503"/>
      <c r="GB164" s="1502"/>
      <c r="GC164" s="1502"/>
      <c r="GD164" s="1502"/>
      <c r="GE164" s="1502"/>
      <c r="GF164" s="1503"/>
      <c r="GG164" s="1501"/>
      <c r="GH164" s="1502"/>
      <c r="GI164" s="1502"/>
      <c r="GJ164" s="1502"/>
      <c r="GK164" s="1541"/>
      <c r="GL164" s="1607"/>
      <c r="GM164" s="2156"/>
      <c r="GN164" s="1609"/>
      <c r="GO164" s="1537"/>
      <c r="GP164" s="200"/>
    </row>
    <row r="165" spans="1:198" ht="10.35" customHeight="1">
      <c r="A165" s="1402"/>
      <c r="B165" s="1405" t="str">
        <f>IF($A165="","",VLOOKUP($A165,②従事者明細!$A$3:$I$39,2))</f>
        <v/>
      </c>
      <c r="C165" s="1405" t="str">
        <f>IF($A165="","",VLOOKUP($A165,②従事者明細!$A$3:$I$39,3))</f>
        <v/>
      </c>
      <c r="D165" s="1383" t="str">
        <f>IF($A165="","",VLOOKUP($A165,②従事者明細!$A$3:$I$39,6))</f>
        <v/>
      </c>
      <c r="E165" s="1405" t="str">
        <f>IF($A165="","",VLOOKUP($A165,②従事者明細!$A$3:$I$39,5))</f>
        <v/>
      </c>
      <c r="F165" s="1383" t="str">
        <f>IF($A165="","",VLOOKUP($A165,②従事者明細!$A$3:$I$39,4))</f>
        <v/>
      </c>
      <c r="G165" s="1731" t="s">
        <v>856</v>
      </c>
      <c r="H165" s="1732"/>
      <c r="I165" s="207"/>
      <c r="J165" s="208"/>
      <c r="K165" s="208"/>
      <c r="L165" s="208"/>
      <c r="M165" s="208"/>
      <c r="N165" s="210"/>
      <c r="O165" s="208"/>
      <c r="P165" s="208"/>
      <c r="Q165" s="208"/>
      <c r="R165" s="209"/>
      <c r="S165" s="208"/>
      <c r="T165" s="208"/>
      <c r="U165" s="208"/>
      <c r="V165" s="208"/>
      <c r="W165" s="208"/>
      <c r="X165" s="210"/>
      <c r="Y165" s="208"/>
      <c r="Z165" s="208"/>
      <c r="AA165" s="208"/>
      <c r="AB165" s="208"/>
      <c r="AC165" s="210"/>
      <c r="AD165" s="208"/>
      <c r="AE165" s="208"/>
      <c r="AF165" s="208"/>
      <c r="AG165" s="208"/>
      <c r="AH165" s="210"/>
      <c r="AI165" s="208"/>
      <c r="AJ165" s="208"/>
      <c r="AK165" s="208"/>
      <c r="AL165" s="209"/>
      <c r="AM165" s="208"/>
      <c r="AN165" s="208"/>
      <c r="AO165" s="208"/>
      <c r="AP165" s="208"/>
      <c r="AQ165" s="208"/>
      <c r="AR165" s="210"/>
      <c r="AS165" s="208"/>
      <c r="AT165" s="208"/>
      <c r="AU165" s="208"/>
      <c r="AV165" s="209"/>
      <c r="AW165" s="208"/>
      <c r="AX165" s="208"/>
      <c r="AY165" s="208"/>
      <c r="AZ165" s="208"/>
      <c r="BA165" s="208"/>
      <c r="BB165" s="211"/>
      <c r="BC165" s="208"/>
      <c r="BD165" s="208"/>
      <c r="BE165" s="208"/>
      <c r="BF165" s="208"/>
      <c r="BG165" s="210"/>
      <c r="BH165" s="208"/>
      <c r="BI165" s="208"/>
      <c r="BJ165" s="208"/>
      <c r="BK165" s="209"/>
      <c r="BL165" s="208"/>
      <c r="BM165" s="208"/>
      <c r="BN165" s="208"/>
      <c r="BO165" s="208"/>
      <c r="BP165" s="208"/>
      <c r="BQ165" s="210"/>
      <c r="BR165" s="208"/>
      <c r="BS165" s="208"/>
      <c r="BT165" s="208"/>
      <c r="BU165" s="208"/>
      <c r="BV165" s="210"/>
      <c r="BW165" s="208"/>
      <c r="BX165" s="208"/>
      <c r="BY165" s="208"/>
      <c r="BZ165" s="209"/>
      <c r="CA165" s="208"/>
      <c r="CB165" s="208"/>
      <c r="CC165" s="208"/>
      <c r="CD165" s="208"/>
      <c r="CE165" s="209"/>
      <c r="CF165" s="210"/>
      <c r="CG165" s="208"/>
      <c r="CH165" s="208"/>
      <c r="CI165" s="208"/>
      <c r="CJ165" s="209"/>
      <c r="CK165" s="208"/>
      <c r="CL165" s="208"/>
      <c r="CM165" s="208"/>
      <c r="CN165" s="208"/>
      <c r="CO165" s="208"/>
      <c r="CP165" s="210"/>
      <c r="CQ165" s="208"/>
      <c r="CR165" s="208"/>
      <c r="CS165" s="208"/>
      <c r="CT165" s="209"/>
      <c r="CU165" s="208"/>
      <c r="CV165" s="208"/>
      <c r="CW165" s="208"/>
      <c r="CX165" s="208"/>
      <c r="CY165" s="208"/>
      <c r="CZ165" s="210"/>
      <c r="DA165" s="208"/>
      <c r="DB165" s="208"/>
      <c r="DC165" s="208"/>
      <c r="DD165" s="209"/>
      <c r="DE165" s="208"/>
      <c r="DF165" s="208"/>
      <c r="DG165" s="208"/>
      <c r="DH165" s="208"/>
      <c r="DI165" s="212"/>
      <c r="DJ165" s="211"/>
      <c r="DK165" s="208"/>
      <c r="DL165" s="208"/>
      <c r="DM165" s="208"/>
      <c r="DN165" s="208"/>
      <c r="DO165" s="210"/>
      <c r="DP165" s="208"/>
      <c r="DQ165" s="208"/>
      <c r="DR165" s="208"/>
      <c r="DS165" s="209"/>
      <c r="DT165" s="208"/>
      <c r="DU165" s="208"/>
      <c r="DV165" s="208"/>
      <c r="DW165" s="208"/>
      <c r="DX165" s="208"/>
      <c r="DY165" s="210"/>
      <c r="DZ165" s="208"/>
      <c r="EA165" s="208"/>
      <c r="EB165" s="208"/>
      <c r="EC165" s="209"/>
      <c r="ED165" s="208"/>
      <c r="EE165" s="208"/>
      <c r="EF165" s="208"/>
      <c r="EG165" s="208"/>
      <c r="EH165" s="208"/>
      <c r="EI165" s="210"/>
      <c r="EJ165" s="208"/>
      <c r="EK165" s="208"/>
      <c r="EL165" s="208"/>
      <c r="EM165" s="209"/>
      <c r="EN165" s="208"/>
      <c r="EO165" s="208"/>
      <c r="EP165" s="208"/>
      <c r="EQ165" s="208"/>
      <c r="ER165" s="208"/>
      <c r="ES165" s="210"/>
      <c r="ET165" s="208"/>
      <c r="EU165" s="208"/>
      <c r="EV165" s="208"/>
      <c r="EW165" s="209"/>
      <c r="EX165" s="210"/>
      <c r="EY165" s="208"/>
      <c r="EZ165" s="208"/>
      <c r="FA165" s="208"/>
      <c r="FB165" s="209"/>
      <c r="FC165" s="210"/>
      <c r="FD165" s="208"/>
      <c r="FE165" s="208"/>
      <c r="FF165" s="208"/>
      <c r="FG165" s="209"/>
      <c r="FH165" s="208"/>
      <c r="FI165" s="208"/>
      <c r="FJ165" s="208"/>
      <c r="FK165" s="208"/>
      <c r="FL165" s="208"/>
      <c r="FM165" s="210"/>
      <c r="FN165" s="208"/>
      <c r="FO165" s="208"/>
      <c r="FP165" s="208"/>
      <c r="FQ165" s="209"/>
      <c r="FR165" s="208"/>
      <c r="FS165" s="208"/>
      <c r="FT165" s="208"/>
      <c r="FU165" s="208"/>
      <c r="FV165" s="208"/>
      <c r="FW165" s="210"/>
      <c r="FX165" s="208"/>
      <c r="FY165" s="208"/>
      <c r="FZ165" s="208"/>
      <c r="GA165" s="209"/>
      <c r="GB165" s="208"/>
      <c r="GC165" s="208"/>
      <c r="GD165" s="208"/>
      <c r="GE165" s="208"/>
      <c r="GF165" s="208"/>
      <c r="GG165" s="210"/>
      <c r="GH165" s="208"/>
      <c r="GI165" s="208"/>
      <c r="GJ165" s="208"/>
      <c r="GK165" s="213"/>
      <c r="GL165" s="1608">
        <f>SUM(I167:GK167)</f>
        <v>0</v>
      </c>
      <c r="GM165" s="2153">
        <f>ROUND(GL165/30,2)</f>
        <v>0</v>
      </c>
      <c r="GN165" s="1608">
        <f>COUNT(I167:GK167)</f>
        <v>0</v>
      </c>
      <c r="GO165" s="1530"/>
      <c r="GP165" s="200"/>
    </row>
    <row r="166" spans="1:198" ht="10.35" customHeight="1">
      <c r="A166" s="1387"/>
      <c r="B166" s="1390"/>
      <c r="C166" s="1390"/>
      <c r="D166" s="1381"/>
      <c r="E166" s="1390"/>
      <c r="F166" s="1381"/>
      <c r="G166" s="1733"/>
      <c r="H166" s="1734"/>
      <c r="I166" s="214"/>
      <c r="J166" s="215"/>
      <c r="K166" s="215"/>
      <c r="L166" s="215"/>
      <c r="M166" s="215"/>
      <c r="N166" s="218"/>
      <c r="O166" s="215"/>
      <c r="P166" s="215"/>
      <c r="Q166" s="215"/>
      <c r="R166" s="217"/>
      <c r="S166" s="215"/>
      <c r="T166" s="215"/>
      <c r="U166" s="215"/>
      <c r="V166" s="215"/>
      <c r="W166" s="215"/>
      <c r="X166" s="218"/>
      <c r="Y166" s="215"/>
      <c r="Z166" s="215"/>
      <c r="AA166" s="215"/>
      <c r="AB166" s="215"/>
      <c r="AC166" s="218"/>
      <c r="AD166" s="215"/>
      <c r="AE166" s="215"/>
      <c r="AF166" s="215"/>
      <c r="AG166" s="215"/>
      <c r="AH166" s="218"/>
      <c r="AI166" s="215"/>
      <c r="AJ166" s="215"/>
      <c r="AK166" s="215"/>
      <c r="AL166" s="217"/>
      <c r="AM166" s="218"/>
      <c r="AN166" s="215"/>
      <c r="AO166" s="215"/>
      <c r="AP166" s="215"/>
      <c r="AQ166" s="215"/>
      <c r="AR166" s="218"/>
      <c r="AS166" s="215"/>
      <c r="AT166" s="215"/>
      <c r="AU166" s="215"/>
      <c r="AV166" s="217"/>
      <c r="AW166" s="215"/>
      <c r="AX166" s="215"/>
      <c r="AY166" s="215"/>
      <c r="AZ166" s="215"/>
      <c r="BA166" s="215"/>
      <c r="BB166" s="219"/>
      <c r="BC166" s="215"/>
      <c r="BD166" s="215"/>
      <c r="BE166" s="215"/>
      <c r="BF166" s="215"/>
      <c r="BG166" s="218"/>
      <c r="BH166" s="215"/>
      <c r="BI166" s="215"/>
      <c r="BJ166" s="215"/>
      <c r="BK166" s="217"/>
      <c r="BL166" s="215"/>
      <c r="BM166" s="215"/>
      <c r="BN166" s="215"/>
      <c r="BO166" s="215"/>
      <c r="BP166" s="215"/>
      <c r="BQ166" s="218"/>
      <c r="BR166" s="215"/>
      <c r="BS166" s="215"/>
      <c r="BT166" s="215"/>
      <c r="BU166" s="215"/>
      <c r="BV166" s="218"/>
      <c r="BW166" s="215"/>
      <c r="BX166" s="215"/>
      <c r="BY166" s="215"/>
      <c r="BZ166" s="217"/>
      <c r="CA166" s="215"/>
      <c r="CB166" s="215"/>
      <c r="CC166" s="215"/>
      <c r="CD166" s="215"/>
      <c r="CE166" s="217"/>
      <c r="CF166" s="218"/>
      <c r="CG166" s="215"/>
      <c r="CH166" s="215"/>
      <c r="CI166" s="215"/>
      <c r="CJ166" s="217"/>
      <c r="CK166" s="215"/>
      <c r="CL166" s="215"/>
      <c r="CM166" s="215"/>
      <c r="CN166" s="215"/>
      <c r="CO166" s="215"/>
      <c r="CP166" s="218"/>
      <c r="CQ166" s="215"/>
      <c r="CR166" s="215"/>
      <c r="CS166" s="215"/>
      <c r="CT166" s="217"/>
      <c r="CU166" s="215"/>
      <c r="CV166" s="215"/>
      <c r="CW166" s="215"/>
      <c r="CX166" s="215"/>
      <c r="CY166" s="215"/>
      <c r="CZ166" s="218"/>
      <c r="DA166" s="215"/>
      <c r="DB166" s="215"/>
      <c r="DC166" s="215"/>
      <c r="DD166" s="217"/>
      <c r="DE166" s="215"/>
      <c r="DF166" s="215"/>
      <c r="DG166" s="215"/>
      <c r="DH166" s="215"/>
      <c r="DI166" s="220"/>
      <c r="DJ166" s="219"/>
      <c r="DK166" s="215"/>
      <c r="DL166" s="215"/>
      <c r="DM166" s="215"/>
      <c r="DN166" s="215"/>
      <c r="DO166" s="218"/>
      <c r="DP166" s="215"/>
      <c r="DQ166" s="215"/>
      <c r="DR166" s="215"/>
      <c r="DS166" s="217"/>
      <c r="DT166" s="215"/>
      <c r="DU166" s="215"/>
      <c r="DV166" s="215"/>
      <c r="DW166" s="215"/>
      <c r="DX166" s="215"/>
      <c r="DY166" s="218"/>
      <c r="DZ166" s="215"/>
      <c r="EA166" s="215"/>
      <c r="EB166" s="215"/>
      <c r="EC166" s="217"/>
      <c r="ED166" s="215"/>
      <c r="EE166" s="215"/>
      <c r="EF166" s="215"/>
      <c r="EG166" s="215"/>
      <c r="EH166" s="215"/>
      <c r="EI166" s="218"/>
      <c r="EJ166" s="215"/>
      <c r="EK166" s="215"/>
      <c r="EL166" s="215"/>
      <c r="EM166" s="217"/>
      <c r="EN166" s="215"/>
      <c r="EO166" s="215"/>
      <c r="EP166" s="215"/>
      <c r="EQ166" s="215"/>
      <c r="ER166" s="215"/>
      <c r="ES166" s="218"/>
      <c r="ET166" s="215"/>
      <c r="EU166" s="215"/>
      <c r="EV166" s="215"/>
      <c r="EW166" s="217"/>
      <c r="EX166" s="218"/>
      <c r="EY166" s="215"/>
      <c r="EZ166" s="215"/>
      <c r="FA166" s="215"/>
      <c r="FB166" s="217"/>
      <c r="FC166" s="218"/>
      <c r="FD166" s="215"/>
      <c r="FE166" s="215"/>
      <c r="FF166" s="215"/>
      <c r="FG166" s="217"/>
      <c r="FH166" s="215"/>
      <c r="FI166" s="215"/>
      <c r="FJ166" s="215"/>
      <c r="FK166" s="215"/>
      <c r="FL166" s="215"/>
      <c r="FM166" s="218"/>
      <c r="FN166" s="215"/>
      <c r="FO166" s="215"/>
      <c r="FP166" s="215"/>
      <c r="FQ166" s="217"/>
      <c r="FR166" s="215"/>
      <c r="FS166" s="215"/>
      <c r="FT166" s="215"/>
      <c r="FU166" s="215"/>
      <c r="FV166" s="215"/>
      <c r="FW166" s="218"/>
      <c r="FX166" s="215"/>
      <c r="FY166" s="215"/>
      <c r="FZ166" s="215"/>
      <c r="GA166" s="217"/>
      <c r="GB166" s="215"/>
      <c r="GC166" s="215"/>
      <c r="GD166" s="215"/>
      <c r="GE166" s="215"/>
      <c r="GF166" s="215"/>
      <c r="GG166" s="218"/>
      <c r="GH166" s="215"/>
      <c r="GI166" s="215"/>
      <c r="GJ166" s="215"/>
      <c r="GK166" s="221"/>
      <c r="GL166" s="1609"/>
      <c r="GM166" s="2154"/>
      <c r="GN166" s="1609"/>
      <c r="GO166" s="1525"/>
      <c r="GP166" s="200"/>
    </row>
    <row r="167" spans="1:198" ht="10.35" customHeight="1">
      <c r="A167" s="1387"/>
      <c r="B167" s="1390"/>
      <c r="C167" s="1390"/>
      <c r="D167" s="1381"/>
      <c r="E167" s="1390"/>
      <c r="F167" s="1381"/>
      <c r="G167" s="1735"/>
      <c r="H167" s="1736"/>
      <c r="I167" s="1517"/>
      <c r="J167" s="1511"/>
      <c r="K167" s="1511"/>
      <c r="L167" s="1511"/>
      <c r="M167" s="1511"/>
      <c r="N167" s="1603"/>
      <c r="O167" s="1592"/>
      <c r="P167" s="1592"/>
      <c r="Q167" s="1592"/>
      <c r="R167" s="1593"/>
      <c r="S167" s="1511"/>
      <c r="T167" s="1511"/>
      <c r="U167" s="1511"/>
      <c r="V167" s="1511"/>
      <c r="W167" s="1512"/>
      <c r="X167" s="1510"/>
      <c r="Y167" s="1511"/>
      <c r="Z167" s="1511"/>
      <c r="AA167" s="1511"/>
      <c r="AB167" s="1511"/>
      <c r="AC167" s="1510"/>
      <c r="AD167" s="1511"/>
      <c r="AE167" s="1511"/>
      <c r="AF167" s="1511"/>
      <c r="AG167" s="1511"/>
      <c r="AH167" s="1510"/>
      <c r="AI167" s="1511"/>
      <c r="AJ167" s="1511"/>
      <c r="AK167" s="1511"/>
      <c r="AL167" s="1512"/>
      <c r="AM167" s="1510"/>
      <c r="AN167" s="1511"/>
      <c r="AO167" s="1511"/>
      <c r="AP167" s="1511"/>
      <c r="AQ167" s="1511"/>
      <c r="AR167" s="1510"/>
      <c r="AS167" s="1511"/>
      <c r="AT167" s="1511"/>
      <c r="AU167" s="1511"/>
      <c r="AV167" s="1512"/>
      <c r="AW167" s="1510"/>
      <c r="AX167" s="1511"/>
      <c r="AY167" s="1511"/>
      <c r="AZ167" s="1511"/>
      <c r="BA167" s="1521"/>
      <c r="BB167" s="1522"/>
      <c r="BC167" s="1511"/>
      <c r="BD167" s="1511"/>
      <c r="BE167" s="1511"/>
      <c r="BF167" s="1511"/>
      <c r="BG167" s="1510"/>
      <c r="BH167" s="1511"/>
      <c r="BI167" s="1511"/>
      <c r="BJ167" s="1511"/>
      <c r="BK167" s="1512"/>
      <c r="BL167" s="1511"/>
      <c r="BM167" s="1511"/>
      <c r="BN167" s="1511"/>
      <c r="BO167" s="1511"/>
      <c r="BP167" s="1512"/>
      <c r="BQ167" s="1510"/>
      <c r="BR167" s="1511"/>
      <c r="BS167" s="1511"/>
      <c r="BT167" s="1511"/>
      <c r="BU167" s="1511"/>
      <c r="BV167" s="1510"/>
      <c r="BW167" s="1511"/>
      <c r="BX167" s="1511"/>
      <c r="BY167" s="1511"/>
      <c r="BZ167" s="1512"/>
      <c r="CA167" s="1511"/>
      <c r="CB167" s="1511"/>
      <c r="CC167" s="1511"/>
      <c r="CD167" s="1511"/>
      <c r="CE167" s="1512"/>
      <c r="CF167" s="1510"/>
      <c r="CG167" s="1511"/>
      <c r="CH167" s="1511"/>
      <c r="CI167" s="1511"/>
      <c r="CJ167" s="1512"/>
      <c r="CK167" s="1511"/>
      <c r="CL167" s="1511"/>
      <c r="CM167" s="1511"/>
      <c r="CN167" s="1511"/>
      <c r="CO167" s="1511"/>
      <c r="CP167" s="1510"/>
      <c r="CQ167" s="1511"/>
      <c r="CR167" s="1511"/>
      <c r="CS167" s="1511"/>
      <c r="CT167" s="1512"/>
      <c r="CU167" s="1511"/>
      <c r="CV167" s="1511"/>
      <c r="CW167" s="1511"/>
      <c r="CX167" s="1511"/>
      <c r="CY167" s="1511"/>
      <c r="CZ167" s="1510"/>
      <c r="DA167" s="1511"/>
      <c r="DB167" s="1511"/>
      <c r="DC167" s="1511"/>
      <c r="DD167" s="1512"/>
      <c r="DE167" s="1511"/>
      <c r="DF167" s="1511"/>
      <c r="DG167" s="1511"/>
      <c r="DH167" s="1511"/>
      <c r="DI167" s="1521"/>
      <c r="DJ167" s="1522"/>
      <c r="DK167" s="1511"/>
      <c r="DL167" s="1511"/>
      <c r="DM167" s="1511"/>
      <c r="DN167" s="1511"/>
      <c r="DO167" s="1510"/>
      <c r="DP167" s="1511"/>
      <c r="DQ167" s="1511"/>
      <c r="DR167" s="1511"/>
      <c r="DS167" s="1512"/>
      <c r="DT167" s="1511"/>
      <c r="DU167" s="1511"/>
      <c r="DV167" s="1511"/>
      <c r="DW167" s="1511"/>
      <c r="DX167" s="1511"/>
      <c r="DY167" s="1510"/>
      <c r="DZ167" s="1511"/>
      <c r="EA167" s="1511"/>
      <c r="EB167" s="1511"/>
      <c r="EC167" s="1512"/>
      <c r="ED167" s="1511"/>
      <c r="EE167" s="1511"/>
      <c r="EF167" s="1511"/>
      <c r="EG167" s="1511"/>
      <c r="EH167" s="1511"/>
      <c r="EI167" s="1510"/>
      <c r="EJ167" s="1511"/>
      <c r="EK167" s="1511"/>
      <c r="EL167" s="1511"/>
      <c r="EM167" s="1512"/>
      <c r="EN167" s="1511"/>
      <c r="EO167" s="1511"/>
      <c r="EP167" s="1511"/>
      <c r="EQ167" s="1511"/>
      <c r="ER167" s="1511"/>
      <c r="ES167" s="1510"/>
      <c r="ET167" s="1511"/>
      <c r="EU167" s="1511"/>
      <c r="EV167" s="1511"/>
      <c r="EW167" s="1512"/>
      <c r="EX167" s="1510"/>
      <c r="EY167" s="1511"/>
      <c r="EZ167" s="1511"/>
      <c r="FA167" s="1511"/>
      <c r="FB167" s="1512"/>
      <c r="FC167" s="1510"/>
      <c r="FD167" s="1511"/>
      <c r="FE167" s="1511"/>
      <c r="FF167" s="1511"/>
      <c r="FG167" s="1512"/>
      <c r="FH167" s="1511"/>
      <c r="FI167" s="1511"/>
      <c r="FJ167" s="1511"/>
      <c r="FK167" s="1511"/>
      <c r="FL167" s="1511"/>
      <c r="FM167" s="1510"/>
      <c r="FN167" s="1511"/>
      <c r="FO167" s="1511"/>
      <c r="FP167" s="1511"/>
      <c r="FQ167" s="1512"/>
      <c r="FR167" s="1511"/>
      <c r="FS167" s="1511"/>
      <c r="FT167" s="1511"/>
      <c r="FU167" s="1511"/>
      <c r="FV167" s="1511"/>
      <c r="FW167" s="1510"/>
      <c r="FX167" s="1511"/>
      <c r="FY167" s="1511"/>
      <c r="FZ167" s="1511"/>
      <c r="GA167" s="1512"/>
      <c r="GB167" s="1511"/>
      <c r="GC167" s="1511"/>
      <c r="GD167" s="1511"/>
      <c r="GE167" s="1511"/>
      <c r="GF167" s="1512"/>
      <c r="GG167" s="1510"/>
      <c r="GH167" s="1511"/>
      <c r="GI167" s="1511"/>
      <c r="GJ167" s="1511"/>
      <c r="GK167" s="1513"/>
      <c r="GL167" s="1609"/>
      <c r="GM167" s="2154"/>
      <c r="GN167" s="1604"/>
      <c r="GO167" s="1525"/>
      <c r="GP167" s="200"/>
    </row>
    <row r="168" spans="1:198" ht="10.35" customHeight="1">
      <c r="A168" s="1387"/>
      <c r="B168" s="1390"/>
      <c r="C168" s="1390"/>
      <c r="D168" s="1381"/>
      <c r="E168" s="1390"/>
      <c r="F168" s="1381"/>
      <c r="G168" s="1737" t="s">
        <v>857</v>
      </c>
      <c r="H168" s="1738"/>
      <c r="I168" s="214"/>
      <c r="J168" s="215"/>
      <c r="K168" s="215"/>
      <c r="L168" s="215"/>
      <c r="M168" s="215"/>
      <c r="N168" s="218"/>
      <c r="O168" s="215"/>
      <c r="P168" s="215"/>
      <c r="Q168" s="215"/>
      <c r="R168" s="217"/>
      <c r="S168" s="215"/>
      <c r="T168" s="215"/>
      <c r="U168" s="215"/>
      <c r="V168" s="215"/>
      <c r="W168" s="215"/>
      <c r="X168" s="218"/>
      <c r="Y168" s="215"/>
      <c r="Z168" s="215"/>
      <c r="AA168" s="215"/>
      <c r="AB168" s="215"/>
      <c r="AC168" s="218"/>
      <c r="AD168" s="215"/>
      <c r="AE168" s="215"/>
      <c r="AF168" s="215"/>
      <c r="AG168" s="215"/>
      <c r="AH168" s="218"/>
      <c r="AI168" s="215"/>
      <c r="AJ168" s="215"/>
      <c r="AK168" s="215"/>
      <c r="AL168" s="217"/>
      <c r="AM168" s="215"/>
      <c r="AN168" s="215"/>
      <c r="AO168" s="215"/>
      <c r="AP168" s="215"/>
      <c r="AQ168" s="215"/>
      <c r="AR168" s="218"/>
      <c r="AS168" s="215"/>
      <c r="AT168" s="215"/>
      <c r="AU168" s="215"/>
      <c r="AV168" s="217"/>
      <c r="AW168" s="215"/>
      <c r="AX168" s="215"/>
      <c r="AY168" s="215"/>
      <c r="AZ168" s="215"/>
      <c r="BA168" s="215"/>
      <c r="BB168" s="219"/>
      <c r="BC168" s="215"/>
      <c r="BD168" s="215"/>
      <c r="BE168" s="215"/>
      <c r="BF168" s="215"/>
      <c r="BG168" s="218"/>
      <c r="BH168" s="215"/>
      <c r="BI168" s="215"/>
      <c r="BJ168" s="215"/>
      <c r="BK168" s="217"/>
      <c r="BL168" s="215"/>
      <c r="BM168" s="215"/>
      <c r="BN168" s="215"/>
      <c r="BO168" s="215"/>
      <c r="BP168" s="215"/>
      <c r="BQ168" s="218"/>
      <c r="BR168" s="215"/>
      <c r="BS168" s="215"/>
      <c r="BT168" s="215"/>
      <c r="BU168" s="215"/>
      <c r="BV168" s="218"/>
      <c r="BW168" s="215"/>
      <c r="BX168" s="215"/>
      <c r="BY168" s="215"/>
      <c r="BZ168" s="217"/>
      <c r="CA168" s="215"/>
      <c r="CB168" s="215"/>
      <c r="CC168" s="215"/>
      <c r="CD168" s="215"/>
      <c r="CE168" s="217"/>
      <c r="CF168" s="218"/>
      <c r="CG168" s="215"/>
      <c r="CH168" s="215"/>
      <c r="CI168" s="215"/>
      <c r="CJ168" s="217"/>
      <c r="CK168" s="215"/>
      <c r="CL168" s="215"/>
      <c r="CM168" s="215"/>
      <c r="CN168" s="215"/>
      <c r="CO168" s="215"/>
      <c r="CP168" s="218"/>
      <c r="CQ168" s="215"/>
      <c r="CR168" s="215"/>
      <c r="CS168" s="215"/>
      <c r="CT168" s="217"/>
      <c r="CU168" s="215"/>
      <c r="CV168" s="215"/>
      <c r="CW168" s="215"/>
      <c r="CX168" s="215"/>
      <c r="CY168" s="215"/>
      <c r="CZ168" s="218"/>
      <c r="DA168" s="215"/>
      <c r="DB168" s="215"/>
      <c r="DC168" s="215"/>
      <c r="DD168" s="217"/>
      <c r="DE168" s="215"/>
      <c r="DF168" s="215"/>
      <c r="DG168" s="215"/>
      <c r="DH168" s="215"/>
      <c r="DI168" s="220"/>
      <c r="DJ168" s="219"/>
      <c r="DK168" s="215"/>
      <c r="DL168" s="215"/>
      <c r="DM168" s="215"/>
      <c r="DN168" s="215"/>
      <c r="DO168" s="218"/>
      <c r="DP168" s="215"/>
      <c r="DQ168" s="215"/>
      <c r="DR168" s="215"/>
      <c r="DS168" s="217"/>
      <c r="DT168" s="215"/>
      <c r="DU168" s="215"/>
      <c r="DV168" s="215"/>
      <c r="DW168" s="215"/>
      <c r="DX168" s="215"/>
      <c r="DY168" s="218"/>
      <c r="DZ168" s="215"/>
      <c r="EA168" s="215"/>
      <c r="EB168" s="215"/>
      <c r="EC168" s="217"/>
      <c r="ED168" s="215"/>
      <c r="EE168" s="215"/>
      <c r="EF168" s="215"/>
      <c r="EG168" s="215"/>
      <c r="EH168" s="215"/>
      <c r="EI168" s="218"/>
      <c r="EJ168" s="215"/>
      <c r="EK168" s="215"/>
      <c r="EL168" s="215"/>
      <c r="EM168" s="217"/>
      <c r="EN168" s="215"/>
      <c r="EO168" s="215"/>
      <c r="EP168" s="215"/>
      <c r="EQ168" s="215"/>
      <c r="ER168" s="215"/>
      <c r="ES168" s="218"/>
      <c r="ET168" s="215"/>
      <c r="EU168" s="215"/>
      <c r="EV168" s="215"/>
      <c r="EW168" s="217"/>
      <c r="EX168" s="218"/>
      <c r="EY168" s="215"/>
      <c r="EZ168" s="215"/>
      <c r="FA168" s="215"/>
      <c r="FB168" s="217"/>
      <c r="FC168" s="218"/>
      <c r="FD168" s="215"/>
      <c r="FE168" s="215"/>
      <c r="FF168" s="215"/>
      <c r="FG168" s="217"/>
      <c r="FH168" s="215"/>
      <c r="FI168" s="215"/>
      <c r="FJ168" s="215"/>
      <c r="FK168" s="215"/>
      <c r="FL168" s="215"/>
      <c r="FM168" s="218"/>
      <c r="FN168" s="215"/>
      <c r="FO168" s="215"/>
      <c r="FP168" s="215"/>
      <c r="FQ168" s="217"/>
      <c r="FR168" s="215"/>
      <c r="FS168" s="215"/>
      <c r="FT168" s="215"/>
      <c r="FU168" s="215"/>
      <c r="FV168" s="215"/>
      <c r="FW168" s="218"/>
      <c r="FX168" s="215"/>
      <c r="FY168" s="215"/>
      <c r="FZ168" s="215"/>
      <c r="GA168" s="217"/>
      <c r="GB168" s="215"/>
      <c r="GC168" s="215"/>
      <c r="GD168" s="215"/>
      <c r="GE168" s="215"/>
      <c r="GF168" s="215"/>
      <c r="GG168" s="218"/>
      <c r="GH168" s="215"/>
      <c r="GI168" s="215"/>
      <c r="GJ168" s="215"/>
      <c r="GK168" s="221"/>
      <c r="GL168" s="1604">
        <f>SUM(I170:GK170)</f>
        <v>0</v>
      </c>
      <c r="GM168" s="2157">
        <f>ROUND(GL168/30,2)</f>
        <v>0</v>
      </c>
      <c r="GN168" s="1609">
        <f>COUNT(I170:GK170)</f>
        <v>0</v>
      </c>
      <c r="GO168" s="1525"/>
      <c r="GP168" s="200"/>
    </row>
    <row r="169" spans="1:198" ht="10.35" customHeight="1">
      <c r="A169" s="1387"/>
      <c r="B169" s="1390"/>
      <c r="C169" s="1390"/>
      <c r="D169" s="1381"/>
      <c r="E169" s="1390"/>
      <c r="F169" s="1381"/>
      <c r="G169" s="1739"/>
      <c r="H169" s="1740"/>
      <c r="I169" s="214"/>
      <c r="J169" s="215"/>
      <c r="K169" s="215"/>
      <c r="L169" s="215"/>
      <c r="M169" s="215"/>
      <c r="N169" s="218"/>
      <c r="O169" s="215"/>
      <c r="P169" s="215"/>
      <c r="Q169" s="215"/>
      <c r="R169" s="217"/>
      <c r="S169" s="215"/>
      <c r="T169" s="215"/>
      <c r="U169" s="215"/>
      <c r="V169" s="215"/>
      <c r="W169" s="215"/>
      <c r="X169" s="218"/>
      <c r="Y169" s="215"/>
      <c r="Z169" s="215"/>
      <c r="AA169" s="215"/>
      <c r="AB169" s="215"/>
      <c r="AC169" s="218"/>
      <c r="AD169" s="215"/>
      <c r="AE169" s="215"/>
      <c r="AF169" s="215"/>
      <c r="AG169" s="215"/>
      <c r="AH169" s="218"/>
      <c r="AI169" s="215"/>
      <c r="AJ169" s="215"/>
      <c r="AK169" s="215"/>
      <c r="AL169" s="217"/>
      <c r="AM169" s="215"/>
      <c r="AN169" s="215"/>
      <c r="AO169" s="215"/>
      <c r="AP169" s="215"/>
      <c r="AQ169" s="215"/>
      <c r="AR169" s="218"/>
      <c r="AS169" s="215"/>
      <c r="AT169" s="215"/>
      <c r="AU169" s="215"/>
      <c r="AV169" s="217"/>
      <c r="AW169" s="215"/>
      <c r="AX169" s="215"/>
      <c r="AY169" s="215"/>
      <c r="AZ169" s="215"/>
      <c r="BA169" s="215"/>
      <c r="BB169" s="219"/>
      <c r="BC169" s="215"/>
      <c r="BD169" s="215"/>
      <c r="BE169" s="215"/>
      <c r="BF169" s="215"/>
      <c r="BG169" s="218"/>
      <c r="BH169" s="215"/>
      <c r="BI169" s="215"/>
      <c r="BJ169" s="215"/>
      <c r="BK169" s="217"/>
      <c r="BL169" s="215"/>
      <c r="BM169" s="215"/>
      <c r="BN169" s="215"/>
      <c r="BO169" s="215"/>
      <c r="BP169" s="215"/>
      <c r="BQ169" s="218"/>
      <c r="BR169" s="215"/>
      <c r="BS169" s="215"/>
      <c r="BT169" s="215"/>
      <c r="BU169" s="215"/>
      <c r="BV169" s="218"/>
      <c r="BW169" s="215"/>
      <c r="BX169" s="215"/>
      <c r="BY169" s="215"/>
      <c r="BZ169" s="217"/>
      <c r="CA169" s="215"/>
      <c r="CB169" s="215"/>
      <c r="CC169" s="215"/>
      <c r="CD169" s="215"/>
      <c r="CE169" s="217"/>
      <c r="CF169" s="218"/>
      <c r="CG169" s="215"/>
      <c r="CH169" s="215"/>
      <c r="CI169" s="215"/>
      <c r="CJ169" s="217"/>
      <c r="CK169" s="215"/>
      <c r="CL169" s="215"/>
      <c r="CM169" s="215"/>
      <c r="CN169" s="215"/>
      <c r="CO169" s="215"/>
      <c r="CP169" s="218"/>
      <c r="CQ169" s="215"/>
      <c r="CR169" s="215"/>
      <c r="CS169" s="215"/>
      <c r="CT169" s="217"/>
      <c r="CU169" s="215"/>
      <c r="CV169" s="215"/>
      <c r="CW169" s="215"/>
      <c r="CX169" s="215"/>
      <c r="CY169" s="215"/>
      <c r="CZ169" s="218"/>
      <c r="DA169" s="215"/>
      <c r="DB169" s="215"/>
      <c r="DC169" s="215"/>
      <c r="DD169" s="217"/>
      <c r="DE169" s="215"/>
      <c r="DF169" s="215"/>
      <c r="DG169" s="215"/>
      <c r="DH169" s="215"/>
      <c r="DI169" s="220"/>
      <c r="DJ169" s="219"/>
      <c r="DK169" s="215"/>
      <c r="DL169" s="215"/>
      <c r="DM169" s="215"/>
      <c r="DN169" s="215"/>
      <c r="DO169" s="218"/>
      <c r="DP169" s="215"/>
      <c r="DQ169" s="215"/>
      <c r="DR169" s="215"/>
      <c r="DS169" s="217"/>
      <c r="DT169" s="215"/>
      <c r="DU169" s="215"/>
      <c r="DV169" s="215"/>
      <c r="DW169" s="215"/>
      <c r="DX169" s="215"/>
      <c r="DY169" s="218"/>
      <c r="DZ169" s="215"/>
      <c r="EA169" s="215"/>
      <c r="EB169" s="215"/>
      <c r="EC169" s="217"/>
      <c r="ED169" s="215"/>
      <c r="EE169" s="215"/>
      <c r="EF169" s="215"/>
      <c r="EG169" s="215"/>
      <c r="EH169" s="215"/>
      <c r="EI169" s="218"/>
      <c r="EJ169" s="215"/>
      <c r="EK169" s="215"/>
      <c r="EL169" s="215"/>
      <c r="EM169" s="217"/>
      <c r="EN169" s="215"/>
      <c r="EO169" s="215"/>
      <c r="EP169" s="215"/>
      <c r="EQ169" s="215"/>
      <c r="ER169" s="215"/>
      <c r="ES169" s="218"/>
      <c r="ET169" s="215"/>
      <c r="EU169" s="215"/>
      <c r="EV169" s="215"/>
      <c r="EW169" s="217"/>
      <c r="EX169" s="218"/>
      <c r="EY169" s="215"/>
      <c r="EZ169" s="215"/>
      <c r="FA169" s="215"/>
      <c r="FB169" s="217"/>
      <c r="FC169" s="218"/>
      <c r="FD169" s="215"/>
      <c r="FE169" s="215"/>
      <c r="FF169" s="215"/>
      <c r="FG169" s="217"/>
      <c r="FH169" s="215"/>
      <c r="FI169" s="215"/>
      <c r="FJ169" s="215"/>
      <c r="FK169" s="215"/>
      <c r="FL169" s="215"/>
      <c r="FM169" s="218"/>
      <c r="FN169" s="215"/>
      <c r="FO169" s="215"/>
      <c r="FP169" s="215"/>
      <c r="FQ169" s="217"/>
      <c r="FR169" s="215"/>
      <c r="FS169" s="215"/>
      <c r="FT169" s="215"/>
      <c r="FU169" s="215"/>
      <c r="FV169" s="215"/>
      <c r="FW169" s="218"/>
      <c r="FX169" s="215"/>
      <c r="FY169" s="215"/>
      <c r="FZ169" s="215"/>
      <c r="GA169" s="217"/>
      <c r="GB169" s="215"/>
      <c r="GC169" s="215"/>
      <c r="GD169" s="215"/>
      <c r="GE169" s="215"/>
      <c r="GF169" s="215"/>
      <c r="GG169" s="218"/>
      <c r="GH169" s="215"/>
      <c r="GI169" s="215"/>
      <c r="GJ169" s="215"/>
      <c r="GK169" s="221"/>
      <c r="GL169" s="1605"/>
      <c r="GM169" s="2154"/>
      <c r="GN169" s="1609"/>
      <c r="GO169" s="1525"/>
      <c r="GP169" s="200"/>
    </row>
    <row r="170" spans="1:198" ht="10.35" customHeight="1">
      <c r="A170" s="1387"/>
      <c r="B170" s="1390"/>
      <c r="C170" s="1390"/>
      <c r="D170" s="1381"/>
      <c r="E170" s="1390"/>
      <c r="F170" s="1381"/>
      <c r="G170" s="1741"/>
      <c r="H170" s="1742"/>
      <c r="I170" s="1591"/>
      <c r="J170" s="1592"/>
      <c r="K170" s="1592"/>
      <c r="L170" s="1592"/>
      <c r="M170" s="1592"/>
      <c r="N170" s="1603"/>
      <c r="O170" s="1592"/>
      <c r="P170" s="1592"/>
      <c r="Q170" s="1592"/>
      <c r="R170" s="1593"/>
      <c r="S170" s="1511"/>
      <c r="T170" s="1511"/>
      <c r="U170" s="1511"/>
      <c r="V170" s="1511"/>
      <c r="W170" s="1512"/>
      <c r="X170" s="1510"/>
      <c r="Y170" s="1511"/>
      <c r="Z170" s="1511"/>
      <c r="AA170" s="1511"/>
      <c r="AB170" s="1511"/>
      <c r="AC170" s="1510"/>
      <c r="AD170" s="1511"/>
      <c r="AE170" s="1511"/>
      <c r="AF170" s="1511"/>
      <c r="AG170" s="1511"/>
      <c r="AH170" s="1510"/>
      <c r="AI170" s="1511"/>
      <c r="AJ170" s="1511"/>
      <c r="AK170" s="1511"/>
      <c r="AL170" s="1512"/>
      <c r="AM170" s="1510"/>
      <c r="AN170" s="1511"/>
      <c r="AO170" s="1511"/>
      <c r="AP170" s="1511"/>
      <c r="AQ170" s="1511"/>
      <c r="AR170" s="1510"/>
      <c r="AS170" s="1511"/>
      <c r="AT170" s="1511"/>
      <c r="AU170" s="1511"/>
      <c r="AV170" s="1512"/>
      <c r="AW170" s="1510"/>
      <c r="AX170" s="1511"/>
      <c r="AY170" s="1511"/>
      <c r="AZ170" s="1511"/>
      <c r="BA170" s="1521"/>
      <c r="BB170" s="1522"/>
      <c r="BC170" s="1511"/>
      <c r="BD170" s="1511"/>
      <c r="BE170" s="1511"/>
      <c r="BF170" s="1511"/>
      <c r="BG170" s="1510"/>
      <c r="BH170" s="1511"/>
      <c r="BI170" s="1511"/>
      <c r="BJ170" s="1511"/>
      <c r="BK170" s="1512"/>
      <c r="BL170" s="1511"/>
      <c r="BM170" s="1511"/>
      <c r="BN170" s="1511"/>
      <c r="BO170" s="1511"/>
      <c r="BP170" s="1512"/>
      <c r="BQ170" s="1510"/>
      <c r="BR170" s="1511"/>
      <c r="BS170" s="1511"/>
      <c r="BT170" s="1511"/>
      <c r="BU170" s="1511"/>
      <c r="BV170" s="1510"/>
      <c r="BW170" s="1511"/>
      <c r="BX170" s="1511"/>
      <c r="BY170" s="1511"/>
      <c r="BZ170" s="1512"/>
      <c r="CA170" s="1511"/>
      <c r="CB170" s="1511"/>
      <c r="CC170" s="1511"/>
      <c r="CD170" s="1511"/>
      <c r="CE170" s="1512"/>
      <c r="CF170" s="1510"/>
      <c r="CG170" s="1511"/>
      <c r="CH170" s="1511"/>
      <c r="CI170" s="1511"/>
      <c r="CJ170" s="1512"/>
      <c r="CK170" s="1511"/>
      <c r="CL170" s="1511"/>
      <c r="CM170" s="1511"/>
      <c r="CN170" s="1511"/>
      <c r="CO170" s="1511"/>
      <c r="CP170" s="1510"/>
      <c r="CQ170" s="1511"/>
      <c r="CR170" s="1511"/>
      <c r="CS170" s="1511"/>
      <c r="CT170" s="1512"/>
      <c r="CU170" s="1511"/>
      <c r="CV170" s="1511"/>
      <c r="CW170" s="1511"/>
      <c r="CX170" s="1511"/>
      <c r="CY170" s="1511"/>
      <c r="CZ170" s="1510"/>
      <c r="DA170" s="1511"/>
      <c r="DB170" s="1511"/>
      <c r="DC170" s="1511"/>
      <c r="DD170" s="1512"/>
      <c r="DE170" s="1511"/>
      <c r="DF170" s="1511"/>
      <c r="DG170" s="1511"/>
      <c r="DH170" s="1511"/>
      <c r="DI170" s="1521"/>
      <c r="DJ170" s="1522"/>
      <c r="DK170" s="1511"/>
      <c r="DL170" s="1511"/>
      <c r="DM170" s="1511"/>
      <c r="DN170" s="1511"/>
      <c r="DO170" s="1510"/>
      <c r="DP170" s="1511"/>
      <c r="DQ170" s="1511"/>
      <c r="DR170" s="1511"/>
      <c r="DS170" s="1512"/>
      <c r="DT170" s="1511"/>
      <c r="DU170" s="1511"/>
      <c r="DV170" s="1511"/>
      <c r="DW170" s="1511"/>
      <c r="DX170" s="1511"/>
      <c r="DY170" s="1510"/>
      <c r="DZ170" s="1511"/>
      <c r="EA170" s="1511"/>
      <c r="EB170" s="1511"/>
      <c r="EC170" s="1512"/>
      <c r="ED170" s="1511"/>
      <c r="EE170" s="1511"/>
      <c r="EF170" s="1511"/>
      <c r="EG170" s="1511"/>
      <c r="EH170" s="1511"/>
      <c r="EI170" s="1510"/>
      <c r="EJ170" s="1511"/>
      <c r="EK170" s="1511"/>
      <c r="EL170" s="1511"/>
      <c r="EM170" s="1512"/>
      <c r="EN170" s="1511"/>
      <c r="EO170" s="1511"/>
      <c r="EP170" s="1511"/>
      <c r="EQ170" s="1511"/>
      <c r="ER170" s="1511"/>
      <c r="ES170" s="1510"/>
      <c r="ET170" s="1511"/>
      <c r="EU170" s="1511"/>
      <c r="EV170" s="1511"/>
      <c r="EW170" s="1512"/>
      <c r="EX170" s="1510"/>
      <c r="EY170" s="1511"/>
      <c r="EZ170" s="1511"/>
      <c r="FA170" s="1511"/>
      <c r="FB170" s="1512"/>
      <c r="FC170" s="1510"/>
      <c r="FD170" s="1511"/>
      <c r="FE170" s="1511"/>
      <c r="FF170" s="1511"/>
      <c r="FG170" s="1512"/>
      <c r="FH170" s="1511"/>
      <c r="FI170" s="1511"/>
      <c r="FJ170" s="1511"/>
      <c r="FK170" s="1511"/>
      <c r="FL170" s="1511"/>
      <c r="FM170" s="1510"/>
      <c r="FN170" s="1511"/>
      <c r="FO170" s="1511"/>
      <c r="FP170" s="1511"/>
      <c r="FQ170" s="1512"/>
      <c r="FR170" s="1511"/>
      <c r="FS170" s="1511"/>
      <c r="FT170" s="1511"/>
      <c r="FU170" s="1511"/>
      <c r="FV170" s="1511"/>
      <c r="FW170" s="1510"/>
      <c r="FX170" s="1511"/>
      <c r="FY170" s="1511"/>
      <c r="FZ170" s="1511"/>
      <c r="GA170" s="1512"/>
      <c r="GB170" s="1511"/>
      <c r="GC170" s="1511"/>
      <c r="GD170" s="1511"/>
      <c r="GE170" s="1511"/>
      <c r="GF170" s="1512"/>
      <c r="GG170" s="1510"/>
      <c r="GH170" s="1511"/>
      <c r="GI170" s="1511"/>
      <c r="GJ170" s="1511"/>
      <c r="GK170" s="1513"/>
      <c r="GL170" s="1607"/>
      <c r="GM170" s="2154"/>
      <c r="GN170" s="1609"/>
      <c r="GO170" s="1525"/>
      <c r="GP170" s="200"/>
    </row>
    <row r="171" spans="1:198" ht="10.35" customHeight="1">
      <c r="A171" s="1387"/>
      <c r="B171" s="1390"/>
      <c r="C171" s="1390"/>
      <c r="D171" s="1381"/>
      <c r="E171" s="1390"/>
      <c r="F171" s="1381"/>
      <c r="G171" s="1781" t="s">
        <v>858</v>
      </c>
      <c r="H171" s="1738"/>
      <c r="I171" s="214"/>
      <c r="J171" s="215"/>
      <c r="K171" s="215"/>
      <c r="L171" s="215"/>
      <c r="M171" s="215"/>
      <c r="N171" s="218"/>
      <c r="O171" s="215"/>
      <c r="P171" s="215"/>
      <c r="Q171" s="215"/>
      <c r="R171" s="217"/>
      <c r="S171" s="215"/>
      <c r="T171" s="215"/>
      <c r="U171" s="215"/>
      <c r="V171" s="215"/>
      <c r="W171" s="215"/>
      <c r="X171" s="218"/>
      <c r="Y171" s="215"/>
      <c r="Z171" s="215"/>
      <c r="AA171" s="215"/>
      <c r="AB171" s="215"/>
      <c r="AC171" s="218"/>
      <c r="AD171" s="215"/>
      <c r="AE171" s="215"/>
      <c r="AF171" s="215"/>
      <c r="AG171" s="215"/>
      <c r="AH171" s="218"/>
      <c r="AI171" s="215"/>
      <c r="AJ171" s="215"/>
      <c r="AK171" s="215"/>
      <c r="AL171" s="217"/>
      <c r="AM171" s="218"/>
      <c r="AN171" s="215"/>
      <c r="AO171" s="215"/>
      <c r="AP171" s="215"/>
      <c r="AQ171" s="215"/>
      <c r="AR171" s="218"/>
      <c r="AS171" s="215"/>
      <c r="AT171" s="215"/>
      <c r="AU171" s="215"/>
      <c r="AV171" s="217"/>
      <c r="AW171" s="215"/>
      <c r="AX171" s="215"/>
      <c r="AY171" s="215"/>
      <c r="AZ171" s="215"/>
      <c r="BA171" s="215"/>
      <c r="BB171" s="219"/>
      <c r="BC171" s="215"/>
      <c r="BD171" s="215"/>
      <c r="BE171" s="215"/>
      <c r="BF171" s="215"/>
      <c r="BG171" s="218"/>
      <c r="BH171" s="215"/>
      <c r="BI171" s="215"/>
      <c r="BJ171" s="215"/>
      <c r="BK171" s="217"/>
      <c r="BL171" s="215"/>
      <c r="BM171" s="215"/>
      <c r="BN171" s="215"/>
      <c r="BO171" s="215"/>
      <c r="BP171" s="215"/>
      <c r="BQ171" s="218"/>
      <c r="BR171" s="215"/>
      <c r="BS171" s="215"/>
      <c r="BT171" s="215"/>
      <c r="BU171" s="215"/>
      <c r="BV171" s="218"/>
      <c r="BW171" s="215"/>
      <c r="BX171" s="215"/>
      <c r="BY171" s="215"/>
      <c r="BZ171" s="217"/>
      <c r="CA171" s="215"/>
      <c r="CB171" s="215"/>
      <c r="CC171" s="215"/>
      <c r="CD171" s="215"/>
      <c r="CE171" s="217"/>
      <c r="CF171" s="218"/>
      <c r="CG171" s="215"/>
      <c r="CH171" s="215"/>
      <c r="CI171" s="215"/>
      <c r="CJ171" s="217"/>
      <c r="CK171" s="215"/>
      <c r="CL171" s="215"/>
      <c r="CM171" s="215"/>
      <c r="CN171" s="215"/>
      <c r="CO171" s="215"/>
      <c r="CP171" s="218"/>
      <c r="CQ171" s="215"/>
      <c r="CR171" s="215"/>
      <c r="CS171" s="215"/>
      <c r="CT171" s="217"/>
      <c r="CU171" s="215"/>
      <c r="CV171" s="215"/>
      <c r="CW171" s="215"/>
      <c r="CX171" s="215"/>
      <c r="CY171" s="215"/>
      <c r="CZ171" s="218"/>
      <c r="DA171" s="215"/>
      <c r="DB171" s="215"/>
      <c r="DC171" s="215"/>
      <c r="DD171" s="217"/>
      <c r="DE171" s="215"/>
      <c r="DF171" s="215"/>
      <c r="DG171" s="215"/>
      <c r="DH171" s="215"/>
      <c r="DI171" s="220"/>
      <c r="DJ171" s="219"/>
      <c r="DK171" s="215"/>
      <c r="DL171" s="215"/>
      <c r="DM171" s="215"/>
      <c r="DN171" s="215"/>
      <c r="DO171" s="218"/>
      <c r="DP171" s="215"/>
      <c r="DQ171" s="215"/>
      <c r="DR171" s="215"/>
      <c r="DS171" s="217"/>
      <c r="DT171" s="215"/>
      <c r="DU171" s="215"/>
      <c r="DV171" s="215"/>
      <c r="DW171" s="215"/>
      <c r="DX171" s="215"/>
      <c r="DY171" s="218"/>
      <c r="DZ171" s="215"/>
      <c r="EA171" s="215"/>
      <c r="EB171" s="215"/>
      <c r="EC171" s="217"/>
      <c r="ED171" s="215"/>
      <c r="EE171" s="215"/>
      <c r="EF171" s="215"/>
      <c r="EG171" s="215"/>
      <c r="EH171" s="215"/>
      <c r="EI171" s="218"/>
      <c r="EJ171" s="215"/>
      <c r="EK171" s="215"/>
      <c r="EL171" s="215"/>
      <c r="EM171" s="217"/>
      <c r="EN171" s="215"/>
      <c r="EO171" s="215"/>
      <c r="EP171" s="215"/>
      <c r="EQ171" s="215"/>
      <c r="ER171" s="215"/>
      <c r="ES171" s="218"/>
      <c r="ET171" s="215"/>
      <c r="EU171" s="215"/>
      <c r="EV171" s="215"/>
      <c r="EW171" s="217"/>
      <c r="EX171" s="218"/>
      <c r="EY171" s="215"/>
      <c r="EZ171" s="215"/>
      <c r="FA171" s="215"/>
      <c r="FB171" s="217"/>
      <c r="FC171" s="218"/>
      <c r="FD171" s="215"/>
      <c r="FE171" s="215"/>
      <c r="FF171" s="215"/>
      <c r="FG171" s="217"/>
      <c r="FH171" s="215"/>
      <c r="FI171" s="215"/>
      <c r="FJ171" s="215"/>
      <c r="FK171" s="215"/>
      <c r="FL171" s="215"/>
      <c r="FM171" s="218"/>
      <c r="FN171" s="215"/>
      <c r="FO171" s="215"/>
      <c r="FP171" s="215"/>
      <c r="FQ171" s="217"/>
      <c r="FR171" s="215"/>
      <c r="FS171" s="215"/>
      <c r="FT171" s="215"/>
      <c r="FU171" s="215"/>
      <c r="FV171" s="215"/>
      <c r="FW171" s="218"/>
      <c r="FX171" s="215"/>
      <c r="FY171" s="215"/>
      <c r="FZ171" s="215"/>
      <c r="GA171" s="217"/>
      <c r="GB171" s="215"/>
      <c r="GC171" s="215"/>
      <c r="GD171" s="215"/>
      <c r="GE171" s="215"/>
      <c r="GF171" s="215"/>
      <c r="GG171" s="218"/>
      <c r="GH171" s="215"/>
      <c r="GI171" s="215"/>
      <c r="GJ171" s="215"/>
      <c r="GK171" s="221"/>
      <c r="GL171" s="1604">
        <f>SUM(I173:GK173)</f>
        <v>0</v>
      </c>
      <c r="GM171" s="2157">
        <f>ROUND(GL171/30,2)</f>
        <v>0</v>
      </c>
      <c r="GN171" s="1607">
        <f>COUNT(I173:GK173)</f>
        <v>0</v>
      </c>
      <c r="GO171" s="1525"/>
      <c r="GP171" s="200"/>
    </row>
    <row r="172" spans="1:198" ht="10.35" customHeight="1">
      <c r="A172" s="1387"/>
      <c r="B172" s="1390"/>
      <c r="C172" s="1390"/>
      <c r="D172" s="1381"/>
      <c r="E172" s="1390"/>
      <c r="F172" s="1381"/>
      <c r="G172" s="1733"/>
      <c r="H172" s="1740"/>
      <c r="I172" s="214"/>
      <c r="J172" s="215"/>
      <c r="K172" s="215"/>
      <c r="L172" s="215"/>
      <c r="M172" s="215"/>
      <c r="N172" s="218"/>
      <c r="O172" s="215"/>
      <c r="P172" s="215"/>
      <c r="Q172" s="215"/>
      <c r="R172" s="217"/>
      <c r="S172" s="215"/>
      <c r="T172" s="215"/>
      <c r="U172" s="215"/>
      <c r="V172" s="215"/>
      <c r="W172" s="215"/>
      <c r="X172" s="218"/>
      <c r="Y172" s="215"/>
      <c r="Z172" s="215"/>
      <c r="AA172" s="215"/>
      <c r="AB172" s="215"/>
      <c r="AC172" s="218"/>
      <c r="AD172" s="215"/>
      <c r="AE172" s="215"/>
      <c r="AF172" s="215"/>
      <c r="AG172" s="215"/>
      <c r="AH172" s="218"/>
      <c r="AI172" s="215"/>
      <c r="AJ172" s="215"/>
      <c r="AK172" s="215"/>
      <c r="AL172" s="217"/>
      <c r="AM172" s="218"/>
      <c r="AN172" s="215"/>
      <c r="AO172" s="215"/>
      <c r="AP172" s="215"/>
      <c r="AQ172" s="215"/>
      <c r="AR172" s="218"/>
      <c r="AS172" s="215"/>
      <c r="AT172" s="215"/>
      <c r="AU172" s="215"/>
      <c r="AV172" s="217"/>
      <c r="AW172" s="215"/>
      <c r="AX172" s="215"/>
      <c r="AY172" s="215"/>
      <c r="AZ172" s="215"/>
      <c r="BA172" s="215"/>
      <c r="BB172" s="219"/>
      <c r="BC172" s="215"/>
      <c r="BD172" s="215"/>
      <c r="BE172" s="215"/>
      <c r="BF172" s="215"/>
      <c r="BG172" s="218"/>
      <c r="BH172" s="215"/>
      <c r="BI172" s="215"/>
      <c r="BJ172" s="215"/>
      <c r="BK172" s="217"/>
      <c r="BL172" s="215"/>
      <c r="BM172" s="215"/>
      <c r="BN172" s="215"/>
      <c r="BO172" s="215"/>
      <c r="BP172" s="215"/>
      <c r="BQ172" s="218"/>
      <c r="BR172" s="215"/>
      <c r="BS172" s="215"/>
      <c r="BT172" s="215"/>
      <c r="BU172" s="215"/>
      <c r="BV172" s="218"/>
      <c r="BW172" s="215"/>
      <c r="BX172" s="215"/>
      <c r="BY172" s="215"/>
      <c r="BZ172" s="217"/>
      <c r="CA172" s="215"/>
      <c r="CB172" s="215"/>
      <c r="CC172" s="215"/>
      <c r="CD172" s="215"/>
      <c r="CE172" s="217"/>
      <c r="CF172" s="218"/>
      <c r="CG172" s="215"/>
      <c r="CH172" s="215"/>
      <c r="CI172" s="215"/>
      <c r="CJ172" s="217"/>
      <c r="CK172" s="215"/>
      <c r="CL172" s="215"/>
      <c r="CM172" s="215"/>
      <c r="CN172" s="215"/>
      <c r="CO172" s="215"/>
      <c r="CP172" s="218"/>
      <c r="CQ172" s="215"/>
      <c r="CR172" s="215"/>
      <c r="CS172" s="215"/>
      <c r="CT172" s="217"/>
      <c r="CU172" s="215"/>
      <c r="CV172" s="215"/>
      <c r="CW172" s="215"/>
      <c r="CX172" s="215"/>
      <c r="CY172" s="215"/>
      <c r="CZ172" s="218"/>
      <c r="DA172" s="215"/>
      <c r="DB172" s="215"/>
      <c r="DC172" s="215"/>
      <c r="DD172" s="217"/>
      <c r="DE172" s="215"/>
      <c r="DF172" s="215"/>
      <c r="DG172" s="215"/>
      <c r="DH172" s="215"/>
      <c r="DI172" s="220"/>
      <c r="DJ172" s="219"/>
      <c r="DK172" s="215"/>
      <c r="DL172" s="215"/>
      <c r="DM172" s="215"/>
      <c r="DN172" s="215"/>
      <c r="DO172" s="218"/>
      <c r="DP172" s="215"/>
      <c r="DQ172" s="215"/>
      <c r="DR172" s="215"/>
      <c r="DS172" s="217"/>
      <c r="DT172" s="215"/>
      <c r="DU172" s="215"/>
      <c r="DV172" s="215"/>
      <c r="DW172" s="215"/>
      <c r="DX172" s="215"/>
      <c r="DY172" s="218"/>
      <c r="DZ172" s="215"/>
      <c r="EA172" s="215"/>
      <c r="EB172" s="215"/>
      <c r="EC172" s="217"/>
      <c r="ED172" s="215"/>
      <c r="EE172" s="215"/>
      <c r="EF172" s="215"/>
      <c r="EG172" s="215"/>
      <c r="EH172" s="215"/>
      <c r="EI172" s="218"/>
      <c r="EJ172" s="215"/>
      <c r="EK172" s="215"/>
      <c r="EL172" s="215"/>
      <c r="EM172" s="217"/>
      <c r="EN172" s="215"/>
      <c r="EO172" s="215"/>
      <c r="EP172" s="215"/>
      <c r="EQ172" s="215"/>
      <c r="ER172" s="215"/>
      <c r="ES172" s="218"/>
      <c r="ET172" s="215"/>
      <c r="EU172" s="215"/>
      <c r="EV172" s="215"/>
      <c r="EW172" s="217"/>
      <c r="EX172" s="218"/>
      <c r="EY172" s="215"/>
      <c r="EZ172" s="215"/>
      <c r="FA172" s="215"/>
      <c r="FB172" s="217"/>
      <c r="FC172" s="218"/>
      <c r="FD172" s="215"/>
      <c r="FE172" s="215"/>
      <c r="FF172" s="215"/>
      <c r="FG172" s="217"/>
      <c r="FH172" s="215"/>
      <c r="FI172" s="215"/>
      <c r="FJ172" s="215"/>
      <c r="FK172" s="215"/>
      <c r="FL172" s="215"/>
      <c r="FM172" s="218"/>
      <c r="FN172" s="215"/>
      <c r="FO172" s="215"/>
      <c r="FP172" s="215"/>
      <c r="FQ172" s="217"/>
      <c r="FR172" s="215"/>
      <c r="FS172" s="215"/>
      <c r="FT172" s="215"/>
      <c r="FU172" s="215"/>
      <c r="FV172" s="215"/>
      <c r="FW172" s="218"/>
      <c r="FX172" s="215"/>
      <c r="FY172" s="215"/>
      <c r="FZ172" s="215"/>
      <c r="GA172" s="217"/>
      <c r="GB172" s="215"/>
      <c r="GC172" s="215"/>
      <c r="GD172" s="215"/>
      <c r="GE172" s="215"/>
      <c r="GF172" s="215"/>
      <c r="GG172" s="218"/>
      <c r="GH172" s="215"/>
      <c r="GI172" s="215"/>
      <c r="GJ172" s="215"/>
      <c r="GK172" s="221"/>
      <c r="GL172" s="1605"/>
      <c r="GM172" s="2154"/>
      <c r="GN172" s="1609"/>
      <c r="GO172" s="1525"/>
      <c r="GP172" s="200"/>
    </row>
    <row r="173" spans="1:198" ht="10.35" customHeight="1">
      <c r="A173" s="1387"/>
      <c r="B173" s="1406"/>
      <c r="C173" s="1406"/>
      <c r="D173" s="1384"/>
      <c r="E173" s="1406"/>
      <c r="F173" s="1384"/>
      <c r="G173" s="1782"/>
      <c r="H173" s="1783"/>
      <c r="I173" s="1536"/>
      <c r="J173" s="1502"/>
      <c r="K173" s="1502"/>
      <c r="L173" s="1502"/>
      <c r="M173" s="1502"/>
      <c r="N173" s="1501"/>
      <c r="O173" s="1502"/>
      <c r="P173" s="1502"/>
      <c r="Q173" s="1502"/>
      <c r="R173" s="1503"/>
      <c r="S173" s="1502"/>
      <c r="T173" s="1502"/>
      <c r="U173" s="1502"/>
      <c r="V173" s="1502"/>
      <c r="W173" s="1503"/>
      <c r="X173" s="1501"/>
      <c r="Y173" s="1502"/>
      <c r="Z173" s="1502"/>
      <c r="AA173" s="1502"/>
      <c r="AB173" s="1502"/>
      <c r="AC173" s="1501"/>
      <c r="AD173" s="1502"/>
      <c r="AE173" s="1502"/>
      <c r="AF173" s="1502"/>
      <c r="AG173" s="1502"/>
      <c r="AH173" s="1501"/>
      <c r="AI173" s="1502"/>
      <c r="AJ173" s="1502"/>
      <c r="AK173" s="1502"/>
      <c r="AL173" s="1503"/>
      <c r="AM173" s="1501"/>
      <c r="AN173" s="1502"/>
      <c r="AO173" s="1502"/>
      <c r="AP173" s="1502"/>
      <c r="AQ173" s="1502"/>
      <c r="AR173" s="1501"/>
      <c r="AS173" s="1502"/>
      <c r="AT173" s="1502"/>
      <c r="AU173" s="1502"/>
      <c r="AV173" s="1503"/>
      <c r="AW173" s="1501"/>
      <c r="AX173" s="1502"/>
      <c r="AY173" s="1502"/>
      <c r="AZ173" s="1502"/>
      <c r="BA173" s="1544"/>
      <c r="BB173" s="1545"/>
      <c r="BC173" s="1502"/>
      <c r="BD173" s="1502"/>
      <c r="BE173" s="1502"/>
      <c r="BF173" s="1502"/>
      <c r="BG173" s="1501"/>
      <c r="BH173" s="1502"/>
      <c r="BI173" s="1502"/>
      <c r="BJ173" s="1502"/>
      <c r="BK173" s="1503"/>
      <c r="BL173" s="1502"/>
      <c r="BM173" s="1502"/>
      <c r="BN173" s="1502"/>
      <c r="BO173" s="1502"/>
      <c r="BP173" s="1503"/>
      <c r="BQ173" s="1501"/>
      <c r="BR173" s="1502"/>
      <c r="BS173" s="1502"/>
      <c r="BT173" s="1502"/>
      <c r="BU173" s="1502"/>
      <c r="BV173" s="1501"/>
      <c r="BW173" s="1502"/>
      <c r="BX173" s="1502"/>
      <c r="BY173" s="1502"/>
      <c r="BZ173" s="1503"/>
      <c r="CA173" s="1502"/>
      <c r="CB173" s="1502"/>
      <c r="CC173" s="1502"/>
      <c r="CD173" s="1502"/>
      <c r="CE173" s="1503"/>
      <c r="CF173" s="1501"/>
      <c r="CG173" s="1502"/>
      <c r="CH173" s="1502"/>
      <c r="CI173" s="1502"/>
      <c r="CJ173" s="1503"/>
      <c r="CK173" s="1502"/>
      <c r="CL173" s="1502"/>
      <c r="CM173" s="1502"/>
      <c r="CN173" s="1502"/>
      <c r="CO173" s="1502"/>
      <c r="CP173" s="1501"/>
      <c r="CQ173" s="1502"/>
      <c r="CR173" s="1502"/>
      <c r="CS173" s="1502"/>
      <c r="CT173" s="1503"/>
      <c r="CU173" s="1502"/>
      <c r="CV173" s="1502"/>
      <c r="CW173" s="1502"/>
      <c r="CX173" s="1502"/>
      <c r="CY173" s="1502"/>
      <c r="CZ173" s="1501"/>
      <c r="DA173" s="1502"/>
      <c r="DB173" s="1502"/>
      <c r="DC173" s="1502"/>
      <c r="DD173" s="1503"/>
      <c r="DE173" s="1502"/>
      <c r="DF173" s="1502"/>
      <c r="DG173" s="1502"/>
      <c r="DH173" s="1502"/>
      <c r="DI173" s="1544"/>
      <c r="DJ173" s="1545"/>
      <c r="DK173" s="1502"/>
      <c r="DL173" s="1502"/>
      <c r="DM173" s="1502"/>
      <c r="DN173" s="1502"/>
      <c r="DO173" s="1501"/>
      <c r="DP173" s="1502"/>
      <c r="DQ173" s="1502"/>
      <c r="DR173" s="1502"/>
      <c r="DS173" s="1503"/>
      <c r="DT173" s="1502"/>
      <c r="DU173" s="1502"/>
      <c r="DV173" s="1502"/>
      <c r="DW173" s="1502"/>
      <c r="DX173" s="1502"/>
      <c r="DY173" s="1501"/>
      <c r="DZ173" s="1502"/>
      <c r="EA173" s="1502"/>
      <c r="EB173" s="1502"/>
      <c r="EC173" s="1503"/>
      <c r="ED173" s="1502"/>
      <c r="EE173" s="1502"/>
      <c r="EF173" s="1502"/>
      <c r="EG173" s="1502"/>
      <c r="EH173" s="1502"/>
      <c r="EI173" s="1501"/>
      <c r="EJ173" s="1502"/>
      <c r="EK173" s="1502"/>
      <c r="EL173" s="1502"/>
      <c r="EM173" s="1503"/>
      <c r="EN173" s="1502"/>
      <c r="EO173" s="1502"/>
      <c r="EP173" s="1502"/>
      <c r="EQ173" s="1502"/>
      <c r="ER173" s="1502"/>
      <c r="ES173" s="1501"/>
      <c r="ET173" s="1502"/>
      <c r="EU173" s="1502"/>
      <c r="EV173" s="1502"/>
      <c r="EW173" s="1503"/>
      <c r="EX173" s="1501"/>
      <c r="EY173" s="1502"/>
      <c r="EZ173" s="1502"/>
      <c r="FA173" s="1502"/>
      <c r="FB173" s="1503"/>
      <c r="FC173" s="1501"/>
      <c r="FD173" s="1502"/>
      <c r="FE173" s="1502"/>
      <c r="FF173" s="1502"/>
      <c r="FG173" s="1503"/>
      <c r="FH173" s="1502"/>
      <c r="FI173" s="1502"/>
      <c r="FJ173" s="1502"/>
      <c r="FK173" s="1502"/>
      <c r="FL173" s="1502"/>
      <c r="FM173" s="1501"/>
      <c r="FN173" s="1502"/>
      <c r="FO173" s="1502"/>
      <c r="FP173" s="1502"/>
      <c r="FQ173" s="1503"/>
      <c r="FR173" s="1502"/>
      <c r="FS173" s="1502"/>
      <c r="FT173" s="1502"/>
      <c r="FU173" s="1502"/>
      <c r="FV173" s="1502"/>
      <c r="FW173" s="1501"/>
      <c r="FX173" s="1502"/>
      <c r="FY173" s="1502"/>
      <c r="FZ173" s="1502"/>
      <c r="GA173" s="1503"/>
      <c r="GB173" s="1502"/>
      <c r="GC173" s="1502"/>
      <c r="GD173" s="1502"/>
      <c r="GE173" s="1502"/>
      <c r="GF173" s="1503"/>
      <c r="GG173" s="1501"/>
      <c r="GH173" s="1502"/>
      <c r="GI173" s="1502"/>
      <c r="GJ173" s="1502"/>
      <c r="GK173" s="1541"/>
      <c r="GL173" s="1607"/>
      <c r="GM173" s="2156"/>
      <c r="GN173" s="1609"/>
      <c r="GO173" s="1537"/>
      <c r="GP173" s="200"/>
    </row>
    <row r="174" spans="1:198" ht="10.35" customHeight="1">
      <c r="A174" s="1402"/>
      <c r="B174" s="1405" t="str">
        <f>IF($A174="","",VLOOKUP($A174,②従事者明細!$A$3:$I$39,2))</f>
        <v/>
      </c>
      <c r="C174" s="1405" t="str">
        <f>IF($A174="","",VLOOKUP($A174,②従事者明細!$A$3:$I$39,3))</f>
        <v/>
      </c>
      <c r="D174" s="1383" t="str">
        <f>IF($A174="","",VLOOKUP($A174,②従事者明細!$A$3:$I$39,6))</f>
        <v/>
      </c>
      <c r="E174" s="1405" t="str">
        <f>IF($A174="","",VLOOKUP($A174,②従事者明細!$A$3:$I$39,5))</f>
        <v/>
      </c>
      <c r="F174" s="1383" t="str">
        <f>IF($A174="","",VLOOKUP($A174,②従事者明細!$A$3:$I$39,4))</f>
        <v/>
      </c>
      <c r="G174" s="1731" t="s">
        <v>856</v>
      </c>
      <c r="H174" s="1732"/>
      <c r="I174" s="207"/>
      <c r="J174" s="208"/>
      <c r="K174" s="208"/>
      <c r="L174" s="208"/>
      <c r="M174" s="208"/>
      <c r="N174" s="210"/>
      <c r="O174" s="208"/>
      <c r="P174" s="208"/>
      <c r="Q174" s="208"/>
      <c r="R174" s="209"/>
      <c r="S174" s="208"/>
      <c r="T174" s="208"/>
      <c r="U174" s="208"/>
      <c r="V174" s="208"/>
      <c r="W174" s="208"/>
      <c r="X174" s="210"/>
      <c r="Y174" s="208"/>
      <c r="Z174" s="208"/>
      <c r="AA174" s="208"/>
      <c r="AB174" s="208"/>
      <c r="AC174" s="210"/>
      <c r="AD174" s="208"/>
      <c r="AE174" s="208"/>
      <c r="AF174" s="208"/>
      <c r="AG174" s="208"/>
      <c r="AH174" s="210"/>
      <c r="AI174" s="208"/>
      <c r="AJ174" s="208"/>
      <c r="AK174" s="208"/>
      <c r="AL174" s="209"/>
      <c r="AM174" s="208"/>
      <c r="AN174" s="208"/>
      <c r="AO174" s="208"/>
      <c r="AP174" s="208"/>
      <c r="AQ174" s="208"/>
      <c r="AR174" s="210"/>
      <c r="AS174" s="208"/>
      <c r="AT174" s="208"/>
      <c r="AU174" s="208"/>
      <c r="AV174" s="209"/>
      <c r="AW174" s="208"/>
      <c r="AX174" s="208"/>
      <c r="AY174" s="208"/>
      <c r="AZ174" s="208"/>
      <c r="BA174" s="208"/>
      <c r="BB174" s="211"/>
      <c r="BC174" s="208"/>
      <c r="BD174" s="208"/>
      <c r="BE174" s="208"/>
      <c r="BF174" s="208"/>
      <c r="BG174" s="210"/>
      <c r="BH174" s="208"/>
      <c r="BI174" s="208"/>
      <c r="BJ174" s="208"/>
      <c r="BK174" s="209"/>
      <c r="BL174" s="208"/>
      <c r="BM174" s="208"/>
      <c r="BN174" s="208"/>
      <c r="BO174" s="208"/>
      <c r="BP174" s="208"/>
      <c r="BQ174" s="210"/>
      <c r="BR174" s="208"/>
      <c r="BS174" s="208"/>
      <c r="BT174" s="208"/>
      <c r="BU174" s="208"/>
      <c r="BV174" s="210"/>
      <c r="BW174" s="208"/>
      <c r="BX174" s="208"/>
      <c r="BY174" s="208"/>
      <c r="BZ174" s="209"/>
      <c r="CA174" s="208"/>
      <c r="CB174" s="208"/>
      <c r="CC174" s="208"/>
      <c r="CD174" s="208"/>
      <c r="CE174" s="209"/>
      <c r="CF174" s="210"/>
      <c r="CG174" s="208"/>
      <c r="CH174" s="208"/>
      <c r="CI174" s="208"/>
      <c r="CJ174" s="209"/>
      <c r="CK174" s="208"/>
      <c r="CL174" s="208"/>
      <c r="CM174" s="208"/>
      <c r="CN174" s="208"/>
      <c r="CO174" s="208"/>
      <c r="CP174" s="210"/>
      <c r="CQ174" s="208"/>
      <c r="CR174" s="208"/>
      <c r="CS174" s="208"/>
      <c r="CT174" s="209"/>
      <c r="CU174" s="208"/>
      <c r="CV174" s="208"/>
      <c r="CW174" s="208"/>
      <c r="CX174" s="208"/>
      <c r="CY174" s="208"/>
      <c r="CZ174" s="210"/>
      <c r="DA174" s="208"/>
      <c r="DB174" s="208"/>
      <c r="DC174" s="208"/>
      <c r="DD174" s="209"/>
      <c r="DE174" s="208"/>
      <c r="DF174" s="208"/>
      <c r="DG174" s="208"/>
      <c r="DH174" s="208"/>
      <c r="DI174" s="212"/>
      <c r="DJ174" s="211"/>
      <c r="DK174" s="208"/>
      <c r="DL174" s="208"/>
      <c r="DM174" s="208"/>
      <c r="DN174" s="208"/>
      <c r="DO174" s="210"/>
      <c r="DP174" s="208"/>
      <c r="DQ174" s="208"/>
      <c r="DR174" s="208"/>
      <c r="DS174" s="209"/>
      <c r="DT174" s="208"/>
      <c r="DU174" s="208"/>
      <c r="DV174" s="208"/>
      <c r="DW174" s="208"/>
      <c r="DX174" s="208"/>
      <c r="DY174" s="210"/>
      <c r="DZ174" s="208"/>
      <c r="EA174" s="208"/>
      <c r="EB174" s="208"/>
      <c r="EC174" s="209"/>
      <c r="ED174" s="208"/>
      <c r="EE174" s="208"/>
      <c r="EF174" s="208"/>
      <c r="EG174" s="208"/>
      <c r="EH174" s="208"/>
      <c r="EI174" s="210"/>
      <c r="EJ174" s="208"/>
      <c r="EK174" s="208"/>
      <c r="EL174" s="208"/>
      <c r="EM174" s="209"/>
      <c r="EN174" s="208"/>
      <c r="EO174" s="208"/>
      <c r="EP174" s="208"/>
      <c r="EQ174" s="208"/>
      <c r="ER174" s="208"/>
      <c r="ES174" s="210"/>
      <c r="ET174" s="208"/>
      <c r="EU174" s="208"/>
      <c r="EV174" s="208"/>
      <c r="EW174" s="209"/>
      <c r="EX174" s="210"/>
      <c r="EY174" s="208"/>
      <c r="EZ174" s="208"/>
      <c r="FA174" s="208"/>
      <c r="FB174" s="209"/>
      <c r="FC174" s="210"/>
      <c r="FD174" s="208"/>
      <c r="FE174" s="208"/>
      <c r="FF174" s="208"/>
      <c r="FG174" s="209"/>
      <c r="FH174" s="208"/>
      <c r="FI174" s="208"/>
      <c r="FJ174" s="208"/>
      <c r="FK174" s="208"/>
      <c r="FL174" s="208"/>
      <c r="FM174" s="210"/>
      <c r="FN174" s="208"/>
      <c r="FO174" s="208"/>
      <c r="FP174" s="208"/>
      <c r="FQ174" s="209"/>
      <c r="FR174" s="208"/>
      <c r="FS174" s="208"/>
      <c r="FT174" s="208"/>
      <c r="FU174" s="208"/>
      <c r="FV174" s="208"/>
      <c r="FW174" s="210"/>
      <c r="FX174" s="208"/>
      <c r="FY174" s="208"/>
      <c r="FZ174" s="208"/>
      <c r="GA174" s="209"/>
      <c r="GB174" s="208"/>
      <c r="GC174" s="208"/>
      <c r="GD174" s="208"/>
      <c r="GE174" s="208"/>
      <c r="GF174" s="208"/>
      <c r="GG174" s="210"/>
      <c r="GH174" s="208"/>
      <c r="GI174" s="208"/>
      <c r="GJ174" s="208"/>
      <c r="GK174" s="213"/>
      <c r="GL174" s="1608">
        <f>SUM(I176:GK176)</f>
        <v>0</v>
      </c>
      <c r="GM174" s="2153">
        <f>ROUND(GL174/30,2)</f>
        <v>0</v>
      </c>
      <c r="GN174" s="1608">
        <f>COUNT(I176:GK176)</f>
        <v>0</v>
      </c>
      <c r="GO174" s="1530"/>
      <c r="GP174" s="200"/>
    </row>
    <row r="175" spans="1:198" ht="10.35" customHeight="1">
      <c r="A175" s="1387"/>
      <c r="B175" s="1390"/>
      <c r="C175" s="1390"/>
      <c r="D175" s="1381"/>
      <c r="E175" s="1390"/>
      <c r="F175" s="1381"/>
      <c r="G175" s="1733"/>
      <c r="H175" s="1734"/>
      <c r="I175" s="214"/>
      <c r="J175" s="215"/>
      <c r="K175" s="215"/>
      <c r="L175" s="215"/>
      <c r="M175" s="215"/>
      <c r="N175" s="218"/>
      <c r="O175" s="215"/>
      <c r="P175" s="215"/>
      <c r="Q175" s="215"/>
      <c r="R175" s="217"/>
      <c r="S175" s="215"/>
      <c r="T175" s="215"/>
      <c r="U175" s="215"/>
      <c r="V175" s="215"/>
      <c r="W175" s="215"/>
      <c r="X175" s="218"/>
      <c r="Y175" s="215"/>
      <c r="Z175" s="215"/>
      <c r="AA175" s="215"/>
      <c r="AB175" s="215"/>
      <c r="AC175" s="218"/>
      <c r="AD175" s="215"/>
      <c r="AE175" s="215"/>
      <c r="AF175" s="215"/>
      <c r="AG175" s="215"/>
      <c r="AH175" s="218"/>
      <c r="AI175" s="215"/>
      <c r="AJ175" s="215"/>
      <c r="AK175" s="215"/>
      <c r="AL175" s="217"/>
      <c r="AM175" s="218"/>
      <c r="AN175" s="215"/>
      <c r="AO175" s="215"/>
      <c r="AP175" s="215"/>
      <c r="AQ175" s="215"/>
      <c r="AR175" s="218"/>
      <c r="AS175" s="215"/>
      <c r="AT175" s="215"/>
      <c r="AU175" s="215"/>
      <c r="AV175" s="217"/>
      <c r="AW175" s="215"/>
      <c r="AX175" s="215"/>
      <c r="AY175" s="215"/>
      <c r="AZ175" s="215"/>
      <c r="BA175" s="215"/>
      <c r="BB175" s="219"/>
      <c r="BC175" s="215"/>
      <c r="BD175" s="215"/>
      <c r="BE175" s="215"/>
      <c r="BF175" s="215"/>
      <c r="BG175" s="218"/>
      <c r="BH175" s="215"/>
      <c r="BI175" s="215"/>
      <c r="BJ175" s="215"/>
      <c r="BK175" s="217"/>
      <c r="BL175" s="215"/>
      <c r="BM175" s="215"/>
      <c r="BN175" s="215"/>
      <c r="BO175" s="215"/>
      <c r="BP175" s="215"/>
      <c r="BQ175" s="218"/>
      <c r="BR175" s="215"/>
      <c r="BS175" s="215"/>
      <c r="BT175" s="215"/>
      <c r="BU175" s="215"/>
      <c r="BV175" s="218"/>
      <c r="BW175" s="215"/>
      <c r="BX175" s="215"/>
      <c r="BY175" s="215"/>
      <c r="BZ175" s="217"/>
      <c r="CA175" s="215"/>
      <c r="CB175" s="215"/>
      <c r="CC175" s="215"/>
      <c r="CD175" s="215"/>
      <c r="CE175" s="217"/>
      <c r="CF175" s="218"/>
      <c r="CG175" s="215"/>
      <c r="CH175" s="215"/>
      <c r="CI175" s="215"/>
      <c r="CJ175" s="217"/>
      <c r="CK175" s="215"/>
      <c r="CL175" s="215"/>
      <c r="CM175" s="215"/>
      <c r="CN175" s="215"/>
      <c r="CO175" s="215"/>
      <c r="CP175" s="218"/>
      <c r="CQ175" s="215"/>
      <c r="CR175" s="215"/>
      <c r="CS175" s="215"/>
      <c r="CT175" s="217"/>
      <c r="CU175" s="215"/>
      <c r="CV175" s="215"/>
      <c r="CW175" s="215"/>
      <c r="CX175" s="215"/>
      <c r="CY175" s="215"/>
      <c r="CZ175" s="218"/>
      <c r="DA175" s="215"/>
      <c r="DB175" s="215"/>
      <c r="DC175" s="215"/>
      <c r="DD175" s="217"/>
      <c r="DE175" s="215"/>
      <c r="DF175" s="215"/>
      <c r="DG175" s="215"/>
      <c r="DH175" s="215"/>
      <c r="DI175" s="220"/>
      <c r="DJ175" s="219"/>
      <c r="DK175" s="215"/>
      <c r="DL175" s="215"/>
      <c r="DM175" s="215"/>
      <c r="DN175" s="215"/>
      <c r="DO175" s="218"/>
      <c r="DP175" s="215"/>
      <c r="DQ175" s="215"/>
      <c r="DR175" s="215"/>
      <c r="DS175" s="217"/>
      <c r="DT175" s="215"/>
      <c r="DU175" s="215"/>
      <c r="DV175" s="215"/>
      <c r="DW175" s="215"/>
      <c r="DX175" s="215"/>
      <c r="DY175" s="218"/>
      <c r="DZ175" s="215"/>
      <c r="EA175" s="215"/>
      <c r="EB175" s="215"/>
      <c r="EC175" s="217"/>
      <c r="ED175" s="215"/>
      <c r="EE175" s="215"/>
      <c r="EF175" s="215"/>
      <c r="EG175" s="215"/>
      <c r="EH175" s="215"/>
      <c r="EI175" s="218"/>
      <c r="EJ175" s="215"/>
      <c r="EK175" s="215"/>
      <c r="EL175" s="215"/>
      <c r="EM175" s="217"/>
      <c r="EN175" s="215"/>
      <c r="EO175" s="215"/>
      <c r="EP175" s="215"/>
      <c r="EQ175" s="215"/>
      <c r="ER175" s="215"/>
      <c r="ES175" s="218"/>
      <c r="ET175" s="215"/>
      <c r="EU175" s="215"/>
      <c r="EV175" s="215"/>
      <c r="EW175" s="217"/>
      <c r="EX175" s="218"/>
      <c r="EY175" s="215"/>
      <c r="EZ175" s="215"/>
      <c r="FA175" s="215"/>
      <c r="FB175" s="217"/>
      <c r="FC175" s="218"/>
      <c r="FD175" s="215"/>
      <c r="FE175" s="215"/>
      <c r="FF175" s="215"/>
      <c r="FG175" s="217"/>
      <c r="FH175" s="215"/>
      <c r="FI175" s="215"/>
      <c r="FJ175" s="215"/>
      <c r="FK175" s="215"/>
      <c r="FL175" s="215"/>
      <c r="FM175" s="218"/>
      <c r="FN175" s="215"/>
      <c r="FO175" s="215"/>
      <c r="FP175" s="215"/>
      <c r="FQ175" s="217"/>
      <c r="FR175" s="215"/>
      <c r="FS175" s="215"/>
      <c r="FT175" s="215"/>
      <c r="FU175" s="215"/>
      <c r="FV175" s="215"/>
      <c r="FW175" s="218"/>
      <c r="FX175" s="215"/>
      <c r="FY175" s="215"/>
      <c r="FZ175" s="215"/>
      <c r="GA175" s="217"/>
      <c r="GB175" s="215"/>
      <c r="GC175" s="215"/>
      <c r="GD175" s="215"/>
      <c r="GE175" s="215"/>
      <c r="GF175" s="215"/>
      <c r="GG175" s="218"/>
      <c r="GH175" s="215"/>
      <c r="GI175" s="215"/>
      <c r="GJ175" s="215"/>
      <c r="GK175" s="221"/>
      <c r="GL175" s="1609"/>
      <c r="GM175" s="2154"/>
      <c r="GN175" s="1609"/>
      <c r="GO175" s="1525"/>
      <c r="GP175" s="200"/>
    </row>
    <row r="176" spans="1:198" ht="10.35" customHeight="1">
      <c r="A176" s="1387"/>
      <c r="B176" s="1390"/>
      <c r="C176" s="1390"/>
      <c r="D176" s="1381"/>
      <c r="E176" s="1390"/>
      <c r="F176" s="1381"/>
      <c r="G176" s="1735"/>
      <c r="H176" s="1736"/>
      <c r="I176" s="1517"/>
      <c r="J176" s="1511"/>
      <c r="K176" s="1511"/>
      <c r="L176" s="1511"/>
      <c r="M176" s="1511"/>
      <c r="N176" s="1603"/>
      <c r="O176" s="1592"/>
      <c r="P176" s="1592"/>
      <c r="Q176" s="1592"/>
      <c r="R176" s="1593"/>
      <c r="S176" s="1511"/>
      <c r="T176" s="1511"/>
      <c r="U176" s="1511"/>
      <c r="V176" s="1511"/>
      <c r="W176" s="1512"/>
      <c r="X176" s="1510"/>
      <c r="Y176" s="1511"/>
      <c r="Z176" s="1511"/>
      <c r="AA176" s="1511"/>
      <c r="AB176" s="1511"/>
      <c r="AC176" s="1510"/>
      <c r="AD176" s="1511"/>
      <c r="AE176" s="1511"/>
      <c r="AF176" s="1511"/>
      <c r="AG176" s="1511"/>
      <c r="AH176" s="1510"/>
      <c r="AI176" s="1511"/>
      <c r="AJ176" s="1511"/>
      <c r="AK176" s="1511"/>
      <c r="AL176" s="1512"/>
      <c r="AM176" s="1510"/>
      <c r="AN176" s="1511"/>
      <c r="AO176" s="1511"/>
      <c r="AP176" s="1511"/>
      <c r="AQ176" s="1511"/>
      <c r="AR176" s="1510"/>
      <c r="AS176" s="1511"/>
      <c r="AT176" s="1511"/>
      <c r="AU176" s="1511"/>
      <c r="AV176" s="1512"/>
      <c r="AW176" s="1510"/>
      <c r="AX176" s="1511"/>
      <c r="AY176" s="1511"/>
      <c r="AZ176" s="1511"/>
      <c r="BA176" s="1521"/>
      <c r="BB176" s="1522"/>
      <c r="BC176" s="1511"/>
      <c r="BD176" s="1511"/>
      <c r="BE176" s="1511"/>
      <c r="BF176" s="1511"/>
      <c r="BG176" s="1510"/>
      <c r="BH176" s="1511"/>
      <c r="BI176" s="1511"/>
      <c r="BJ176" s="1511"/>
      <c r="BK176" s="1512"/>
      <c r="BL176" s="1511"/>
      <c r="BM176" s="1511"/>
      <c r="BN176" s="1511"/>
      <c r="BO176" s="1511"/>
      <c r="BP176" s="1512"/>
      <c r="BQ176" s="1510"/>
      <c r="BR176" s="1511"/>
      <c r="BS176" s="1511"/>
      <c r="BT176" s="1511"/>
      <c r="BU176" s="1511"/>
      <c r="BV176" s="1510"/>
      <c r="BW176" s="1511"/>
      <c r="BX176" s="1511"/>
      <c r="BY176" s="1511"/>
      <c r="BZ176" s="1512"/>
      <c r="CA176" s="1511"/>
      <c r="CB176" s="1511"/>
      <c r="CC176" s="1511"/>
      <c r="CD176" s="1511"/>
      <c r="CE176" s="1512"/>
      <c r="CF176" s="1510"/>
      <c r="CG176" s="1511"/>
      <c r="CH176" s="1511"/>
      <c r="CI176" s="1511"/>
      <c r="CJ176" s="1512"/>
      <c r="CK176" s="1511"/>
      <c r="CL176" s="1511"/>
      <c r="CM176" s="1511"/>
      <c r="CN176" s="1511"/>
      <c r="CO176" s="1511"/>
      <c r="CP176" s="1510"/>
      <c r="CQ176" s="1511"/>
      <c r="CR176" s="1511"/>
      <c r="CS176" s="1511"/>
      <c r="CT176" s="1512"/>
      <c r="CU176" s="1511"/>
      <c r="CV176" s="1511"/>
      <c r="CW176" s="1511"/>
      <c r="CX176" s="1511"/>
      <c r="CY176" s="1511"/>
      <c r="CZ176" s="1510"/>
      <c r="DA176" s="1511"/>
      <c r="DB176" s="1511"/>
      <c r="DC176" s="1511"/>
      <c r="DD176" s="1512"/>
      <c r="DE176" s="1511"/>
      <c r="DF176" s="1511"/>
      <c r="DG176" s="1511"/>
      <c r="DH176" s="1511"/>
      <c r="DI176" s="1521"/>
      <c r="DJ176" s="1522"/>
      <c r="DK176" s="1511"/>
      <c r="DL176" s="1511"/>
      <c r="DM176" s="1511"/>
      <c r="DN176" s="1511"/>
      <c r="DO176" s="1510"/>
      <c r="DP176" s="1511"/>
      <c r="DQ176" s="1511"/>
      <c r="DR176" s="1511"/>
      <c r="DS176" s="1512"/>
      <c r="DT176" s="1511"/>
      <c r="DU176" s="1511"/>
      <c r="DV176" s="1511"/>
      <c r="DW176" s="1511"/>
      <c r="DX176" s="1511"/>
      <c r="DY176" s="1510"/>
      <c r="DZ176" s="1511"/>
      <c r="EA176" s="1511"/>
      <c r="EB176" s="1511"/>
      <c r="EC176" s="1512"/>
      <c r="ED176" s="1511"/>
      <c r="EE176" s="1511"/>
      <c r="EF176" s="1511"/>
      <c r="EG176" s="1511"/>
      <c r="EH176" s="1511"/>
      <c r="EI176" s="1510"/>
      <c r="EJ176" s="1511"/>
      <c r="EK176" s="1511"/>
      <c r="EL176" s="1511"/>
      <c r="EM176" s="1512"/>
      <c r="EN176" s="1511"/>
      <c r="EO176" s="1511"/>
      <c r="EP176" s="1511"/>
      <c r="EQ176" s="1511"/>
      <c r="ER176" s="1511"/>
      <c r="ES176" s="1510"/>
      <c r="ET176" s="1511"/>
      <c r="EU176" s="1511"/>
      <c r="EV176" s="1511"/>
      <c r="EW176" s="1512"/>
      <c r="EX176" s="1510"/>
      <c r="EY176" s="1511"/>
      <c r="EZ176" s="1511"/>
      <c r="FA176" s="1511"/>
      <c r="FB176" s="1512"/>
      <c r="FC176" s="1510"/>
      <c r="FD176" s="1511"/>
      <c r="FE176" s="1511"/>
      <c r="FF176" s="1511"/>
      <c r="FG176" s="1512"/>
      <c r="FH176" s="1511"/>
      <c r="FI176" s="1511"/>
      <c r="FJ176" s="1511"/>
      <c r="FK176" s="1511"/>
      <c r="FL176" s="1511"/>
      <c r="FM176" s="1510"/>
      <c r="FN176" s="1511"/>
      <c r="FO176" s="1511"/>
      <c r="FP176" s="1511"/>
      <c r="FQ176" s="1512"/>
      <c r="FR176" s="1511"/>
      <c r="FS176" s="1511"/>
      <c r="FT176" s="1511"/>
      <c r="FU176" s="1511"/>
      <c r="FV176" s="1511"/>
      <c r="FW176" s="1510"/>
      <c r="FX176" s="1511"/>
      <c r="FY176" s="1511"/>
      <c r="FZ176" s="1511"/>
      <c r="GA176" s="1512"/>
      <c r="GB176" s="1511"/>
      <c r="GC176" s="1511"/>
      <c r="GD176" s="1511"/>
      <c r="GE176" s="1511"/>
      <c r="GF176" s="1512"/>
      <c r="GG176" s="1510"/>
      <c r="GH176" s="1511"/>
      <c r="GI176" s="1511"/>
      <c r="GJ176" s="1511"/>
      <c r="GK176" s="1513"/>
      <c r="GL176" s="1609"/>
      <c r="GM176" s="2155"/>
      <c r="GN176" s="1604"/>
      <c r="GO176" s="1525"/>
      <c r="GP176" s="200"/>
    </row>
    <row r="177" spans="1:198" ht="10.35" customHeight="1">
      <c r="A177" s="1387"/>
      <c r="B177" s="1390"/>
      <c r="C177" s="1390"/>
      <c r="D177" s="1381"/>
      <c r="E177" s="1390"/>
      <c r="F177" s="1381"/>
      <c r="G177" s="1737" t="s">
        <v>857</v>
      </c>
      <c r="H177" s="1738"/>
      <c r="I177" s="214"/>
      <c r="J177" s="215"/>
      <c r="K177" s="215"/>
      <c r="L177" s="215"/>
      <c r="M177" s="215"/>
      <c r="N177" s="218"/>
      <c r="O177" s="215"/>
      <c r="P177" s="215"/>
      <c r="Q177" s="215"/>
      <c r="R177" s="217"/>
      <c r="S177" s="215"/>
      <c r="T177" s="215"/>
      <c r="U177" s="215"/>
      <c r="V177" s="215"/>
      <c r="W177" s="215"/>
      <c r="X177" s="218"/>
      <c r="Y177" s="215"/>
      <c r="Z177" s="215"/>
      <c r="AA177" s="215"/>
      <c r="AB177" s="215"/>
      <c r="AC177" s="218"/>
      <c r="AD177" s="215"/>
      <c r="AE177" s="215"/>
      <c r="AF177" s="215"/>
      <c r="AG177" s="215"/>
      <c r="AH177" s="218"/>
      <c r="AI177" s="215"/>
      <c r="AJ177" s="215"/>
      <c r="AK177" s="215"/>
      <c r="AL177" s="217"/>
      <c r="AM177" s="215"/>
      <c r="AN177" s="215"/>
      <c r="AO177" s="215"/>
      <c r="AP177" s="215"/>
      <c r="AQ177" s="215"/>
      <c r="AR177" s="218"/>
      <c r="AS177" s="215"/>
      <c r="AT177" s="215"/>
      <c r="AU177" s="215"/>
      <c r="AV177" s="217"/>
      <c r="AW177" s="215"/>
      <c r="AX177" s="215"/>
      <c r="AY177" s="215"/>
      <c r="AZ177" s="215"/>
      <c r="BA177" s="215"/>
      <c r="BB177" s="219"/>
      <c r="BC177" s="215"/>
      <c r="BD177" s="215"/>
      <c r="BE177" s="215"/>
      <c r="BF177" s="215"/>
      <c r="BG177" s="218"/>
      <c r="BH177" s="215"/>
      <c r="BI177" s="215"/>
      <c r="BJ177" s="215"/>
      <c r="BK177" s="217"/>
      <c r="BL177" s="215"/>
      <c r="BM177" s="215"/>
      <c r="BN177" s="215"/>
      <c r="BO177" s="215"/>
      <c r="BP177" s="215"/>
      <c r="BQ177" s="218"/>
      <c r="BR177" s="215"/>
      <c r="BS177" s="215"/>
      <c r="BT177" s="215"/>
      <c r="BU177" s="215"/>
      <c r="BV177" s="218"/>
      <c r="BW177" s="215"/>
      <c r="BX177" s="215"/>
      <c r="BY177" s="215"/>
      <c r="BZ177" s="217"/>
      <c r="CA177" s="215"/>
      <c r="CB177" s="215"/>
      <c r="CC177" s="215"/>
      <c r="CD177" s="215"/>
      <c r="CE177" s="217"/>
      <c r="CF177" s="218"/>
      <c r="CG177" s="215"/>
      <c r="CH177" s="215"/>
      <c r="CI177" s="215"/>
      <c r="CJ177" s="217"/>
      <c r="CK177" s="215"/>
      <c r="CL177" s="215"/>
      <c r="CM177" s="215"/>
      <c r="CN177" s="215"/>
      <c r="CO177" s="215"/>
      <c r="CP177" s="218"/>
      <c r="CQ177" s="215"/>
      <c r="CR177" s="215"/>
      <c r="CS177" s="215"/>
      <c r="CT177" s="217"/>
      <c r="CU177" s="215"/>
      <c r="CV177" s="215"/>
      <c r="CW177" s="215"/>
      <c r="CX177" s="215"/>
      <c r="CY177" s="215"/>
      <c r="CZ177" s="218"/>
      <c r="DA177" s="215"/>
      <c r="DB177" s="215"/>
      <c r="DC177" s="215"/>
      <c r="DD177" s="217"/>
      <c r="DE177" s="215"/>
      <c r="DF177" s="215"/>
      <c r="DG177" s="215"/>
      <c r="DH177" s="215"/>
      <c r="DI177" s="220"/>
      <c r="DJ177" s="219"/>
      <c r="DK177" s="215"/>
      <c r="DL177" s="215"/>
      <c r="DM177" s="215"/>
      <c r="DN177" s="215"/>
      <c r="DO177" s="218"/>
      <c r="DP177" s="215"/>
      <c r="DQ177" s="215"/>
      <c r="DR177" s="215"/>
      <c r="DS177" s="217"/>
      <c r="DT177" s="215"/>
      <c r="DU177" s="215"/>
      <c r="DV177" s="215"/>
      <c r="DW177" s="215"/>
      <c r="DX177" s="215"/>
      <c r="DY177" s="218"/>
      <c r="DZ177" s="215"/>
      <c r="EA177" s="215"/>
      <c r="EB177" s="215"/>
      <c r="EC177" s="217"/>
      <c r="ED177" s="215"/>
      <c r="EE177" s="215"/>
      <c r="EF177" s="215"/>
      <c r="EG177" s="215"/>
      <c r="EH177" s="215"/>
      <c r="EI177" s="218"/>
      <c r="EJ177" s="215"/>
      <c r="EK177" s="215"/>
      <c r="EL177" s="215"/>
      <c r="EM177" s="217"/>
      <c r="EN177" s="215"/>
      <c r="EO177" s="215"/>
      <c r="EP177" s="215"/>
      <c r="EQ177" s="215"/>
      <c r="ER177" s="215"/>
      <c r="ES177" s="218"/>
      <c r="ET177" s="215"/>
      <c r="EU177" s="215"/>
      <c r="EV177" s="215"/>
      <c r="EW177" s="217"/>
      <c r="EX177" s="218"/>
      <c r="EY177" s="215"/>
      <c r="EZ177" s="215"/>
      <c r="FA177" s="215"/>
      <c r="FB177" s="217"/>
      <c r="FC177" s="218"/>
      <c r="FD177" s="215"/>
      <c r="FE177" s="215"/>
      <c r="FF177" s="215"/>
      <c r="FG177" s="217"/>
      <c r="FH177" s="215"/>
      <c r="FI177" s="215"/>
      <c r="FJ177" s="215"/>
      <c r="FK177" s="215"/>
      <c r="FL177" s="215"/>
      <c r="FM177" s="218"/>
      <c r="FN177" s="215"/>
      <c r="FO177" s="215"/>
      <c r="FP177" s="215"/>
      <c r="FQ177" s="217"/>
      <c r="FR177" s="215"/>
      <c r="FS177" s="215"/>
      <c r="FT177" s="215"/>
      <c r="FU177" s="215"/>
      <c r="FV177" s="215"/>
      <c r="FW177" s="218"/>
      <c r="FX177" s="215"/>
      <c r="FY177" s="215"/>
      <c r="FZ177" s="215"/>
      <c r="GA177" s="217"/>
      <c r="GB177" s="215"/>
      <c r="GC177" s="215"/>
      <c r="GD177" s="215"/>
      <c r="GE177" s="215"/>
      <c r="GF177" s="215"/>
      <c r="GG177" s="218"/>
      <c r="GH177" s="215"/>
      <c r="GI177" s="215"/>
      <c r="GJ177" s="215"/>
      <c r="GK177" s="221"/>
      <c r="GL177" s="1604">
        <f>SUM(I179:GK179)</f>
        <v>0</v>
      </c>
      <c r="GM177" s="2154">
        <f>ROUND(GL177/30,2)</f>
        <v>0</v>
      </c>
      <c r="GN177" s="1609">
        <f>COUNT(I179:GK179)</f>
        <v>0</v>
      </c>
      <c r="GO177" s="1525"/>
      <c r="GP177" s="200"/>
    </row>
    <row r="178" spans="1:198" ht="10.35" customHeight="1">
      <c r="A178" s="1387"/>
      <c r="B178" s="1390"/>
      <c r="C178" s="1390"/>
      <c r="D178" s="1381"/>
      <c r="E178" s="1390"/>
      <c r="F178" s="1381"/>
      <c r="G178" s="1739"/>
      <c r="H178" s="1740"/>
      <c r="I178" s="214"/>
      <c r="J178" s="215"/>
      <c r="K178" s="215"/>
      <c r="L178" s="215"/>
      <c r="M178" s="215"/>
      <c r="N178" s="218"/>
      <c r="O178" s="215"/>
      <c r="P178" s="215"/>
      <c r="Q178" s="215"/>
      <c r="R178" s="217"/>
      <c r="S178" s="215"/>
      <c r="T178" s="215"/>
      <c r="U178" s="215"/>
      <c r="V178" s="215"/>
      <c r="W178" s="215"/>
      <c r="X178" s="218"/>
      <c r="Y178" s="215"/>
      <c r="Z178" s="215"/>
      <c r="AA178" s="215"/>
      <c r="AB178" s="215"/>
      <c r="AC178" s="218"/>
      <c r="AD178" s="215"/>
      <c r="AE178" s="215"/>
      <c r="AF178" s="215"/>
      <c r="AG178" s="215"/>
      <c r="AH178" s="218"/>
      <c r="AI178" s="215"/>
      <c r="AJ178" s="215"/>
      <c r="AK178" s="215"/>
      <c r="AL178" s="217"/>
      <c r="AM178" s="215"/>
      <c r="AN178" s="215"/>
      <c r="AO178" s="215"/>
      <c r="AP178" s="215"/>
      <c r="AQ178" s="215"/>
      <c r="AR178" s="218"/>
      <c r="AS178" s="215"/>
      <c r="AT178" s="215"/>
      <c r="AU178" s="215"/>
      <c r="AV178" s="217"/>
      <c r="AW178" s="215"/>
      <c r="AX178" s="215"/>
      <c r="AY178" s="215"/>
      <c r="AZ178" s="215"/>
      <c r="BA178" s="215"/>
      <c r="BB178" s="219"/>
      <c r="BC178" s="215"/>
      <c r="BD178" s="215"/>
      <c r="BE178" s="215"/>
      <c r="BF178" s="215"/>
      <c r="BG178" s="218"/>
      <c r="BH178" s="215"/>
      <c r="BI178" s="215"/>
      <c r="BJ178" s="215"/>
      <c r="BK178" s="217"/>
      <c r="BL178" s="215"/>
      <c r="BM178" s="215"/>
      <c r="BN178" s="215"/>
      <c r="BO178" s="215"/>
      <c r="BP178" s="215"/>
      <c r="BQ178" s="218"/>
      <c r="BR178" s="215"/>
      <c r="BS178" s="215"/>
      <c r="BT178" s="215"/>
      <c r="BU178" s="215"/>
      <c r="BV178" s="218"/>
      <c r="BW178" s="215"/>
      <c r="BX178" s="215"/>
      <c r="BY178" s="215"/>
      <c r="BZ178" s="217"/>
      <c r="CA178" s="215"/>
      <c r="CB178" s="215"/>
      <c r="CC178" s="215"/>
      <c r="CD178" s="215"/>
      <c r="CE178" s="217"/>
      <c r="CF178" s="218"/>
      <c r="CG178" s="215"/>
      <c r="CH178" s="215"/>
      <c r="CI178" s="215"/>
      <c r="CJ178" s="217"/>
      <c r="CK178" s="215"/>
      <c r="CL178" s="215"/>
      <c r="CM178" s="215"/>
      <c r="CN178" s="215"/>
      <c r="CO178" s="215"/>
      <c r="CP178" s="218"/>
      <c r="CQ178" s="215"/>
      <c r="CR178" s="215"/>
      <c r="CS178" s="215"/>
      <c r="CT178" s="217"/>
      <c r="CU178" s="215"/>
      <c r="CV178" s="215"/>
      <c r="CW178" s="215"/>
      <c r="CX178" s="215"/>
      <c r="CY178" s="215"/>
      <c r="CZ178" s="218"/>
      <c r="DA178" s="215"/>
      <c r="DB178" s="215"/>
      <c r="DC178" s="215"/>
      <c r="DD178" s="217"/>
      <c r="DE178" s="215"/>
      <c r="DF178" s="215"/>
      <c r="DG178" s="215"/>
      <c r="DH178" s="215"/>
      <c r="DI178" s="220"/>
      <c r="DJ178" s="219"/>
      <c r="DK178" s="215"/>
      <c r="DL178" s="215"/>
      <c r="DM178" s="215"/>
      <c r="DN178" s="215"/>
      <c r="DO178" s="218"/>
      <c r="DP178" s="215"/>
      <c r="DQ178" s="215"/>
      <c r="DR178" s="215"/>
      <c r="DS178" s="217"/>
      <c r="DT178" s="215"/>
      <c r="DU178" s="215"/>
      <c r="DV178" s="215"/>
      <c r="DW178" s="215"/>
      <c r="DX178" s="215"/>
      <c r="DY178" s="218"/>
      <c r="DZ178" s="215"/>
      <c r="EA178" s="215"/>
      <c r="EB178" s="215"/>
      <c r="EC178" s="217"/>
      <c r="ED178" s="215"/>
      <c r="EE178" s="215"/>
      <c r="EF178" s="215"/>
      <c r="EG178" s="215"/>
      <c r="EH178" s="215"/>
      <c r="EI178" s="218"/>
      <c r="EJ178" s="215"/>
      <c r="EK178" s="215"/>
      <c r="EL178" s="215"/>
      <c r="EM178" s="217"/>
      <c r="EN178" s="215"/>
      <c r="EO178" s="215"/>
      <c r="EP178" s="215"/>
      <c r="EQ178" s="215"/>
      <c r="ER178" s="215"/>
      <c r="ES178" s="218"/>
      <c r="ET178" s="215"/>
      <c r="EU178" s="215"/>
      <c r="EV178" s="215"/>
      <c r="EW178" s="217"/>
      <c r="EX178" s="218"/>
      <c r="EY178" s="215"/>
      <c r="EZ178" s="215"/>
      <c r="FA178" s="215"/>
      <c r="FB178" s="217"/>
      <c r="FC178" s="218"/>
      <c r="FD178" s="215"/>
      <c r="FE178" s="215"/>
      <c r="FF178" s="215"/>
      <c r="FG178" s="217"/>
      <c r="FH178" s="215"/>
      <c r="FI178" s="215"/>
      <c r="FJ178" s="215"/>
      <c r="FK178" s="215"/>
      <c r="FL178" s="215"/>
      <c r="FM178" s="218"/>
      <c r="FN178" s="215"/>
      <c r="FO178" s="215"/>
      <c r="FP178" s="215"/>
      <c r="FQ178" s="217"/>
      <c r="FR178" s="215"/>
      <c r="FS178" s="215"/>
      <c r="FT178" s="215"/>
      <c r="FU178" s="215"/>
      <c r="FV178" s="215"/>
      <c r="FW178" s="218"/>
      <c r="FX178" s="215"/>
      <c r="FY178" s="215"/>
      <c r="FZ178" s="215"/>
      <c r="GA178" s="217"/>
      <c r="GB178" s="215"/>
      <c r="GC178" s="215"/>
      <c r="GD178" s="215"/>
      <c r="GE178" s="215"/>
      <c r="GF178" s="215"/>
      <c r="GG178" s="218"/>
      <c r="GH178" s="215"/>
      <c r="GI178" s="215"/>
      <c r="GJ178" s="215"/>
      <c r="GK178" s="221"/>
      <c r="GL178" s="1605"/>
      <c r="GM178" s="2154"/>
      <c r="GN178" s="1609"/>
      <c r="GO178" s="1525"/>
      <c r="GP178" s="200"/>
    </row>
    <row r="179" spans="1:198" ht="10.35" customHeight="1">
      <c r="A179" s="1387"/>
      <c r="B179" s="1390"/>
      <c r="C179" s="1390"/>
      <c r="D179" s="1381"/>
      <c r="E179" s="1390"/>
      <c r="F179" s="1381"/>
      <c r="G179" s="1741"/>
      <c r="H179" s="1742"/>
      <c r="I179" s="1591"/>
      <c r="J179" s="1592"/>
      <c r="K179" s="1592"/>
      <c r="L179" s="1592"/>
      <c r="M179" s="1592"/>
      <c r="N179" s="1603"/>
      <c r="O179" s="1592"/>
      <c r="P179" s="1592"/>
      <c r="Q179" s="1592"/>
      <c r="R179" s="1593"/>
      <c r="S179" s="1511"/>
      <c r="T179" s="1511"/>
      <c r="U179" s="1511"/>
      <c r="V179" s="1511"/>
      <c r="W179" s="1512"/>
      <c r="X179" s="1510"/>
      <c r="Y179" s="1511"/>
      <c r="Z179" s="1511"/>
      <c r="AA179" s="1511"/>
      <c r="AB179" s="1511"/>
      <c r="AC179" s="1510"/>
      <c r="AD179" s="1511"/>
      <c r="AE179" s="1511"/>
      <c r="AF179" s="1511"/>
      <c r="AG179" s="1511"/>
      <c r="AH179" s="1510"/>
      <c r="AI179" s="1511"/>
      <c r="AJ179" s="1511"/>
      <c r="AK179" s="1511"/>
      <c r="AL179" s="1512"/>
      <c r="AM179" s="1510"/>
      <c r="AN179" s="1511"/>
      <c r="AO179" s="1511"/>
      <c r="AP179" s="1511"/>
      <c r="AQ179" s="1511"/>
      <c r="AR179" s="1510"/>
      <c r="AS179" s="1511"/>
      <c r="AT179" s="1511"/>
      <c r="AU179" s="1511"/>
      <c r="AV179" s="1512"/>
      <c r="AW179" s="1510"/>
      <c r="AX179" s="1511"/>
      <c r="AY179" s="1511"/>
      <c r="AZ179" s="1511"/>
      <c r="BA179" s="1521"/>
      <c r="BB179" s="1522"/>
      <c r="BC179" s="1511"/>
      <c r="BD179" s="1511"/>
      <c r="BE179" s="1511"/>
      <c r="BF179" s="1511"/>
      <c r="BG179" s="1510"/>
      <c r="BH179" s="1511"/>
      <c r="BI179" s="1511"/>
      <c r="BJ179" s="1511"/>
      <c r="BK179" s="1512"/>
      <c r="BL179" s="1511"/>
      <c r="BM179" s="1511"/>
      <c r="BN179" s="1511"/>
      <c r="BO179" s="1511"/>
      <c r="BP179" s="1512"/>
      <c r="BQ179" s="1510"/>
      <c r="BR179" s="1511"/>
      <c r="BS179" s="1511"/>
      <c r="BT179" s="1511"/>
      <c r="BU179" s="1511"/>
      <c r="BV179" s="1510"/>
      <c r="BW179" s="1511"/>
      <c r="BX179" s="1511"/>
      <c r="BY179" s="1511"/>
      <c r="BZ179" s="1512"/>
      <c r="CA179" s="1511"/>
      <c r="CB179" s="1511"/>
      <c r="CC179" s="1511"/>
      <c r="CD179" s="1511"/>
      <c r="CE179" s="1512"/>
      <c r="CF179" s="1510"/>
      <c r="CG179" s="1511"/>
      <c r="CH179" s="1511"/>
      <c r="CI179" s="1511"/>
      <c r="CJ179" s="1512"/>
      <c r="CK179" s="1511"/>
      <c r="CL179" s="1511"/>
      <c r="CM179" s="1511"/>
      <c r="CN179" s="1511"/>
      <c r="CO179" s="1511"/>
      <c r="CP179" s="1510"/>
      <c r="CQ179" s="1511"/>
      <c r="CR179" s="1511"/>
      <c r="CS179" s="1511"/>
      <c r="CT179" s="1512"/>
      <c r="CU179" s="1511"/>
      <c r="CV179" s="1511"/>
      <c r="CW179" s="1511"/>
      <c r="CX179" s="1511"/>
      <c r="CY179" s="1511"/>
      <c r="CZ179" s="1510"/>
      <c r="DA179" s="1511"/>
      <c r="DB179" s="1511"/>
      <c r="DC179" s="1511"/>
      <c r="DD179" s="1512"/>
      <c r="DE179" s="1511"/>
      <c r="DF179" s="1511"/>
      <c r="DG179" s="1511"/>
      <c r="DH179" s="1511"/>
      <c r="DI179" s="1521"/>
      <c r="DJ179" s="1522"/>
      <c r="DK179" s="1511"/>
      <c r="DL179" s="1511"/>
      <c r="DM179" s="1511"/>
      <c r="DN179" s="1511"/>
      <c r="DO179" s="1510"/>
      <c r="DP179" s="1511"/>
      <c r="DQ179" s="1511"/>
      <c r="DR179" s="1511"/>
      <c r="DS179" s="1512"/>
      <c r="DT179" s="1511"/>
      <c r="DU179" s="1511"/>
      <c r="DV179" s="1511"/>
      <c r="DW179" s="1511"/>
      <c r="DX179" s="1511"/>
      <c r="DY179" s="1510"/>
      <c r="DZ179" s="1511"/>
      <c r="EA179" s="1511"/>
      <c r="EB179" s="1511"/>
      <c r="EC179" s="1512"/>
      <c r="ED179" s="1511"/>
      <c r="EE179" s="1511"/>
      <c r="EF179" s="1511"/>
      <c r="EG179" s="1511"/>
      <c r="EH179" s="1511"/>
      <c r="EI179" s="1510"/>
      <c r="EJ179" s="1511"/>
      <c r="EK179" s="1511"/>
      <c r="EL179" s="1511"/>
      <c r="EM179" s="1512"/>
      <c r="EN179" s="1511"/>
      <c r="EO179" s="1511"/>
      <c r="EP179" s="1511"/>
      <c r="EQ179" s="1511"/>
      <c r="ER179" s="1511"/>
      <c r="ES179" s="1510"/>
      <c r="ET179" s="1511"/>
      <c r="EU179" s="1511"/>
      <c r="EV179" s="1511"/>
      <c r="EW179" s="1512"/>
      <c r="EX179" s="1510"/>
      <c r="EY179" s="1511"/>
      <c r="EZ179" s="1511"/>
      <c r="FA179" s="1511"/>
      <c r="FB179" s="1512"/>
      <c r="FC179" s="1510"/>
      <c r="FD179" s="1511"/>
      <c r="FE179" s="1511"/>
      <c r="FF179" s="1511"/>
      <c r="FG179" s="1512"/>
      <c r="FH179" s="1511"/>
      <c r="FI179" s="1511"/>
      <c r="FJ179" s="1511"/>
      <c r="FK179" s="1511"/>
      <c r="FL179" s="1511"/>
      <c r="FM179" s="1510"/>
      <c r="FN179" s="1511"/>
      <c r="FO179" s="1511"/>
      <c r="FP179" s="1511"/>
      <c r="FQ179" s="1512"/>
      <c r="FR179" s="1511"/>
      <c r="FS179" s="1511"/>
      <c r="FT179" s="1511"/>
      <c r="FU179" s="1511"/>
      <c r="FV179" s="1511"/>
      <c r="FW179" s="1510"/>
      <c r="FX179" s="1511"/>
      <c r="FY179" s="1511"/>
      <c r="FZ179" s="1511"/>
      <c r="GA179" s="1512"/>
      <c r="GB179" s="1511"/>
      <c r="GC179" s="1511"/>
      <c r="GD179" s="1511"/>
      <c r="GE179" s="1511"/>
      <c r="GF179" s="1512"/>
      <c r="GG179" s="1510"/>
      <c r="GH179" s="1511"/>
      <c r="GI179" s="1511"/>
      <c r="GJ179" s="1511"/>
      <c r="GK179" s="1513"/>
      <c r="GL179" s="1607"/>
      <c r="GM179" s="2154"/>
      <c r="GN179" s="1609"/>
      <c r="GO179" s="1525"/>
      <c r="GP179" s="200"/>
    </row>
    <row r="180" spans="1:198" ht="10.35" customHeight="1">
      <c r="A180" s="1387"/>
      <c r="B180" s="1390"/>
      <c r="C180" s="1390"/>
      <c r="D180" s="1381"/>
      <c r="E180" s="1390"/>
      <c r="F180" s="1381"/>
      <c r="G180" s="1781" t="s">
        <v>858</v>
      </c>
      <c r="H180" s="1738"/>
      <c r="I180" s="214"/>
      <c r="J180" s="215"/>
      <c r="K180" s="215"/>
      <c r="L180" s="215"/>
      <c r="M180" s="215"/>
      <c r="N180" s="218"/>
      <c r="O180" s="215"/>
      <c r="P180" s="215"/>
      <c r="Q180" s="215"/>
      <c r="R180" s="217"/>
      <c r="S180" s="215"/>
      <c r="T180" s="215"/>
      <c r="U180" s="215"/>
      <c r="V180" s="215"/>
      <c r="W180" s="215"/>
      <c r="X180" s="218"/>
      <c r="Y180" s="215"/>
      <c r="Z180" s="215"/>
      <c r="AA180" s="215"/>
      <c r="AB180" s="215"/>
      <c r="AC180" s="218"/>
      <c r="AD180" s="215"/>
      <c r="AE180" s="215"/>
      <c r="AF180" s="215"/>
      <c r="AG180" s="215"/>
      <c r="AH180" s="218"/>
      <c r="AI180" s="215"/>
      <c r="AJ180" s="215"/>
      <c r="AK180" s="215"/>
      <c r="AL180" s="217"/>
      <c r="AM180" s="218"/>
      <c r="AN180" s="215"/>
      <c r="AO180" s="215"/>
      <c r="AP180" s="215"/>
      <c r="AQ180" s="215"/>
      <c r="AR180" s="218"/>
      <c r="AS180" s="215"/>
      <c r="AT180" s="215"/>
      <c r="AU180" s="215"/>
      <c r="AV180" s="217"/>
      <c r="AW180" s="215"/>
      <c r="AX180" s="215"/>
      <c r="AY180" s="215"/>
      <c r="AZ180" s="215"/>
      <c r="BA180" s="215"/>
      <c r="BB180" s="219"/>
      <c r="BC180" s="215"/>
      <c r="BD180" s="215"/>
      <c r="BE180" s="215"/>
      <c r="BF180" s="215"/>
      <c r="BG180" s="218"/>
      <c r="BH180" s="215"/>
      <c r="BI180" s="215"/>
      <c r="BJ180" s="215"/>
      <c r="BK180" s="217"/>
      <c r="BL180" s="215"/>
      <c r="BM180" s="215"/>
      <c r="BN180" s="215"/>
      <c r="BO180" s="215"/>
      <c r="BP180" s="215"/>
      <c r="BQ180" s="218"/>
      <c r="BR180" s="215"/>
      <c r="BS180" s="215"/>
      <c r="BT180" s="215"/>
      <c r="BU180" s="215"/>
      <c r="BV180" s="218"/>
      <c r="BW180" s="215"/>
      <c r="BX180" s="215"/>
      <c r="BY180" s="215"/>
      <c r="BZ180" s="217"/>
      <c r="CA180" s="215"/>
      <c r="CB180" s="215"/>
      <c r="CC180" s="215"/>
      <c r="CD180" s="215"/>
      <c r="CE180" s="217"/>
      <c r="CF180" s="218"/>
      <c r="CG180" s="215"/>
      <c r="CH180" s="215"/>
      <c r="CI180" s="215"/>
      <c r="CJ180" s="217"/>
      <c r="CK180" s="215"/>
      <c r="CL180" s="215"/>
      <c r="CM180" s="215"/>
      <c r="CN180" s="215"/>
      <c r="CO180" s="215"/>
      <c r="CP180" s="218"/>
      <c r="CQ180" s="215"/>
      <c r="CR180" s="215"/>
      <c r="CS180" s="215"/>
      <c r="CT180" s="217"/>
      <c r="CU180" s="215"/>
      <c r="CV180" s="215"/>
      <c r="CW180" s="215"/>
      <c r="CX180" s="215"/>
      <c r="CY180" s="215"/>
      <c r="CZ180" s="218"/>
      <c r="DA180" s="215"/>
      <c r="DB180" s="215"/>
      <c r="DC180" s="215"/>
      <c r="DD180" s="217"/>
      <c r="DE180" s="215"/>
      <c r="DF180" s="215"/>
      <c r="DG180" s="215"/>
      <c r="DH180" s="215"/>
      <c r="DI180" s="220"/>
      <c r="DJ180" s="219"/>
      <c r="DK180" s="215"/>
      <c r="DL180" s="215"/>
      <c r="DM180" s="215"/>
      <c r="DN180" s="215"/>
      <c r="DO180" s="218"/>
      <c r="DP180" s="215"/>
      <c r="DQ180" s="215"/>
      <c r="DR180" s="215"/>
      <c r="DS180" s="217"/>
      <c r="DT180" s="215"/>
      <c r="DU180" s="215"/>
      <c r="DV180" s="215"/>
      <c r="DW180" s="215"/>
      <c r="DX180" s="215"/>
      <c r="DY180" s="218"/>
      <c r="DZ180" s="215"/>
      <c r="EA180" s="215"/>
      <c r="EB180" s="215"/>
      <c r="EC180" s="217"/>
      <c r="ED180" s="215"/>
      <c r="EE180" s="215"/>
      <c r="EF180" s="215"/>
      <c r="EG180" s="215"/>
      <c r="EH180" s="215"/>
      <c r="EI180" s="218"/>
      <c r="EJ180" s="215"/>
      <c r="EK180" s="215"/>
      <c r="EL180" s="215"/>
      <c r="EM180" s="217"/>
      <c r="EN180" s="215"/>
      <c r="EO180" s="215"/>
      <c r="EP180" s="215"/>
      <c r="EQ180" s="215"/>
      <c r="ER180" s="215"/>
      <c r="ES180" s="218"/>
      <c r="ET180" s="215"/>
      <c r="EU180" s="215"/>
      <c r="EV180" s="215"/>
      <c r="EW180" s="217"/>
      <c r="EX180" s="218"/>
      <c r="EY180" s="215"/>
      <c r="EZ180" s="215"/>
      <c r="FA180" s="215"/>
      <c r="FB180" s="217"/>
      <c r="FC180" s="218"/>
      <c r="FD180" s="215"/>
      <c r="FE180" s="215"/>
      <c r="FF180" s="215"/>
      <c r="FG180" s="217"/>
      <c r="FH180" s="215"/>
      <c r="FI180" s="215"/>
      <c r="FJ180" s="215"/>
      <c r="FK180" s="215"/>
      <c r="FL180" s="215"/>
      <c r="FM180" s="218"/>
      <c r="FN180" s="215"/>
      <c r="FO180" s="215"/>
      <c r="FP180" s="215"/>
      <c r="FQ180" s="217"/>
      <c r="FR180" s="215"/>
      <c r="FS180" s="215"/>
      <c r="FT180" s="215"/>
      <c r="FU180" s="215"/>
      <c r="FV180" s="215"/>
      <c r="FW180" s="218"/>
      <c r="FX180" s="215"/>
      <c r="FY180" s="215"/>
      <c r="FZ180" s="215"/>
      <c r="GA180" s="217"/>
      <c r="GB180" s="215"/>
      <c r="GC180" s="215"/>
      <c r="GD180" s="215"/>
      <c r="GE180" s="215"/>
      <c r="GF180" s="215"/>
      <c r="GG180" s="218"/>
      <c r="GH180" s="215"/>
      <c r="GI180" s="215"/>
      <c r="GJ180" s="215"/>
      <c r="GK180" s="221"/>
      <c r="GL180" s="1604">
        <f>SUM(I182:GK182)</f>
        <v>0</v>
      </c>
      <c r="GM180" s="2157">
        <f>ROUND(GL180/30,2)</f>
        <v>0</v>
      </c>
      <c r="GN180" s="1607">
        <f>COUNT(I182:GK182)</f>
        <v>0</v>
      </c>
      <c r="GO180" s="1525"/>
      <c r="GP180" s="200"/>
    </row>
    <row r="181" spans="1:198" ht="10.35" customHeight="1">
      <c r="A181" s="1387"/>
      <c r="B181" s="1390"/>
      <c r="C181" s="1390"/>
      <c r="D181" s="1381"/>
      <c r="E181" s="1390"/>
      <c r="F181" s="1381"/>
      <c r="G181" s="1733"/>
      <c r="H181" s="1740"/>
      <c r="I181" s="214"/>
      <c r="J181" s="215"/>
      <c r="K181" s="215"/>
      <c r="L181" s="215"/>
      <c r="M181" s="215"/>
      <c r="N181" s="218"/>
      <c r="O181" s="215"/>
      <c r="P181" s="215"/>
      <c r="Q181" s="215"/>
      <c r="R181" s="217"/>
      <c r="S181" s="215"/>
      <c r="T181" s="215"/>
      <c r="U181" s="215"/>
      <c r="V181" s="215"/>
      <c r="W181" s="215"/>
      <c r="X181" s="218"/>
      <c r="Y181" s="215"/>
      <c r="Z181" s="215"/>
      <c r="AA181" s="215"/>
      <c r="AB181" s="215"/>
      <c r="AC181" s="218"/>
      <c r="AD181" s="215"/>
      <c r="AE181" s="215"/>
      <c r="AF181" s="215"/>
      <c r="AG181" s="215"/>
      <c r="AH181" s="218"/>
      <c r="AI181" s="215"/>
      <c r="AJ181" s="215"/>
      <c r="AK181" s="215"/>
      <c r="AL181" s="217"/>
      <c r="AM181" s="218"/>
      <c r="AN181" s="215"/>
      <c r="AO181" s="215"/>
      <c r="AP181" s="215"/>
      <c r="AQ181" s="215"/>
      <c r="AR181" s="218"/>
      <c r="AS181" s="215"/>
      <c r="AT181" s="215"/>
      <c r="AU181" s="215"/>
      <c r="AV181" s="217"/>
      <c r="AW181" s="215"/>
      <c r="AX181" s="215"/>
      <c r="AY181" s="215"/>
      <c r="AZ181" s="215"/>
      <c r="BA181" s="215"/>
      <c r="BB181" s="219"/>
      <c r="BC181" s="215"/>
      <c r="BD181" s="215"/>
      <c r="BE181" s="215"/>
      <c r="BF181" s="215"/>
      <c r="BG181" s="218"/>
      <c r="BH181" s="215"/>
      <c r="BI181" s="215"/>
      <c r="BJ181" s="215"/>
      <c r="BK181" s="217"/>
      <c r="BL181" s="215"/>
      <c r="BM181" s="215"/>
      <c r="BN181" s="215"/>
      <c r="BO181" s="215"/>
      <c r="BP181" s="215"/>
      <c r="BQ181" s="218"/>
      <c r="BR181" s="215"/>
      <c r="BS181" s="215"/>
      <c r="BT181" s="215"/>
      <c r="BU181" s="215"/>
      <c r="BV181" s="218"/>
      <c r="BW181" s="215"/>
      <c r="BX181" s="215"/>
      <c r="BY181" s="215"/>
      <c r="BZ181" s="217"/>
      <c r="CA181" s="215"/>
      <c r="CB181" s="215"/>
      <c r="CC181" s="215"/>
      <c r="CD181" s="215"/>
      <c r="CE181" s="217"/>
      <c r="CF181" s="218"/>
      <c r="CG181" s="215"/>
      <c r="CH181" s="215"/>
      <c r="CI181" s="215"/>
      <c r="CJ181" s="217"/>
      <c r="CK181" s="215"/>
      <c r="CL181" s="215"/>
      <c r="CM181" s="215"/>
      <c r="CN181" s="215"/>
      <c r="CO181" s="215"/>
      <c r="CP181" s="218"/>
      <c r="CQ181" s="215"/>
      <c r="CR181" s="215"/>
      <c r="CS181" s="215"/>
      <c r="CT181" s="217"/>
      <c r="CU181" s="215"/>
      <c r="CV181" s="215"/>
      <c r="CW181" s="215"/>
      <c r="CX181" s="215"/>
      <c r="CY181" s="215"/>
      <c r="CZ181" s="218"/>
      <c r="DA181" s="215"/>
      <c r="DB181" s="215"/>
      <c r="DC181" s="215"/>
      <c r="DD181" s="217"/>
      <c r="DE181" s="215"/>
      <c r="DF181" s="215"/>
      <c r="DG181" s="215"/>
      <c r="DH181" s="215"/>
      <c r="DI181" s="220"/>
      <c r="DJ181" s="219"/>
      <c r="DK181" s="215"/>
      <c r="DL181" s="215"/>
      <c r="DM181" s="215"/>
      <c r="DN181" s="215"/>
      <c r="DO181" s="218"/>
      <c r="DP181" s="215"/>
      <c r="DQ181" s="215"/>
      <c r="DR181" s="215"/>
      <c r="DS181" s="217"/>
      <c r="DT181" s="215"/>
      <c r="DU181" s="215"/>
      <c r="DV181" s="215"/>
      <c r="DW181" s="215"/>
      <c r="DX181" s="215"/>
      <c r="DY181" s="218"/>
      <c r="DZ181" s="215"/>
      <c r="EA181" s="215"/>
      <c r="EB181" s="215"/>
      <c r="EC181" s="217"/>
      <c r="ED181" s="215"/>
      <c r="EE181" s="215"/>
      <c r="EF181" s="215"/>
      <c r="EG181" s="215"/>
      <c r="EH181" s="215"/>
      <c r="EI181" s="218"/>
      <c r="EJ181" s="215"/>
      <c r="EK181" s="215"/>
      <c r="EL181" s="215"/>
      <c r="EM181" s="217"/>
      <c r="EN181" s="215"/>
      <c r="EO181" s="215"/>
      <c r="EP181" s="215"/>
      <c r="EQ181" s="215"/>
      <c r="ER181" s="215"/>
      <c r="ES181" s="218"/>
      <c r="ET181" s="215"/>
      <c r="EU181" s="215"/>
      <c r="EV181" s="215"/>
      <c r="EW181" s="217"/>
      <c r="EX181" s="218"/>
      <c r="EY181" s="215"/>
      <c r="EZ181" s="215"/>
      <c r="FA181" s="215"/>
      <c r="FB181" s="217"/>
      <c r="FC181" s="218"/>
      <c r="FD181" s="215"/>
      <c r="FE181" s="215"/>
      <c r="FF181" s="215"/>
      <c r="FG181" s="217"/>
      <c r="FH181" s="215"/>
      <c r="FI181" s="215"/>
      <c r="FJ181" s="215"/>
      <c r="FK181" s="215"/>
      <c r="FL181" s="215"/>
      <c r="FM181" s="218"/>
      <c r="FN181" s="215"/>
      <c r="FO181" s="215"/>
      <c r="FP181" s="215"/>
      <c r="FQ181" s="217"/>
      <c r="FR181" s="215"/>
      <c r="FS181" s="215"/>
      <c r="FT181" s="215"/>
      <c r="FU181" s="215"/>
      <c r="FV181" s="215"/>
      <c r="FW181" s="218"/>
      <c r="FX181" s="215"/>
      <c r="FY181" s="215"/>
      <c r="FZ181" s="215"/>
      <c r="GA181" s="217"/>
      <c r="GB181" s="215"/>
      <c r="GC181" s="215"/>
      <c r="GD181" s="215"/>
      <c r="GE181" s="215"/>
      <c r="GF181" s="215"/>
      <c r="GG181" s="218"/>
      <c r="GH181" s="215"/>
      <c r="GI181" s="215"/>
      <c r="GJ181" s="215"/>
      <c r="GK181" s="221"/>
      <c r="GL181" s="1605"/>
      <c r="GM181" s="2154"/>
      <c r="GN181" s="1609"/>
      <c r="GO181" s="1525"/>
      <c r="GP181" s="200"/>
    </row>
    <row r="182" spans="1:198" ht="10.35" customHeight="1">
      <c r="A182" s="1404"/>
      <c r="B182" s="1406"/>
      <c r="C182" s="1406"/>
      <c r="D182" s="1384"/>
      <c r="E182" s="1406"/>
      <c r="F182" s="1384"/>
      <c r="G182" s="1782"/>
      <c r="H182" s="1783"/>
      <c r="I182" s="1536"/>
      <c r="J182" s="1502"/>
      <c r="K182" s="1502"/>
      <c r="L182" s="1502"/>
      <c r="M182" s="1502"/>
      <c r="N182" s="1501"/>
      <c r="O182" s="1502"/>
      <c r="P182" s="1502"/>
      <c r="Q182" s="1502"/>
      <c r="R182" s="1503"/>
      <c r="S182" s="1502"/>
      <c r="T182" s="1502"/>
      <c r="U182" s="1502"/>
      <c r="V182" s="1502"/>
      <c r="W182" s="1503"/>
      <c r="X182" s="1501"/>
      <c r="Y182" s="1502"/>
      <c r="Z182" s="1502"/>
      <c r="AA182" s="1502"/>
      <c r="AB182" s="1502"/>
      <c r="AC182" s="1501"/>
      <c r="AD182" s="1502"/>
      <c r="AE182" s="1502"/>
      <c r="AF182" s="1502"/>
      <c r="AG182" s="1502"/>
      <c r="AH182" s="1501"/>
      <c r="AI182" s="1502"/>
      <c r="AJ182" s="1502"/>
      <c r="AK182" s="1502"/>
      <c r="AL182" s="1503"/>
      <c r="AM182" s="1501"/>
      <c r="AN182" s="1502"/>
      <c r="AO182" s="1502"/>
      <c r="AP182" s="1502"/>
      <c r="AQ182" s="1502"/>
      <c r="AR182" s="1501"/>
      <c r="AS182" s="1502"/>
      <c r="AT182" s="1502"/>
      <c r="AU182" s="1502"/>
      <c r="AV182" s="1503"/>
      <c r="AW182" s="1501"/>
      <c r="AX182" s="1502"/>
      <c r="AY182" s="1502"/>
      <c r="AZ182" s="1502"/>
      <c r="BA182" s="1544"/>
      <c r="BB182" s="1545"/>
      <c r="BC182" s="1502"/>
      <c r="BD182" s="1502"/>
      <c r="BE182" s="1502"/>
      <c r="BF182" s="1502"/>
      <c r="BG182" s="1501"/>
      <c r="BH182" s="1502"/>
      <c r="BI182" s="1502"/>
      <c r="BJ182" s="1502"/>
      <c r="BK182" s="1503"/>
      <c r="BL182" s="1502"/>
      <c r="BM182" s="1502"/>
      <c r="BN182" s="1502"/>
      <c r="BO182" s="1502"/>
      <c r="BP182" s="1503"/>
      <c r="BQ182" s="1501"/>
      <c r="BR182" s="1502"/>
      <c r="BS182" s="1502"/>
      <c r="BT182" s="1502"/>
      <c r="BU182" s="1502"/>
      <c r="BV182" s="1501"/>
      <c r="BW182" s="1502"/>
      <c r="BX182" s="1502"/>
      <c r="BY182" s="1502"/>
      <c r="BZ182" s="1503"/>
      <c r="CA182" s="1502"/>
      <c r="CB182" s="1502"/>
      <c r="CC182" s="1502"/>
      <c r="CD182" s="1502"/>
      <c r="CE182" s="1503"/>
      <c r="CF182" s="1501"/>
      <c r="CG182" s="1502"/>
      <c r="CH182" s="1502"/>
      <c r="CI182" s="1502"/>
      <c r="CJ182" s="1503"/>
      <c r="CK182" s="1502"/>
      <c r="CL182" s="1502"/>
      <c r="CM182" s="1502"/>
      <c r="CN182" s="1502"/>
      <c r="CO182" s="1502"/>
      <c r="CP182" s="1501"/>
      <c r="CQ182" s="1502"/>
      <c r="CR182" s="1502"/>
      <c r="CS182" s="1502"/>
      <c r="CT182" s="1503"/>
      <c r="CU182" s="1502"/>
      <c r="CV182" s="1502"/>
      <c r="CW182" s="1502"/>
      <c r="CX182" s="1502"/>
      <c r="CY182" s="1502"/>
      <c r="CZ182" s="1501"/>
      <c r="DA182" s="1502"/>
      <c r="DB182" s="1502"/>
      <c r="DC182" s="1502"/>
      <c r="DD182" s="1503"/>
      <c r="DE182" s="1502"/>
      <c r="DF182" s="1502"/>
      <c r="DG182" s="1502"/>
      <c r="DH182" s="1502"/>
      <c r="DI182" s="1544"/>
      <c r="DJ182" s="1545"/>
      <c r="DK182" s="1502"/>
      <c r="DL182" s="1502"/>
      <c r="DM182" s="1502"/>
      <c r="DN182" s="1502"/>
      <c r="DO182" s="1501"/>
      <c r="DP182" s="1502"/>
      <c r="DQ182" s="1502"/>
      <c r="DR182" s="1502"/>
      <c r="DS182" s="1503"/>
      <c r="DT182" s="1502"/>
      <c r="DU182" s="1502"/>
      <c r="DV182" s="1502"/>
      <c r="DW182" s="1502"/>
      <c r="DX182" s="1502"/>
      <c r="DY182" s="1501"/>
      <c r="DZ182" s="1502"/>
      <c r="EA182" s="1502"/>
      <c r="EB182" s="1502"/>
      <c r="EC182" s="1503"/>
      <c r="ED182" s="1502"/>
      <c r="EE182" s="1502"/>
      <c r="EF182" s="1502"/>
      <c r="EG182" s="1502"/>
      <c r="EH182" s="1502"/>
      <c r="EI182" s="1501"/>
      <c r="EJ182" s="1502"/>
      <c r="EK182" s="1502"/>
      <c r="EL182" s="1502"/>
      <c r="EM182" s="1503"/>
      <c r="EN182" s="1502"/>
      <c r="EO182" s="1502"/>
      <c r="EP182" s="1502"/>
      <c r="EQ182" s="1502"/>
      <c r="ER182" s="1502"/>
      <c r="ES182" s="1501"/>
      <c r="ET182" s="1502"/>
      <c r="EU182" s="1502"/>
      <c r="EV182" s="1502"/>
      <c r="EW182" s="1503"/>
      <c r="EX182" s="1501"/>
      <c r="EY182" s="1502"/>
      <c r="EZ182" s="1502"/>
      <c r="FA182" s="1502"/>
      <c r="FB182" s="1503"/>
      <c r="FC182" s="1501"/>
      <c r="FD182" s="1502"/>
      <c r="FE182" s="1502"/>
      <c r="FF182" s="1502"/>
      <c r="FG182" s="1503"/>
      <c r="FH182" s="1502"/>
      <c r="FI182" s="1502"/>
      <c r="FJ182" s="1502"/>
      <c r="FK182" s="1502"/>
      <c r="FL182" s="1502"/>
      <c r="FM182" s="1501"/>
      <c r="FN182" s="1502"/>
      <c r="FO182" s="1502"/>
      <c r="FP182" s="1502"/>
      <c r="FQ182" s="1503"/>
      <c r="FR182" s="1502"/>
      <c r="FS182" s="1502"/>
      <c r="FT182" s="1502"/>
      <c r="FU182" s="1502"/>
      <c r="FV182" s="1502"/>
      <c r="FW182" s="1501"/>
      <c r="FX182" s="1502"/>
      <c r="FY182" s="1502"/>
      <c r="FZ182" s="1502"/>
      <c r="GA182" s="1503"/>
      <c r="GB182" s="1502"/>
      <c r="GC182" s="1502"/>
      <c r="GD182" s="1502"/>
      <c r="GE182" s="1502"/>
      <c r="GF182" s="1503"/>
      <c r="GG182" s="1501"/>
      <c r="GH182" s="1502"/>
      <c r="GI182" s="1502"/>
      <c r="GJ182" s="1502"/>
      <c r="GK182" s="1541"/>
      <c r="GL182" s="1607"/>
      <c r="GM182" s="2156"/>
      <c r="GN182" s="1609"/>
      <c r="GO182" s="1537"/>
      <c r="GP182" s="200"/>
    </row>
    <row r="183" spans="1:198" ht="10.35" customHeight="1">
      <c r="A183" s="1402"/>
      <c r="B183" s="1405" t="str">
        <f>IF($A183="","",VLOOKUP($A183,②従事者明細!$A$3:$I$39,2))</f>
        <v/>
      </c>
      <c r="C183" s="1405" t="str">
        <f>IF($A183="","",VLOOKUP($A183,②従事者明細!$A$3:$I$39,3))</f>
        <v/>
      </c>
      <c r="D183" s="1383" t="str">
        <f>IF($A183="","",VLOOKUP($A183,②従事者明細!$A$3:$I$39,6))</f>
        <v/>
      </c>
      <c r="E183" s="1405" t="str">
        <f>IF($A183="","",VLOOKUP($A183,②従事者明細!$A$3:$I$39,5))</f>
        <v/>
      </c>
      <c r="F183" s="1383" t="str">
        <f>IF($A183="","",VLOOKUP($A183,②従事者明細!$A$3:$I$39,4))</f>
        <v/>
      </c>
      <c r="G183" s="1731" t="s">
        <v>856</v>
      </c>
      <c r="H183" s="1732"/>
      <c r="I183" s="207"/>
      <c r="J183" s="208"/>
      <c r="K183" s="208"/>
      <c r="L183" s="208"/>
      <c r="M183" s="208"/>
      <c r="N183" s="210"/>
      <c r="O183" s="208"/>
      <c r="P183" s="208"/>
      <c r="Q183" s="208"/>
      <c r="R183" s="209"/>
      <c r="S183" s="208"/>
      <c r="T183" s="208"/>
      <c r="U183" s="208"/>
      <c r="V183" s="208"/>
      <c r="W183" s="208"/>
      <c r="X183" s="210"/>
      <c r="Y183" s="208"/>
      <c r="Z183" s="208"/>
      <c r="AA183" s="208"/>
      <c r="AB183" s="208"/>
      <c r="AC183" s="210"/>
      <c r="AD183" s="208"/>
      <c r="AE183" s="208"/>
      <c r="AF183" s="208"/>
      <c r="AG183" s="208"/>
      <c r="AH183" s="210"/>
      <c r="AI183" s="208"/>
      <c r="AJ183" s="208"/>
      <c r="AK183" s="208"/>
      <c r="AL183" s="209"/>
      <c r="AM183" s="208"/>
      <c r="AN183" s="208"/>
      <c r="AO183" s="208"/>
      <c r="AP183" s="208"/>
      <c r="AQ183" s="208"/>
      <c r="AR183" s="210"/>
      <c r="AS183" s="208"/>
      <c r="AT183" s="208"/>
      <c r="AU183" s="208"/>
      <c r="AV183" s="209"/>
      <c r="AW183" s="208"/>
      <c r="AX183" s="208"/>
      <c r="AY183" s="208"/>
      <c r="AZ183" s="208"/>
      <c r="BA183" s="208"/>
      <c r="BB183" s="211"/>
      <c r="BC183" s="208"/>
      <c r="BD183" s="208"/>
      <c r="BE183" s="208"/>
      <c r="BF183" s="208"/>
      <c r="BG183" s="210"/>
      <c r="BH183" s="208"/>
      <c r="BI183" s="208"/>
      <c r="BJ183" s="208"/>
      <c r="BK183" s="209"/>
      <c r="BL183" s="208"/>
      <c r="BM183" s="208"/>
      <c r="BN183" s="208"/>
      <c r="BO183" s="208"/>
      <c r="BP183" s="208"/>
      <c r="BQ183" s="210"/>
      <c r="BR183" s="208"/>
      <c r="BS183" s="208"/>
      <c r="BT183" s="208"/>
      <c r="BU183" s="208"/>
      <c r="BV183" s="210"/>
      <c r="BW183" s="208"/>
      <c r="BX183" s="208"/>
      <c r="BY183" s="208"/>
      <c r="BZ183" s="209"/>
      <c r="CA183" s="208"/>
      <c r="CB183" s="208"/>
      <c r="CC183" s="208"/>
      <c r="CD183" s="208"/>
      <c r="CE183" s="209"/>
      <c r="CF183" s="210"/>
      <c r="CG183" s="208"/>
      <c r="CH183" s="208"/>
      <c r="CI183" s="208"/>
      <c r="CJ183" s="209"/>
      <c r="CK183" s="208"/>
      <c r="CL183" s="208"/>
      <c r="CM183" s="208"/>
      <c r="CN183" s="208"/>
      <c r="CO183" s="208"/>
      <c r="CP183" s="210"/>
      <c r="CQ183" s="208"/>
      <c r="CR183" s="208"/>
      <c r="CS183" s="208"/>
      <c r="CT183" s="209"/>
      <c r="CU183" s="208"/>
      <c r="CV183" s="208"/>
      <c r="CW183" s="208"/>
      <c r="CX183" s="208"/>
      <c r="CY183" s="208"/>
      <c r="CZ183" s="210"/>
      <c r="DA183" s="208"/>
      <c r="DB183" s="208"/>
      <c r="DC183" s="208"/>
      <c r="DD183" s="209"/>
      <c r="DE183" s="208"/>
      <c r="DF183" s="208"/>
      <c r="DG183" s="208"/>
      <c r="DH183" s="208"/>
      <c r="DI183" s="212"/>
      <c r="DJ183" s="211"/>
      <c r="DK183" s="208"/>
      <c r="DL183" s="208"/>
      <c r="DM183" s="208"/>
      <c r="DN183" s="208"/>
      <c r="DO183" s="210"/>
      <c r="DP183" s="208"/>
      <c r="DQ183" s="208"/>
      <c r="DR183" s="208"/>
      <c r="DS183" s="209"/>
      <c r="DT183" s="208"/>
      <c r="DU183" s="208"/>
      <c r="DV183" s="208"/>
      <c r="DW183" s="208"/>
      <c r="DX183" s="208"/>
      <c r="DY183" s="210"/>
      <c r="DZ183" s="208"/>
      <c r="EA183" s="208"/>
      <c r="EB183" s="208"/>
      <c r="EC183" s="209"/>
      <c r="ED183" s="208"/>
      <c r="EE183" s="208"/>
      <c r="EF183" s="208"/>
      <c r="EG183" s="208"/>
      <c r="EH183" s="208"/>
      <c r="EI183" s="210"/>
      <c r="EJ183" s="208"/>
      <c r="EK183" s="208"/>
      <c r="EL183" s="208"/>
      <c r="EM183" s="209"/>
      <c r="EN183" s="208"/>
      <c r="EO183" s="208"/>
      <c r="EP183" s="208"/>
      <c r="EQ183" s="208"/>
      <c r="ER183" s="208"/>
      <c r="ES183" s="210"/>
      <c r="ET183" s="208"/>
      <c r="EU183" s="208"/>
      <c r="EV183" s="208"/>
      <c r="EW183" s="209"/>
      <c r="EX183" s="210"/>
      <c r="EY183" s="208"/>
      <c r="EZ183" s="208"/>
      <c r="FA183" s="208"/>
      <c r="FB183" s="209"/>
      <c r="FC183" s="210"/>
      <c r="FD183" s="208"/>
      <c r="FE183" s="208"/>
      <c r="FF183" s="208"/>
      <c r="FG183" s="209"/>
      <c r="FH183" s="208"/>
      <c r="FI183" s="208"/>
      <c r="FJ183" s="208"/>
      <c r="FK183" s="208"/>
      <c r="FL183" s="208"/>
      <c r="FM183" s="210"/>
      <c r="FN183" s="208"/>
      <c r="FO183" s="208"/>
      <c r="FP183" s="208"/>
      <c r="FQ183" s="209"/>
      <c r="FR183" s="208"/>
      <c r="FS183" s="208"/>
      <c r="FT183" s="208"/>
      <c r="FU183" s="208"/>
      <c r="FV183" s="208"/>
      <c r="FW183" s="210"/>
      <c r="FX183" s="208"/>
      <c r="FY183" s="208"/>
      <c r="FZ183" s="208"/>
      <c r="GA183" s="209"/>
      <c r="GB183" s="208"/>
      <c r="GC183" s="208"/>
      <c r="GD183" s="208"/>
      <c r="GE183" s="208"/>
      <c r="GF183" s="208"/>
      <c r="GG183" s="210"/>
      <c r="GH183" s="208"/>
      <c r="GI183" s="208"/>
      <c r="GJ183" s="208"/>
      <c r="GK183" s="213"/>
      <c r="GL183" s="1608">
        <f>SUM(I185:GK185)</f>
        <v>0</v>
      </c>
      <c r="GM183" s="2153">
        <f>ROUND(GL183/30,2)</f>
        <v>0</v>
      </c>
      <c r="GN183" s="1608">
        <f>COUNT(I185:GK185)</f>
        <v>0</v>
      </c>
      <c r="GO183" s="1530"/>
      <c r="GP183" s="200"/>
    </row>
    <row r="184" spans="1:198" ht="10.35" customHeight="1">
      <c r="A184" s="1387"/>
      <c r="B184" s="1390"/>
      <c r="C184" s="1390"/>
      <c r="D184" s="1381"/>
      <c r="E184" s="1390"/>
      <c r="F184" s="1381"/>
      <c r="G184" s="1733"/>
      <c r="H184" s="1734"/>
      <c r="I184" s="214"/>
      <c r="J184" s="215"/>
      <c r="K184" s="215"/>
      <c r="L184" s="215"/>
      <c r="M184" s="215"/>
      <c r="N184" s="218"/>
      <c r="O184" s="215"/>
      <c r="P184" s="215"/>
      <c r="Q184" s="215"/>
      <c r="R184" s="217"/>
      <c r="S184" s="215"/>
      <c r="T184" s="215"/>
      <c r="U184" s="215"/>
      <c r="V184" s="215"/>
      <c r="W184" s="215"/>
      <c r="X184" s="218"/>
      <c r="Y184" s="215"/>
      <c r="Z184" s="215"/>
      <c r="AA184" s="215"/>
      <c r="AB184" s="215"/>
      <c r="AC184" s="218"/>
      <c r="AD184" s="215"/>
      <c r="AE184" s="215"/>
      <c r="AF184" s="215"/>
      <c r="AG184" s="215"/>
      <c r="AH184" s="218"/>
      <c r="AI184" s="215"/>
      <c r="AJ184" s="215"/>
      <c r="AK184" s="215"/>
      <c r="AL184" s="217"/>
      <c r="AM184" s="218"/>
      <c r="AN184" s="215"/>
      <c r="AO184" s="215"/>
      <c r="AP184" s="215"/>
      <c r="AQ184" s="215"/>
      <c r="AR184" s="218"/>
      <c r="AS184" s="215"/>
      <c r="AT184" s="215"/>
      <c r="AU184" s="215"/>
      <c r="AV184" s="217"/>
      <c r="AW184" s="215"/>
      <c r="AX184" s="215"/>
      <c r="AY184" s="215"/>
      <c r="AZ184" s="215"/>
      <c r="BA184" s="215"/>
      <c r="BB184" s="219"/>
      <c r="BC184" s="215"/>
      <c r="BD184" s="215"/>
      <c r="BE184" s="215"/>
      <c r="BF184" s="215"/>
      <c r="BG184" s="218"/>
      <c r="BH184" s="215"/>
      <c r="BI184" s="215"/>
      <c r="BJ184" s="215"/>
      <c r="BK184" s="217"/>
      <c r="BL184" s="215"/>
      <c r="BM184" s="215"/>
      <c r="BN184" s="215"/>
      <c r="BO184" s="215"/>
      <c r="BP184" s="215"/>
      <c r="BQ184" s="218"/>
      <c r="BR184" s="215"/>
      <c r="BS184" s="215"/>
      <c r="BT184" s="215"/>
      <c r="BU184" s="215"/>
      <c r="BV184" s="218"/>
      <c r="BW184" s="215"/>
      <c r="BX184" s="215"/>
      <c r="BY184" s="215"/>
      <c r="BZ184" s="217"/>
      <c r="CA184" s="215"/>
      <c r="CB184" s="215"/>
      <c r="CC184" s="215"/>
      <c r="CD184" s="215"/>
      <c r="CE184" s="217"/>
      <c r="CF184" s="218"/>
      <c r="CG184" s="215"/>
      <c r="CH184" s="215"/>
      <c r="CI184" s="215"/>
      <c r="CJ184" s="217"/>
      <c r="CK184" s="215"/>
      <c r="CL184" s="215"/>
      <c r="CM184" s="215"/>
      <c r="CN184" s="215"/>
      <c r="CO184" s="215"/>
      <c r="CP184" s="218"/>
      <c r="CQ184" s="215"/>
      <c r="CR184" s="215"/>
      <c r="CS184" s="215"/>
      <c r="CT184" s="217"/>
      <c r="CU184" s="215"/>
      <c r="CV184" s="215"/>
      <c r="CW184" s="215"/>
      <c r="CX184" s="215"/>
      <c r="CY184" s="215"/>
      <c r="CZ184" s="218"/>
      <c r="DA184" s="215"/>
      <c r="DB184" s="215"/>
      <c r="DC184" s="215"/>
      <c r="DD184" s="217"/>
      <c r="DE184" s="215"/>
      <c r="DF184" s="215"/>
      <c r="DG184" s="215"/>
      <c r="DH184" s="215"/>
      <c r="DI184" s="220"/>
      <c r="DJ184" s="219"/>
      <c r="DK184" s="215"/>
      <c r="DL184" s="215"/>
      <c r="DM184" s="215"/>
      <c r="DN184" s="215"/>
      <c r="DO184" s="218"/>
      <c r="DP184" s="215"/>
      <c r="DQ184" s="215"/>
      <c r="DR184" s="215"/>
      <c r="DS184" s="217"/>
      <c r="DT184" s="215"/>
      <c r="DU184" s="215"/>
      <c r="DV184" s="215"/>
      <c r="DW184" s="215"/>
      <c r="DX184" s="215"/>
      <c r="DY184" s="218"/>
      <c r="DZ184" s="215"/>
      <c r="EA184" s="215"/>
      <c r="EB184" s="215"/>
      <c r="EC184" s="217"/>
      <c r="ED184" s="215"/>
      <c r="EE184" s="215"/>
      <c r="EF184" s="215"/>
      <c r="EG184" s="215"/>
      <c r="EH184" s="215"/>
      <c r="EI184" s="218"/>
      <c r="EJ184" s="215"/>
      <c r="EK184" s="215"/>
      <c r="EL184" s="215"/>
      <c r="EM184" s="217"/>
      <c r="EN184" s="215"/>
      <c r="EO184" s="215"/>
      <c r="EP184" s="215"/>
      <c r="EQ184" s="215"/>
      <c r="ER184" s="215"/>
      <c r="ES184" s="218"/>
      <c r="ET184" s="215"/>
      <c r="EU184" s="215"/>
      <c r="EV184" s="215"/>
      <c r="EW184" s="217"/>
      <c r="EX184" s="218"/>
      <c r="EY184" s="215"/>
      <c r="EZ184" s="215"/>
      <c r="FA184" s="215"/>
      <c r="FB184" s="217"/>
      <c r="FC184" s="218"/>
      <c r="FD184" s="215"/>
      <c r="FE184" s="215"/>
      <c r="FF184" s="215"/>
      <c r="FG184" s="217"/>
      <c r="FH184" s="215"/>
      <c r="FI184" s="215"/>
      <c r="FJ184" s="215"/>
      <c r="FK184" s="215"/>
      <c r="FL184" s="215"/>
      <c r="FM184" s="218"/>
      <c r="FN184" s="215"/>
      <c r="FO184" s="215"/>
      <c r="FP184" s="215"/>
      <c r="FQ184" s="217"/>
      <c r="FR184" s="215"/>
      <c r="FS184" s="215"/>
      <c r="FT184" s="215"/>
      <c r="FU184" s="215"/>
      <c r="FV184" s="215"/>
      <c r="FW184" s="218"/>
      <c r="FX184" s="215"/>
      <c r="FY184" s="215"/>
      <c r="FZ184" s="215"/>
      <c r="GA184" s="217"/>
      <c r="GB184" s="215"/>
      <c r="GC184" s="215"/>
      <c r="GD184" s="215"/>
      <c r="GE184" s="215"/>
      <c r="GF184" s="215"/>
      <c r="GG184" s="218"/>
      <c r="GH184" s="215"/>
      <c r="GI184" s="215"/>
      <c r="GJ184" s="215"/>
      <c r="GK184" s="221"/>
      <c r="GL184" s="1609"/>
      <c r="GM184" s="2154"/>
      <c r="GN184" s="1609"/>
      <c r="GO184" s="1525"/>
      <c r="GP184" s="200"/>
    </row>
    <row r="185" spans="1:198" ht="10.35" customHeight="1">
      <c r="A185" s="1387"/>
      <c r="B185" s="1390"/>
      <c r="C185" s="1390"/>
      <c r="D185" s="1381"/>
      <c r="E185" s="1390"/>
      <c r="F185" s="1381"/>
      <c r="G185" s="1735"/>
      <c r="H185" s="1736"/>
      <c r="I185" s="1517"/>
      <c r="J185" s="1511"/>
      <c r="K185" s="1511"/>
      <c r="L185" s="1511"/>
      <c r="M185" s="1511"/>
      <c r="N185" s="1603"/>
      <c r="O185" s="1592"/>
      <c r="P185" s="1592"/>
      <c r="Q185" s="1592"/>
      <c r="R185" s="1593"/>
      <c r="S185" s="1511"/>
      <c r="T185" s="1511"/>
      <c r="U185" s="1511"/>
      <c r="V185" s="1511"/>
      <c r="W185" s="1512"/>
      <c r="X185" s="1510"/>
      <c r="Y185" s="1511"/>
      <c r="Z185" s="1511"/>
      <c r="AA185" s="1511"/>
      <c r="AB185" s="1511"/>
      <c r="AC185" s="1510"/>
      <c r="AD185" s="1511"/>
      <c r="AE185" s="1511"/>
      <c r="AF185" s="1511"/>
      <c r="AG185" s="1511"/>
      <c r="AH185" s="1510"/>
      <c r="AI185" s="1511"/>
      <c r="AJ185" s="1511"/>
      <c r="AK185" s="1511"/>
      <c r="AL185" s="1512"/>
      <c r="AM185" s="1510"/>
      <c r="AN185" s="1511"/>
      <c r="AO185" s="1511"/>
      <c r="AP185" s="1511"/>
      <c r="AQ185" s="1511"/>
      <c r="AR185" s="1510"/>
      <c r="AS185" s="1511"/>
      <c r="AT185" s="1511"/>
      <c r="AU185" s="1511"/>
      <c r="AV185" s="1512"/>
      <c r="AW185" s="1510"/>
      <c r="AX185" s="1511"/>
      <c r="AY185" s="1511"/>
      <c r="AZ185" s="1511"/>
      <c r="BA185" s="1521"/>
      <c r="BB185" s="1522"/>
      <c r="BC185" s="1511"/>
      <c r="BD185" s="1511"/>
      <c r="BE185" s="1511"/>
      <c r="BF185" s="1511"/>
      <c r="BG185" s="1510"/>
      <c r="BH185" s="1511"/>
      <c r="BI185" s="1511"/>
      <c r="BJ185" s="1511"/>
      <c r="BK185" s="1512"/>
      <c r="BL185" s="1511"/>
      <c r="BM185" s="1511"/>
      <c r="BN185" s="1511"/>
      <c r="BO185" s="1511"/>
      <c r="BP185" s="1512"/>
      <c r="BQ185" s="1510"/>
      <c r="BR185" s="1511"/>
      <c r="BS185" s="1511"/>
      <c r="BT185" s="1511"/>
      <c r="BU185" s="1511"/>
      <c r="BV185" s="1510"/>
      <c r="BW185" s="1511"/>
      <c r="BX185" s="1511"/>
      <c r="BY185" s="1511"/>
      <c r="BZ185" s="1512"/>
      <c r="CA185" s="1511"/>
      <c r="CB185" s="1511"/>
      <c r="CC185" s="1511"/>
      <c r="CD185" s="1511"/>
      <c r="CE185" s="1512"/>
      <c r="CF185" s="1510"/>
      <c r="CG185" s="1511"/>
      <c r="CH185" s="1511"/>
      <c r="CI185" s="1511"/>
      <c r="CJ185" s="1512"/>
      <c r="CK185" s="1511"/>
      <c r="CL185" s="1511"/>
      <c r="CM185" s="1511"/>
      <c r="CN185" s="1511"/>
      <c r="CO185" s="1511"/>
      <c r="CP185" s="1510"/>
      <c r="CQ185" s="1511"/>
      <c r="CR185" s="1511"/>
      <c r="CS185" s="1511"/>
      <c r="CT185" s="1512"/>
      <c r="CU185" s="1511"/>
      <c r="CV185" s="1511"/>
      <c r="CW185" s="1511"/>
      <c r="CX185" s="1511"/>
      <c r="CY185" s="1511"/>
      <c r="CZ185" s="1510"/>
      <c r="DA185" s="1511"/>
      <c r="DB185" s="1511"/>
      <c r="DC185" s="1511"/>
      <c r="DD185" s="1512"/>
      <c r="DE185" s="1511"/>
      <c r="DF185" s="1511"/>
      <c r="DG185" s="1511"/>
      <c r="DH185" s="1511"/>
      <c r="DI185" s="1521"/>
      <c r="DJ185" s="1522"/>
      <c r="DK185" s="1511"/>
      <c r="DL185" s="1511"/>
      <c r="DM185" s="1511"/>
      <c r="DN185" s="1511"/>
      <c r="DO185" s="1510"/>
      <c r="DP185" s="1511"/>
      <c r="DQ185" s="1511"/>
      <c r="DR185" s="1511"/>
      <c r="DS185" s="1512"/>
      <c r="DT185" s="1511"/>
      <c r="DU185" s="1511"/>
      <c r="DV185" s="1511"/>
      <c r="DW185" s="1511"/>
      <c r="DX185" s="1511"/>
      <c r="DY185" s="1510"/>
      <c r="DZ185" s="1511"/>
      <c r="EA185" s="1511"/>
      <c r="EB185" s="1511"/>
      <c r="EC185" s="1512"/>
      <c r="ED185" s="1511"/>
      <c r="EE185" s="1511"/>
      <c r="EF185" s="1511"/>
      <c r="EG185" s="1511"/>
      <c r="EH185" s="1511"/>
      <c r="EI185" s="1510"/>
      <c r="EJ185" s="1511"/>
      <c r="EK185" s="1511"/>
      <c r="EL185" s="1511"/>
      <c r="EM185" s="1512"/>
      <c r="EN185" s="1511"/>
      <c r="EO185" s="1511"/>
      <c r="EP185" s="1511"/>
      <c r="EQ185" s="1511"/>
      <c r="ER185" s="1511"/>
      <c r="ES185" s="1510"/>
      <c r="ET185" s="1511"/>
      <c r="EU185" s="1511"/>
      <c r="EV185" s="1511"/>
      <c r="EW185" s="1512"/>
      <c r="EX185" s="1510"/>
      <c r="EY185" s="1511"/>
      <c r="EZ185" s="1511"/>
      <c r="FA185" s="1511"/>
      <c r="FB185" s="1512"/>
      <c r="FC185" s="1510"/>
      <c r="FD185" s="1511"/>
      <c r="FE185" s="1511"/>
      <c r="FF185" s="1511"/>
      <c r="FG185" s="1512"/>
      <c r="FH185" s="1511"/>
      <c r="FI185" s="1511"/>
      <c r="FJ185" s="1511"/>
      <c r="FK185" s="1511"/>
      <c r="FL185" s="1511"/>
      <c r="FM185" s="1510"/>
      <c r="FN185" s="1511"/>
      <c r="FO185" s="1511"/>
      <c r="FP185" s="1511"/>
      <c r="FQ185" s="1512"/>
      <c r="FR185" s="1511"/>
      <c r="FS185" s="1511"/>
      <c r="FT185" s="1511"/>
      <c r="FU185" s="1511"/>
      <c r="FV185" s="1511"/>
      <c r="FW185" s="1510"/>
      <c r="FX185" s="1511"/>
      <c r="FY185" s="1511"/>
      <c r="FZ185" s="1511"/>
      <c r="GA185" s="1512"/>
      <c r="GB185" s="1511"/>
      <c r="GC185" s="1511"/>
      <c r="GD185" s="1511"/>
      <c r="GE185" s="1511"/>
      <c r="GF185" s="1512"/>
      <c r="GG185" s="1510"/>
      <c r="GH185" s="1511"/>
      <c r="GI185" s="1511"/>
      <c r="GJ185" s="1511"/>
      <c r="GK185" s="1513"/>
      <c r="GL185" s="1609"/>
      <c r="GM185" s="2154"/>
      <c r="GN185" s="1604"/>
      <c r="GO185" s="1525"/>
      <c r="GP185" s="200"/>
    </row>
    <row r="186" spans="1:198" ht="10.35" customHeight="1">
      <c r="A186" s="1387"/>
      <c r="B186" s="1390"/>
      <c r="C186" s="1390"/>
      <c r="D186" s="1381"/>
      <c r="E186" s="1390"/>
      <c r="F186" s="1381"/>
      <c r="G186" s="1737" t="s">
        <v>857</v>
      </c>
      <c r="H186" s="1738"/>
      <c r="I186" s="214"/>
      <c r="J186" s="215"/>
      <c r="K186" s="215"/>
      <c r="L186" s="215"/>
      <c r="M186" s="215"/>
      <c r="N186" s="218"/>
      <c r="O186" s="215"/>
      <c r="P186" s="215"/>
      <c r="Q186" s="215"/>
      <c r="R186" s="217"/>
      <c r="S186" s="215"/>
      <c r="T186" s="215"/>
      <c r="U186" s="215"/>
      <c r="V186" s="215"/>
      <c r="W186" s="215"/>
      <c r="X186" s="218"/>
      <c r="Y186" s="215"/>
      <c r="Z186" s="215"/>
      <c r="AA186" s="215"/>
      <c r="AB186" s="215"/>
      <c r="AC186" s="218"/>
      <c r="AD186" s="215"/>
      <c r="AE186" s="215"/>
      <c r="AF186" s="215"/>
      <c r="AG186" s="215"/>
      <c r="AH186" s="218"/>
      <c r="AI186" s="215"/>
      <c r="AJ186" s="215"/>
      <c r="AK186" s="215"/>
      <c r="AL186" s="217"/>
      <c r="AM186" s="215"/>
      <c r="AN186" s="215"/>
      <c r="AO186" s="215"/>
      <c r="AP186" s="215"/>
      <c r="AQ186" s="215"/>
      <c r="AR186" s="218"/>
      <c r="AS186" s="215"/>
      <c r="AT186" s="215"/>
      <c r="AU186" s="215"/>
      <c r="AV186" s="217"/>
      <c r="AW186" s="215"/>
      <c r="AX186" s="215"/>
      <c r="AY186" s="215"/>
      <c r="AZ186" s="215"/>
      <c r="BA186" s="215"/>
      <c r="BB186" s="219"/>
      <c r="BC186" s="215"/>
      <c r="BD186" s="215"/>
      <c r="BE186" s="215"/>
      <c r="BF186" s="215"/>
      <c r="BG186" s="218"/>
      <c r="BH186" s="215"/>
      <c r="BI186" s="215"/>
      <c r="BJ186" s="215"/>
      <c r="BK186" s="217"/>
      <c r="BL186" s="215"/>
      <c r="BM186" s="215"/>
      <c r="BN186" s="215"/>
      <c r="BO186" s="215"/>
      <c r="BP186" s="217"/>
      <c r="BQ186" s="218"/>
      <c r="BR186" s="215"/>
      <c r="BS186" s="215"/>
      <c r="BT186" s="215"/>
      <c r="BU186" s="215"/>
      <c r="BV186" s="218"/>
      <c r="BW186" s="215"/>
      <c r="BX186" s="215"/>
      <c r="BY186" s="215"/>
      <c r="BZ186" s="217"/>
      <c r="CA186" s="215"/>
      <c r="CB186" s="215"/>
      <c r="CC186" s="215"/>
      <c r="CD186" s="215"/>
      <c r="CE186" s="217"/>
      <c r="CF186" s="218"/>
      <c r="CG186" s="215"/>
      <c r="CH186" s="215"/>
      <c r="CI186" s="215"/>
      <c r="CJ186" s="217"/>
      <c r="CK186" s="215"/>
      <c r="CL186" s="215"/>
      <c r="CM186" s="215"/>
      <c r="CN186" s="215"/>
      <c r="CO186" s="215"/>
      <c r="CP186" s="218"/>
      <c r="CQ186" s="215"/>
      <c r="CR186" s="215"/>
      <c r="CS186" s="215"/>
      <c r="CT186" s="217"/>
      <c r="CU186" s="215"/>
      <c r="CV186" s="215"/>
      <c r="CW186" s="215"/>
      <c r="CX186" s="215"/>
      <c r="CY186" s="215"/>
      <c r="CZ186" s="218"/>
      <c r="DA186" s="215"/>
      <c r="DB186" s="215"/>
      <c r="DC186" s="215"/>
      <c r="DD186" s="217"/>
      <c r="DE186" s="215"/>
      <c r="DF186" s="215"/>
      <c r="DG186" s="215"/>
      <c r="DH186" s="215"/>
      <c r="DI186" s="220"/>
      <c r="DJ186" s="219"/>
      <c r="DK186" s="215"/>
      <c r="DL186" s="215"/>
      <c r="DM186" s="215"/>
      <c r="DN186" s="215"/>
      <c r="DO186" s="218"/>
      <c r="DP186" s="215"/>
      <c r="DQ186" s="215"/>
      <c r="DR186" s="215"/>
      <c r="DS186" s="217"/>
      <c r="DT186" s="215"/>
      <c r="DU186" s="215"/>
      <c r="DV186" s="215"/>
      <c r="DW186" s="215"/>
      <c r="DX186" s="215"/>
      <c r="DY186" s="218"/>
      <c r="DZ186" s="215"/>
      <c r="EA186" s="215"/>
      <c r="EB186" s="215"/>
      <c r="EC186" s="217"/>
      <c r="ED186" s="215"/>
      <c r="EE186" s="215"/>
      <c r="EF186" s="215"/>
      <c r="EG186" s="215"/>
      <c r="EH186" s="215"/>
      <c r="EI186" s="218"/>
      <c r="EJ186" s="215"/>
      <c r="EK186" s="215"/>
      <c r="EL186" s="215"/>
      <c r="EM186" s="217"/>
      <c r="EN186" s="215"/>
      <c r="EO186" s="215"/>
      <c r="EP186" s="215"/>
      <c r="EQ186" s="215"/>
      <c r="ER186" s="215"/>
      <c r="ES186" s="218"/>
      <c r="ET186" s="215"/>
      <c r="EU186" s="215"/>
      <c r="EV186" s="215"/>
      <c r="EW186" s="217"/>
      <c r="EX186" s="218"/>
      <c r="EY186" s="215"/>
      <c r="EZ186" s="215"/>
      <c r="FA186" s="215"/>
      <c r="FB186" s="217"/>
      <c r="FC186" s="218"/>
      <c r="FD186" s="215"/>
      <c r="FE186" s="215"/>
      <c r="FF186" s="215"/>
      <c r="FG186" s="217"/>
      <c r="FH186" s="215"/>
      <c r="FI186" s="215"/>
      <c r="FJ186" s="215"/>
      <c r="FK186" s="215"/>
      <c r="FL186" s="215"/>
      <c r="FM186" s="218"/>
      <c r="FN186" s="215"/>
      <c r="FO186" s="215"/>
      <c r="FP186" s="215"/>
      <c r="FQ186" s="217"/>
      <c r="FR186" s="215"/>
      <c r="FS186" s="215"/>
      <c r="FT186" s="215"/>
      <c r="FU186" s="215"/>
      <c r="FV186" s="215"/>
      <c r="FW186" s="218"/>
      <c r="FX186" s="215"/>
      <c r="FY186" s="215"/>
      <c r="FZ186" s="215"/>
      <c r="GA186" s="217"/>
      <c r="GB186" s="215"/>
      <c r="GC186" s="215"/>
      <c r="GD186" s="215"/>
      <c r="GE186" s="215"/>
      <c r="GF186" s="215"/>
      <c r="GG186" s="218"/>
      <c r="GH186" s="215"/>
      <c r="GI186" s="215"/>
      <c r="GJ186" s="215"/>
      <c r="GK186" s="221"/>
      <c r="GL186" s="1604">
        <f>SUM(I188:GK188)</f>
        <v>0</v>
      </c>
      <c r="GM186" s="2157">
        <f>ROUND(GL186/30,2)</f>
        <v>0</v>
      </c>
      <c r="GN186" s="1609">
        <f>COUNT(I188:GK188)</f>
        <v>0</v>
      </c>
      <c r="GO186" s="1525"/>
      <c r="GP186" s="200"/>
    </row>
    <row r="187" spans="1:198" ht="10.35" customHeight="1">
      <c r="A187" s="1387"/>
      <c r="B187" s="1390"/>
      <c r="C187" s="1390"/>
      <c r="D187" s="1381"/>
      <c r="E187" s="1390"/>
      <c r="F187" s="1381"/>
      <c r="G187" s="1739"/>
      <c r="H187" s="1740"/>
      <c r="I187" s="214"/>
      <c r="J187" s="215"/>
      <c r="K187" s="215"/>
      <c r="L187" s="215"/>
      <c r="M187" s="215"/>
      <c r="N187" s="218"/>
      <c r="O187" s="215"/>
      <c r="P187" s="215"/>
      <c r="Q187" s="215"/>
      <c r="R187" s="217"/>
      <c r="S187" s="215"/>
      <c r="T187" s="215"/>
      <c r="U187" s="215"/>
      <c r="V187" s="215"/>
      <c r="W187" s="215"/>
      <c r="X187" s="218"/>
      <c r="Y187" s="215"/>
      <c r="Z187" s="215"/>
      <c r="AA187" s="215"/>
      <c r="AB187" s="215"/>
      <c r="AC187" s="218"/>
      <c r="AD187" s="215"/>
      <c r="AE187" s="215"/>
      <c r="AF187" s="215"/>
      <c r="AG187" s="215"/>
      <c r="AH187" s="218"/>
      <c r="AI187" s="215"/>
      <c r="AJ187" s="215"/>
      <c r="AK187" s="215"/>
      <c r="AL187" s="217"/>
      <c r="AM187" s="215"/>
      <c r="AN187" s="215"/>
      <c r="AO187" s="215"/>
      <c r="AP187" s="215"/>
      <c r="AQ187" s="215"/>
      <c r="AR187" s="218"/>
      <c r="AS187" s="215"/>
      <c r="AT187" s="215"/>
      <c r="AU187" s="215"/>
      <c r="AV187" s="217"/>
      <c r="AW187" s="215"/>
      <c r="AX187" s="215"/>
      <c r="AY187" s="215"/>
      <c r="AZ187" s="215"/>
      <c r="BA187" s="215"/>
      <c r="BB187" s="219"/>
      <c r="BC187" s="215"/>
      <c r="BD187" s="215"/>
      <c r="BE187" s="215"/>
      <c r="BF187" s="215"/>
      <c r="BG187" s="218"/>
      <c r="BH187" s="215"/>
      <c r="BI187" s="215"/>
      <c r="BJ187" s="215"/>
      <c r="BK187" s="217"/>
      <c r="BL187" s="215"/>
      <c r="BM187" s="215"/>
      <c r="BN187" s="215"/>
      <c r="BO187" s="215"/>
      <c r="BP187" s="217"/>
      <c r="BQ187" s="218"/>
      <c r="BR187" s="215"/>
      <c r="BS187" s="215"/>
      <c r="BT187" s="215"/>
      <c r="BU187" s="215"/>
      <c r="BV187" s="218"/>
      <c r="BW187" s="215"/>
      <c r="BX187" s="215"/>
      <c r="BY187" s="215"/>
      <c r="BZ187" s="217"/>
      <c r="CA187" s="215"/>
      <c r="CB187" s="215"/>
      <c r="CC187" s="215"/>
      <c r="CD187" s="215"/>
      <c r="CE187" s="217"/>
      <c r="CF187" s="218"/>
      <c r="CG187" s="215"/>
      <c r="CH187" s="215"/>
      <c r="CI187" s="215"/>
      <c r="CJ187" s="217"/>
      <c r="CK187" s="215"/>
      <c r="CL187" s="215"/>
      <c r="CM187" s="215"/>
      <c r="CN187" s="215"/>
      <c r="CO187" s="215"/>
      <c r="CP187" s="218"/>
      <c r="CQ187" s="215"/>
      <c r="CR187" s="215"/>
      <c r="CS187" s="215"/>
      <c r="CT187" s="217"/>
      <c r="CU187" s="215"/>
      <c r="CV187" s="215"/>
      <c r="CW187" s="215"/>
      <c r="CX187" s="215"/>
      <c r="CY187" s="215"/>
      <c r="CZ187" s="218"/>
      <c r="DA187" s="215"/>
      <c r="DB187" s="215"/>
      <c r="DC187" s="215"/>
      <c r="DD187" s="217"/>
      <c r="DE187" s="215"/>
      <c r="DF187" s="215"/>
      <c r="DG187" s="215"/>
      <c r="DH187" s="215"/>
      <c r="DI187" s="220"/>
      <c r="DJ187" s="219"/>
      <c r="DK187" s="215"/>
      <c r="DL187" s="215"/>
      <c r="DM187" s="215"/>
      <c r="DN187" s="215"/>
      <c r="DO187" s="218"/>
      <c r="DP187" s="215"/>
      <c r="DQ187" s="215"/>
      <c r="DR187" s="215"/>
      <c r="DS187" s="217"/>
      <c r="DT187" s="215"/>
      <c r="DU187" s="215"/>
      <c r="DV187" s="215"/>
      <c r="DW187" s="215"/>
      <c r="DX187" s="215"/>
      <c r="DY187" s="218"/>
      <c r="DZ187" s="215"/>
      <c r="EA187" s="215"/>
      <c r="EB187" s="215"/>
      <c r="EC187" s="217"/>
      <c r="ED187" s="215"/>
      <c r="EE187" s="215"/>
      <c r="EF187" s="215"/>
      <c r="EG187" s="215"/>
      <c r="EH187" s="215"/>
      <c r="EI187" s="218"/>
      <c r="EJ187" s="215"/>
      <c r="EK187" s="215"/>
      <c r="EL187" s="215"/>
      <c r="EM187" s="217"/>
      <c r="EN187" s="215"/>
      <c r="EO187" s="215"/>
      <c r="EP187" s="215"/>
      <c r="EQ187" s="215"/>
      <c r="ER187" s="215"/>
      <c r="ES187" s="218"/>
      <c r="ET187" s="215"/>
      <c r="EU187" s="215"/>
      <c r="EV187" s="215"/>
      <c r="EW187" s="217"/>
      <c r="EX187" s="218"/>
      <c r="EY187" s="215"/>
      <c r="EZ187" s="215"/>
      <c r="FA187" s="215"/>
      <c r="FB187" s="217"/>
      <c r="FC187" s="218"/>
      <c r="FD187" s="215"/>
      <c r="FE187" s="215"/>
      <c r="FF187" s="215"/>
      <c r="FG187" s="217"/>
      <c r="FH187" s="215"/>
      <c r="FI187" s="215"/>
      <c r="FJ187" s="215"/>
      <c r="FK187" s="215"/>
      <c r="FL187" s="215"/>
      <c r="FM187" s="218"/>
      <c r="FN187" s="215"/>
      <c r="FO187" s="215"/>
      <c r="FP187" s="215"/>
      <c r="FQ187" s="217"/>
      <c r="FR187" s="215"/>
      <c r="FS187" s="215"/>
      <c r="FT187" s="215"/>
      <c r="FU187" s="215"/>
      <c r="FV187" s="215"/>
      <c r="FW187" s="218"/>
      <c r="FX187" s="215"/>
      <c r="FY187" s="215"/>
      <c r="FZ187" s="215"/>
      <c r="GA187" s="217"/>
      <c r="GB187" s="215"/>
      <c r="GC187" s="215"/>
      <c r="GD187" s="215"/>
      <c r="GE187" s="215"/>
      <c r="GF187" s="215"/>
      <c r="GG187" s="218"/>
      <c r="GH187" s="215"/>
      <c r="GI187" s="215"/>
      <c r="GJ187" s="215"/>
      <c r="GK187" s="221"/>
      <c r="GL187" s="1605"/>
      <c r="GM187" s="2154"/>
      <c r="GN187" s="1609"/>
      <c r="GO187" s="1525"/>
      <c r="GP187" s="200"/>
    </row>
    <row r="188" spans="1:198" ht="10.35" customHeight="1">
      <c r="A188" s="1387"/>
      <c r="B188" s="1390"/>
      <c r="C188" s="1390"/>
      <c r="D188" s="1381"/>
      <c r="E188" s="1390"/>
      <c r="F188" s="1381"/>
      <c r="G188" s="1741"/>
      <c r="H188" s="1742"/>
      <c r="I188" s="1591"/>
      <c r="J188" s="1592"/>
      <c r="K188" s="1592"/>
      <c r="L188" s="1592"/>
      <c r="M188" s="1592"/>
      <c r="N188" s="1510"/>
      <c r="O188" s="1511"/>
      <c r="P188" s="1511"/>
      <c r="Q188" s="1511"/>
      <c r="R188" s="1512"/>
      <c r="S188" s="1511"/>
      <c r="T188" s="1511"/>
      <c r="U188" s="1511"/>
      <c r="V188" s="1511"/>
      <c r="W188" s="1512"/>
      <c r="X188" s="1510"/>
      <c r="Y188" s="1511"/>
      <c r="Z188" s="1511"/>
      <c r="AA188" s="1511"/>
      <c r="AB188" s="1511"/>
      <c r="AC188" s="1510"/>
      <c r="AD188" s="1511"/>
      <c r="AE188" s="1511"/>
      <c r="AF188" s="1511"/>
      <c r="AG188" s="1511"/>
      <c r="AH188" s="1510"/>
      <c r="AI188" s="1511"/>
      <c r="AJ188" s="1511"/>
      <c r="AK188" s="1511"/>
      <c r="AL188" s="1512"/>
      <c r="AM188" s="1510"/>
      <c r="AN188" s="1511"/>
      <c r="AO188" s="1511"/>
      <c r="AP188" s="1511"/>
      <c r="AQ188" s="1511"/>
      <c r="AR188" s="1510"/>
      <c r="AS188" s="1511"/>
      <c r="AT188" s="1511"/>
      <c r="AU188" s="1511"/>
      <c r="AV188" s="1512"/>
      <c r="AW188" s="1510"/>
      <c r="AX188" s="1511"/>
      <c r="AY188" s="1511"/>
      <c r="AZ188" s="1511"/>
      <c r="BA188" s="1521"/>
      <c r="BB188" s="1522"/>
      <c r="BC188" s="1511"/>
      <c r="BD188" s="1511"/>
      <c r="BE188" s="1511"/>
      <c r="BF188" s="1511"/>
      <c r="BG188" s="1510"/>
      <c r="BH188" s="1511"/>
      <c r="BI188" s="1511"/>
      <c r="BJ188" s="1511"/>
      <c r="BK188" s="1512"/>
      <c r="BL188" s="1511"/>
      <c r="BM188" s="1511"/>
      <c r="BN188" s="1511"/>
      <c r="BO188" s="1511"/>
      <c r="BP188" s="1512"/>
      <c r="BQ188" s="1510"/>
      <c r="BR188" s="1511"/>
      <c r="BS188" s="1511"/>
      <c r="BT188" s="1511"/>
      <c r="BU188" s="1511"/>
      <c r="BV188" s="1510"/>
      <c r="BW188" s="1511"/>
      <c r="BX188" s="1511"/>
      <c r="BY188" s="1511"/>
      <c r="BZ188" s="1512"/>
      <c r="CA188" s="1511"/>
      <c r="CB188" s="1511"/>
      <c r="CC188" s="1511"/>
      <c r="CD188" s="1511"/>
      <c r="CE188" s="1512"/>
      <c r="CF188" s="1510"/>
      <c r="CG188" s="1511"/>
      <c r="CH188" s="1511"/>
      <c r="CI188" s="1511"/>
      <c r="CJ188" s="1512"/>
      <c r="CK188" s="1511"/>
      <c r="CL188" s="1511"/>
      <c r="CM188" s="1511"/>
      <c r="CN188" s="1511"/>
      <c r="CO188" s="1511"/>
      <c r="CP188" s="1510"/>
      <c r="CQ188" s="1511"/>
      <c r="CR188" s="1511"/>
      <c r="CS188" s="1511"/>
      <c r="CT188" s="1512"/>
      <c r="CU188" s="1511"/>
      <c r="CV188" s="1511"/>
      <c r="CW188" s="1511"/>
      <c r="CX188" s="1511"/>
      <c r="CY188" s="1511"/>
      <c r="CZ188" s="1510"/>
      <c r="DA188" s="1511"/>
      <c r="DB188" s="1511"/>
      <c r="DC188" s="1511"/>
      <c r="DD188" s="1512"/>
      <c r="DE188" s="1511"/>
      <c r="DF188" s="1511"/>
      <c r="DG188" s="1511"/>
      <c r="DH188" s="1511"/>
      <c r="DI188" s="1521"/>
      <c r="DJ188" s="1522"/>
      <c r="DK188" s="1511"/>
      <c r="DL188" s="1511"/>
      <c r="DM188" s="1511"/>
      <c r="DN188" s="1511"/>
      <c r="DO188" s="1510"/>
      <c r="DP188" s="1511"/>
      <c r="DQ188" s="1511"/>
      <c r="DR188" s="1511"/>
      <c r="DS188" s="1512"/>
      <c r="DT188" s="1511"/>
      <c r="DU188" s="1511"/>
      <c r="DV188" s="1511"/>
      <c r="DW188" s="1511"/>
      <c r="DX188" s="1511"/>
      <c r="DY188" s="1510"/>
      <c r="DZ188" s="1511"/>
      <c r="EA188" s="1511"/>
      <c r="EB188" s="1511"/>
      <c r="EC188" s="1512"/>
      <c r="ED188" s="1511"/>
      <c r="EE188" s="1511"/>
      <c r="EF188" s="1511"/>
      <c r="EG188" s="1511"/>
      <c r="EH188" s="1511"/>
      <c r="EI188" s="1510"/>
      <c r="EJ188" s="1511"/>
      <c r="EK188" s="1511"/>
      <c r="EL188" s="1511"/>
      <c r="EM188" s="1512"/>
      <c r="EN188" s="1511"/>
      <c r="EO188" s="1511"/>
      <c r="EP188" s="1511"/>
      <c r="EQ188" s="1511"/>
      <c r="ER188" s="1511"/>
      <c r="ES188" s="1510"/>
      <c r="ET188" s="1511"/>
      <c r="EU188" s="1511"/>
      <c r="EV188" s="1511"/>
      <c r="EW188" s="1512"/>
      <c r="EX188" s="1510"/>
      <c r="EY188" s="1511"/>
      <c r="EZ188" s="1511"/>
      <c r="FA188" s="1511"/>
      <c r="FB188" s="1512"/>
      <c r="FC188" s="1510"/>
      <c r="FD188" s="1511"/>
      <c r="FE188" s="1511"/>
      <c r="FF188" s="1511"/>
      <c r="FG188" s="1512"/>
      <c r="FH188" s="1511"/>
      <c r="FI188" s="1511"/>
      <c r="FJ188" s="1511"/>
      <c r="FK188" s="1511"/>
      <c r="FL188" s="1511"/>
      <c r="FM188" s="1510"/>
      <c r="FN188" s="1511"/>
      <c r="FO188" s="1511"/>
      <c r="FP188" s="1511"/>
      <c r="FQ188" s="1512"/>
      <c r="FR188" s="1511"/>
      <c r="FS188" s="1511"/>
      <c r="FT188" s="1511"/>
      <c r="FU188" s="1511"/>
      <c r="FV188" s="1511"/>
      <c r="FW188" s="1510"/>
      <c r="FX188" s="1511"/>
      <c r="FY188" s="1511"/>
      <c r="FZ188" s="1511"/>
      <c r="GA188" s="1512"/>
      <c r="GB188" s="1511"/>
      <c r="GC188" s="1511"/>
      <c r="GD188" s="1511"/>
      <c r="GE188" s="1511"/>
      <c r="GF188" s="1512"/>
      <c r="GG188" s="1510"/>
      <c r="GH188" s="1511"/>
      <c r="GI188" s="1511"/>
      <c r="GJ188" s="1511"/>
      <c r="GK188" s="1513"/>
      <c r="GL188" s="1607"/>
      <c r="GM188" s="2154"/>
      <c r="GN188" s="1609"/>
      <c r="GO188" s="1525"/>
      <c r="GP188" s="200"/>
    </row>
    <row r="189" spans="1:198" ht="10.35" customHeight="1">
      <c r="A189" s="1387"/>
      <c r="B189" s="1390"/>
      <c r="C189" s="1390"/>
      <c r="D189" s="1381"/>
      <c r="E189" s="1390"/>
      <c r="F189" s="1381"/>
      <c r="G189" s="1781" t="s">
        <v>858</v>
      </c>
      <c r="H189" s="1738"/>
      <c r="I189" s="214"/>
      <c r="J189" s="215"/>
      <c r="K189" s="215"/>
      <c r="L189" s="215"/>
      <c r="M189" s="215"/>
      <c r="N189" s="218"/>
      <c r="O189" s="215"/>
      <c r="P189" s="215"/>
      <c r="Q189" s="215"/>
      <c r="R189" s="217"/>
      <c r="S189" s="215"/>
      <c r="T189" s="215"/>
      <c r="U189" s="215"/>
      <c r="V189" s="215"/>
      <c r="W189" s="215"/>
      <c r="X189" s="218"/>
      <c r="Y189" s="215"/>
      <c r="Z189" s="215"/>
      <c r="AA189" s="215"/>
      <c r="AB189" s="215"/>
      <c r="AC189" s="218"/>
      <c r="AD189" s="215"/>
      <c r="AE189" s="215"/>
      <c r="AF189" s="215"/>
      <c r="AG189" s="215"/>
      <c r="AH189" s="218"/>
      <c r="AI189" s="215"/>
      <c r="AJ189" s="215"/>
      <c r="AK189" s="215"/>
      <c r="AL189" s="217"/>
      <c r="AM189" s="218"/>
      <c r="AN189" s="215"/>
      <c r="AO189" s="215"/>
      <c r="AP189" s="215"/>
      <c r="AQ189" s="215"/>
      <c r="AR189" s="218"/>
      <c r="AS189" s="215"/>
      <c r="AT189" s="215"/>
      <c r="AU189" s="215"/>
      <c r="AV189" s="217"/>
      <c r="AW189" s="215"/>
      <c r="AX189" s="215"/>
      <c r="AY189" s="215"/>
      <c r="AZ189" s="215"/>
      <c r="BA189" s="215"/>
      <c r="BB189" s="219"/>
      <c r="BC189" s="215"/>
      <c r="BD189" s="215"/>
      <c r="BE189" s="215"/>
      <c r="BF189" s="215"/>
      <c r="BG189" s="218"/>
      <c r="BH189" s="215"/>
      <c r="BI189" s="215"/>
      <c r="BJ189" s="215"/>
      <c r="BK189" s="217"/>
      <c r="BL189" s="215"/>
      <c r="BM189" s="215"/>
      <c r="BN189" s="215"/>
      <c r="BO189" s="215"/>
      <c r="BP189" s="215"/>
      <c r="BQ189" s="218"/>
      <c r="BR189" s="215"/>
      <c r="BS189" s="215"/>
      <c r="BT189" s="215"/>
      <c r="BU189" s="215"/>
      <c r="BV189" s="218"/>
      <c r="BW189" s="215"/>
      <c r="BX189" s="215"/>
      <c r="BY189" s="215"/>
      <c r="BZ189" s="217"/>
      <c r="CA189" s="215"/>
      <c r="CB189" s="215"/>
      <c r="CC189" s="215"/>
      <c r="CD189" s="215"/>
      <c r="CE189" s="217"/>
      <c r="CF189" s="218"/>
      <c r="CG189" s="215"/>
      <c r="CH189" s="215"/>
      <c r="CI189" s="215"/>
      <c r="CJ189" s="217"/>
      <c r="CK189" s="215"/>
      <c r="CL189" s="215"/>
      <c r="CM189" s="215"/>
      <c r="CN189" s="215"/>
      <c r="CO189" s="215"/>
      <c r="CP189" s="218"/>
      <c r="CQ189" s="215"/>
      <c r="CR189" s="215"/>
      <c r="CS189" s="215"/>
      <c r="CT189" s="217"/>
      <c r="CU189" s="215"/>
      <c r="CV189" s="215"/>
      <c r="CW189" s="215"/>
      <c r="CX189" s="215"/>
      <c r="CY189" s="215"/>
      <c r="CZ189" s="218"/>
      <c r="DA189" s="215"/>
      <c r="DB189" s="215"/>
      <c r="DC189" s="215"/>
      <c r="DD189" s="217"/>
      <c r="DE189" s="215"/>
      <c r="DF189" s="215"/>
      <c r="DG189" s="215"/>
      <c r="DH189" s="215"/>
      <c r="DI189" s="220"/>
      <c r="DJ189" s="219"/>
      <c r="DK189" s="215"/>
      <c r="DL189" s="215"/>
      <c r="DM189" s="215"/>
      <c r="DN189" s="215"/>
      <c r="DO189" s="218"/>
      <c r="DP189" s="215"/>
      <c r="DQ189" s="215"/>
      <c r="DR189" s="215"/>
      <c r="DS189" s="217"/>
      <c r="DT189" s="215"/>
      <c r="DU189" s="215"/>
      <c r="DV189" s="215"/>
      <c r="DW189" s="215"/>
      <c r="DX189" s="215"/>
      <c r="DY189" s="218"/>
      <c r="DZ189" s="215"/>
      <c r="EA189" s="215"/>
      <c r="EB189" s="215"/>
      <c r="EC189" s="217"/>
      <c r="ED189" s="215"/>
      <c r="EE189" s="215"/>
      <c r="EF189" s="215"/>
      <c r="EG189" s="215"/>
      <c r="EH189" s="215"/>
      <c r="EI189" s="218"/>
      <c r="EJ189" s="215"/>
      <c r="EK189" s="215"/>
      <c r="EL189" s="215"/>
      <c r="EM189" s="217"/>
      <c r="EN189" s="215"/>
      <c r="EO189" s="215"/>
      <c r="EP189" s="215"/>
      <c r="EQ189" s="215"/>
      <c r="ER189" s="215"/>
      <c r="ES189" s="218"/>
      <c r="ET189" s="215"/>
      <c r="EU189" s="215"/>
      <c r="EV189" s="215"/>
      <c r="EW189" s="217"/>
      <c r="EX189" s="218"/>
      <c r="EY189" s="215"/>
      <c r="EZ189" s="215"/>
      <c r="FA189" s="215"/>
      <c r="FB189" s="217"/>
      <c r="FC189" s="218"/>
      <c r="FD189" s="215"/>
      <c r="FE189" s="215"/>
      <c r="FF189" s="215"/>
      <c r="FG189" s="217"/>
      <c r="FH189" s="215"/>
      <c r="FI189" s="215"/>
      <c r="FJ189" s="215"/>
      <c r="FK189" s="215"/>
      <c r="FL189" s="215"/>
      <c r="FM189" s="218"/>
      <c r="FN189" s="215"/>
      <c r="FO189" s="215"/>
      <c r="FP189" s="215"/>
      <c r="FQ189" s="217"/>
      <c r="FR189" s="215"/>
      <c r="FS189" s="215"/>
      <c r="FT189" s="215"/>
      <c r="FU189" s="215"/>
      <c r="FV189" s="215"/>
      <c r="FW189" s="218"/>
      <c r="FX189" s="215"/>
      <c r="FY189" s="215"/>
      <c r="FZ189" s="215"/>
      <c r="GA189" s="217"/>
      <c r="GB189" s="215"/>
      <c r="GC189" s="215"/>
      <c r="GD189" s="215"/>
      <c r="GE189" s="215"/>
      <c r="GF189" s="215"/>
      <c r="GG189" s="218"/>
      <c r="GH189" s="215"/>
      <c r="GI189" s="215"/>
      <c r="GJ189" s="215"/>
      <c r="GK189" s="221"/>
      <c r="GL189" s="1604">
        <f>SUM(I191:GK191)</f>
        <v>0</v>
      </c>
      <c r="GM189" s="2157">
        <f>ROUND(GL189/30,2)</f>
        <v>0</v>
      </c>
      <c r="GN189" s="1607">
        <f>COUNT(I191:GK191)</f>
        <v>0</v>
      </c>
      <c r="GO189" s="1525"/>
      <c r="GP189" s="200"/>
    </row>
    <row r="190" spans="1:198" ht="10.35" customHeight="1">
      <c r="A190" s="1387"/>
      <c r="B190" s="1390"/>
      <c r="C190" s="1390"/>
      <c r="D190" s="1381"/>
      <c r="E190" s="1390"/>
      <c r="F190" s="1381"/>
      <c r="G190" s="1733"/>
      <c r="H190" s="1740"/>
      <c r="I190" s="214"/>
      <c r="J190" s="215"/>
      <c r="K190" s="215"/>
      <c r="L190" s="215"/>
      <c r="M190" s="215"/>
      <c r="N190" s="218"/>
      <c r="O190" s="215"/>
      <c r="P190" s="215"/>
      <c r="Q190" s="215"/>
      <c r="R190" s="217"/>
      <c r="S190" s="215"/>
      <c r="T190" s="215"/>
      <c r="U190" s="215"/>
      <c r="V190" s="215"/>
      <c r="W190" s="215"/>
      <c r="X190" s="218"/>
      <c r="Y190" s="215"/>
      <c r="Z190" s="215"/>
      <c r="AA190" s="215"/>
      <c r="AB190" s="215"/>
      <c r="AC190" s="218"/>
      <c r="AD190" s="215"/>
      <c r="AE190" s="215"/>
      <c r="AF190" s="215"/>
      <c r="AG190" s="215"/>
      <c r="AH190" s="218"/>
      <c r="AI190" s="215"/>
      <c r="AJ190" s="215"/>
      <c r="AK190" s="215"/>
      <c r="AL190" s="217"/>
      <c r="AM190" s="218"/>
      <c r="AN190" s="215"/>
      <c r="AO190" s="215"/>
      <c r="AP190" s="215"/>
      <c r="AQ190" s="215"/>
      <c r="AR190" s="218"/>
      <c r="AS190" s="215"/>
      <c r="AT190" s="215"/>
      <c r="AU190" s="215"/>
      <c r="AV190" s="217"/>
      <c r="AW190" s="215"/>
      <c r="AX190" s="215"/>
      <c r="AY190" s="215"/>
      <c r="AZ190" s="215"/>
      <c r="BA190" s="215"/>
      <c r="BB190" s="219"/>
      <c r="BC190" s="215"/>
      <c r="BD190" s="215"/>
      <c r="BE190" s="215"/>
      <c r="BF190" s="215"/>
      <c r="BG190" s="218"/>
      <c r="BH190" s="215"/>
      <c r="BI190" s="215"/>
      <c r="BJ190" s="215"/>
      <c r="BK190" s="217"/>
      <c r="BL190" s="215"/>
      <c r="BM190" s="215"/>
      <c r="BN190" s="215"/>
      <c r="BO190" s="215"/>
      <c r="BP190" s="215"/>
      <c r="BQ190" s="218"/>
      <c r="BR190" s="215"/>
      <c r="BS190" s="215"/>
      <c r="BT190" s="215"/>
      <c r="BU190" s="215"/>
      <c r="BV190" s="218"/>
      <c r="BW190" s="215"/>
      <c r="BX190" s="215"/>
      <c r="BY190" s="215"/>
      <c r="BZ190" s="217"/>
      <c r="CA190" s="215"/>
      <c r="CB190" s="215"/>
      <c r="CC190" s="215"/>
      <c r="CD190" s="215"/>
      <c r="CE190" s="217"/>
      <c r="CF190" s="218"/>
      <c r="CG190" s="215"/>
      <c r="CH190" s="215"/>
      <c r="CI190" s="215"/>
      <c r="CJ190" s="217"/>
      <c r="CK190" s="215"/>
      <c r="CL190" s="215"/>
      <c r="CM190" s="215"/>
      <c r="CN190" s="215"/>
      <c r="CO190" s="215"/>
      <c r="CP190" s="218"/>
      <c r="CQ190" s="215"/>
      <c r="CR190" s="215"/>
      <c r="CS190" s="215"/>
      <c r="CT190" s="217"/>
      <c r="CU190" s="215"/>
      <c r="CV190" s="215"/>
      <c r="CW190" s="215"/>
      <c r="CX190" s="215"/>
      <c r="CY190" s="215"/>
      <c r="CZ190" s="218"/>
      <c r="DA190" s="215"/>
      <c r="DB190" s="215"/>
      <c r="DC190" s="215"/>
      <c r="DD190" s="217"/>
      <c r="DE190" s="215"/>
      <c r="DF190" s="215"/>
      <c r="DG190" s="215"/>
      <c r="DH190" s="215"/>
      <c r="DI190" s="220"/>
      <c r="DJ190" s="219"/>
      <c r="DK190" s="215"/>
      <c r="DL190" s="215"/>
      <c r="DM190" s="215"/>
      <c r="DN190" s="215"/>
      <c r="DO190" s="218"/>
      <c r="DP190" s="215"/>
      <c r="DQ190" s="215"/>
      <c r="DR190" s="215"/>
      <c r="DS190" s="217"/>
      <c r="DT190" s="215"/>
      <c r="DU190" s="215"/>
      <c r="DV190" s="215"/>
      <c r="DW190" s="215"/>
      <c r="DX190" s="215"/>
      <c r="DY190" s="218"/>
      <c r="DZ190" s="215"/>
      <c r="EA190" s="215"/>
      <c r="EB190" s="215"/>
      <c r="EC190" s="217"/>
      <c r="ED190" s="215"/>
      <c r="EE190" s="215"/>
      <c r="EF190" s="215"/>
      <c r="EG190" s="215"/>
      <c r="EH190" s="215"/>
      <c r="EI190" s="218"/>
      <c r="EJ190" s="215"/>
      <c r="EK190" s="215"/>
      <c r="EL190" s="215"/>
      <c r="EM190" s="217"/>
      <c r="EN190" s="215"/>
      <c r="EO190" s="215"/>
      <c r="EP190" s="215"/>
      <c r="EQ190" s="215"/>
      <c r="ER190" s="215"/>
      <c r="ES190" s="218"/>
      <c r="ET190" s="215"/>
      <c r="EU190" s="215"/>
      <c r="EV190" s="215"/>
      <c r="EW190" s="217"/>
      <c r="EX190" s="218"/>
      <c r="EY190" s="215"/>
      <c r="EZ190" s="215"/>
      <c r="FA190" s="215"/>
      <c r="FB190" s="217"/>
      <c r="FC190" s="218"/>
      <c r="FD190" s="215"/>
      <c r="FE190" s="215"/>
      <c r="FF190" s="215"/>
      <c r="FG190" s="217"/>
      <c r="FH190" s="215"/>
      <c r="FI190" s="215"/>
      <c r="FJ190" s="215"/>
      <c r="FK190" s="215"/>
      <c r="FL190" s="215"/>
      <c r="FM190" s="218"/>
      <c r="FN190" s="215"/>
      <c r="FO190" s="215"/>
      <c r="FP190" s="215"/>
      <c r="FQ190" s="217"/>
      <c r="FR190" s="215"/>
      <c r="FS190" s="215"/>
      <c r="FT190" s="215"/>
      <c r="FU190" s="215"/>
      <c r="FV190" s="215"/>
      <c r="FW190" s="218"/>
      <c r="FX190" s="215"/>
      <c r="FY190" s="215"/>
      <c r="FZ190" s="215"/>
      <c r="GA190" s="217"/>
      <c r="GB190" s="215"/>
      <c r="GC190" s="215"/>
      <c r="GD190" s="215"/>
      <c r="GE190" s="215"/>
      <c r="GF190" s="215"/>
      <c r="GG190" s="218"/>
      <c r="GH190" s="215"/>
      <c r="GI190" s="215"/>
      <c r="GJ190" s="215"/>
      <c r="GK190" s="221"/>
      <c r="GL190" s="1605"/>
      <c r="GM190" s="2154"/>
      <c r="GN190" s="1609"/>
      <c r="GO190" s="1525"/>
      <c r="GP190" s="200"/>
    </row>
    <row r="191" spans="1:198" ht="10.35" customHeight="1" thickBot="1">
      <c r="A191" s="1388"/>
      <c r="B191" s="1391"/>
      <c r="C191" s="1391"/>
      <c r="D191" s="1382"/>
      <c r="E191" s="1391"/>
      <c r="F191" s="1382"/>
      <c r="G191" s="1784"/>
      <c r="H191" s="1753"/>
      <c r="I191" s="1506"/>
      <c r="J191" s="1472"/>
      <c r="K191" s="1472"/>
      <c r="L191" s="1472"/>
      <c r="M191" s="1472"/>
      <c r="N191" s="1471"/>
      <c r="O191" s="1472"/>
      <c r="P191" s="1472"/>
      <c r="Q191" s="1472"/>
      <c r="R191" s="1473"/>
      <c r="S191" s="1472"/>
      <c r="T191" s="1472"/>
      <c r="U191" s="1472"/>
      <c r="V191" s="1472"/>
      <c r="W191" s="1473"/>
      <c r="X191" s="1471"/>
      <c r="Y191" s="1472"/>
      <c r="Z191" s="1472"/>
      <c r="AA191" s="1472"/>
      <c r="AB191" s="1472"/>
      <c r="AC191" s="1471"/>
      <c r="AD191" s="1472"/>
      <c r="AE191" s="1472"/>
      <c r="AF191" s="1472"/>
      <c r="AG191" s="1472"/>
      <c r="AH191" s="1471"/>
      <c r="AI191" s="1472"/>
      <c r="AJ191" s="1472"/>
      <c r="AK191" s="1472"/>
      <c r="AL191" s="1473"/>
      <c r="AM191" s="1471"/>
      <c r="AN191" s="1472"/>
      <c r="AO191" s="1472"/>
      <c r="AP191" s="1472"/>
      <c r="AQ191" s="1472"/>
      <c r="AR191" s="1471"/>
      <c r="AS191" s="1472"/>
      <c r="AT191" s="1472"/>
      <c r="AU191" s="1472"/>
      <c r="AV191" s="1473"/>
      <c r="AW191" s="1471"/>
      <c r="AX191" s="1472"/>
      <c r="AY191" s="1472"/>
      <c r="AZ191" s="1472"/>
      <c r="BA191" s="1568"/>
      <c r="BB191" s="1587"/>
      <c r="BC191" s="1472"/>
      <c r="BD191" s="1472"/>
      <c r="BE191" s="1472"/>
      <c r="BF191" s="1472"/>
      <c r="BG191" s="1471"/>
      <c r="BH191" s="1472"/>
      <c r="BI191" s="1472"/>
      <c r="BJ191" s="1472"/>
      <c r="BK191" s="1473"/>
      <c r="BL191" s="1472"/>
      <c r="BM191" s="1472"/>
      <c r="BN191" s="1472"/>
      <c r="BO191" s="1472"/>
      <c r="BP191" s="1473"/>
      <c r="BQ191" s="1471"/>
      <c r="BR191" s="1472"/>
      <c r="BS191" s="1472"/>
      <c r="BT191" s="1472"/>
      <c r="BU191" s="1472"/>
      <c r="BV191" s="1471"/>
      <c r="BW191" s="1472"/>
      <c r="BX191" s="1472"/>
      <c r="BY191" s="1472"/>
      <c r="BZ191" s="1473"/>
      <c r="CA191" s="1472"/>
      <c r="CB191" s="1472"/>
      <c r="CC191" s="1472"/>
      <c r="CD191" s="1472"/>
      <c r="CE191" s="1473"/>
      <c r="CF191" s="1471"/>
      <c r="CG191" s="1472"/>
      <c r="CH191" s="1472"/>
      <c r="CI191" s="1472"/>
      <c r="CJ191" s="1473"/>
      <c r="CK191" s="1472"/>
      <c r="CL191" s="1472"/>
      <c r="CM191" s="1472"/>
      <c r="CN191" s="1472"/>
      <c r="CO191" s="1472"/>
      <c r="CP191" s="1471"/>
      <c r="CQ191" s="1472"/>
      <c r="CR191" s="1472"/>
      <c r="CS191" s="1472"/>
      <c r="CT191" s="1473"/>
      <c r="CU191" s="1472"/>
      <c r="CV191" s="1472"/>
      <c r="CW191" s="1472"/>
      <c r="CX191" s="1472"/>
      <c r="CY191" s="1472"/>
      <c r="CZ191" s="1471"/>
      <c r="DA191" s="1472"/>
      <c r="DB191" s="1472"/>
      <c r="DC191" s="1472"/>
      <c r="DD191" s="1473"/>
      <c r="DE191" s="1472"/>
      <c r="DF191" s="1472"/>
      <c r="DG191" s="1472"/>
      <c r="DH191" s="1472"/>
      <c r="DI191" s="1568"/>
      <c r="DJ191" s="1587"/>
      <c r="DK191" s="1472"/>
      <c r="DL191" s="1472"/>
      <c r="DM191" s="1472"/>
      <c r="DN191" s="1472"/>
      <c r="DO191" s="1471"/>
      <c r="DP191" s="1472"/>
      <c r="DQ191" s="1472"/>
      <c r="DR191" s="1472"/>
      <c r="DS191" s="1473"/>
      <c r="DT191" s="1472"/>
      <c r="DU191" s="1472"/>
      <c r="DV191" s="1472"/>
      <c r="DW191" s="1472"/>
      <c r="DX191" s="1472"/>
      <c r="DY191" s="1471"/>
      <c r="DZ191" s="1472"/>
      <c r="EA191" s="1472"/>
      <c r="EB191" s="1472"/>
      <c r="EC191" s="1473"/>
      <c r="ED191" s="1472"/>
      <c r="EE191" s="1472"/>
      <c r="EF191" s="1472"/>
      <c r="EG191" s="1472"/>
      <c r="EH191" s="1472"/>
      <c r="EI191" s="1471"/>
      <c r="EJ191" s="1472"/>
      <c r="EK191" s="1472"/>
      <c r="EL191" s="1472"/>
      <c r="EM191" s="1473"/>
      <c r="EN191" s="1472"/>
      <c r="EO191" s="1472"/>
      <c r="EP191" s="1472"/>
      <c r="EQ191" s="1472"/>
      <c r="ER191" s="1472"/>
      <c r="ES191" s="1471"/>
      <c r="ET191" s="1472"/>
      <c r="EU191" s="1472"/>
      <c r="EV191" s="1472"/>
      <c r="EW191" s="1473"/>
      <c r="EX191" s="1471"/>
      <c r="EY191" s="1472"/>
      <c r="EZ191" s="1472"/>
      <c r="FA191" s="1472"/>
      <c r="FB191" s="1473"/>
      <c r="FC191" s="1471"/>
      <c r="FD191" s="1472"/>
      <c r="FE191" s="1472"/>
      <c r="FF191" s="1472"/>
      <c r="FG191" s="1473"/>
      <c r="FH191" s="1472"/>
      <c r="FI191" s="1472"/>
      <c r="FJ191" s="1472"/>
      <c r="FK191" s="1472"/>
      <c r="FL191" s="1472"/>
      <c r="FM191" s="1471"/>
      <c r="FN191" s="1472"/>
      <c r="FO191" s="1472"/>
      <c r="FP191" s="1472"/>
      <c r="FQ191" s="1473"/>
      <c r="FR191" s="1472"/>
      <c r="FS191" s="1472"/>
      <c r="FT191" s="1472"/>
      <c r="FU191" s="1472"/>
      <c r="FV191" s="1472"/>
      <c r="FW191" s="1471"/>
      <c r="FX191" s="1472"/>
      <c r="FY191" s="1472"/>
      <c r="FZ191" s="1472"/>
      <c r="GA191" s="1473"/>
      <c r="GB191" s="1472"/>
      <c r="GC191" s="1472"/>
      <c r="GD191" s="1472"/>
      <c r="GE191" s="1472"/>
      <c r="GF191" s="1473"/>
      <c r="GG191" s="1471"/>
      <c r="GH191" s="1472"/>
      <c r="GI191" s="1472"/>
      <c r="GJ191" s="1472"/>
      <c r="GK191" s="1582"/>
      <c r="GL191" s="1606"/>
      <c r="GM191" s="2158"/>
      <c r="GN191" s="1609"/>
      <c r="GO191" s="1526"/>
      <c r="GP191" s="200"/>
    </row>
    <row r="192" spans="1:198" ht="10.35" hidden="1" customHeight="1">
      <c r="A192" s="1387"/>
      <c r="B192" s="1390" t="str">
        <f>IF($A192="","",VLOOKUP($A192,②従事者明細!$A$3:$I$39,2))</f>
        <v/>
      </c>
      <c r="C192" s="1390" t="str">
        <f>IF($A192="","",VLOOKUP($A192,②従事者明細!$A$3:$I$39,3))</f>
        <v/>
      </c>
      <c r="D192" s="1381" t="str">
        <f>IF($A192="","",VLOOKUP($A192,②従事者明細!$A$3:$I$39,6))</f>
        <v/>
      </c>
      <c r="E192" s="1390" t="str">
        <f>IF($A192="","",VLOOKUP($A192,②従事者明細!$A$3:$I$39,4))</f>
        <v/>
      </c>
      <c r="F192" s="1381" t="str">
        <f>IF($A192="","",VLOOKUP($A192,②従事者明細!$A$3:$I$39,5))</f>
        <v/>
      </c>
      <c r="G192" s="1444" t="s">
        <v>764</v>
      </c>
      <c r="H192" s="1337"/>
      <c r="I192" s="214"/>
      <c r="J192" s="215"/>
      <c r="K192" s="215"/>
      <c r="L192" s="215"/>
      <c r="M192" s="215"/>
      <c r="N192" s="218"/>
      <c r="O192" s="215"/>
      <c r="P192" s="215"/>
      <c r="Q192" s="215"/>
      <c r="R192" s="217"/>
      <c r="S192" s="215"/>
      <c r="T192" s="215"/>
      <c r="U192" s="215"/>
      <c r="V192" s="215"/>
      <c r="W192" s="215"/>
      <c r="X192" s="218"/>
      <c r="Y192" s="215"/>
      <c r="Z192" s="215"/>
      <c r="AA192" s="215"/>
      <c r="AB192" s="215"/>
      <c r="AC192" s="218"/>
      <c r="AD192" s="215"/>
      <c r="AE192" s="215"/>
      <c r="AF192" s="215"/>
      <c r="AG192" s="217"/>
      <c r="AH192" s="215"/>
      <c r="AI192" s="215"/>
      <c r="AJ192" s="215"/>
      <c r="AK192" s="215"/>
      <c r="AL192" s="217"/>
      <c r="AM192" s="215"/>
      <c r="AN192" s="215"/>
      <c r="AO192" s="215"/>
      <c r="AP192" s="215"/>
      <c r="AQ192" s="215"/>
      <c r="AR192" s="218"/>
      <c r="AS192" s="215"/>
      <c r="AT192" s="215"/>
      <c r="AU192" s="215"/>
      <c r="AV192" s="217"/>
      <c r="AW192" s="215"/>
      <c r="AX192" s="215"/>
      <c r="AY192" s="215"/>
      <c r="AZ192" s="215"/>
      <c r="BA192" s="215"/>
      <c r="BB192" s="219"/>
      <c r="BC192" s="215"/>
      <c r="BD192" s="215"/>
      <c r="BE192" s="215"/>
      <c r="BF192" s="215"/>
      <c r="BG192" s="218"/>
      <c r="BH192" s="215"/>
      <c r="BI192" s="215"/>
      <c r="BJ192" s="215"/>
      <c r="BK192" s="217"/>
      <c r="BL192" s="215"/>
      <c r="BM192" s="215"/>
      <c r="BN192" s="215"/>
      <c r="BO192" s="215"/>
      <c r="BP192" s="215"/>
      <c r="BQ192" s="218"/>
      <c r="BR192" s="215"/>
      <c r="BS192" s="215"/>
      <c r="BT192" s="215"/>
      <c r="BU192" s="217"/>
      <c r="BV192" s="215"/>
      <c r="BW192" s="215"/>
      <c r="BX192" s="215"/>
      <c r="BY192" s="215"/>
      <c r="BZ192" s="217"/>
      <c r="CA192" s="218"/>
      <c r="CB192" s="215"/>
      <c r="CC192" s="215"/>
      <c r="CD192" s="215"/>
      <c r="CE192" s="217"/>
      <c r="CF192" s="218"/>
      <c r="CG192" s="215"/>
      <c r="CH192" s="215"/>
      <c r="CI192" s="215"/>
      <c r="CJ192" s="217"/>
      <c r="CK192" s="215"/>
      <c r="CL192" s="215"/>
      <c r="CM192" s="215"/>
      <c r="CN192" s="215"/>
      <c r="CO192" s="215"/>
      <c r="CP192" s="218"/>
      <c r="CQ192" s="215"/>
      <c r="CR192" s="215"/>
      <c r="CS192" s="215"/>
      <c r="CT192" s="217"/>
      <c r="CU192" s="215"/>
      <c r="CV192" s="215"/>
      <c r="CW192" s="215"/>
      <c r="CX192" s="215"/>
      <c r="CY192" s="215"/>
      <c r="CZ192" s="218"/>
      <c r="DA192" s="215"/>
      <c r="DB192" s="215"/>
      <c r="DC192" s="215"/>
      <c r="DD192" s="217"/>
      <c r="DE192" s="215"/>
      <c r="DF192" s="215"/>
      <c r="DG192" s="215"/>
      <c r="DH192" s="215"/>
      <c r="DI192" s="220"/>
      <c r="DJ192" s="219"/>
      <c r="DK192" s="215"/>
      <c r="DL192" s="215"/>
      <c r="DM192" s="215"/>
      <c r="DN192" s="215"/>
      <c r="DO192" s="218"/>
      <c r="DP192" s="215"/>
      <c r="DQ192" s="215"/>
      <c r="DR192" s="215"/>
      <c r="DS192" s="217"/>
      <c r="DT192" s="215"/>
      <c r="DU192" s="215"/>
      <c r="DV192" s="215"/>
      <c r="DW192" s="215"/>
      <c r="DX192" s="215"/>
      <c r="DY192" s="218"/>
      <c r="DZ192" s="215"/>
      <c r="EA192" s="215"/>
      <c r="EB192" s="215"/>
      <c r="EC192" s="217"/>
      <c r="ED192" s="215"/>
      <c r="EE192" s="215"/>
      <c r="EF192" s="215"/>
      <c r="EG192" s="215"/>
      <c r="EH192" s="215"/>
      <c r="EI192" s="218"/>
      <c r="EJ192" s="215"/>
      <c r="EK192" s="215"/>
      <c r="EL192" s="215"/>
      <c r="EM192" s="217"/>
      <c r="EN192" s="215"/>
      <c r="EO192" s="215"/>
      <c r="EP192" s="215"/>
      <c r="EQ192" s="215"/>
      <c r="ER192" s="215"/>
      <c r="ES192" s="218"/>
      <c r="ET192" s="215"/>
      <c r="EU192" s="215"/>
      <c r="EV192" s="215"/>
      <c r="EW192" s="217"/>
      <c r="EX192" s="215"/>
      <c r="EY192" s="215"/>
      <c r="EZ192" s="215"/>
      <c r="FA192" s="215"/>
      <c r="FB192" s="215"/>
      <c r="FC192" s="218"/>
      <c r="FD192" s="215"/>
      <c r="FE192" s="215"/>
      <c r="FF192" s="215"/>
      <c r="FG192" s="217"/>
      <c r="FH192" s="215"/>
      <c r="FI192" s="215"/>
      <c r="FJ192" s="215"/>
      <c r="FK192" s="215"/>
      <c r="FL192" s="215"/>
      <c r="FM192" s="218"/>
      <c r="FN192" s="215"/>
      <c r="FO192" s="215"/>
      <c r="FP192" s="215"/>
      <c r="FQ192" s="217"/>
      <c r="FR192" s="215"/>
      <c r="FS192" s="215"/>
      <c r="FT192" s="215"/>
      <c r="FU192" s="215"/>
      <c r="FV192" s="215"/>
      <c r="FW192" s="218"/>
      <c r="FX192" s="215"/>
      <c r="FY192" s="215"/>
      <c r="FZ192" s="215"/>
      <c r="GA192" s="217"/>
      <c r="GB192" s="215"/>
      <c r="GC192" s="215"/>
      <c r="GD192" s="215"/>
      <c r="GE192" s="215"/>
      <c r="GF192" s="215"/>
      <c r="GG192" s="218"/>
      <c r="GH192" s="215"/>
      <c r="GI192" s="215"/>
      <c r="GJ192" s="215"/>
      <c r="GK192" s="221"/>
      <c r="GL192" s="1514">
        <f>SUM(I194:GK194)</f>
        <v>0</v>
      </c>
      <c r="GM192" s="2154">
        <f>ROUND(GL192/30,2)</f>
        <v>0</v>
      </c>
      <c r="GN192" s="610"/>
      <c r="GO192" s="1602"/>
      <c r="GP192" s="200"/>
    </row>
    <row r="193" spans="1:198" ht="10.35" hidden="1" customHeight="1">
      <c r="A193" s="1387"/>
      <c r="B193" s="1390"/>
      <c r="C193" s="1390"/>
      <c r="D193" s="1381"/>
      <c r="E193" s="1390"/>
      <c r="F193" s="1381"/>
      <c r="G193" s="1444"/>
      <c r="H193" s="1337"/>
      <c r="I193" s="214"/>
      <c r="J193" s="215"/>
      <c r="K193" s="215"/>
      <c r="L193" s="215"/>
      <c r="M193" s="215"/>
      <c r="N193" s="218"/>
      <c r="O193" s="215"/>
      <c r="P193" s="215"/>
      <c r="Q193" s="215"/>
      <c r="R193" s="217"/>
      <c r="S193" s="215"/>
      <c r="T193" s="215"/>
      <c r="U193" s="215"/>
      <c r="V193" s="215"/>
      <c r="W193" s="215"/>
      <c r="X193" s="218"/>
      <c r="Y193" s="215"/>
      <c r="Z193" s="215"/>
      <c r="AA193" s="215"/>
      <c r="AB193" s="215"/>
      <c r="AC193" s="218"/>
      <c r="AD193" s="215"/>
      <c r="AE193" s="215"/>
      <c r="AF193" s="215"/>
      <c r="AG193" s="217"/>
      <c r="AH193" s="215"/>
      <c r="AI193" s="215"/>
      <c r="AJ193" s="215"/>
      <c r="AK193" s="215"/>
      <c r="AL193" s="217"/>
      <c r="AM193" s="218"/>
      <c r="AN193" s="215"/>
      <c r="AO193" s="215"/>
      <c r="AP193" s="215"/>
      <c r="AQ193" s="215"/>
      <c r="AR193" s="218"/>
      <c r="AS193" s="215"/>
      <c r="AT193" s="215"/>
      <c r="AU193" s="215"/>
      <c r="AV193" s="217"/>
      <c r="AW193" s="215"/>
      <c r="AX193" s="215"/>
      <c r="AY193" s="215"/>
      <c r="AZ193" s="215"/>
      <c r="BA193" s="215"/>
      <c r="BB193" s="219"/>
      <c r="BC193" s="215"/>
      <c r="BD193" s="215"/>
      <c r="BE193" s="215"/>
      <c r="BF193" s="215"/>
      <c r="BG193" s="218"/>
      <c r="BH193" s="215"/>
      <c r="BI193" s="215"/>
      <c r="BJ193" s="215"/>
      <c r="BK193" s="217"/>
      <c r="BL193" s="215"/>
      <c r="BM193" s="215"/>
      <c r="BN193" s="215"/>
      <c r="BO193" s="215"/>
      <c r="BP193" s="215"/>
      <c r="BQ193" s="218"/>
      <c r="BR193" s="215"/>
      <c r="BS193" s="215"/>
      <c r="BT193" s="215"/>
      <c r="BU193" s="217"/>
      <c r="BV193" s="215"/>
      <c r="BW193" s="215"/>
      <c r="BX193" s="215"/>
      <c r="BY193" s="215"/>
      <c r="BZ193" s="217"/>
      <c r="CA193" s="218"/>
      <c r="CB193" s="215"/>
      <c r="CC193" s="215"/>
      <c r="CD193" s="215"/>
      <c r="CE193" s="217"/>
      <c r="CF193" s="218"/>
      <c r="CG193" s="215"/>
      <c r="CH193" s="215"/>
      <c r="CI193" s="215"/>
      <c r="CJ193" s="217"/>
      <c r="CK193" s="215"/>
      <c r="CL193" s="215"/>
      <c r="CM193" s="215"/>
      <c r="CN193" s="215"/>
      <c r="CO193" s="215"/>
      <c r="CP193" s="218"/>
      <c r="CQ193" s="215"/>
      <c r="CR193" s="215"/>
      <c r="CS193" s="215"/>
      <c r="CT193" s="217"/>
      <c r="CU193" s="215"/>
      <c r="CV193" s="215"/>
      <c r="CW193" s="215"/>
      <c r="CX193" s="215"/>
      <c r="CY193" s="215"/>
      <c r="CZ193" s="218"/>
      <c r="DA193" s="215"/>
      <c r="DB193" s="215"/>
      <c r="DC193" s="215"/>
      <c r="DD193" s="217"/>
      <c r="DE193" s="215"/>
      <c r="DF193" s="215"/>
      <c r="DG193" s="215"/>
      <c r="DH193" s="215"/>
      <c r="DI193" s="220"/>
      <c r="DJ193" s="219"/>
      <c r="DK193" s="215"/>
      <c r="DL193" s="215"/>
      <c r="DM193" s="215"/>
      <c r="DN193" s="215"/>
      <c r="DO193" s="218"/>
      <c r="DP193" s="215"/>
      <c r="DQ193" s="215"/>
      <c r="DR193" s="215"/>
      <c r="DS193" s="217"/>
      <c r="DT193" s="215"/>
      <c r="DU193" s="215"/>
      <c r="DV193" s="215"/>
      <c r="DW193" s="215"/>
      <c r="DX193" s="215"/>
      <c r="DY193" s="218"/>
      <c r="DZ193" s="215"/>
      <c r="EA193" s="215"/>
      <c r="EB193" s="215"/>
      <c r="EC193" s="217"/>
      <c r="ED193" s="215"/>
      <c r="EE193" s="215"/>
      <c r="EF193" s="215"/>
      <c r="EG193" s="215"/>
      <c r="EH193" s="215"/>
      <c r="EI193" s="218"/>
      <c r="EJ193" s="215"/>
      <c r="EK193" s="215"/>
      <c r="EL193" s="215"/>
      <c r="EM193" s="217"/>
      <c r="EN193" s="215"/>
      <c r="EO193" s="215"/>
      <c r="EP193" s="215"/>
      <c r="EQ193" s="215"/>
      <c r="ER193" s="215"/>
      <c r="ES193" s="218"/>
      <c r="ET193" s="215"/>
      <c r="EU193" s="215"/>
      <c r="EV193" s="215"/>
      <c r="EW193" s="217"/>
      <c r="EX193" s="215"/>
      <c r="EY193" s="215"/>
      <c r="EZ193" s="215"/>
      <c r="FA193" s="215"/>
      <c r="FB193" s="215"/>
      <c r="FC193" s="218"/>
      <c r="FD193" s="215"/>
      <c r="FE193" s="215"/>
      <c r="FF193" s="215"/>
      <c r="FG193" s="217"/>
      <c r="FH193" s="215"/>
      <c r="FI193" s="215"/>
      <c r="FJ193" s="215"/>
      <c r="FK193" s="215"/>
      <c r="FL193" s="215"/>
      <c r="FM193" s="218"/>
      <c r="FN193" s="215"/>
      <c r="FO193" s="215"/>
      <c r="FP193" s="215"/>
      <c r="FQ193" s="217"/>
      <c r="FR193" s="215"/>
      <c r="FS193" s="215"/>
      <c r="FT193" s="215"/>
      <c r="FU193" s="215"/>
      <c r="FV193" s="215"/>
      <c r="FW193" s="218"/>
      <c r="FX193" s="215"/>
      <c r="FY193" s="215"/>
      <c r="FZ193" s="215"/>
      <c r="GA193" s="217"/>
      <c r="GB193" s="215"/>
      <c r="GC193" s="215"/>
      <c r="GD193" s="215"/>
      <c r="GE193" s="215"/>
      <c r="GF193" s="215"/>
      <c r="GG193" s="218"/>
      <c r="GH193" s="215"/>
      <c r="GI193" s="215"/>
      <c r="GJ193" s="215"/>
      <c r="GK193" s="221"/>
      <c r="GL193" s="1549"/>
      <c r="GM193" s="2154"/>
      <c r="GN193" s="610"/>
      <c r="GO193" s="1525"/>
      <c r="GP193" s="200"/>
    </row>
    <row r="194" spans="1:198" ht="10.35" hidden="1" customHeight="1">
      <c r="A194" s="1387"/>
      <c r="B194" s="1390"/>
      <c r="C194" s="1390"/>
      <c r="D194" s="1381"/>
      <c r="E194" s="1390"/>
      <c r="F194" s="1381"/>
      <c r="G194" s="1445"/>
      <c r="H194" s="1338"/>
      <c r="I194" s="1517"/>
      <c r="J194" s="1511"/>
      <c r="K194" s="1511"/>
      <c r="L194" s="1511"/>
      <c r="M194" s="1511"/>
      <c r="N194" s="1603"/>
      <c r="O194" s="1592"/>
      <c r="P194" s="1592"/>
      <c r="Q194" s="1592"/>
      <c r="R194" s="1593"/>
      <c r="S194" s="1511"/>
      <c r="T194" s="1511"/>
      <c r="U194" s="1511"/>
      <c r="V194" s="1511"/>
      <c r="W194" s="1512"/>
      <c r="X194" s="1510"/>
      <c r="Y194" s="1511"/>
      <c r="Z194" s="1511"/>
      <c r="AA194" s="1511"/>
      <c r="AB194" s="1511"/>
      <c r="AC194" s="1510"/>
      <c r="AD194" s="1511"/>
      <c r="AE194" s="1511"/>
      <c r="AF194" s="1511"/>
      <c r="AG194" s="1512"/>
      <c r="AH194" s="1511"/>
      <c r="AI194" s="1511"/>
      <c r="AJ194" s="1511"/>
      <c r="AK194" s="1511"/>
      <c r="AL194" s="1512"/>
      <c r="AM194" s="1510"/>
      <c r="AN194" s="1511"/>
      <c r="AO194" s="1511"/>
      <c r="AP194" s="1511"/>
      <c r="AQ194" s="1511"/>
      <c r="AR194" s="1510"/>
      <c r="AS194" s="1511"/>
      <c r="AT194" s="1511"/>
      <c r="AU194" s="1511"/>
      <c r="AV194" s="1512"/>
      <c r="AW194" s="1510"/>
      <c r="AX194" s="1511"/>
      <c r="AY194" s="1511"/>
      <c r="AZ194" s="1511"/>
      <c r="BA194" s="1521"/>
      <c r="BB194" s="1522"/>
      <c r="BC194" s="1511"/>
      <c r="BD194" s="1511"/>
      <c r="BE194" s="1511"/>
      <c r="BF194" s="1511"/>
      <c r="BG194" s="1510"/>
      <c r="BH194" s="1511"/>
      <c r="BI194" s="1511"/>
      <c r="BJ194" s="1511"/>
      <c r="BK194" s="1512"/>
      <c r="BL194" s="1511"/>
      <c r="BM194" s="1511"/>
      <c r="BN194" s="1511"/>
      <c r="BO194" s="1511"/>
      <c r="BP194" s="1512"/>
      <c r="BQ194" s="1510"/>
      <c r="BR194" s="1511"/>
      <c r="BS194" s="1511"/>
      <c r="BT194" s="1511"/>
      <c r="BU194" s="1512"/>
      <c r="BV194" s="1511"/>
      <c r="BW194" s="1511"/>
      <c r="BX194" s="1511"/>
      <c r="BY194" s="1511"/>
      <c r="BZ194" s="1512"/>
      <c r="CA194" s="1510"/>
      <c r="CB194" s="1511"/>
      <c r="CC194" s="1511"/>
      <c r="CD194" s="1511"/>
      <c r="CE194" s="1512"/>
      <c r="CF194" s="1510"/>
      <c r="CG194" s="1511"/>
      <c r="CH194" s="1511"/>
      <c r="CI194" s="1511"/>
      <c r="CJ194" s="1512"/>
      <c r="CK194" s="1511"/>
      <c r="CL194" s="1511"/>
      <c r="CM194" s="1511"/>
      <c r="CN194" s="1511"/>
      <c r="CO194" s="1511"/>
      <c r="CP194" s="1510"/>
      <c r="CQ194" s="1511"/>
      <c r="CR194" s="1511"/>
      <c r="CS194" s="1511"/>
      <c r="CT194" s="1512"/>
      <c r="CU194" s="1511"/>
      <c r="CV194" s="1511"/>
      <c r="CW194" s="1511"/>
      <c r="CX194" s="1511"/>
      <c r="CY194" s="1511"/>
      <c r="CZ194" s="1510"/>
      <c r="DA194" s="1511"/>
      <c r="DB194" s="1511"/>
      <c r="DC194" s="1511"/>
      <c r="DD194" s="1512"/>
      <c r="DE194" s="1511"/>
      <c r="DF194" s="1511"/>
      <c r="DG194" s="1511"/>
      <c r="DH194" s="1511"/>
      <c r="DI194" s="1521"/>
      <c r="DJ194" s="1522"/>
      <c r="DK194" s="1511"/>
      <c r="DL194" s="1511"/>
      <c r="DM194" s="1511"/>
      <c r="DN194" s="1511"/>
      <c r="DO194" s="1510"/>
      <c r="DP194" s="1511"/>
      <c r="DQ194" s="1511"/>
      <c r="DR194" s="1511"/>
      <c r="DS194" s="1512"/>
      <c r="DT194" s="1511"/>
      <c r="DU194" s="1511"/>
      <c r="DV194" s="1511"/>
      <c r="DW194" s="1511"/>
      <c r="DX194" s="1511"/>
      <c r="DY194" s="1510"/>
      <c r="DZ194" s="1511"/>
      <c r="EA194" s="1511"/>
      <c r="EB194" s="1511"/>
      <c r="EC194" s="1512"/>
      <c r="ED194" s="1511"/>
      <c r="EE194" s="1511"/>
      <c r="EF194" s="1511"/>
      <c r="EG194" s="1511"/>
      <c r="EH194" s="1511"/>
      <c r="EI194" s="1510"/>
      <c r="EJ194" s="1511"/>
      <c r="EK194" s="1511"/>
      <c r="EL194" s="1511"/>
      <c r="EM194" s="1512"/>
      <c r="EN194" s="1511"/>
      <c r="EO194" s="1511"/>
      <c r="EP194" s="1511"/>
      <c r="EQ194" s="1511"/>
      <c r="ER194" s="1511"/>
      <c r="ES194" s="1510"/>
      <c r="ET194" s="1511"/>
      <c r="EU194" s="1511"/>
      <c r="EV194" s="1511"/>
      <c r="EW194" s="1512"/>
      <c r="EX194" s="1511"/>
      <c r="EY194" s="1511"/>
      <c r="EZ194" s="1511"/>
      <c r="FA194" s="1511"/>
      <c r="FB194" s="1511"/>
      <c r="FC194" s="1510"/>
      <c r="FD194" s="1511"/>
      <c r="FE194" s="1511"/>
      <c r="FF194" s="1511"/>
      <c r="FG194" s="1512"/>
      <c r="FH194" s="1511"/>
      <c r="FI194" s="1511"/>
      <c r="FJ194" s="1511"/>
      <c r="FK194" s="1511"/>
      <c r="FL194" s="1511"/>
      <c r="FM194" s="1510"/>
      <c r="FN194" s="1511"/>
      <c r="FO194" s="1511"/>
      <c r="FP194" s="1511"/>
      <c r="FQ194" s="1512"/>
      <c r="FR194" s="1511"/>
      <c r="FS194" s="1511"/>
      <c r="FT194" s="1511"/>
      <c r="FU194" s="1511"/>
      <c r="FV194" s="1511"/>
      <c r="FW194" s="1510"/>
      <c r="FX194" s="1511"/>
      <c r="FY194" s="1511"/>
      <c r="FZ194" s="1511"/>
      <c r="GA194" s="1512"/>
      <c r="GB194" s="1511"/>
      <c r="GC194" s="1511"/>
      <c r="GD194" s="1511"/>
      <c r="GE194" s="1511"/>
      <c r="GF194" s="1512"/>
      <c r="GG194" s="1510"/>
      <c r="GH194" s="1511"/>
      <c r="GI194" s="1511"/>
      <c r="GJ194" s="1511"/>
      <c r="GK194" s="1513"/>
      <c r="GL194" s="1549"/>
      <c r="GM194" s="2155"/>
      <c r="GN194" s="610"/>
      <c r="GO194" s="1525"/>
      <c r="GP194" s="200"/>
    </row>
    <row r="195" spans="1:198" ht="10.35" hidden="1" customHeight="1">
      <c r="A195" s="1387"/>
      <c r="B195" s="1390"/>
      <c r="C195" s="1390"/>
      <c r="D195" s="1381"/>
      <c r="E195" s="1390"/>
      <c r="F195" s="1381"/>
      <c r="G195" s="1395" t="s">
        <v>767</v>
      </c>
      <c r="H195" s="1337"/>
      <c r="I195" s="214"/>
      <c r="J195" s="215"/>
      <c r="K195" s="215"/>
      <c r="L195" s="215"/>
      <c r="M195" s="215"/>
      <c r="N195" s="218"/>
      <c r="O195" s="215"/>
      <c r="P195" s="215"/>
      <c r="Q195" s="215"/>
      <c r="R195" s="217"/>
      <c r="S195" s="215"/>
      <c r="T195" s="215"/>
      <c r="U195" s="215"/>
      <c r="V195" s="215"/>
      <c r="W195" s="215"/>
      <c r="X195" s="218"/>
      <c r="Y195" s="215"/>
      <c r="Z195" s="215"/>
      <c r="AA195" s="215"/>
      <c r="AB195" s="215"/>
      <c r="AC195" s="218"/>
      <c r="AD195" s="215"/>
      <c r="AE195" s="215"/>
      <c r="AF195" s="215"/>
      <c r="AG195" s="217"/>
      <c r="AH195" s="215"/>
      <c r="AI195" s="215"/>
      <c r="AJ195" s="215"/>
      <c r="AK195" s="215"/>
      <c r="AL195" s="217"/>
      <c r="AM195" s="215"/>
      <c r="AN195" s="215"/>
      <c r="AO195" s="215"/>
      <c r="AP195" s="215"/>
      <c r="AQ195" s="215"/>
      <c r="AR195" s="218"/>
      <c r="AS195" s="215"/>
      <c r="AT195" s="215"/>
      <c r="AU195" s="215"/>
      <c r="AV195" s="217"/>
      <c r="AW195" s="215"/>
      <c r="AX195" s="215"/>
      <c r="AY195" s="215"/>
      <c r="AZ195" s="215"/>
      <c r="BA195" s="215"/>
      <c r="BB195" s="219"/>
      <c r="BC195" s="215"/>
      <c r="BD195" s="215"/>
      <c r="BE195" s="215"/>
      <c r="BF195" s="215"/>
      <c r="BG195" s="218"/>
      <c r="BH195" s="215"/>
      <c r="BI195" s="215"/>
      <c r="BJ195" s="215"/>
      <c r="BK195" s="217"/>
      <c r="BL195" s="215"/>
      <c r="BM195" s="215"/>
      <c r="BN195" s="215"/>
      <c r="BO195" s="215"/>
      <c r="BP195" s="217"/>
      <c r="BQ195" s="218"/>
      <c r="BR195" s="215"/>
      <c r="BS195" s="215"/>
      <c r="BT195" s="215"/>
      <c r="BU195" s="217"/>
      <c r="BV195" s="215"/>
      <c r="BW195" s="215"/>
      <c r="BX195" s="215"/>
      <c r="BY195" s="215"/>
      <c r="BZ195" s="217"/>
      <c r="CA195" s="218"/>
      <c r="CB195" s="215"/>
      <c r="CC195" s="215"/>
      <c r="CD195" s="215"/>
      <c r="CE195" s="217"/>
      <c r="CF195" s="218"/>
      <c r="CG195" s="215"/>
      <c r="CH195" s="215"/>
      <c r="CI195" s="215"/>
      <c r="CJ195" s="217"/>
      <c r="CK195" s="215"/>
      <c r="CL195" s="215"/>
      <c r="CM195" s="215"/>
      <c r="CN195" s="215"/>
      <c r="CO195" s="215"/>
      <c r="CP195" s="218"/>
      <c r="CQ195" s="215"/>
      <c r="CR195" s="215"/>
      <c r="CS195" s="215"/>
      <c r="CT195" s="217"/>
      <c r="CU195" s="215"/>
      <c r="CV195" s="215"/>
      <c r="CW195" s="215"/>
      <c r="CX195" s="215"/>
      <c r="CY195" s="215"/>
      <c r="CZ195" s="218"/>
      <c r="DA195" s="215"/>
      <c r="DB195" s="215"/>
      <c r="DC195" s="215"/>
      <c r="DD195" s="217"/>
      <c r="DE195" s="215"/>
      <c r="DF195" s="215"/>
      <c r="DG195" s="215"/>
      <c r="DH195" s="215"/>
      <c r="DI195" s="220"/>
      <c r="DJ195" s="219"/>
      <c r="DK195" s="215"/>
      <c r="DL195" s="215"/>
      <c r="DM195" s="215"/>
      <c r="DN195" s="215"/>
      <c r="DO195" s="218"/>
      <c r="DP195" s="215"/>
      <c r="DQ195" s="215"/>
      <c r="DR195" s="215"/>
      <c r="DS195" s="217"/>
      <c r="DT195" s="215"/>
      <c r="DU195" s="215"/>
      <c r="DV195" s="215"/>
      <c r="DW195" s="215"/>
      <c r="DX195" s="215"/>
      <c r="DY195" s="218"/>
      <c r="DZ195" s="215"/>
      <c r="EA195" s="215"/>
      <c r="EB195" s="215"/>
      <c r="EC195" s="217"/>
      <c r="ED195" s="215"/>
      <c r="EE195" s="215"/>
      <c r="EF195" s="215"/>
      <c r="EG195" s="215"/>
      <c r="EH195" s="215"/>
      <c r="EI195" s="218"/>
      <c r="EJ195" s="215"/>
      <c r="EK195" s="215"/>
      <c r="EL195" s="215"/>
      <c r="EM195" s="217"/>
      <c r="EN195" s="215"/>
      <c r="EO195" s="215"/>
      <c r="EP195" s="215"/>
      <c r="EQ195" s="215"/>
      <c r="ER195" s="215"/>
      <c r="ES195" s="218"/>
      <c r="ET195" s="215"/>
      <c r="EU195" s="215"/>
      <c r="EV195" s="215"/>
      <c r="EW195" s="217"/>
      <c r="EX195" s="215"/>
      <c r="EY195" s="215"/>
      <c r="EZ195" s="215"/>
      <c r="FA195" s="215"/>
      <c r="FB195" s="215"/>
      <c r="FC195" s="218"/>
      <c r="FD195" s="215"/>
      <c r="FE195" s="215"/>
      <c r="FF195" s="215"/>
      <c r="FG195" s="217"/>
      <c r="FH195" s="215"/>
      <c r="FI195" s="215"/>
      <c r="FJ195" s="215"/>
      <c r="FK195" s="215"/>
      <c r="FL195" s="215"/>
      <c r="FM195" s="218"/>
      <c r="FN195" s="215"/>
      <c r="FO195" s="215"/>
      <c r="FP195" s="215"/>
      <c r="FQ195" s="217"/>
      <c r="FR195" s="215"/>
      <c r="FS195" s="215"/>
      <c r="FT195" s="215"/>
      <c r="FU195" s="215"/>
      <c r="FV195" s="215"/>
      <c r="FW195" s="218"/>
      <c r="FX195" s="215"/>
      <c r="FY195" s="215"/>
      <c r="FZ195" s="215"/>
      <c r="GA195" s="217"/>
      <c r="GB195" s="215"/>
      <c r="GC195" s="215"/>
      <c r="GD195" s="215"/>
      <c r="GE195" s="215"/>
      <c r="GF195" s="215"/>
      <c r="GG195" s="218"/>
      <c r="GH195" s="215"/>
      <c r="GI195" s="215"/>
      <c r="GJ195" s="215"/>
      <c r="GK195" s="221"/>
      <c r="GL195" s="1504">
        <f>SUM(I197:GK197)</f>
        <v>0</v>
      </c>
      <c r="GM195" s="2154">
        <f>ROUND(GL195/30,2)</f>
        <v>0</v>
      </c>
      <c r="GN195" s="610"/>
      <c r="GO195" s="1525"/>
      <c r="GP195" s="200"/>
    </row>
    <row r="196" spans="1:198" ht="10.35" hidden="1" customHeight="1">
      <c r="A196" s="1387"/>
      <c r="B196" s="1390"/>
      <c r="C196" s="1390"/>
      <c r="D196" s="1381"/>
      <c r="E196" s="1390"/>
      <c r="F196" s="1381"/>
      <c r="G196" s="1395"/>
      <c r="H196" s="1337"/>
      <c r="I196" s="214"/>
      <c r="J196" s="215"/>
      <c r="K196" s="215"/>
      <c r="L196" s="215"/>
      <c r="M196" s="215"/>
      <c r="N196" s="218"/>
      <c r="O196" s="215"/>
      <c r="P196" s="215"/>
      <c r="Q196" s="215"/>
      <c r="R196" s="217"/>
      <c r="S196" s="215"/>
      <c r="T196" s="215"/>
      <c r="U196" s="215"/>
      <c r="V196" s="215"/>
      <c r="W196" s="215"/>
      <c r="X196" s="218"/>
      <c r="Y196" s="215"/>
      <c r="Z196" s="215"/>
      <c r="AA196" s="215"/>
      <c r="AB196" s="215"/>
      <c r="AC196" s="218"/>
      <c r="AD196" s="215"/>
      <c r="AE196" s="215"/>
      <c r="AF196" s="215"/>
      <c r="AG196" s="217"/>
      <c r="AH196" s="215"/>
      <c r="AI196" s="215"/>
      <c r="AJ196" s="215"/>
      <c r="AK196" s="215"/>
      <c r="AL196" s="217"/>
      <c r="AM196" s="215"/>
      <c r="AN196" s="215"/>
      <c r="AO196" s="215"/>
      <c r="AP196" s="215"/>
      <c r="AQ196" s="215"/>
      <c r="AR196" s="218"/>
      <c r="AS196" s="215"/>
      <c r="AT196" s="215"/>
      <c r="AU196" s="215"/>
      <c r="AV196" s="217"/>
      <c r="AW196" s="215"/>
      <c r="AX196" s="215"/>
      <c r="AY196" s="215"/>
      <c r="AZ196" s="215"/>
      <c r="BA196" s="215"/>
      <c r="BB196" s="219"/>
      <c r="BC196" s="215"/>
      <c r="BD196" s="215"/>
      <c r="BE196" s="215"/>
      <c r="BF196" s="215"/>
      <c r="BG196" s="218"/>
      <c r="BH196" s="215"/>
      <c r="BI196" s="215"/>
      <c r="BJ196" s="215"/>
      <c r="BK196" s="217"/>
      <c r="BL196" s="215"/>
      <c r="BM196" s="215"/>
      <c r="BN196" s="215"/>
      <c r="BO196" s="215"/>
      <c r="BP196" s="217"/>
      <c r="BQ196" s="218"/>
      <c r="BR196" s="215"/>
      <c r="BS196" s="215"/>
      <c r="BT196" s="215"/>
      <c r="BU196" s="217"/>
      <c r="BV196" s="215"/>
      <c r="BW196" s="215"/>
      <c r="BX196" s="215"/>
      <c r="BY196" s="215"/>
      <c r="BZ196" s="217"/>
      <c r="CA196" s="218"/>
      <c r="CB196" s="215"/>
      <c r="CC196" s="215"/>
      <c r="CD196" s="215"/>
      <c r="CE196" s="217"/>
      <c r="CF196" s="218"/>
      <c r="CG196" s="215"/>
      <c r="CH196" s="215"/>
      <c r="CI196" s="215"/>
      <c r="CJ196" s="217"/>
      <c r="CK196" s="215"/>
      <c r="CL196" s="215"/>
      <c r="CM196" s="215"/>
      <c r="CN196" s="215"/>
      <c r="CO196" s="215"/>
      <c r="CP196" s="218"/>
      <c r="CQ196" s="215"/>
      <c r="CR196" s="215"/>
      <c r="CS196" s="215"/>
      <c r="CT196" s="217"/>
      <c r="CU196" s="215"/>
      <c r="CV196" s="215"/>
      <c r="CW196" s="215"/>
      <c r="CX196" s="215"/>
      <c r="CY196" s="215"/>
      <c r="CZ196" s="218"/>
      <c r="DA196" s="215"/>
      <c r="DB196" s="215"/>
      <c r="DC196" s="215"/>
      <c r="DD196" s="217"/>
      <c r="DE196" s="215"/>
      <c r="DF196" s="215"/>
      <c r="DG196" s="215"/>
      <c r="DH196" s="215"/>
      <c r="DI196" s="220"/>
      <c r="DJ196" s="219"/>
      <c r="DK196" s="215"/>
      <c r="DL196" s="215"/>
      <c r="DM196" s="215"/>
      <c r="DN196" s="215"/>
      <c r="DO196" s="218"/>
      <c r="DP196" s="215"/>
      <c r="DQ196" s="215"/>
      <c r="DR196" s="215"/>
      <c r="DS196" s="217"/>
      <c r="DT196" s="215"/>
      <c r="DU196" s="215"/>
      <c r="DV196" s="215"/>
      <c r="DW196" s="215"/>
      <c r="DX196" s="215"/>
      <c r="DY196" s="218"/>
      <c r="DZ196" s="215"/>
      <c r="EA196" s="215"/>
      <c r="EB196" s="215"/>
      <c r="EC196" s="217"/>
      <c r="ED196" s="215"/>
      <c r="EE196" s="215"/>
      <c r="EF196" s="215"/>
      <c r="EG196" s="215"/>
      <c r="EH196" s="215"/>
      <c r="EI196" s="218"/>
      <c r="EJ196" s="215"/>
      <c r="EK196" s="215"/>
      <c r="EL196" s="215"/>
      <c r="EM196" s="217"/>
      <c r="EN196" s="215"/>
      <c r="EO196" s="215"/>
      <c r="EP196" s="215"/>
      <c r="EQ196" s="215"/>
      <c r="ER196" s="215"/>
      <c r="ES196" s="218"/>
      <c r="ET196" s="215"/>
      <c r="EU196" s="215"/>
      <c r="EV196" s="215"/>
      <c r="EW196" s="217"/>
      <c r="EX196" s="215"/>
      <c r="EY196" s="215"/>
      <c r="EZ196" s="215"/>
      <c r="FA196" s="215"/>
      <c r="FB196" s="215"/>
      <c r="FC196" s="218"/>
      <c r="FD196" s="215"/>
      <c r="FE196" s="215"/>
      <c r="FF196" s="215"/>
      <c r="FG196" s="217"/>
      <c r="FH196" s="215"/>
      <c r="FI196" s="215"/>
      <c r="FJ196" s="215"/>
      <c r="FK196" s="215"/>
      <c r="FL196" s="215"/>
      <c r="FM196" s="218"/>
      <c r="FN196" s="215"/>
      <c r="FO196" s="215"/>
      <c r="FP196" s="215"/>
      <c r="FQ196" s="217"/>
      <c r="FR196" s="215"/>
      <c r="FS196" s="215"/>
      <c r="FT196" s="215"/>
      <c r="FU196" s="215"/>
      <c r="FV196" s="215"/>
      <c r="FW196" s="218"/>
      <c r="FX196" s="215"/>
      <c r="FY196" s="215"/>
      <c r="FZ196" s="215"/>
      <c r="GA196" s="217"/>
      <c r="GB196" s="215"/>
      <c r="GC196" s="215"/>
      <c r="GD196" s="215"/>
      <c r="GE196" s="215"/>
      <c r="GF196" s="215"/>
      <c r="GG196" s="218"/>
      <c r="GH196" s="215"/>
      <c r="GI196" s="215"/>
      <c r="GJ196" s="215"/>
      <c r="GK196" s="221"/>
      <c r="GL196" s="1505"/>
      <c r="GM196" s="2154"/>
      <c r="GN196" s="610"/>
      <c r="GO196" s="1525"/>
      <c r="GP196" s="200"/>
    </row>
    <row r="197" spans="1:198" ht="10.35" hidden="1" customHeight="1">
      <c r="A197" s="1387"/>
      <c r="B197" s="1390"/>
      <c r="C197" s="1390"/>
      <c r="D197" s="1381"/>
      <c r="E197" s="1390"/>
      <c r="F197" s="1381"/>
      <c r="G197" s="1396"/>
      <c r="H197" s="1338"/>
      <c r="I197" s="1591"/>
      <c r="J197" s="1592"/>
      <c r="K197" s="1592"/>
      <c r="L197" s="1592"/>
      <c r="M197" s="1592"/>
      <c r="N197" s="1510"/>
      <c r="O197" s="1511"/>
      <c r="P197" s="1511"/>
      <c r="Q197" s="1511"/>
      <c r="R197" s="1512"/>
      <c r="S197" s="1511"/>
      <c r="T197" s="1511"/>
      <c r="U197" s="1511"/>
      <c r="V197" s="1511"/>
      <c r="W197" s="1512"/>
      <c r="X197" s="1510"/>
      <c r="Y197" s="1511"/>
      <c r="Z197" s="1511"/>
      <c r="AA197" s="1511"/>
      <c r="AB197" s="1511"/>
      <c r="AC197" s="1510"/>
      <c r="AD197" s="1511"/>
      <c r="AE197" s="1511"/>
      <c r="AF197" s="1511"/>
      <c r="AG197" s="1512"/>
      <c r="AH197" s="1511"/>
      <c r="AI197" s="1511"/>
      <c r="AJ197" s="1511"/>
      <c r="AK197" s="1511"/>
      <c r="AL197" s="1512"/>
      <c r="AM197" s="1510"/>
      <c r="AN197" s="1511"/>
      <c r="AO197" s="1511"/>
      <c r="AP197" s="1511"/>
      <c r="AQ197" s="1511"/>
      <c r="AR197" s="1510"/>
      <c r="AS197" s="1511"/>
      <c r="AT197" s="1511"/>
      <c r="AU197" s="1511"/>
      <c r="AV197" s="1512"/>
      <c r="AW197" s="1510"/>
      <c r="AX197" s="1511"/>
      <c r="AY197" s="1511"/>
      <c r="AZ197" s="1511"/>
      <c r="BA197" s="1521"/>
      <c r="BB197" s="1522"/>
      <c r="BC197" s="1511"/>
      <c r="BD197" s="1511"/>
      <c r="BE197" s="1511"/>
      <c r="BF197" s="1511"/>
      <c r="BG197" s="1510"/>
      <c r="BH197" s="1511"/>
      <c r="BI197" s="1511"/>
      <c r="BJ197" s="1511"/>
      <c r="BK197" s="1512"/>
      <c r="BL197" s="1511"/>
      <c r="BM197" s="1511"/>
      <c r="BN197" s="1511"/>
      <c r="BO197" s="1511"/>
      <c r="BP197" s="1512"/>
      <c r="BQ197" s="1510"/>
      <c r="BR197" s="1511"/>
      <c r="BS197" s="1511"/>
      <c r="BT197" s="1511"/>
      <c r="BU197" s="1512"/>
      <c r="BV197" s="1511"/>
      <c r="BW197" s="1511"/>
      <c r="BX197" s="1511"/>
      <c r="BY197" s="1511"/>
      <c r="BZ197" s="1512"/>
      <c r="CA197" s="1510"/>
      <c r="CB197" s="1511"/>
      <c r="CC197" s="1511"/>
      <c r="CD197" s="1511"/>
      <c r="CE197" s="1512"/>
      <c r="CF197" s="1510"/>
      <c r="CG197" s="1511"/>
      <c r="CH197" s="1511"/>
      <c r="CI197" s="1511"/>
      <c r="CJ197" s="1512"/>
      <c r="CK197" s="1511"/>
      <c r="CL197" s="1511"/>
      <c r="CM197" s="1511"/>
      <c r="CN197" s="1511"/>
      <c r="CO197" s="1511"/>
      <c r="CP197" s="1510"/>
      <c r="CQ197" s="1511"/>
      <c r="CR197" s="1511"/>
      <c r="CS197" s="1511"/>
      <c r="CT197" s="1512"/>
      <c r="CU197" s="1511"/>
      <c r="CV197" s="1511"/>
      <c r="CW197" s="1511"/>
      <c r="CX197" s="1511"/>
      <c r="CY197" s="1511"/>
      <c r="CZ197" s="1510"/>
      <c r="DA197" s="1511"/>
      <c r="DB197" s="1511"/>
      <c r="DC197" s="1511"/>
      <c r="DD197" s="1512"/>
      <c r="DE197" s="1511"/>
      <c r="DF197" s="1511"/>
      <c r="DG197" s="1511"/>
      <c r="DH197" s="1511"/>
      <c r="DI197" s="1521"/>
      <c r="DJ197" s="1522"/>
      <c r="DK197" s="1511"/>
      <c r="DL197" s="1511"/>
      <c r="DM197" s="1511"/>
      <c r="DN197" s="1511"/>
      <c r="DO197" s="1510"/>
      <c r="DP197" s="1511"/>
      <c r="DQ197" s="1511"/>
      <c r="DR197" s="1511"/>
      <c r="DS197" s="1512"/>
      <c r="DT197" s="1511"/>
      <c r="DU197" s="1511"/>
      <c r="DV197" s="1511"/>
      <c r="DW197" s="1511"/>
      <c r="DX197" s="1511"/>
      <c r="DY197" s="1510"/>
      <c r="DZ197" s="1511"/>
      <c r="EA197" s="1511"/>
      <c r="EB197" s="1511"/>
      <c r="EC197" s="1512"/>
      <c r="ED197" s="1511"/>
      <c r="EE197" s="1511"/>
      <c r="EF197" s="1511"/>
      <c r="EG197" s="1511"/>
      <c r="EH197" s="1511"/>
      <c r="EI197" s="1510"/>
      <c r="EJ197" s="1511"/>
      <c r="EK197" s="1511"/>
      <c r="EL197" s="1511"/>
      <c r="EM197" s="1512"/>
      <c r="EN197" s="1511"/>
      <c r="EO197" s="1511"/>
      <c r="EP197" s="1511"/>
      <c r="EQ197" s="1511"/>
      <c r="ER197" s="1511"/>
      <c r="ES197" s="1510"/>
      <c r="ET197" s="1511"/>
      <c r="EU197" s="1511"/>
      <c r="EV197" s="1511"/>
      <c r="EW197" s="1512"/>
      <c r="EX197" s="1511"/>
      <c r="EY197" s="1511"/>
      <c r="EZ197" s="1511"/>
      <c r="FA197" s="1511"/>
      <c r="FB197" s="1511"/>
      <c r="FC197" s="1510"/>
      <c r="FD197" s="1511"/>
      <c r="FE197" s="1511"/>
      <c r="FF197" s="1511"/>
      <c r="FG197" s="1512"/>
      <c r="FH197" s="1511"/>
      <c r="FI197" s="1511"/>
      <c r="FJ197" s="1511"/>
      <c r="FK197" s="1511"/>
      <c r="FL197" s="1511"/>
      <c r="FM197" s="1510"/>
      <c r="FN197" s="1511"/>
      <c r="FO197" s="1511"/>
      <c r="FP197" s="1511"/>
      <c r="FQ197" s="1512"/>
      <c r="FR197" s="1511"/>
      <c r="FS197" s="1511"/>
      <c r="FT197" s="1511"/>
      <c r="FU197" s="1511"/>
      <c r="FV197" s="1511"/>
      <c r="FW197" s="1510"/>
      <c r="FX197" s="1511"/>
      <c r="FY197" s="1511"/>
      <c r="FZ197" s="1511"/>
      <c r="GA197" s="1512"/>
      <c r="GB197" s="1511"/>
      <c r="GC197" s="1511"/>
      <c r="GD197" s="1511"/>
      <c r="GE197" s="1511"/>
      <c r="GF197" s="1512"/>
      <c r="GG197" s="1510"/>
      <c r="GH197" s="1511"/>
      <c r="GI197" s="1511"/>
      <c r="GJ197" s="1511"/>
      <c r="GK197" s="1513"/>
      <c r="GL197" s="1514"/>
      <c r="GM197" s="2155"/>
      <c r="GN197" s="610"/>
      <c r="GO197" s="1525"/>
      <c r="GP197" s="200"/>
    </row>
    <row r="198" spans="1:198" ht="10.35" hidden="1" customHeight="1">
      <c r="A198" s="1387"/>
      <c r="B198" s="1390"/>
      <c r="C198" s="1390"/>
      <c r="D198" s="1381"/>
      <c r="E198" s="1390"/>
      <c r="F198" s="1381"/>
      <c r="G198" s="1448" t="s">
        <v>716</v>
      </c>
      <c r="H198" s="1337"/>
      <c r="I198" s="214"/>
      <c r="J198" s="215"/>
      <c r="K198" s="215"/>
      <c r="L198" s="215"/>
      <c r="M198" s="215"/>
      <c r="N198" s="218"/>
      <c r="O198" s="215"/>
      <c r="P198" s="215"/>
      <c r="Q198" s="215"/>
      <c r="R198" s="217"/>
      <c r="S198" s="215"/>
      <c r="T198" s="215"/>
      <c r="U198" s="215"/>
      <c r="V198" s="215"/>
      <c r="W198" s="215"/>
      <c r="X198" s="218"/>
      <c r="Y198" s="215"/>
      <c r="Z198" s="215"/>
      <c r="AA198" s="215"/>
      <c r="AB198" s="215"/>
      <c r="AC198" s="218"/>
      <c r="AD198" s="215"/>
      <c r="AE198" s="215"/>
      <c r="AF198" s="215"/>
      <c r="AG198" s="217"/>
      <c r="AH198" s="215"/>
      <c r="AI198" s="215"/>
      <c r="AJ198" s="215"/>
      <c r="AK198" s="215"/>
      <c r="AL198" s="217"/>
      <c r="AM198" s="218"/>
      <c r="AN198" s="215"/>
      <c r="AO198" s="215"/>
      <c r="AP198" s="215"/>
      <c r="AQ198" s="215"/>
      <c r="AR198" s="218"/>
      <c r="AS198" s="215"/>
      <c r="AT198" s="215"/>
      <c r="AU198" s="215"/>
      <c r="AV198" s="217"/>
      <c r="AW198" s="215"/>
      <c r="AX198" s="215"/>
      <c r="AY198" s="215"/>
      <c r="AZ198" s="215"/>
      <c r="BA198" s="215"/>
      <c r="BB198" s="219"/>
      <c r="BC198" s="215"/>
      <c r="BD198" s="215"/>
      <c r="BE198" s="215"/>
      <c r="BF198" s="215"/>
      <c r="BG198" s="218"/>
      <c r="BH198" s="215"/>
      <c r="BI198" s="215"/>
      <c r="BJ198" s="215"/>
      <c r="BK198" s="217"/>
      <c r="BL198" s="215"/>
      <c r="BM198" s="215"/>
      <c r="BN198" s="215"/>
      <c r="BO198" s="215"/>
      <c r="BP198" s="215"/>
      <c r="BQ198" s="218"/>
      <c r="BR198" s="215"/>
      <c r="BS198" s="215"/>
      <c r="BT198" s="215"/>
      <c r="BU198" s="217"/>
      <c r="BV198" s="215"/>
      <c r="BW198" s="215"/>
      <c r="BX198" s="215"/>
      <c r="BY198" s="215"/>
      <c r="BZ198" s="217"/>
      <c r="CA198" s="218"/>
      <c r="CB198" s="215"/>
      <c r="CC198" s="215"/>
      <c r="CD198" s="215"/>
      <c r="CE198" s="217"/>
      <c r="CF198" s="218"/>
      <c r="CG198" s="215"/>
      <c r="CH198" s="215"/>
      <c r="CI198" s="215"/>
      <c r="CJ198" s="217"/>
      <c r="CK198" s="215"/>
      <c r="CL198" s="215"/>
      <c r="CM198" s="215"/>
      <c r="CN198" s="215"/>
      <c r="CO198" s="215"/>
      <c r="CP198" s="218"/>
      <c r="CQ198" s="215"/>
      <c r="CR198" s="215"/>
      <c r="CS198" s="215"/>
      <c r="CT198" s="217"/>
      <c r="CU198" s="215"/>
      <c r="CV198" s="215"/>
      <c r="CW198" s="215"/>
      <c r="CX198" s="215"/>
      <c r="CY198" s="215"/>
      <c r="CZ198" s="218"/>
      <c r="DA198" s="215"/>
      <c r="DB198" s="215"/>
      <c r="DC198" s="215"/>
      <c r="DD198" s="217"/>
      <c r="DE198" s="215"/>
      <c r="DF198" s="215"/>
      <c r="DG198" s="215"/>
      <c r="DH198" s="215"/>
      <c r="DI198" s="220"/>
      <c r="DJ198" s="219"/>
      <c r="DK198" s="215"/>
      <c r="DL198" s="215"/>
      <c r="DM198" s="215"/>
      <c r="DN198" s="215"/>
      <c r="DO198" s="218"/>
      <c r="DP198" s="215"/>
      <c r="DQ198" s="215"/>
      <c r="DR198" s="215"/>
      <c r="DS198" s="217"/>
      <c r="DT198" s="215"/>
      <c r="DU198" s="215"/>
      <c r="DV198" s="215"/>
      <c r="DW198" s="215"/>
      <c r="DX198" s="215"/>
      <c r="DY198" s="218"/>
      <c r="DZ198" s="215"/>
      <c r="EA198" s="215"/>
      <c r="EB198" s="215"/>
      <c r="EC198" s="217"/>
      <c r="ED198" s="215"/>
      <c r="EE198" s="215"/>
      <c r="EF198" s="215"/>
      <c r="EG198" s="215"/>
      <c r="EH198" s="215"/>
      <c r="EI198" s="218"/>
      <c r="EJ198" s="215"/>
      <c r="EK198" s="215"/>
      <c r="EL198" s="215"/>
      <c r="EM198" s="217"/>
      <c r="EN198" s="215"/>
      <c r="EO198" s="215"/>
      <c r="EP198" s="215"/>
      <c r="EQ198" s="215"/>
      <c r="ER198" s="215"/>
      <c r="ES198" s="218"/>
      <c r="ET198" s="215"/>
      <c r="EU198" s="215"/>
      <c r="EV198" s="215"/>
      <c r="EW198" s="217"/>
      <c r="EX198" s="215"/>
      <c r="EY198" s="215"/>
      <c r="EZ198" s="215"/>
      <c r="FA198" s="215"/>
      <c r="FB198" s="215"/>
      <c r="FC198" s="218"/>
      <c r="FD198" s="215"/>
      <c r="FE198" s="215"/>
      <c r="FF198" s="215"/>
      <c r="FG198" s="217"/>
      <c r="FH198" s="215"/>
      <c r="FI198" s="215"/>
      <c r="FJ198" s="215"/>
      <c r="FK198" s="215"/>
      <c r="FL198" s="215"/>
      <c r="FM198" s="218"/>
      <c r="FN198" s="215"/>
      <c r="FO198" s="215"/>
      <c r="FP198" s="215"/>
      <c r="FQ198" s="217"/>
      <c r="FR198" s="215"/>
      <c r="FS198" s="215"/>
      <c r="FT198" s="215"/>
      <c r="FU198" s="215"/>
      <c r="FV198" s="215"/>
      <c r="FW198" s="218"/>
      <c r="FX198" s="215"/>
      <c r="FY198" s="215"/>
      <c r="FZ198" s="215"/>
      <c r="GA198" s="217"/>
      <c r="GB198" s="235"/>
      <c r="GC198" s="235"/>
      <c r="GD198" s="235"/>
      <c r="GE198" s="235"/>
      <c r="GF198" s="235"/>
      <c r="GG198" s="218"/>
      <c r="GH198" s="215"/>
      <c r="GI198" s="215"/>
      <c r="GJ198" s="215"/>
      <c r="GK198" s="221"/>
      <c r="GL198" s="1504">
        <f>SUM(I200:GK200)</f>
        <v>0</v>
      </c>
      <c r="GM198" s="2157">
        <f>ROUND(GL198/30,2)</f>
        <v>0</v>
      </c>
      <c r="GN198" s="610"/>
      <c r="GO198" s="1525"/>
      <c r="GP198" s="200"/>
    </row>
    <row r="199" spans="1:198" ht="10.35" hidden="1" customHeight="1">
      <c r="A199" s="1387"/>
      <c r="B199" s="1390"/>
      <c r="C199" s="1390"/>
      <c r="D199" s="1381"/>
      <c r="E199" s="1390"/>
      <c r="F199" s="1381"/>
      <c r="G199" s="1444"/>
      <c r="H199" s="1337"/>
      <c r="I199" s="214"/>
      <c r="J199" s="215"/>
      <c r="K199" s="215"/>
      <c r="L199" s="215"/>
      <c r="M199" s="215"/>
      <c r="N199" s="218"/>
      <c r="O199" s="215"/>
      <c r="P199" s="215"/>
      <c r="Q199" s="215"/>
      <c r="R199" s="217"/>
      <c r="S199" s="215"/>
      <c r="T199" s="215"/>
      <c r="U199" s="215"/>
      <c r="V199" s="215"/>
      <c r="W199" s="215"/>
      <c r="X199" s="218"/>
      <c r="Y199" s="215"/>
      <c r="Z199" s="215"/>
      <c r="AA199" s="215"/>
      <c r="AB199" s="215"/>
      <c r="AC199" s="218"/>
      <c r="AD199" s="215"/>
      <c r="AE199" s="215"/>
      <c r="AF199" s="215"/>
      <c r="AG199" s="217"/>
      <c r="AH199" s="215"/>
      <c r="AI199" s="215"/>
      <c r="AJ199" s="215"/>
      <c r="AK199" s="215"/>
      <c r="AL199" s="217"/>
      <c r="AM199" s="218"/>
      <c r="AN199" s="215"/>
      <c r="AO199" s="215"/>
      <c r="AP199" s="215"/>
      <c r="AQ199" s="215"/>
      <c r="AR199" s="218"/>
      <c r="AS199" s="215"/>
      <c r="AT199" s="215"/>
      <c r="AU199" s="215"/>
      <c r="AV199" s="217"/>
      <c r="AW199" s="215"/>
      <c r="AX199" s="215"/>
      <c r="AY199" s="215"/>
      <c r="AZ199" s="215"/>
      <c r="BA199" s="215"/>
      <c r="BB199" s="219"/>
      <c r="BC199" s="215"/>
      <c r="BD199" s="215"/>
      <c r="BE199" s="215"/>
      <c r="BF199" s="215"/>
      <c r="BG199" s="218"/>
      <c r="BH199" s="215"/>
      <c r="BI199" s="215"/>
      <c r="BJ199" s="215"/>
      <c r="BK199" s="217"/>
      <c r="BL199" s="215"/>
      <c r="BM199" s="215"/>
      <c r="BN199" s="215"/>
      <c r="BO199" s="215"/>
      <c r="BP199" s="215"/>
      <c r="BQ199" s="218"/>
      <c r="BR199" s="215"/>
      <c r="BS199" s="215"/>
      <c r="BT199" s="215"/>
      <c r="BU199" s="217"/>
      <c r="BV199" s="215"/>
      <c r="BW199" s="215"/>
      <c r="BX199" s="215"/>
      <c r="BY199" s="215"/>
      <c r="BZ199" s="217"/>
      <c r="CA199" s="218"/>
      <c r="CB199" s="215"/>
      <c r="CC199" s="215"/>
      <c r="CD199" s="215"/>
      <c r="CE199" s="217"/>
      <c r="CF199" s="218"/>
      <c r="CG199" s="215"/>
      <c r="CH199" s="215"/>
      <c r="CI199" s="215"/>
      <c r="CJ199" s="217"/>
      <c r="CK199" s="215"/>
      <c r="CL199" s="215"/>
      <c r="CM199" s="215"/>
      <c r="CN199" s="215"/>
      <c r="CO199" s="215"/>
      <c r="CP199" s="218"/>
      <c r="CQ199" s="215"/>
      <c r="CR199" s="215"/>
      <c r="CS199" s="215"/>
      <c r="CT199" s="217"/>
      <c r="CU199" s="215"/>
      <c r="CV199" s="215"/>
      <c r="CW199" s="215"/>
      <c r="CX199" s="215"/>
      <c r="CY199" s="215"/>
      <c r="CZ199" s="218"/>
      <c r="DA199" s="215"/>
      <c r="DB199" s="215"/>
      <c r="DC199" s="215"/>
      <c r="DD199" s="217"/>
      <c r="DE199" s="215"/>
      <c r="DF199" s="215"/>
      <c r="DG199" s="215"/>
      <c r="DH199" s="215"/>
      <c r="DI199" s="220"/>
      <c r="DJ199" s="219"/>
      <c r="DK199" s="215"/>
      <c r="DL199" s="215"/>
      <c r="DM199" s="215"/>
      <c r="DN199" s="215"/>
      <c r="DO199" s="218"/>
      <c r="DP199" s="215"/>
      <c r="DQ199" s="215"/>
      <c r="DR199" s="215"/>
      <c r="DS199" s="217"/>
      <c r="DT199" s="215"/>
      <c r="DU199" s="215"/>
      <c r="DV199" s="215"/>
      <c r="DW199" s="215"/>
      <c r="DX199" s="215"/>
      <c r="DY199" s="218"/>
      <c r="DZ199" s="215"/>
      <c r="EA199" s="215"/>
      <c r="EB199" s="215"/>
      <c r="EC199" s="217"/>
      <c r="ED199" s="215"/>
      <c r="EE199" s="215"/>
      <c r="EF199" s="215"/>
      <c r="EG199" s="215"/>
      <c r="EH199" s="215"/>
      <c r="EI199" s="218"/>
      <c r="EJ199" s="215"/>
      <c r="EK199" s="215"/>
      <c r="EL199" s="215"/>
      <c r="EM199" s="217"/>
      <c r="EN199" s="215"/>
      <c r="EO199" s="215"/>
      <c r="EP199" s="215"/>
      <c r="EQ199" s="215"/>
      <c r="ER199" s="215"/>
      <c r="ES199" s="218"/>
      <c r="ET199" s="215"/>
      <c r="EU199" s="215"/>
      <c r="EV199" s="215"/>
      <c r="EW199" s="217"/>
      <c r="EX199" s="215"/>
      <c r="EY199" s="215"/>
      <c r="EZ199" s="215"/>
      <c r="FA199" s="215"/>
      <c r="FB199" s="215"/>
      <c r="FC199" s="218"/>
      <c r="FD199" s="215"/>
      <c r="FE199" s="215"/>
      <c r="FF199" s="215"/>
      <c r="FG199" s="217"/>
      <c r="FH199" s="215"/>
      <c r="FI199" s="215"/>
      <c r="FJ199" s="215"/>
      <c r="FK199" s="215"/>
      <c r="FL199" s="215"/>
      <c r="FM199" s="218"/>
      <c r="FN199" s="215"/>
      <c r="FO199" s="215"/>
      <c r="FP199" s="215"/>
      <c r="FQ199" s="217"/>
      <c r="FR199" s="215"/>
      <c r="FS199" s="215"/>
      <c r="FT199" s="215"/>
      <c r="FU199" s="215"/>
      <c r="FV199" s="215"/>
      <c r="FW199" s="218"/>
      <c r="FX199" s="215"/>
      <c r="FY199" s="215"/>
      <c r="FZ199" s="215"/>
      <c r="GA199" s="217"/>
      <c r="GB199" s="235"/>
      <c r="GC199" s="235"/>
      <c r="GD199" s="235"/>
      <c r="GE199" s="235"/>
      <c r="GF199" s="235"/>
      <c r="GG199" s="218"/>
      <c r="GH199" s="215"/>
      <c r="GI199" s="215"/>
      <c r="GJ199" s="215"/>
      <c r="GK199" s="221"/>
      <c r="GL199" s="1505"/>
      <c r="GM199" s="2154"/>
      <c r="GN199" s="610"/>
      <c r="GO199" s="1525"/>
      <c r="GP199" s="200"/>
    </row>
    <row r="200" spans="1:198" ht="10.35" hidden="1" customHeight="1">
      <c r="A200" s="1404"/>
      <c r="B200" s="1406"/>
      <c r="C200" s="1406"/>
      <c r="D200" s="1384"/>
      <c r="E200" s="1406"/>
      <c r="F200" s="1384"/>
      <c r="G200" s="1449"/>
      <c r="H200" s="1437"/>
      <c r="I200" s="1536"/>
      <c r="J200" s="1502"/>
      <c r="K200" s="1502"/>
      <c r="L200" s="1502"/>
      <c r="M200" s="1502"/>
      <c r="N200" s="1501"/>
      <c r="O200" s="1502"/>
      <c r="P200" s="1502"/>
      <c r="Q200" s="1502"/>
      <c r="R200" s="1503"/>
      <c r="S200" s="1502"/>
      <c r="T200" s="1502"/>
      <c r="U200" s="1502"/>
      <c r="V200" s="1502"/>
      <c r="W200" s="1503"/>
      <c r="X200" s="1501"/>
      <c r="Y200" s="1502"/>
      <c r="Z200" s="1502"/>
      <c r="AA200" s="1502"/>
      <c r="AB200" s="1502"/>
      <c r="AC200" s="1501"/>
      <c r="AD200" s="1502"/>
      <c r="AE200" s="1502"/>
      <c r="AF200" s="1502"/>
      <c r="AG200" s="1503"/>
      <c r="AH200" s="1502"/>
      <c r="AI200" s="1502"/>
      <c r="AJ200" s="1502"/>
      <c r="AK200" s="1502"/>
      <c r="AL200" s="1503"/>
      <c r="AM200" s="1501"/>
      <c r="AN200" s="1502"/>
      <c r="AO200" s="1502"/>
      <c r="AP200" s="1502"/>
      <c r="AQ200" s="1502"/>
      <c r="AR200" s="1501"/>
      <c r="AS200" s="1502"/>
      <c r="AT200" s="1502"/>
      <c r="AU200" s="1502"/>
      <c r="AV200" s="1503"/>
      <c r="AW200" s="1501"/>
      <c r="AX200" s="1502"/>
      <c r="AY200" s="1502"/>
      <c r="AZ200" s="1502"/>
      <c r="BA200" s="1544"/>
      <c r="BB200" s="1545"/>
      <c r="BC200" s="1502"/>
      <c r="BD200" s="1502"/>
      <c r="BE200" s="1502"/>
      <c r="BF200" s="1502"/>
      <c r="BG200" s="1501"/>
      <c r="BH200" s="1502"/>
      <c r="BI200" s="1502"/>
      <c r="BJ200" s="1502"/>
      <c r="BK200" s="1503"/>
      <c r="BL200" s="1502"/>
      <c r="BM200" s="1502"/>
      <c r="BN200" s="1502"/>
      <c r="BO200" s="1502"/>
      <c r="BP200" s="1503"/>
      <c r="BQ200" s="1501"/>
      <c r="BR200" s="1502"/>
      <c r="BS200" s="1502"/>
      <c r="BT200" s="1502"/>
      <c r="BU200" s="1503"/>
      <c r="BV200" s="1502"/>
      <c r="BW200" s="1502"/>
      <c r="BX200" s="1502"/>
      <c r="BY200" s="1502"/>
      <c r="BZ200" s="1503"/>
      <c r="CA200" s="1501"/>
      <c r="CB200" s="1502"/>
      <c r="CC200" s="1502"/>
      <c r="CD200" s="1502"/>
      <c r="CE200" s="1503"/>
      <c r="CF200" s="1501"/>
      <c r="CG200" s="1502"/>
      <c r="CH200" s="1502"/>
      <c r="CI200" s="1502"/>
      <c r="CJ200" s="1503"/>
      <c r="CK200" s="1502"/>
      <c r="CL200" s="1502"/>
      <c r="CM200" s="1502"/>
      <c r="CN200" s="1502"/>
      <c r="CO200" s="1502"/>
      <c r="CP200" s="1501"/>
      <c r="CQ200" s="1502"/>
      <c r="CR200" s="1502"/>
      <c r="CS200" s="1502"/>
      <c r="CT200" s="1503"/>
      <c r="CU200" s="1502"/>
      <c r="CV200" s="1502"/>
      <c r="CW200" s="1502"/>
      <c r="CX200" s="1502"/>
      <c r="CY200" s="1502"/>
      <c r="CZ200" s="1501"/>
      <c r="DA200" s="1502"/>
      <c r="DB200" s="1502"/>
      <c r="DC200" s="1502"/>
      <c r="DD200" s="1503"/>
      <c r="DE200" s="1502"/>
      <c r="DF200" s="1502"/>
      <c r="DG200" s="1502"/>
      <c r="DH200" s="1502"/>
      <c r="DI200" s="1544"/>
      <c r="DJ200" s="1545"/>
      <c r="DK200" s="1502"/>
      <c r="DL200" s="1502"/>
      <c r="DM200" s="1502"/>
      <c r="DN200" s="1502"/>
      <c r="DO200" s="1501"/>
      <c r="DP200" s="1502"/>
      <c r="DQ200" s="1502"/>
      <c r="DR200" s="1502"/>
      <c r="DS200" s="1503"/>
      <c r="DT200" s="1502"/>
      <c r="DU200" s="1502"/>
      <c r="DV200" s="1502"/>
      <c r="DW200" s="1502"/>
      <c r="DX200" s="1502"/>
      <c r="DY200" s="1501"/>
      <c r="DZ200" s="1502"/>
      <c r="EA200" s="1502"/>
      <c r="EB200" s="1502"/>
      <c r="EC200" s="1503"/>
      <c r="ED200" s="1502"/>
      <c r="EE200" s="1502"/>
      <c r="EF200" s="1502"/>
      <c r="EG200" s="1502"/>
      <c r="EH200" s="1502"/>
      <c r="EI200" s="1501"/>
      <c r="EJ200" s="1502"/>
      <c r="EK200" s="1502"/>
      <c r="EL200" s="1502"/>
      <c r="EM200" s="1503"/>
      <c r="EN200" s="1502"/>
      <c r="EO200" s="1502"/>
      <c r="EP200" s="1502"/>
      <c r="EQ200" s="1502"/>
      <c r="ER200" s="1502"/>
      <c r="ES200" s="1501"/>
      <c r="ET200" s="1502"/>
      <c r="EU200" s="1502"/>
      <c r="EV200" s="1502"/>
      <c r="EW200" s="1503"/>
      <c r="EX200" s="1502"/>
      <c r="EY200" s="1502"/>
      <c r="EZ200" s="1502"/>
      <c r="FA200" s="1502"/>
      <c r="FB200" s="1502"/>
      <c r="FC200" s="1501"/>
      <c r="FD200" s="1502"/>
      <c r="FE200" s="1502"/>
      <c r="FF200" s="1502"/>
      <c r="FG200" s="1503"/>
      <c r="FH200" s="1502"/>
      <c r="FI200" s="1502"/>
      <c r="FJ200" s="1502"/>
      <c r="FK200" s="1502"/>
      <c r="FL200" s="1502"/>
      <c r="FM200" s="1501"/>
      <c r="FN200" s="1502"/>
      <c r="FO200" s="1502"/>
      <c r="FP200" s="1502"/>
      <c r="FQ200" s="1503"/>
      <c r="FR200" s="1502"/>
      <c r="FS200" s="1502"/>
      <c r="FT200" s="1502"/>
      <c r="FU200" s="1502"/>
      <c r="FV200" s="1502"/>
      <c r="FW200" s="1501"/>
      <c r="FX200" s="1502"/>
      <c r="FY200" s="1502"/>
      <c r="FZ200" s="1502"/>
      <c r="GA200" s="1503"/>
      <c r="GB200" s="1598"/>
      <c r="GC200" s="1598"/>
      <c r="GD200" s="1598"/>
      <c r="GE200" s="1598"/>
      <c r="GF200" s="1599"/>
      <c r="GG200" s="1501"/>
      <c r="GH200" s="1502"/>
      <c r="GI200" s="1502"/>
      <c r="GJ200" s="1502"/>
      <c r="GK200" s="1541"/>
      <c r="GL200" s="1601"/>
      <c r="GM200" s="2156"/>
      <c r="GN200" s="611"/>
      <c r="GO200" s="1537"/>
      <c r="GP200" s="200"/>
    </row>
    <row r="201" spans="1:198" ht="10.35" hidden="1" customHeight="1">
      <c r="A201" s="1387"/>
      <c r="B201" s="1390" t="str">
        <f>IF($A201="","",VLOOKUP($A201,②従事者明細!$A$3:$I$39,2))</f>
        <v/>
      </c>
      <c r="C201" s="1390" t="str">
        <f>IF($A201="","",VLOOKUP($A201,②従事者明細!$A$3:$I$39,3))</f>
        <v/>
      </c>
      <c r="D201" s="1381" t="str">
        <f>IF($A201="","",VLOOKUP($A201,②従事者明細!$A$3:$I$39,6))</f>
        <v/>
      </c>
      <c r="E201" s="1390" t="str">
        <f>IF($A201="","",VLOOKUP($A201,②従事者明細!$A$3:$I$39,4))</f>
        <v/>
      </c>
      <c r="F201" s="1383" t="str">
        <f>IF($A201="","",VLOOKUP($A201,②従事者明細!$A$3:$I$39,5))</f>
        <v/>
      </c>
      <c r="G201" s="1444" t="s">
        <v>764</v>
      </c>
      <c r="H201" s="1337"/>
      <c r="I201" s="214"/>
      <c r="J201" s="215"/>
      <c r="K201" s="215"/>
      <c r="L201" s="215"/>
      <c r="M201" s="215"/>
      <c r="N201" s="218"/>
      <c r="O201" s="215"/>
      <c r="P201" s="215"/>
      <c r="Q201" s="215"/>
      <c r="R201" s="217"/>
      <c r="S201" s="215"/>
      <c r="T201" s="215"/>
      <c r="U201" s="215"/>
      <c r="V201" s="215"/>
      <c r="W201" s="215"/>
      <c r="X201" s="218"/>
      <c r="Y201" s="215"/>
      <c r="Z201" s="215"/>
      <c r="AA201" s="215"/>
      <c r="AB201" s="215"/>
      <c r="AC201" s="218"/>
      <c r="AD201" s="215"/>
      <c r="AE201" s="215"/>
      <c r="AF201" s="215"/>
      <c r="AG201" s="217"/>
      <c r="AH201" s="215"/>
      <c r="AI201" s="215"/>
      <c r="AJ201" s="215"/>
      <c r="AK201" s="215"/>
      <c r="AL201" s="217"/>
      <c r="AM201" s="215"/>
      <c r="AN201" s="215"/>
      <c r="AO201" s="215"/>
      <c r="AP201" s="215"/>
      <c r="AQ201" s="215"/>
      <c r="AR201" s="218"/>
      <c r="AS201" s="215"/>
      <c r="AT201" s="215"/>
      <c r="AU201" s="215"/>
      <c r="AV201" s="217"/>
      <c r="AW201" s="215"/>
      <c r="AX201" s="215"/>
      <c r="AY201" s="215"/>
      <c r="AZ201" s="215"/>
      <c r="BA201" s="215"/>
      <c r="BB201" s="219"/>
      <c r="BC201" s="215"/>
      <c r="BD201" s="215"/>
      <c r="BE201" s="215"/>
      <c r="BF201" s="215"/>
      <c r="BG201" s="218"/>
      <c r="BH201" s="215"/>
      <c r="BI201" s="215"/>
      <c r="BJ201" s="215"/>
      <c r="BK201" s="217"/>
      <c r="BL201" s="215"/>
      <c r="BM201" s="215"/>
      <c r="BN201" s="215"/>
      <c r="BO201" s="215"/>
      <c r="BP201" s="215"/>
      <c r="BQ201" s="218"/>
      <c r="BR201" s="215"/>
      <c r="BS201" s="215"/>
      <c r="BT201" s="215"/>
      <c r="BU201" s="217"/>
      <c r="BV201" s="215"/>
      <c r="BW201" s="215"/>
      <c r="BX201" s="215"/>
      <c r="BY201" s="215"/>
      <c r="BZ201" s="217"/>
      <c r="CA201" s="218"/>
      <c r="CB201" s="215"/>
      <c r="CC201" s="215"/>
      <c r="CD201" s="215"/>
      <c r="CE201" s="217"/>
      <c r="CF201" s="218"/>
      <c r="CG201" s="215"/>
      <c r="CH201" s="215"/>
      <c r="CI201" s="215"/>
      <c r="CJ201" s="217"/>
      <c r="CK201" s="215"/>
      <c r="CL201" s="215"/>
      <c r="CM201" s="215"/>
      <c r="CN201" s="215"/>
      <c r="CO201" s="215"/>
      <c r="CP201" s="218"/>
      <c r="CQ201" s="215"/>
      <c r="CR201" s="215"/>
      <c r="CS201" s="215"/>
      <c r="CT201" s="217"/>
      <c r="CU201" s="215"/>
      <c r="CV201" s="215"/>
      <c r="CW201" s="215"/>
      <c r="CX201" s="215"/>
      <c r="CY201" s="215"/>
      <c r="CZ201" s="218"/>
      <c r="DA201" s="215"/>
      <c r="DB201" s="215"/>
      <c r="DC201" s="215"/>
      <c r="DD201" s="217"/>
      <c r="DE201" s="215"/>
      <c r="DF201" s="215"/>
      <c r="DG201" s="215"/>
      <c r="DH201" s="215"/>
      <c r="DI201" s="220"/>
      <c r="DJ201" s="219"/>
      <c r="DK201" s="215"/>
      <c r="DL201" s="215"/>
      <c r="DM201" s="215"/>
      <c r="DN201" s="215"/>
      <c r="DO201" s="218"/>
      <c r="DP201" s="215"/>
      <c r="DQ201" s="215"/>
      <c r="DR201" s="215"/>
      <c r="DS201" s="217"/>
      <c r="DT201" s="215"/>
      <c r="DU201" s="215"/>
      <c r="DV201" s="215"/>
      <c r="DW201" s="215"/>
      <c r="DX201" s="215"/>
      <c r="DY201" s="218"/>
      <c r="DZ201" s="215"/>
      <c r="EA201" s="215"/>
      <c r="EB201" s="215"/>
      <c r="EC201" s="217"/>
      <c r="ED201" s="215"/>
      <c r="EE201" s="215"/>
      <c r="EF201" s="215"/>
      <c r="EG201" s="215"/>
      <c r="EH201" s="215"/>
      <c r="EI201" s="218"/>
      <c r="EJ201" s="215"/>
      <c r="EK201" s="215"/>
      <c r="EL201" s="215"/>
      <c r="EM201" s="217"/>
      <c r="EN201" s="215"/>
      <c r="EO201" s="215"/>
      <c r="EP201" s="215"/>
      <c r="EQ201" s="215"/>
      <c r="ER201" s="215"/>
      <c r="ES201" s="218"/>
      <c r="ET201" s="215"/>
      <c r="EU201" s="215"/>
      <c r="EV201" s="215"/>
      <c r="EW201" s="217"/>
      <c r="EX201" s="215"/>
      <c r="EY201" s="215"/>
      <c r="EZ201" s="215"/>
      <c r="FA201" s="215"/>
      <c r="FB201" s="215"/>
      <c r="FC201" s="218"/>
      <c r="FD201" s="215"/>
      <c r="FE201" s="215"/>
      <c r="FF201" s="215"/>
      <c r="FG201" s="217"/>
      <c r="FH201" s="215"/>
      <c r="FI201" s="215"/>
      <c r="FJ201" s="215"/>
      <c r="FK201" s="215"/>
      <c r="FL201" s="215"/>
      <c r="FM201" s="218"/>
      <c r="FN201" s="215"/>
      <c r="FO201" s="215"/>
      <c r="FP201" s="215"/>
      <c r="FQ201" s="217"/>
      <c r="FR201" s="215"/>
      <c r="FS201" s="215"/>
      <c r="FT201" s="215"/>
      <c r="FU201" s="215"/>
      <c r="FV201" s="215"/>
      <c r="FW201" s="218"/>
      <c r="FX201" s="215"/>
      <c r="FY201" s="215"/>
      <c r="FZ201" s="215"/>
      <c r="GA201" s="217"/>
      <c r="GB201" s="215"/>
      <c r="GC201" s="215"/>
      <c r="GD201" s="215"/>
      <c r="GE201" s="215"/>
      <c r="GF201" s="215"/>
      <c r="GG201" s="218"/>
      <c r="GH201" s="215"/>
      <c r="GI201" s="215"/>
      <c r="GJ201" s="215"/>
      <c r="GK201" s="221"/>
      <c r="GL201" s="1514">
        <f>SUM(I203:GK203)</f>
        <v>0</v>
      </c>
      <c r="GM201" s="2154">
        <f>ROUND(GL201/30,2)</f>
        <v>0</v>
      </c>
      <c r="GN201" s="610"/>
      <c r="GO201" s="1602"/>
      <c r="GP201" s="200"/>
    </row>
    <row r="202" spans="1:198" ht="10.35" hidden="1" customHeight="1">
      <c r="A202" s="1387"/>
      <c r="B202" s="1390"/>
      <c r="C202" s="1390"/>
      <c r="D202" s="1381"/>
      <c r="E202" s="1390"/>
      <c r="F202" s="1381"/>
      <c r="G202" s="1444"/>
      <c r="H202" s="1337"/>
      <c r="I202" s="214"/>
      <c r="J202" s="215"/>
      <c r="K202" s="215"/>
      <c r="L202" s="215"/>
      <c r="M202" s="215"/>
      <c r="N202" s="218"/>
      <c r="O202" s="215"/>
      <c r="P202" s="215"/>
      <c r="Q202" s="215"/>
      <c r="R202" s="217"/>
      <c r="S202" s="215"/>
      <c r="T202" s="215"/>
      <c r="U202" s="215"/>
      <c r="V202" s="215"/>
      <c r="W202" s="215"/>
      <c r="X202" s="218"/>
      <c r="Y202" s="215"/>
      <c r="Z202" s="215"/>
      <c r="AA202" s="215"/>
      <c r="AB202" s="215"/>
      <c r="AC202" s="218"/>
      <c r="AD202" s="215"/>
      <c r="AE202" s="215"/>
      <c r="AF202" s="215"/>
      <c r="AG202" s="217"/>
      <c r="AH202" s="215"/>
      <c r="AI202" s="215"/>
      <c r="AJ202" s="215"/>
      <c r="AK202" s="215"/>
      <c r="AL202" s="217"/>
      <c r="AM202" s="218"/>
      <c r="AN202" s="215"/>
      <c r="AO202" s="215"/>
      <c r="AP202" s="215"/>
      <c r="AQ202" s="215"/>
      <c r="AR202" s="218"/>
      <c r="AS202" s="215"/>
      <c r="AT202" s="215"/>
      <c r="AU202" s="215"/>
      <c r="AV202" s="217"/>
      <c r="AW202" s="215"/>
      <c r="AX202" s="215"/>
      <c r="AY202" s="215"/>
      <c r="AZ202" s="215"/>
      <c r="BA202" s="215"/>
      <c r="BB202" s="219"/>
      <c r="BC202" s="215"/>
      <c r="BD202" s="215"/>
      <c r="BE202" s="215"/>
      <c r="BF202" s="215"/>
      <c r="BG202" s="218"/>
      <c r="BH202" s="215"/>
      <c r="BI202" s="215"/>
      <c r="BJ202" s="215"/>
      <c r="BK202" s="217"/>
      <c r="BL202" s="215"/>
      <c r="BM202" s="215"/>
      <c r="BN202" s="215"/>
      <c r="BO202" s="215"/>
      <c r="BP202" s="215"/>
      <c r="BQ202" s="218"/>
      <c r="BR202" s="215"/>
      <c r="BS202" s="215"/>
      <c r="BT202" s="215"/>
      <c r="BU202" s="217"/>
      <c r="BV202" s="215"/>
      <c r="BW202" s="215"/>
      <c r="BX202" s="215"/>
      <c r="BY202" s="215"/>
      <c r="BZ202" s="217"/>
      <c r="CA202" s="218"/>
      <c r="CB202" s="215"/>
      <c r="CC202" s="215"/>
      <c r="CD202" s="215"/>
      <c r="CE202" s="217"/>
      <c r="CF202" s="218"/>
      <c r="CG202" s="215"/>
      <c r="CH202" s="215"/>
      <c r="CI202" s="215"/>
      <c r="CJ202" s="217"/>
      <c r="CK202" s="215"/>
      <c r="CL202" s="215"/>
      <c r="CM202" s="215"/>
      <c r="CN202" s="215"/>
      <c r="CO202" s="215"/>
      <c r="CP202" s="218"/>
      <c r="CQ202" s="215"/>
      <c r="CR202" s="215"/>
      <c r="CS202" s="215"/>
      <c r="CT202" s="217"/>
      <c r="CU202" s="215"/>
      <c r="CV202" s="215"/>
      <c r="CW202" s="215"/>
      <c r="CX202" s="215"/>
      <c r="CY202" s="215"/>
      <c r="CZ202" s="218"/>
      <c r="DA202" s="215"/>
      <c r="DB202" s="215"/>
      <c r="DC202" s="215"/>
      <c r="DD202" s="217"/>
      <c r="DE202" s="215"/>
      <c r="DF202" s="215"/>
      <c r="DG202" s="215"/>
      <c r="DH202" s="215"/>
      <c r="DI202" s="220"/>
      <c r="DJ202" s="219"/>
      <c r="DK202" s="215"/>
      <c r="DL202" s="215"/>
      <c r="DM202" s="215"/>
      <c r="DN202" s="215"/>
      <c r="DO202" s="218"/>
      <c r="DP202" s="215"/>
      <c r="DQ202" s="215"/>
      <c r="DR202" s="215"/>
      <c r="DS202" s="217"/>
      <c r="DT202" s="215"/>
      <c r="DU202" s="215"/>
      <c r="DV202" s="215"/>
      <c r="DW202" s="215"/>
      <c r="DX202" s="215"/>
      <c r="DY202" s="218"/>
      <c r="DZ202" s="215"/>
      <c r="EA202" s="215"/>
      <c r="EB202" s="215"/>
      <c r="EC202" s="217"/>
      <c r="ED202" s="215"/>
      <c r="EE202" s="215"/>
      <c r="EF202" s="215"/>
      <c r="EG202" s="215"/>
      <c r="EH202" s="215"/>
      <c r="EI202" s="218"/>
      <c r="EJ202" s="215"/>
      <c r="EK202" s="215"/>
      <c r="EL202" s="215"/>
      <c r="EM202" s="217"/>
      <c r="EN202" s="215"/>
      <c r="EO202" s="215"/>
      <c r="EP202" s="215"/>
      <c r="EQ202" s="215"/>
      <c r="ER202" s="215"/>
      <c r="ES202" s="218"/>
      <c r="ET202" s="215"/>
      <c r="EU202" s="215"/>
      <c r="EV202" s="215"/>
      <c r="EW202" s="217"/>
      <c r="EX202" s="215"/>
      <c r="EY202" s="215"/>
      <c r="EZ202" s="215"/>
      <c r="FA202" s="215"/>
      <c r="FB202" s="215"/>
      <c r="FC202" s="218"/>
      <c r="FD202" s="215"/>
      <c r="FE202" s="215"/>
      <c r="FF202" s="215"/>
      <c r="FG202" s="217"/>
      <c r="FH202" s="215"/>
      <c r="FI202" s="215"/>
      <c r="FJ202" s="215"/>
      <c r="FK202" s="215"/>
      <c r="FL202" s="215"/>
      <c r="FM202" s="218"/>
      <c r="FN202" s="215"/>
      <c r="FO202" s="215"/>
      <c r="FP202" s="215"/>
      <c r="FQ202" s="217"/>
      <c r="FR202" s="215"/>
      <c r="FS202" s="215"/>
      <c r="FT202" s="215"/>
      <c r="FU202" s="215"/>
      <c r="FV202" s="215"/>
      <c r="FW202" s="218"/>
      <c r="FX202" s="215"/>
      <c r="FY202" s="215"/>
      <c r="FZ202" s="215"/>
      <c r="GA202" s="217"/>
      <c r="GB202" s="215"/>
      <c r="GC202" s="215"/>
      <c r="GD202" s="215"/>
      <c r="GE202" s="215"/>
      <c r="GF202" s="215"/>
      <c r="GG202" s="218"/>
      <c r="GH202" s="215"/>
      <c r="GI202" s="215"/>
      <c r="GJ202" s="215"/>
      <c r="GK202" s="221"/>
      <c r="GL202" s="1549"/>
      <c r="GM202" s="2154"/>
      <c r="GN202" s="610"/>
      <c r="GO202" s="1525"/>
      <c r="GP202" s="200"/>
    </row>
    <row r="203" spans="1:198" ht="10.35" hidden="1" customHeight="1">
      <c r="A203" s="1387"/>
      <c r="B203" s="1390"/>
      <c r="C203" s="1390"/>
      <c r="D203" s="1381"/>
      <c r="E203" s="1390"/>
      <c r="F203" s="1381"/>
      <c r="G203" s="1445"/>
      <c r="H203" s="1338"/>
      <c r="I203" s="1517"/>
      <c r="J203" s="1511"/>
      <c r="K203" s="1511"/>
      <c r="L203" s="1511"/>
      <c r="M203" s="1511"/>
      <c r="N203" s="1603"/>
      <c r="O203" s="1592"/>
      <c r="P203" s="1592"/>
      <c r="Q203" s="1592"/>
      <c r="R203" s="1593"/>
      <c r="S203" s="1511"/>
      <c r="T203" s="1511"/>
      <c r="U203" s="1511"/>
      <c r="V203" s="1511"/>
      <c r="W203" s="1512"/>
      <c r="X203" s="1510"/>
      <c r="Y203" s="1511"/>
      <c r="Z203" s="1511"/>
      <c r="AA203" s="1511"/>
      <c r="AB203" s="1511"/>
      <c r="AC203" s="1510"/>
      <c r="AD203" s="1511"/>
      <c r="AE203" s="1511"/>
      <c r="AF203" s="1511"/>
      <c r="AG203" s="1512"/>
      <c r="AH203" s="1511"/>
      <c r="AI203" s="1511"/>
      <c r="AJ203" s="1511"/>
      <c r="AK203" s="1511"/>
      <c r="AL203" s="1512"/>
      <c r="AM203" s="1510"/>
      <c r="AN203" s="1511"/>
      <c r="AO203" s="1511"/>
      <c r="AP203" s="1511"/>
      <c r="AQ203" s="1511"/>
      <c r="AR203" s="1510"/>
      <c r="AS203" s="1511"/>
      <c r="AT203" s="1511"/>
      <c r="AU203" s="1511"/>
      <c r="AV203" s="1512"/>
      <c r="AW203" s="1510"/>
      <c r="AX203" s="1511"/>
      <c r="AY203" s="1511"/>
      <c r="AZ203" s="1511"/>
      <c r="BA203" s="1521"/>
      <c r="BB203" s="1522"/>
      <c r="BC203" s="1511"/>
      <c r="BD203" s="1511"/>
      <c r="BE203" s="1511"/>
      <c r="BF203" s="1511"/>
      <c r="BG203" s="1510"/>
      <c r="BH203" s="1511"/>
      <c r="BI203" s="1511"/>
      <c r="BJ203" s="1511"/>
      <c r="BK203" s="1512"/>
      <c r="BL203" s="1511"/>
      <c r="BM203" s="1511"/>
      <c r="BN203" s="1511"/>
      <c r="BO203" s="1511"/>
      <c r="BP203" s="1512"/>
      <c r="BQ203" s="1510"/>
      <c r="BR203" s="1511"/>
      <c r="BS203" s="1511"/>
      <c r="BT203" s="1511"/>
      <c r="BU203" s="1512"/>
      <c r="BV203" s="1511"/>
      <c r="BW203" s="1511"/>
      <c r="BX203" s="1511"/>
      <c r="BY203" s="1511"/>
      <c r="BZ203" s="1512"/>
      <c r="CA203" s="1510"/>
      <c r="CB203" s="1511"/>
      <c r="CC203" s="1511"/>
      <c r="CD203" s="1511"/>
      <c r="CE203" s="1512"/>
      <c r="CF203" s="1510"/>
      <c r="CG203" s="1511"/>
      <c r="CH203" s="1511"/>
      <c r="CI203" s="1511"/>
      <c r="CJ203" s="1512"/>
      <c r="CK203" s="1511"/>
      <c r="CL203" s="1511"/>
      <c r="CM203" s="1511"/>
      <c r="CN203" s="1511"/>
      <c r="CO203" s="1511"/>
      <c r="CP203" s="1510"/>
      <c r="CQ203" s="1511"/>
      <c r="CR203" s="1511"/>
      <c r="CS203" s="1511"/>
      <c r="CT203" s="1512"/>
      <c r="CU203" s="1511"/>
      <c r="CV203" s="1511"/>
      <c r="CW203" s="1511"/>
      <c r="CX203" s="1511"/>
      <c r="CY203" s="1511"/>
      <c r="CZ203" s="1510"/>
      <c r="DA203" s="1511"/>
      <c r="DB203" s="1511"/>
      <c r="DC203" s="1511"/>
      <c r="DD203" s="1512"/>
      <c r="DE203" s="1511"/>
      <c r="DF203" s="1511"/>
      <c r="DG203" s="1511"/>
      <c r="DH203" s="1511"/>
      <c r="DI203" s="1521"/>
      <c r="DJ203" s="1522"/>
      <c r="DK203" s="1511"/>
      <c r="DL203" s="1511"/>
      <c r="DM203" s="1511"/>
      <c r="DN203" s="1511"/>
      <c r="DO203" s="1510"/>
      <c r="DP203" s="1511"/>
      <c r="DQ203" s="1511"/>
      <c r="DR203" s="1511"/>
      <c r="DS203" s="1512"/>
      <c r="DT203" s="1511"/>
      <c r="DU203" s="1511"/>
      <c r="DV203" s="1511"/>
      <c r="DW203" s="1511"/>
      <c r="DX203" s="1511"/>
      <c r="DY203" s="1510"/>
      <c r="DZ203" s="1511"/>
      <c r="EA203" s="1511"/>
      <c r="EB203" s="1511"/>
      <c r="EC203" s="1512"/>
      <c r="ED203" s="1511"/>
      <c r="EE203" s="1511"/>
      <c r="EF203" s="1511"/>
      <c r="EG203" s="1511"/>
      <c r="EH203" s="1511"/>
      <c r="EI203" s="1510"/>
      <c r="EJ203" s="1511"/>
      <c r="EK203" s="1511"/>
      <c r="EL203" s="1511"/>
      <c r="EM203" s="1512"/>
      <c r="EN203" s="1511"/>
      <c r="EO203" s="1511"/>
      <c r="EP203" s="1511"/>
      <c r="EQ203" s="1511"/>
      <c r="ER203" s="1511"/>
      <c r="ES203" s="1510"/>
      <c r="ET203" s="1511"/>
      <c r="EU203" s="1511"/>
      <c r="EV203" s="1511"/>
      <c r="EW203" s="1512"/>
      <c r="EX203" s="1511"/>
      <c r="EY203" s="1511"/>
      <c r="EZ203" s="1511"/>
      <c r="FA203" s="1511"/>
      <c r="FB203" s="1511"/>
      <c r="FC203" s="1510"/>
      <c r="FD203" s="1511"/>
      <c r="FE203" s="1511"/>
      <c r="FF203" s="1511"/>
      <c r="FG203" s="1512"/>
      <c r="FH203" s="1511"/>
      <c r="FI203" s="1511"/>
      <c r="FJ203" s="1511"/>
      <c r="FK203" s="1511"/>
      <c r="FL203" s="1511"/>
      <c r="FM203" s="1510"/>
      <c r="FN203" s="1511"/>
      <c r="FO203" s="1511"/>
      <c r="FP203" s="1511"/>
      <c r="FQ203" s="1512"/>
      <c r="FR203" s="1511"/>
      <c r="FS203" s="1511"/>
      <c r="FT203" s="1511"/>
      <c r="FU203" s="1511"/>
      <c r="FV203" s="1511"/>
      <c r="FW203" s="1510"/>
      <c r="FX203" s="1511"/>
      <c r="FY203" s="1511"/>
      <c r="FZ203" s="1511"/>
      <c r="GA203" s="1512"/>
      <c r="GB203" s="1511"/>
      <c r="GC203" s="1511"/>
      <c r="GD203" s="1511"/>
      <c r="GE203" s="1511"/>
      <c r="GF203" s="1512"/>
      <c r="GG203" s="1510"/>
      <c r="GH203" s="1511"/>
      <c r="GI203" s="1511"/>
      <c r="GJ203" s="1511"/>
      <c r="GK203" s="1513"/>
      <c r="GL203" s="1549"/>
      <c r="GM203" s="2155"/>
      <c r="GN203" s="610"/>
      <c r="GO203" s="1525"/>
      <c r="GP203" s="200"/>
    </row>
    <row r="204" spans="1:198" ht="10.35" hidden="1" customHeight="1">
      <c r="A204" s="1387"/>
      <c r="B204" s="1390"/>
      <c r="C204" s="1390"/>
      <c r="D204" s="1381"/>
      <c r="E204" s="1390"/>
      <c r="F204" s="1381"/>
      <c r="G204" s="1395" t="s">
        <v>767</v>
      </c>
      <c r="H204" s="1337"/>
      <c r="I204" s="214"/>
      <c r="J204" s="215"/>
      <c r="K204" s="215"/>
      <c r="L204" s="215"/>
      <c r="M204" s="215"/>
      <c r="N204" s="218"/>
      <c r="O204" s="215"/>
      <c r="P204" s="215"/>
      <c r="Q204" s="215"/>
      <c r="R204" s="217"/>
      <c r="S204" s="215"/>
      <c r="T204" s="215"/>
      <c r="U204" s="215"/>
      <c r="V204" s="215"/>
      <c r="W204" s="215"/>
      <c r="X204" s="218"/>
      <c r="Y204" s="215"/>
      <c r="Z204" s="215"/>
      <c r="AA204" s="215"/>
      <c r="AB204" s="215"/>
      <c r="AC204" s="218"/>
      <c r="AD204" s="215"/>
      <c r="AE204" s="215"/>
      <c r="AF204" s="215"/>
      <c r="AG204" s="217"/>
      <c r="AH204" s="215"/>
      <c r="AI204" s="215"/>
      <c r="AJ204" s="215"/>
      <c r="AK204" s="215"/>
      <c r="AL204" s="217"/>
      <c r="AM204" s="215"/>
      <c r="AN204" s="215"/>
      <c r="AO204" s="215"/>
      <c r="AP204" s="215"/>
      <c r="AQ204" s="215"/>
      <c r="AR204" s="218"/>
      <c r="AS204" s="215"/>
      <c r="AT204" s="215"/>
      <c r="AU204" s="215"/>
      <c r="AV204" s="217"/>
      <c r="AW204" s="215"/>
      <c r="AX204" s="215"/>
      <c r="AY204" s="215"/>
      <c r="AZ204" s="215"/>
      <c r="BA204" s="215"/>
      <c r="BB204" s="219"/>
      <c r="BC204" s="215"/>
      <c r="BD204" s="215"/>
      <c r="BE204" s="215"/>
      <c r="BF204" s="215"/>
      <c r="BG204" s="218"/>
      <c r="BH204" s="215"/>
      <c r="BI204" s="215"/>
      <c r="BJ204" s="215"/>
      <c r="BK204" s="217"/>
      <c r="BL204" s="215"/>
      <c r="BM204" s="215"/>
      <c r="BN204" s="215"/>
      <c r="BO204" s="215"/>
      <c r="BP204" s="217"/>
      <c r="BQ204" s="218"/>
      <c r="BR204" s="215"/>
      <c r="BS204" s="215"/>
      <c r="BT204" s="215"/>
      <c r="BU204" s="217"/>
      <c r="BV204" s="215"/>
      <c r="BW204" s="215"/>
      <c r="BX204" s="215"/>
      <c r="BY204" s="215"/>
      <c r="BZ204" s="217"/>
      <c r="CA204" s="218"/>
      <c r="CB204" s="215"/>
      <c r="CC204" s="215"/>
      <c r="CD204" s="215"/>
      <c r="CE204" s="217"/>
      <c r="CF204" s="218"/>
      <c r="CG204" s="215"/>
      <c r="CH204" s="215"/>
      <c r="CI204" s="215"/>
      <c r="CJ204" s="217"/>
      <c r="CK204" s="215"/>
      <c r="CL204" s="215"/>
      <c r="CM204" s="215"/>
      <c r="CN204" s="215"/>
      <c r="CO204" s="215"/>
      <c r="CP204" s="218"/>
      <c r="CQ204" s="215"/>
      <c r="CR204" s="215"/>
      <c r="CS204" s="215"/>
      <c r="CT204" s="217"/>
      <c r="CU204" s="215"/>
      <c r="CV204" s="215"/>
      <c r="CW204" s="215"/>
      <c r="CX204" s="215"/>
      <c r="CY204" s="215"/>
      <c r="CZ204" s="218"/>
      <c r="DA204" s="215"/>
      <c r="DB204" s="215"/>
      <c r="DC204" s="215"/>
      <c r="DD204" s="217"/>
      <c r="DE204" s="215"/>
      <c r="DF204" s="215"/>
      <c r="DG204" s="215"/>
      <c r="DH204" s="215"/>
      <c r="DI204" s="220"/>
      <c r="DJ204" s="219"/>
      <c r="DK204" s="215"/>
      <c r="DL204" s="215"/>
      <c r="DM204" s="215"/>
      <c r="DN204" s="215"/>
      <c r="DO204" s="218"/>
      <c r="DP204" s="215"/>
      <c r="DQ204" s="215"/>
      <c r="DR204" s="215"/>
      <c r="DS204" s="217"/>
      <c r="DT204" s="215"/>
      <c r="DU204" s="215"/>
      <c r="DV204" s="215"/>
      <c r="DW204" s="215"/>
      <c r="DX204" s="215"/>
      <c r="DY204" s="218"/>
      <c r="DZ204" s="215"/>
      <c r="EA204" s="215"/>
      <c r="EB204" s="215"/>
      <c r="EC204" s="217"/>
      <c r="ED204" s="215"/>
      <c r="EE204" s="215"/>
      <c r="EF204" s="215"/>
      <c r="EG204" s="215"/>
      <c r="EH204" s="215"/>
      <c r="EI204" s="218"/>
      <c r="EJ204" s="215"/>
      <c r="EK204" s="215"/>
      <c r="EL204" s="215"/>
      <c r="EM204" s="217"/>
      <c r="EN204" s="215"/>
      <c r="EO204" s="215"/>
      <c r="EP204" s="215"/>
      <c r="EQ204" s="215"/>
      <c r="ER204" s="215"/>
      <c r="ES204" s="218"/>
      <c r="ET204" s="215"/>
      <c r="EU204" s="215"/>
      <c r="EV204" s="215"/>
      <c r="EW204" s="217"/>
      <c r="EX204" s="215"/>
      <c r="EY204" s="215"/>
      <c r="EZ204" s="215"/>
      <c r="FA204" s="215"/>
      <c r="FB204" s="215"/>
      <c r="FC204" s="218"/>
      <c r="FD204" s="215"/>
      <c r="FE204" s="215"/>
      <c r="FF204" s="215"/>
      <c r="FG204" s="217"/>
      <c r="FH204" s="215"/>
      <c r="FI204" s="215"/>
      <c r="FJ204" s="215"/>
      <c r="FK204" s="215"/>
      <c r="FL204" s="215"/>
      <c r="FM204" s="218"/>
      <c r="FN204" s="215"/>
      <c r="FO204" s="215"/>
      <c r="FP204" s="215"/>
      <c r="FQ204" s="217"/>
      <c r="FR204" s="215"/>
      <c r="FS204" s="215"/>
      <c r="FT204" s="215"/>
      <c r="FU204" s="215"/>
      <c r="FV204" s="215"/>
      <c r="FW204" s="218"/>
      <c r="FX204" s="215"/>
      <c r="FY204" s="215"/>
      <c r="FZ204" s="215"/>
      <c r="GA204" s="217"/>
      <c r="GB204" s="215"/>
      <c r="GC204" s="215"/>
      <c r="GD204" s="215"/>
      <c r="GE204" s="215"/>
      <c r="GF204" s="215"/>
      <c r="GG204" s="218"/>
      <c r="GH204" s="215"/>
      <c r="GI204" s="215"/>
      <c r="GJ204" s="215"/>
      <c r="GK204" s="221"/>
      <c r="GL204" s="1504">
        <f>SUM(I206:GK206)</f>
        <v>0</v>
      </c>
      <c r="GM204" s="2154">
        <f>ROUND(GL204/30,2)</f>
        <v>0</v>
      </c>
      <c r="GN204" s="610"/>
      <c r="GO204" s="1525"/>
      <c r="GP204" s="200"/>
    </row>
    <row r="205" spans="1:198" ht="10.35" hidden="1" customHeight="1">
      <c r="A205" s="1387"/>
      <c r="B205" s="1390"/>
      <c r="C205" s="1390"/>
      <c r="D205" s="1381"/>
      <c r="E205" s="1390"/>
      <c r="F205" s="1381"/>
      <c r="G205" s="1395"/>
      <c r="H205" s="1337"/>
      <c r="I205" s="214"/>
      <c r="J205" s="215"/>
      <c r="K205" s="215"/>
      <c r="L205" s="215"/>
      <c r="M205" s="215"/>
      <c r="N205" s="218"/>
      <c r="O205" s="215"/>
      <c r="P205" s="215"/>
      <c r="Q205" s="215"/>
      <c r="R205" s="217"/>
      <c r="S205" s="215"/>
      <c r="T205" s="215"/>
      <c r="U205" s="215"/>
      <c r="V205" s="215"/>
      <c r="W205" s="215"/>
      <c r="X205" s="218"/>
      <c r="Y205" s="215"/>
      <c r="Z205" s="215"/>
      <c r="AA205" s="215"/>
      <c r="AB205" s="215"/>
      <c r="AC205" s="218"/>
      <c r="AD205" s="215"/>
      <c r="AE205" s="215"/>
      <c r="AF205" s="215"/>
      <c r="AG205" s="217"/>
      <c r="AH205" s="215"/>
      <c r="AI205" s="215"/>
      <c r="AJ205" s="215"/>
      <c r="AK205" s="215"/>
      <c r="AL205" s="217"/>
      <c r="AM205" s="215"/>
      <c r="AN205" s="215"/>
      <c r="AO205" s="215"/>
      <c r="AP205" s="215"/>
      <c r="AQ205" s="215"/>
      <c r="AR205" s="218"/>
      <c r="AS205" s="215"/>
      <c r="AT205" s="215"/>
      <c r="AU205" s="215"/>
      <c r="AV205" s="217"/>
      <c r="AW205" s="215"/>
      <c r="AX205" s="215"/>
      <c r="AY205" s="215"/>
      <c r="AZ205" s="215"/>
      <c r="BA205" s="215"/>
      <c r="BB205" s="219"/>
      <c r="BC205" s="215"/>
      <c r="BD205" s="215"/>
      <c r="BE205" s="215"/>
      <c r="BF205" s="215"/>
      <c r="BG205" s="218"/>
      <c r="BH205" s="215"/>
      <c r="BI205" s="215"/>
      <c r="BJ205" s="215"/>
      <c r="BK205" s="217"/>
      <c r="BL205" s="215"/>
      <c r="BM205" s="215"/>
      <c r="BN205" s="215"/>
      <c r="BO205" s="215"/>
      <c r="BP205" s="217"/>
      <c r="BQ205" s="218"/>
      <c r="BR205" s="215"/>
      <c r="BS205" s="215"/>
      <c r="BT205" s="215"/>
      <c r="BU205" s="217"/>
      <c r="BV205" s="215"/>
      <c r="BW205" s="215"/>
      <c r="BX205" s="215"/>
      <c r="BY205" s="215"/>
      <c r="BZ205" s="217"/>
      <c r="CA205" s="218"/>
      <c r="CB205" s="215"/>
      <c r="CC205" s="215"/>
      <c r="CD205" s="215"/>
      <c r="CE205" s="217"/>
      <c r="CF205" s="218"/>
      <c r="CG205" s="215"/>
      <c r="CH205" s="215"/>
      <c r="CI205" s="215"/>
      <c r="CJ205" s="217"/>
      <c r="CK205" s="215"/>
      <c r="CL205" s="215"/>
      <c r="CM205" s="215"/>
      <c r="CN205" s="215"/>
      <c r="CO205" s="215"/>
      <c r="CP205" s="218"/>
      <c r="CQ205" s="215"/>
      <c r="CR205" s="215"/>
      <c r="CS205" s="215"/>
      <c r="CT205" s="217"/>
      <c r="CU205" s="215"/>
      <c r="CV205" s="215"/>
      <c r="CW205" s="215"/>
      <c r="CX205" s="215"/>
      <c r="CY205" s="215"/>
      <c r="CZ205" s="218"/>
      <c r="DA205" s="215"/>
      <c r="DB205" s="215"/>
      <c r="DC205" s="215"/>
      <c r="DD205" s="217"/>
      <c r="DE205" s="215"/>
      <c r="DF205" s="215"/>
      <c r="DG205" s="215"/>
      <c r="DH205" s="215"/>
      <c r="DI205" s="220"/>
      <c r="DJ205" s="219"/>
      <c r="DK205" s="215"/>
      <c r="DL205" s="215"/>
      <c r="DM205" s="215"/>
      <c r="DN205" s="215"/>
      <c r="DO205" s="218"/>
      <c r="DP205" s="215"/>
      <c r="DQ205" s="215"/>
      <c r="DR205" s="215"/>
      <c r="DS205" s="217"/>
      <c r="DT205" s="215"/>
      <c r="DU205" s="215"/>
      <c r="DV205" s="215"/>
      <c r="DW205" s="215"/>
      <c r="DX205" s="215"/>
      <c r="DY205" s="218"/>
      <c r="DZ205" s="215"/>
      <c r="EA205" s="215"/>
      <c r="EB205" s="215"/>
      <c r="EC205" s="217"/>
      <c r="ED205" s="215"/>
      <c r="EE205" s="215"/>
      <c r="EF205" s="215"/>
      <c r="EG205" s="215"/>
      <c r="EH205" s="215"/>
      <c r="EI205" s="218"/>
      <c r="EJ205" s="215"/>
      <c r="EK205" s="215"/>
      <c r="EL205" s="215"/>
      <c r="EM205" s="217"/>
      <c r="EN205" s="215"/>
      <c r="EO205" s="215"/>
      <c r="EP205" s="215"/>
      <c r="EQ205" s="215"/>
      <c r="ER205" s="215"/>
      <c r="ES205" s="218"/>
      <c r="ET205" s="215"/>
      <c r="EU205" s="215"/>
      <c r="EV205" s="215"/>
      <c r="EW205" s="217"/>
      <c r="EX205" s="215"/>
      <c r="EY205" s="215"/>
      <c r="EZ205" s="215"/>
      <c r="FA205" s="215"/>
      <c r="FB205" s="215"/>
      <c r="FC205" s="218"/>
      <c r="FD205" s="215"/>
      <c r="FE205" s="215"/>
      <c r="FF205" s="215"/>
      <c r="FG205" s="217"/>
      <c r="FH205" s="215"/>
      <c r="FI205" s="215"/>
      <c r="FJ205" s="215"/>
      <c r="FK205" s="215"/>
      <c r="FL205" s="215"/>
      <c r="FM205" s="218"/>
      <c r="FN205" s="215"/>
      <c r="FO205" s="215"/>
      <c r="FP205" s="215"/>
      <c r="FQ205" s="217"/>
      <c r="FR205" s="215"/>
      <c r="FS205" s="215"/>
      <c r="FT205" s="215"/>
      <c r="FU205" s="215"/>
      <c r="FV205" s="215"/>
      <c r="FW205" s="218"/>
      <c r="FX205" s="215"/>
      <c r="FY205" s="215"/>
      <c r="FZ205" s="215"/>
      <c r="GA205" s="217"/>
      <c r="GB205" s="215"/>
      <c r="GC205" s="215"/>
      <c r="GD205" s="215"/>
      <c r="GE205" s="215"/>
      <c r="GF205" s="215"/>
      <c r="GG205" s="218"/>
      <c r="GH205" s="215"/>
      <c r="GI205" s="215"/>
      <c r="GJ205" s="215"/>
      <c r="GK205" s="221"/>
      <c r="GL205" s="1505"/>
      <c r="GM205" s="2154"/>
      <c r="GN205" s="610"/>
      <c r="GO205" s="1525"/>
      <c r="GP205" s="200"/>
    </row>
    <row r="206" spans="1:198" ht="10.35" hidden="1" customHeight="1">
      <c r="A206" s="1387"/>
      <c r="B206" s="1390"/>
      <c r="C206" s="1390"/>
      <c r="D206" s="1381"/>
      <c r="E206" s="1390"/>
      <c r="F206" s="1381"/>
      <c r="G206" s="1396"/>
      <c r="H206" s="1338"/>
      <c r="I206" s="1591"/>
      <c r="J206" s="1592"/>
      <c r="K206" s="1592"/>
      <c r="L206" s="1592"/>
      <c r="M206" s="1592"/>
      <c r="N206" s="1510"/>
      <c r="O206" s="1511"/>
      <c r="P206" s="1511"/>
      <c r="Q206" s="1511"/>
      <c r="R206" s="1512"/>
      <c r="S206" s="1511"/>
      <c r="T206" s="1511"/>
      <c r="U206" s="1511"/>
      <c r="V206" s="1511"/>
      <c r="W206" s="1512"/>
      <c r="X206" s="1510"/>
      <c r="Y206" s="1511"/>
      <c r="Z206" s="1511"/>
      <c r="AA206" s="1511"/>
      <c r="AB206" s="1511"/>
      <c r="AC206" s="1510"/>
      <c r="AD206" s="1511"/>
      <c r="AE206" s="1511"/>
      <c r="AF206" s="1511"/>
      <c r="AG206" s="1512"/>
      <c r="AH206" s="1511"/>
      <c r="AI206" s="1511"/>
      <c r="AJ206" s="1511"/>
      <c r="AK206" s="1511"/>
      <c r="AL206" s="1512"/>
      <c r="AM206" s="1510"/>
      <c r="AN206" s="1511"/>
      <c r="AO206" s="1511"/>
      <c r="AP206" s="1511"/>
      <c r="AQ206" s="1511"/>
      <c r="AR206" s="1510"/>
      <c r="AS206" s="1511"/>
      <c r="AT206" s="1511"/>
      <c r="AU206" s="1511"/>
      <c r="AV206" s="1512"/>
      <c r="AW206" s="1510"/>
      <c r="AX206" s="1511"/>
      <c r="AY206" s="1511"/>
      <c r="AZ206" s="1511"/>
      <c r="BA206" s="1521"/>
      <c r="BB206" s="1522"/>
      <c r="BC206" s="1511"/>
      <c r="BD206" s="1511"/>
      <c r="BE206" s="1511"/>
      <c r="BF206" s="1511"/>
      <c r="BG206" s="1510"/>
      <c r="BH206" s="1511"/>
      <c r="BI206" s="1511"/>
      <c r="BJ206" s="1511"/>
      <c r="BK206" s="1512"/>
      <c r="BL206" s="1511"/>
      <c r="BM206" s="1511"/>
      <c r="BN206" s="1511"/>
      <c r="BO206" s="1511"/>
      <c r="BP206" s="1512"/>
      <c r="BQ206" s="1510"/>
      <c r="BR206" s="1511"/>
      <c r="BS206" s="1511"/>
      <c r="BT206" s="1511"/>
      <c r="BU206" s="1512"/>
      <c r="BV206" s="1511"/>
      <c r="BW206" s="1511"/>
      <c r="BX206" s="1511"/>
      <c r="BY206" s="1511"/>
      <c r="BZ206" s="1512"/>
      <c r="CA206" s="1510"/>
      <c r="CB206" s="1511"/>
      <c r="CC206" s="1511"/>
      <c r="CD206" s="1511"/>
      <c r="CE206" s="1512"/>
      <c r="CF206" s="1510"/>
      <c r="CG206" s="1511"/>
      <c r="CH206" s="1511"/>
      <c r="CI206" s="1511"/>
      <c r="CJ206" s="1512"/>
      <c r="CK206" s="1511"/>
      <c r="CL206" s="1511"/>
      <c r="CM206" s="1511"/>
      <c r="CN206" s="1511"/>
      <c r="CO206" s="1511"/>
      <c r="CP206" s="1510"/>
      <c r="CQ206" s="1511"/>
      <c r="CR206" s="1511"/>
      <c r="CS206" s="1511"/>
      <c r="CT206" s="1512"/>
      <c r="CU206" s="1511"/>
      <c r="CV206" s="1511"/>
      <c r="CW206" s="1511"/>
      <c r="CX206" s="1511"/>
      <c r="CY206" s="1511"/>
      <c r="CZ206" s="1510"/>
      <c r="DA206" s="1511"/>
      <c r="DB206" s="1511"/>
      <c r="DC206" s="1511"/>
      <c r="DD206" s="1512"/>
      <c r="DE206" s="1511"/>
      <c r="DF206" s="1511"/>
      <c r="DG206" s="1511"/>
      <c r="DH206" s="1511"/>
      <c r="DI206" s="1521"/>
      <c r="DJ206" s="1522"/>
      <c r="DK206" s="1511"/>
      <c r="DL206" s="1511"/>
      <c r="DM206" s="1511"/>
      <c r="DN206" s="1511"/>
      <c r="DO206" s="1510"/>
      <c r="DP206" s="1511"/>
      <c r="DQ206" s="1511"/>
      <c r="DR206" s="1511"/>
      <c r="DS206" s="1512"/>
      <c r="DT206" s="1511"/>
      <c r="DU206" s="1511"/>
      <c r="DV206" s="1511"/>
      <c r="DW206" s="1511"/>
      <c r="DX206" s="1511"/>
      <c r="DY206" s="1510"/>
      <c r="DZ206" s="1511"/>
      <c r="EA206" s="1511"/>
      <c r="EB206" s="1511"/>
      <c r="EC206" s="1512"/>
      <c r="ED206" s="1511"/>
      <c r="EE206" s="1511"/>
      <c r="EF206" s="1511"/>
      <c r="EG206" s="1511"/>
      <c r="EH206" s="1511"/>
      <c r="EI206" s="1510"/>
      <c r="EJ206" s="1511"/>
      <c r="EK206" s="1511"/>
      <c r="EL206" s="1511"/>
      <c r="EM206" s="1512"/>
      <c r="EN206" s="1511"/>
      <c r="EO206" s="1511"/>
      <c r="EP206" s="1511"/>
      <c r="EQ206" s="1511"/>
      <c r="ER206" s="1511"/>
      <c r="ES206" s="1510"/>
      <c r="ET206" s="1511"/>
      <c r="EU206" s="1511"/>
      <c r="EV206" s="1511"/>
      <c r="EW206" s="1512"/>
      <c r="EX206" s="1511"/>
      <c r="EY206" s="1511"/>
      <c r="EZ206" s="1511"/>
      <c r="FA206" s="1511"/>
      <c r="FB206" s="1511"/>
      <c r="FC206" s="1510"/>
      <c r="FD206" s="1511"/>
      <c r="FE206" s="1511"/>
      <c r="FF206" s="1511"/>
      <c r="FG206" s="1512"/>
      <c r="FH206" s="1511"/>
      <c r="FI206" s="1511"/>
      <c r="FJ206" s="1511"/>
      <c r="FK206" s="1511"/>
      <c r="FL206" s="1511"/>
      <c r="FM206" s="1510"/>
      <c r="FN206" s="1511"/>
      <c r="FO206" s="1511"/>
      <c r="FP206" s="1511"/>
      <c r="FQ206" s="1512"/>
      <c r="FR206" s="1511"/>
      <c r="FS206" s="1511"/>
      <c r="FT206" s="1511"/>
      <c r="FU206" s="1511"/>
      <c r="FV206" s="1511"/>
      <c r="FW206" s="1510"/>
      <c r="FX206" s="1511"/>
      <c r="FY206" s="1511"/>
      <c r="FZ206" s="1511"/>
      <c r="GA206" s="1512"/>
      <c r="GB206" s="1511"/>
      <c r="GC206" s="1511"/>
      <c r="GD206" s="1511"/>
      <c r="GE206" s="1511"/>
      <c r="GF206" s="1512"/>
      <c r="GG206" s="1510"/>
      <c r="GH206" s="1511"/>
      <c r="GI206" s="1511"/>
      <c r="GJ206" s="1511"/>
      <c r="GK206" s="1513"/>
      <c r="GL206" s="1514"/>
      <c r="GM206" s="2155"/>
      <c r="GN206" s="610"/>
      <c r="GO206" s="1525"/>
      <c r="GP206" s="200"/>
    </row>
    <row r="207" spans="1:198" ht="10.35" hidden="1" customHeight="1">
      <c r="A207" s="1387"/>
      <c r="B207" s="1390"/>
      <c r="C207" s="1390"/>
      <c r="D207" s="1381"/>
      <c r="E207" s="1390"/>
      <c r="F207" s="1381"/>
      <c r="G207" s="1448" t="s">
        <v>716</v>
      </c>
      <c r="H207" s="1337"/>
      <c r="I207" s="214"/>
      <c r="J207" s="215"/>
      <c r="K207" s="215"/>
      <c r="L207" s="215"/>
      <c r="M207" s="215"/>
      <c r="N207" s="218"/>
      <c r="O207" s="215"/>
      <c r="P207" s="215"/>
      <c r="Q207" s="215"/>
      <c r="R207" s="217"/>
      <c r="S207" s="215"/>
      <c r="T207" s="215"/>
      <c r="U207" s="215"/>
      <c r="V207" s="215"/>
      <c r="W207" s="215"/>
      <c r="X207" s="218"/>
      <c r="Y207" s="215"/>
      <c r="Z207" s="215"/>
      <c r="AA207" s="215"/>
      <c r="AB207" s="215"/>
      <c r="AC207" s="218"/>
      <c r="AD207" s="215"/>
      <c r="AE207" s="215"/>
      <c r="AF207" s="215"/>
      <c r="AG207" s="217"/>
      <c r="AH207" s="215"/>
      <c r="AI207" s="215"/>
      <c r="AJ207" s="215"/>
      <c r="AK207" s="215"/>
      <c r="AL207" s="217"/>
      <c r="AM207" s="218"/>
      <c r="AN207" s="215"/>
      <c r="AO207" s="215"/>
      <c r="AP207" s="215"/>
      <c r="AQ207" s="215"/>
      <c r="AR207" s="218"/>
      <c r="AS207" s="215"/>
      <c r="AT207" s="215"/>
      <c r="AU207" s="215"/>
      <c r="AV207" s="217"/>
      <c r="AW207" s="215"/>
      <c r="AX207" s="215"/>
      <c r="AY207" s="215"/>
      <c r="AZ207" s="215"/>
      <c r="BA207" s="215"/>
      <c r="BB207" s="219"/>
      <c r="BC207" s="215"/>
      <c r="BD207" s="215"/>
      <c r="BE207" s="215"/>
      <c r="BF207" s="215"/>
      <c r="BG207" s="218"/>
      <c r="BH207" s="215"/>
      <c r="BI207" s="215"/>
      <c r="BJ207" s="215"/>
      <c r="BK207" s="217"/>
      <c r="BL207" s="215"/>
      <c r="BM207" s="215"/>
      <c r="BN207" s="215"/>
      <c r="BO207" s="215"/>
      <c r="BP207" s="215"/>
      <c r="BQ207" s="218"/>
      <c r="BR207" s="215"/>
      <c r="BS207" s="215"/>
      <c r="BT207" s="215"/>
      <c r="BU207" s="217"/>
      <c r="BV207" s="215"/>
      <c r="BW207" s="215"/>
      <c r="BX207" s="215"/>
      <c r="BY207" s="215"/>
      <c r="BZ207" s="217"/>
      <c r="CA207" s="218"/>
      <c r="CB207" s="215"/>
      <c r="CC207" s="215"/>
      <c r="CD207" s="215"/>
      <c r="CE207" s="217"/>
      <c r="CF207" s="218"/>
      <c r="CG207" s="215"/>
      <c r="CH207" s="215"/>
      <c r="CI207" s="215"/>
      <c r="CJ207" s="217"/>
      <c r="CK207" s="215"/>
      <c r="CL207" s="215"/>
      <c r="CM207" s="215"/>
      <c r="CN207" s="215"/>
      <c r="CO207" s="215"/>
      <c r="CP207" s="218"/>
      <c r="CQ207" s="215"/>
      <c r="CR207" s="215"/>
      <c r="CS207" s="215"/>
      <c r="CT207" s="217"/>
      <c r="CU207" s="215"/>
      <c r="CV207" s="215"/>
      <c r="CW207" s="215"/>
      <c r="CX207" s="215"/>
      <c r="CY207" s="215"/>
      <c r="CZ207" s="218"/>
      <c r="DA207" s="215"/>
      <c r="DB207" s="215"/>
      <c r="DC207" s="215"/>
      <c r="DD207" s="217"/>
      <c r="DE207" s="215"/>
      <c r="DF207" s="215"/>
      <c r="DG207" s="215"/>
      <c r="DH207" s="215"/>
      <c r="DI207" s="220"/>
      <c r="DJ207" s="219"/>
      <c r="DK207" s="215"/>
      <c r="DL207" s="215"/>
      <c r="DM207" s="215"/>
      <c r="DN207" s="215"/>
      <c r="DO207" s="218"/>
      <c r="DP207" s="215"/>
      <c r="DQ207" s="215"/>
      <c r="DR207" s="215"/>
      <c r="DS207" s="217"/>
      <c r="DT207" s="215"/>
      <c r="DU207" s="215"/>
      <c r="DV207" s="215"/>
      <c r="DW207" s="215"/>
      <c r="DX207" s="215"/>
      <c r="DY207" s="218"/>
      <c r="DZ207" s="215"/>
      <c r="EA207" s="215"/>
      <c r="EB207" s="215"/>
      <c r="EC207" s="217"/>
      <c r="ED207" s="215"/>
      <c r="EE207" s="215"/>
      <c r="EF207" s="215"/>
      <c r="EG207" s="215"/>
      <c r="EH207" s="215"/>
      <c r="EI207" s="218"/>
      <c r="EJ207" s="215"/>
      <c r="EK207" s="215"/>
      <c r="EL207" s="215"/>
      <c r="EM207" s="217"/>
      <c r="EN207" s="215"/>
      <c r="EO207" s="215"/>
      <c r="EP207" s="215"/>
      <c r="EQ207" s="215"/>
      <c r="ER207" s="215"/>
      <c r="ES207" s="218"/>
      <c r="ET207" s="215"/>
      <c r="EU207" s="215"/>
      <c r="EV207" s="215"/>
      <c r="EW207" s="217"/>
      <c r="EX207" s="215"/>
      <c r="EY207" s="215"/>
      <c r="EZ207" s="215"/>
      <c r="FA207" s="215"/>
      <c r="FB207" s="215"/>
      <c r="FC207" s="218"/>
      <c r="FD207" s="215"/>
      <c r="FE207" s="215"/>
      <c r="FF207" s="215"/>
      <c r="FG207" s="217"/>
      <c r="FH207" s="215"/>
      <c r="FI207" s="215"/>
      <c r="FJ207" s="215"/>
      <c r="FK207" s="215"/>
      <c r="FL207" s="215"/>
      <c r="FM207" s="218"/>
      <c r="FN207" s="215"/>
      <c r="FO207" s="215"/>
      <c r="FP207" s="215"/>
      <c r="FQ207" s="217"/>
      <c r="FR207" s="215"/>
      <c r="FS207" s="215"/>
      <c r="FT207" s="215"/>
      <c r="FU207" s="215"/>
      <c r="FV207" s="215"/>
      <c r="FW207" s="218"/>
      <c r="FX207" s="215"/>
      <c r="FY207" s="215"/>
      <c r="FZ207" s="215"/>
      <c r="GA207" s="217"/>
      <c r="GB207" s="235"/>
      <c r="GC207" s="235"/>
      <c r="GD207" s="235"/>
      <c r="GE207" s="235"/>
      <c r="GF207" s="235"/>
      <c r="GG207" s="218"/>
      <c r="GH207" s="215"/>
      <c r="GI207" s="215"/>
      <c r="GJ207" s="215"/>
      <c r="GK207" s="221"/>
      <c r="GL207" s="1504">
        <f>SUM(I209:GK209)</f>
        <v>0</v>
      </c>
      <c r="GM207" s="2157">
        <f>ROUND(GL207/30,2)</f>
        <v>0</v>
      </c>
      <c r="GN207" s="610"/>
      <c r="GO207" s="1525"/>
      <c r="GP207" s="200"/>
    </row>
    <row r="208" spans="1:198" ht="10.35" hidden="1" customHeight="1">
      <c r="A208" s="1387"/>
      <c r="B208" s="1390"/>
      <c r="C208" s="1390"/>
      <c r="D208" s="1381"/>
      <c r="E208" s="1390"/>
      <c r="F208" s="1381"/>
      <c r="G208" s="1444"/>
      <c r="H208" s="1337"/>
      <c r="I208" s="214"/>
      <c r="J208" s="215"/>
      <c r="K208" s="215"/>
      <c r="L208" s="215"/>
      <c r="M208" s="215"/>
      <c r="N208" s="218"/>
      <c r="O208" s="215"/>
      <c r="P208" s="215"/>
      <c r="Q208" s="215"/>
      <c r="R208" s="217"/>
      <c r="S208" s="215"/>
      <c r="T208" s="215"/>
      <c r="U208" s="215"/>
      <c r="V208" s="215"/>
      <c r="W208" s="215"/>
      <c r="X208" s="218"/>
      <c r="Y208" s="215"/>
      <c r="Z208" s="215"/>
      <c r="AA208" s="215"/>
      <c r="AB208" s="215"/>
      <c r="AC208" s="218"/>
      <c r="AD208" s="215"/>
      <c r="AE208" s="215"/>
      <c r="AF208" s="215"/>
      <c r="AG208" s="217"/>
      <c r="AH208" s="215"/>
      <c r="AI208" s="215"/>
      <c r="AJ208" s="215"/>
      <c r="AK208" s="215"/>
      <c r="AL208" s="217"/>
      <c r="AM208" s="218"/>
      <c r="AN208" s="215"/>
      <c r="AO208" s="215"/>
      <c r="AP208" s="215"/>
      <c r="AQ208" s="215"/>
      <c r="AR208" s="218"/>
      <c r="AS208" s="215"/>
      <c r="AT208" s="215"/>
      <c r="AU208" s="215"/>
      <c r="AV208" s="217"/>
      <c r="AW208" s="215"/>
      <c r="AX208" s="215"/>
      <c r="AY208" s="215"/>
      <c r="AZ208" s="215"/>
      <c r="BA208" s="215"/>
      <c r="BB208" s="219"/>
      <c r="BC208" s="215"/>
      <c r="BD208" s="215"/>
      <c r="BE208" s="215"/>
      <c r="BF208" s="215"/>
      <c r="BG208" s="218"/>
      <c r="BH208" s="215"/>
      <c r="BI208" s="215"/>
      <c r="BJ208" s="215"/>
      <c r="BK208" s="217"/>
      <c r="BL208" s="215"/>
      <c r="BM208" s="215"/>
      <c r="BN208" s="215"/>
      <c r="BO208" s="215"/>
      <c r="BP208" s="215"/>
      <c r="BQ208" s="218"/>
      <c r="BR208" s="215"/>
      <c r="BS208" s="215"/>
      <c r="BT208" s="215"/>
      <c r="BU208" s="217"/>
      <c r="BV208" s="215"/>
      <c r="BW208" s="215"/>
      <c r="BX208" s="215"/>
      <c r="BY208" s="215"/>
      <c r="BZ208" s="217"/>
      <c r="CA208" s="218"/>
      <c r="CB208" s="215"/>
      <c r="CC208" s="215"/>
      <c r="CD208" s="215"/>
      <c r="CE208" s="217"/>
      <c r="CF208" s="218"/>
      <c r="CG208" s="215"/>
      <c r="CH208" s="215"/>
      <c r="CI208" s="215"/>
      <c r="CJ208" s="217"/>
      <c r="CK208" s="215"/>
      <c r="CL208" s="215"/>
      <c r="CM208" s="215"/>
      <c r="CN208" s="215"/>
      <c r="CO208" s="215"/>
      <c r="CP208" s="218"/>
      <c r="CQ208" s="215"/>
      <c r="CR208" s="215"/>
      <c r="CS208" s="215"/>
      <c r="CT208" s="217"/>
      <c r="CU208" s="215"/>
      <c r="CV208" s="215"/>
      <c r="CW208" s="215"/>
      <c r="CX208" s="215"/>
      <c r="CY208" s="215"/>
      <c r="CZ208" s="218"/>
      <c r="DA208" s="215"/>
      <c r="DB208" s="215"/>
      <c r="DC208" s="215"/>
      <c r="DD208" s="217"/>
      <c r="DE208" s="215"/>
      <c r="DF208" s="215"/>
      <c r="DG208" s="215"/>
      <c r="DH208" s="215"/>
      <c r="DI208" s="220"/>
      <c r="DJ208" s="219"/>
      <c r="DK208" s="215"/>
      <c r="DL208" s="215"/>
      <c r="DM208" s="215"/>
      <c r="DN208" s="215"/>
      <c r="DO208" s="218"/>
      <c r="DP208" s="215"/>
      <c r="DQ208" s="215"/>
      <c r="DR208" s="215"/>
      <c r="DS208" s="217"/>
      <c r="DT208" s="215"/>
      <c r="DU208" s="215"/>
      <c r="DV208" s="215"/>
      <c r="DW208" s="215"/>
      <c r="DX208" s="215"/>
      <c r="DY208" s="218"/>
      <c r="DZ208" s="215"/>
      <c r="EA208" s="215"/>
      <c r="EB208" s="215"/>
      <c r="EC208" s="217"/>
      <c r="ED208" s="215"/>
      <c r="EE208" s="215"/>
      <c r="EF208" s="215"/>
      <c r="EG208" s="215"/>
      <c r="EH208" s="215"/>
      <c r="EI208" s="218"/>
      <c r="EJ208" s="215"/>
      <c r="EK208" s="215"/>
      <c r="EL208" s="215"/>
      <c r="EM208" s="217"/>
      <c r="EN208" s="215"/>
      <c r="EO208" s="215"/>
      <c r="EP208" s="215"/>
      <c r="EQ208" s="215"/>
      <c r="ER208" s="215"/>
      <c r="ES208" s="218"/>
      <c r="ET208" s="215"/>
      <c r="EU208" s="215"/>
      <c r="EV208" s="215"/>
      <c r="EW208" s="217"/>
      <c r="EX208" s="215"/>
      <c r="EY208" s="215"/>
      <c r="EZ208" s="215"/>
      <c r="FA208" s="215"/>
      <c r="FB208" s="215"/>
      <c r="FC208" s="218"/>
      <c r="FD208" s="215"/>
      <c r="FE208" s="215"/>
      <c r="FF208" s="215"/>
      <c r="FG208" s="217"/>
      <c r="FH208" s="215"/>
      <c r="FI208" s="215"/>
      <c r="FJ208" s="215"/>
      <c r="FK208" s="215"/>
      <c r="FL208" s="215"/>
      <c r="FM208" s="218"/>
      <c r="FN208" s="215"/>
      <c r="FO208" s="215"/>
      <c r="FP208" s="215"/>
      <c r="FQ208" s="217"/>
      <c r="FR208" s="215"/>
      <c r="FS208" s="215"/>
      <c r="FT208" s="215"/>
      <c r="FU208" s="215"/>
      <c r="FV208" s="215"/>
      <c r="FW208" s="218"/>
      <c r="FX208" s="215"/>
      <c r="FY208" s="215"/>
      <c r="FZ208" s="215"/>
      <c r="GA208" s="217"/>
      <c r="GB208" s="235"/>
      <c r="GC208" s="235"/>
      <c r="GD208" s="235"/>
      <c r="GE208" s="235"/>
      <c r="GF208" s="235"/>
      <c r="GG208" s="218"/>
      <c r="GH208" s="215"/>
      <c r="GI208" s="215"/>
      <c r="GJ208" s="215"/>
      <c r="GK208" s="221"/>
      <c r="GL208" s="1505"/>
      <c r="GM208" s="2154"/>
      <c r="GN208" s="610"/>
      <c r="GO208" s="1525"/>
      <c r="GP208" s="200"/>
    </row>
    <row r="209" spans="1:198" ht="10.35" hidden="1" customHeight="1">
      <c r="A209" s="1404"/>
      <c r="B209" s="1406"/>
      <c r="C209" s="1406"/>
      <c r="D209" s="1384"/>
      <c r="E209" s="1406"/>
      <c r="F209" s="1384"/>
      <c r="G209" s="1449"/>
      <c r="H209" s="1437"/>
      <c r="I209" s="1536"/>
      <c r="J209" s="1502"/>
      <c r="K209" s="1502"/>
      <c r="L209" s="1502"/>
      <c r="M209" s="1502"/>
      <c r="N209" s="1501"/>
      <c r="O209" s="1502"/>
      <c r="P209" s="1502"/>
      <c r="Q209" s="1502"/>
      <c r="R209" s="1503"/>
      <c r="S209" s="1502"/>
      <c r="T209" s="1502"/>
      <c r="U209" s="1502"/>
      <c r="V209" s="1502"/>
      <c r="W209" s="1503"/>
      <c r="X209" s="1501"/>
      <c r="Y209" s="1502"/>
      <c r="Z209" s="1502"/>
      <c r="AA209" s="1502"/>
      <c r="AB209" s="1502"/>
      <c r="AC209" s="1501"/>
      <c r="AD209" s="1502"/>
      <c r="AE209" s="1502"/>
      <c r="AF209" s="1502"/>
      <c r="AG209" s="1503"/>
      <c r="AH209" s="1502"/>
      <c r="AI209" s="1502"/>
      <c r="AJ209" s="1502"/>
      <c r="AK209" s="1502"/>
      <c r="AL209" s="1503"/>
      <c r="AM209" s="1501"/>
      <c r="AN209" s="1502"/>
      <c r="AO209" s="1502"/>
      <c r="AP209" s="1502"/>
      <c r="AQ209" s="1502"/>
      <c r="AR209" s="1501"/>
      <c r="AS209" s="1502"/>
      <c r="AT209" s="1502"/>
      <c r="AU209" s="1502"/>
      <c r="AV209" s="1503"/>
      <c r="AW209" s="1501"/>
      <c r="AX209" s="1502"/>
      <c r="AY209" s="1502"/>
      <c r="AZ209" s="1502"/>
      <c r="BA209" s="1544"/>
      <c r="BB209" s="1545"/>
      <c r="BC209" s="1502"/>
      <c r="BD209" s="1502"/>
      <c r="BE209" s="1502"/>
      <c r="BF209" s="1502"/>
      <c r="BG209" s="1501"/>
      <c r="BH209" s="1502"/>
      <c r="BI209" s="1502"/>
      <c r="BJ209" s="1502"/>
      <c r="BK209" s="1503"/>
      <c r="BL209" s="1502"/>
      <c r="BM209" s="1502"/>
      <c r="BN209" s="1502"/>
      <c r="BO209" s="1502"/>
      <c r="BP209" s="1503"/>
      <c r="BQ209" s="1501"/>
      <c r="BR209" s="1502"/>
      <c r="BS209" s="1502"/>
      <c r="BT209" s="1502"/>
      <c r="BU209" s="1503"/>
      <c r="BV209" s="1502"/>
      <c r="BW209" s="1502"/>
      <c r="BX209" s="1502"/>
      <c r="BY209" s="1502"/>
      <c r="BZ209" s="1503"/>
      <c r="CA209" s="1501"/>
      <c r="CB209" s="1502"/>
      <c r="CC209" s="1502"/>
      <c r="CD209" s="1502"/>
      <c r="CE209" s="1503"/>
      <c r="CF209" s="1501"/>
      <c r="CG209" s="1502"/>
      <c r="CH209" s="1502"/>
      <c r="CI209" s="1502"/>
      <c r="CJ209" s="1503"/>
      <c r="CK209" s="1502"/>
      <c r="CL209" s="1502"/>
      <c r="CM209" s="1502"/>
      <c r="CN209" s="1502"/>
      <c r="CO209" s="1502"/>
      <c r="CP209" s="1501"/>
      <c r="CQ209" s="1502"/>
      <c r="CR209" s="1502"/>
      <c r="CS209" s="1502"/>
      <c r="CT209" s="1503"/>
      <c r="CU209" s="1502"/>
      <c r="CV209" s="1502"/>
      <c r="CW209" s="1502"/>
      <c r="CX209" s="1502"/>
      <c r="CY209" s="1502"/>
      <c r="CZ209" s="1501"/>
      <c r="DA209" s="1502"/>
      <c r="DB209" s="1502"/>
      <c r="DC209" s="1502"/>
      <c r="DD209" s="1503"/>
      <c r="DE209" s="1502"/>
      <c r="DF209" s="1502"/>
      <c r="DG209" s="1502"/>
      <c r="DH209" s="1502"/>
      <c r="DI209" s="1544"/>
      <c r="DJ209" s="1545"/>
      <c r="DK209" s="1502"/>
      <c r="DL209" s="1502"/>
      <c r="DM209" s="1502"/>
      <c r="DN209" s="1502"/>
      <c r="DO209" s="1501"/>
      <c r="DP209" s="1502"/>
      <c r="DQ209" s="1502"/>
      <c r="DR209" s="1502"/>
      <c r="DS209" s="1503"/>
      <c r="DT209" s="1502"/>
      <c r="DU209" s="1502"/>
      <c r="DV209" s="1502"/>
      <c r="DW209" s="1502"/>
      <c r="DX209" s="1502"/>
      <c r="DY209" s="1501"/>
      <c r="DZ209" s="1502"/>
      <c r="EA209" s="1502"/>
      <c r="EB209" s="1502"/>
      <c r="EC209" s="1503"/>
      <c r="ED209" s="1502"/>
      <c r="EE209" s="1502"/>
      <c r="EF209" s="1502"/>
      <c r="EG209" s="1502"/>
      <c r="EH209" s="1502"/>
      <c r="EI209" s="1501"/>
      <c r="EJ209" s="1502"/>
      <c r="EK209" s="1502"/>
      <c r="EL209" s="1502"/>
      <c r="EM209" s="1503"/>
      <c r="EN209" s="1502"/>
      <c r="EO209" s="1502"/>
      <c r="EP209" s="1502"/>
      <c r="EQ209" s="1502"/>
      <c r="ER209" s="1502"/>
      <c r="ES209" s="1501"/>
      <c r="ET209" s="1502"/>
      <c r="EU209" s="1502"/>
      <c r="EV209" s="1502"/>
      <c r="EW209" s="1503"/>
      <c r="EX209" s="1502"/>
      <c r="EY209" s="1502"/>
      <c r="EZ209" s="1502"/>
      <c r="FA209" s="1502"/>
      <c r="FB209" s="1502"/>
      <c r="FC209" s="1501"/>
      <c r="FD209" s="1502"/>
      <c r="FE209" s="1502"/>
      <c r="FF209" s="1502"/>
      <c r="FG209" s="1503"/>
      <c r="FH209" s="1502"/>
      <c r="FI209" s="1502"/>
      <c r="FJ209" s="1502"/>
      <c r="FK209" s="1502"/>
      <c r="FL209" s="1502"/>
      <c r="FM209" s="1501"/>
      <c r="FN209" s="1502"/>
      <c r="FO209" s="1502"/>
      <c r="FP209" s="1502"/>
      <c r="FQ209" s="1503"/>
      <c r="FR209" s="1502"/>
      <c r="FS209" s="1502"/>
      <c r="FT209" s="1502"/>
      <c r="FU209" s="1502"/>
      <c r="FV209" s="1502"/>
      <c r="FW209" s="1501"/>
      <c r="FX209" s="1502"/>
      <c r="FY209" s="1502"/>
      <c r="FZ209" s="1502"/>
      <c r="GA209" s="1503"/>
      <c r="GB209" s="1598"/>
      <c r="GC209" s="1598"/>
      <c r="GD209" s="1598"/>
      <c r="GE209" s="1598"/>
      <c r="GF209" s="1599"/>
      <c r="GG209" s="1501"/>
      <c r="GH209" s="1502"/>
      <c r="GI209" s="1502"/>
      <c r="GJ209" s="1502"/>
      <c r="GK209" s="1541"/>
      <c r="GL209" s="1601"/>
      <c r="GM209" s="2156"/>
      <c r="GN209" s="611"/>
      <c r="GO209" s="1537"/>
      <c r="GP209" s="200"/>
    </row>
    <row r="210" spans="1:198" ht="10.35" hidden="1" customHeight="1">
      <c r="A210" s="1387"/>
      <c r="B210" s="1390" t="str">
        <f>IF($A210="","",VLOOKUP($A210,②従事者明細!$A$3:$I$39,2))</f>
        <v/>
      </c>
      <c r="C210" s="1390" t="str">
        <f>IF($A210="","",VLOOKUP($A210,②従事者明細!$A$3:$I$39,3))</f>
        <v/>
      </c>
      <c r="D210" s="1381" t="str">
        <f>IF($A210="","",VLOOKUP($A210,②従事者明細!$A$3:$I$39,6))</f>
        <v/>
      </c>
      <c r="E210" s="1390" t="str">
        <f>IF($A210="","",VLOOKUP($A210,②従事者明細!$A$3:$I$39,4))</f>
        <v/>
      </c>
      <c r="F210" s="1383" t="str">
        <f>IF($A210="","",VLOOKUP($A210,②従事者明細!$A$3:$I$39,5))</f>
        <v/>
      </c>
      <c r="G210" s="1444" t="s">
        <v>764</v>
      </c>
      <c r="H210" s="1337"/>
      <c r="I210" s="214"/>
      <c r="J210" s="215"/>
      <c r="K210" s="215"/>
      <c r="L210" s="215"/>
      <c r="M210" s="215"/>
      <c r="N210" s="218"/>
      <c r="O210" s="215"/>
      <c r="P210" s="215"/>
      <c r="Q210" s="215"/>
      <c r="R210" s="217"/>
      <c r="S210" s="215"/>
      <c r="T210" s="215"/>
      <c r="U210" s="215"/>
      <c r="V210" s="215"/>
      <c r="W210" s="215"/>
      <c r="X210" s="218"/>
      <c r="Y210" s="215"/>
      <c r="Z210" s="215"/>
      <c r="AA210" s="215"/>
      <c r="AB210" s="215"/>
      <c r="AC210" s="218"/>
      <c r="AD210" s="215"/>
      <c r="AE210" s="215"/>
      <c r="AF210" s="215"/>
      <c r="AG210" s="217"/>
      <c r="AH210" s="215"/>
      <c r="AI210" s="215"/>
      <c r="AJ210" s="215"/>
      <c r="AK210" s="215"/>
      <c r="AL210" s="217"/>
      <c r="AM210" s="215"/>
      <c r="AN210" s="215"/>
      <c r="AO210" s="215"/>
      <c r="AP210" s="215"/>
      <c r="AQ210" s="215"/>
      <c r="AR210" s="218"/>
      <c r="AS210" s="215"/>
      <c r="AT210" s="215"/>
      <c r="AU210" s="215"/>
      <c r="AV210" s="217"/>
      <c r="AW210" s="215"/>
      <c r="AX210" s="215"/>
      <c r="AY210" s="215"/>
      <c r="AZ210" s="215"/>
      <c r="BA210" s="215"/>
      <c r="BB210" s="219"/>
      <c r="BC210" s="215"/>
      <c r="BD210" s="215"/>
      <c r="BE210" s="215"/>
      <c r="BF210" s="215"/>
      <c r="BG210" s="218"/>
      <c r="BH210" s="215"/>
      <c r="BI210" s="215"/>
      <c r="BJ210" s="215"/>
      <c r="BK210" s="217"/>
      <c r="BL210" s="215"/>
      <c r="BM210" s="215"/>
      <c r="BN210" s="215"/>
      <c r="BO210" s="215"/>
      <c r="BP210" s="215"/>
      <c r="BQ210" s="218"/>
      <c r="BR210" s="215"/>
      <c r="BS210" s="215"/>
      <c r="BT210" s="215"/>
      <c r="BU210" s="217"/>
      <c r="BV210" s="215"/>
      <c r="BW210" s="215"/>
      <c r="BX210" s="215"/>
      <c r="BY210" s="215"/>
      <c r="BZ210" s="217"/>
      <c r="CA210" s="218"/>
      <c r="CB210" s="215"/>
      <c r="CC210" s="215"/>
      <c r="CD210" s="215"/>
      <c r="CE210" s="217"/>
      <c r="CF210" s="218"/>
      <c r="CG210" s="215"/>
      <c r="CH210" s="215"/>
      <c r="CI210" s="215"/>
      <c r="CJ210" s="217"/>
      <c r="CK210" s="215"/>
      <c r="CL210" s="215"/>
      <c r="CM210" s="215"/>
      <c r="CN210" s="215"/>
      <c r="CO210" s="215"/>
      <c r="CP210" s="218"/>
      <c r="CQ210" s="215"/>
      <c r="CR210" s="215"/>
      <c r="CS210" s="215"/>
      <c r="CT210" s="217"/>
      <c r="CU210" s="215"/>
      <c r="CV210" s="215"/>
      <c r="CW210" s="215"/>
      <c r="CX210" s="215"/>
      <c r="CY210" s="215"/>
      <c r="CZ210" s="218"/>
      <c r="DA210" s="215"/>
      <c r="DB210" s="215"/>
      <c r="DC210" s="215"/>
      <c r="DD210" s="217"/>
      <c r="DE210" s="215"/>
      <c r="DF210" s="215"/>
      <c r="DG210" s="215"/>
      <c r="DH210" s="215"/>
      <c r="DI210" s="220"/>
      <c r="DJ210" s="219"/>
      <c r="DK210" s="215"/>
      <c r="DL210" s="215"/>
      <c r="DM210" s="215"/>
      <c r="DN210" s="215"/>
      <c r="DO210" s="218"/>
      <c r="DP210" s="215"/>
      <c r="DQ210" s="215"/>
      <c r="DR210" s="215"/>
      <c r="DS210" s="217"/>
      <c r="DT210" s="215"/>
      <c r="DU210" s="215"/>
      <c r="DV210" s="215"/>
      <c r="DW210" s="215"/>
      <c r="DX210" s="215"/>
      <c r="DY210" s="218"/>
      <c r="DZ210" s="215"/>
      <c r="EA210" s="215"/>
      <c r="EB210" s="215"/>
      <c r="EC210" s="217"/>
      <c r="ED210" s="215"/>
      <c r="EE210" s="215"/>
      <c r="EF210" s="215"/>
      <c r="EG210" s="215"/>
      <c r="EH210" s="215"/>
      <c r="EI210" s="218"/>
      <c r="EJ210" s="215"/>
      <c r="EK210" s="215"/>
      <c r="EL210" s="215"/>
      <c r="EM210" s="217"/>
      <c r="EN210" s="215"/>
      <c r="EO210" s="215"/>
      <c r="EP210" s="215"/>
      <c r="EQ210" s="215"/>
      <c r="ER210" s="215"/>
      <c r="ES210" s="218"/>
      <c r="ET210" s="215"/>
      <c r="EU210" s="215"/>
      <c r="EV210" s="215"/>
      <c r="EW210" s="217"/>
      <c r="EX210" s="215"/>
      <c r="EY210" s="215"/>
      <c r="EZ210" s="215"/>
      <c r="FA210" s="215"/>
      <c r="FB210" s="215"/>
      <c r="FC210" s="218"/>
      <c r="FD210" s="215"/>
      <c r="FE210" s="215"/>
      <c r="FF210" s="215"/>
      <c r="FG210" s="217"/>
      <c r="FH210" s="215"/>
      <c r="FI210" s="215"/>
      <c r="FJ210" s="215"/>
      <c r="FK210" s="215"/>
      <c r="FL210" s="215"/>
      <c r="FM210" s="218"/>
      <c r="FN210" s="215"/>
      <c r="FO210" s="215"/>
      <c r="FP210" s="215"/>
      <c r="FQ210" s="217"/>
      <c r="FR210" s="215"/>
      <c r="FS210" s="215"/>
      <c r="FT210" s="215"/>
      <c r="FU210" s="215"/>
      <c r="FV210" s="215"/>
      <c r="FW210" s="218"/>
      <c r="FX210" s="215"/>
      <c r="FY210" s="215"/>
      <c r="FZ210" s="215"/>
      <c r="GA210" s="217"/>
      <c r="GB210" s="215"/>
      <c r="GC210" s="215"/>
      <c r="GD210" s="215"/>
      <c r="GE210" s="215"/>
      <c r="GF210" s="215"/>
      <c r="GG210" s="218"/>
      <c r="GH210" s="215"/>
      <c r="GI210" s="215"/>
      <c r="GJ210" s="215"/>
      <c r="GK210" s="221"/>
      <c r="GL210" s="1505">
        <f>SUM(I212:GK212)</f>
        <v>0</v>
      </c>
      <c r="GM210" s="2154">
        <f>ROUND(GL210/30,2)</f>
        <v>0</v>
      </c>
      <c r="GN210" s="610"/>
      <c r="GO210" s="1602"/>
      <c r="GP210" s="200"/>
    </row>
    <row r="211" spans="1:198" ht="10.35" hidden="1" customHeight="1">
      <c r="A211" s="1387"/>
      <c r="B211" s="1390"/>
      <c r="C211" s="1390"/>
      <c r="D211" s="1381"/>
      <c r="E211" s="1390"/>
      <c r="F211" s="1381"/>
      <c r="G211" s="1444"/>
      <c r="H211" s="1337"/>
      <c r="I211" s="214"/>
      <c r="J211" s="215"/>
      <c r="K211" s="215"/>
      <c r="L211" s="215"/>
      <c r="M211" s="215"/>
      <c r="N211" s="218"/>
      <c r="O211" s="215"/>
      <c r="P211" s="215"/>
      <c r="Q211" s="215"/>
      <c r="R211" s="217"/>
      <c r="S211" s="215"/>
      <c r="T211" s="215"/>
      <c r="U211" s="215"/>
      <c r="V211" s="215"/>
      <c r="W211" s="215"/>
      <c r="X211" s="218"/>
      <c r="Y211" s="215"/>
      <c r="Z211" s="215"/>
      <c r="AA211" s="215"/>
      <c r="AB211" s="215"/>
      <c r="AC211" s="218"/>
      <c r="AD211" s="215"/>
      <c r="AE211" s="215"/>
      <c r="AF211" s="215"/>
      <c r="AG211" s="217"/>
      <c r="AH211" s="215"/>
      <c r="AI211" s="215"/>
      <c r="AJ211" s="215"/>
      <c r="AK211" s="215"/>
      <c r="AL211" s="217"/>
      <c r="AM211" s="218"/>
      <c r="AN211" s="215"/>
      <c r="AO211" s="215"/>
      <c r="AP211" s="215"/>
      <c r="AQ211" s="215"/>
      <c r="AR211" s="218"/>
      <c r="AS211" s="215"/>
      <c r="AT211" s="215"/>
      <c r="AU211" s="215"/>
      <c r="AV211" s="217"/>
      <c r="AW211" s="215"/>
      <c r="AX211" s="215"/>
      <c r="AY211" s="215"/>
      <c r="AZ211" s="215"/>
      <c r="BA211" s="215"/>
      <c r="BB211" s="219"/>
      <c r="BC211" s="215"/>
      <c r="BD211" s="215"/>
      <c r="BE211" s="215"/>
      <c r="BF211" s="215"/>
      <c r="BG211" s="218"/>
      <c r="BH211" s="215"/>
      <c r="BI211" s="215"/>
      <c r="BJ211" s="215"/>
      <c r="BK211" s="217"/>
      <c r="BL211" s="215"/>
      <c r="BM211" s="215"/>
      <c r="BN211" s="215"/>
      <c r="BO211" s="215"/>
      <c r="BP211" s="215"/>
      <c r="BQ211" s="218"/>
      <c r="BR211" s="215"/>
      <c r="BS211" s="215"/>
      <c r="BT211" s="215"/>
      <c r="BU211" s="217"/>
      <c r="BV211" s="215"/>
      <c r="BW211" s="215"/>
      <c r="BX211" s="215"/>
      <c r="BY211" s="215"/>
      <c r="BZ211" s="217"/>
      <c r="CA211" s="218"/>
      <c r="CB211" s="215"/>
      <c r="CC211" s="215"/>
      <c r="CD211" s="215"/>
      <c r="CE211" s="217"/>
      <c r="CF211" s="218"/>
      <c r="CG211" s="215"/>
      <c r="CH211" s="215"/>
      <c r="CI211" s="215"/>
      <c r="CJ211" s="217"/>
      <c r="CK211" s="215"/>
      <c r="CL211" s="215"/>
      <c r="CM211" s="215"/>
      <c r="CN211" s="215"/>
      <c r="CO211" s="215"/>
      <c r="CP211" s="218"/>
      <c r="CQ211" s="215"/>
      <c r="CR211" s="215"/>
      <c r="CS211" s="215"/>
      <c r="CT211" s="217"/>
      <c r="CU211" s="215"/>
      <c r="CV211" s="215"/>
      <c r="CW211" s="215"/>
      <c r="CX211" s="215"/>
      <c r="CY211" s="215"/>
      <c r="CZ211" s="218"/>
      <c r="DA211" s="215"/>
      <c r="DB211" s="215"/>
      <c r="DC211" s="215"/>
      <c r="DD211" s="217"/>
      <c r="DE211" s="215"/>
      <c r="DF211" s="215"/>
      <c r="DG211" s="215"/>
      <c r="DH211" s="215"/>
      <c r="DI211" s="220"/>
      <c r="DJ211" s="219"/>
      <c r="DK211" s="215"/>
      <c r="DL211" s="215"/>
      <c r="DM211" s="215"/>
      <c r="DN211" s="215"/>
      <c r="DO211" s="218"/>
      <c r="DP211" s="215"/>
      <c r="DQ211" s="215"/>
      <c r="DR211" s="215"/>
      <c r="DS211" s="217"/>
      <c r="DT211" s="215"/>
      <c r="DU211" s="215"/>
      <c r="DV211" s="215"/>
      <c r="DW211" s="215"/>
      <c r="DX211" s="215"/>
      <c r="DY211" s="218"/>
      <c r="DZ211" s="215"/>
      <c r="EA211" s="215"/>
      <c r="EB211" s="215"/>
      <c r="EC211" s="217"/>
      <c r="ED211" s="215"/>
      <c r="EE211" s="215"/>
      <c r="EF211" s="215"/>
      <c r="EG211" s="215"/>
      <c r="EH211" s="215"/>
      <c r="EI211" s="218"/>
      <c r="EJ211" s="215"/>
      <c r="EK211" s="215"/>
      <c r="EL211" s="215"/>
      <c r="EM211" s="217"/>
      <c r="EN211" s="215"/>
      <c r="EO211" s="215"/>
      <c r="EP211" s="215"/>
      <c r="EQ211" s="215"/>
      <c r="ER211" s="215"/>
      <c r="ES211" s="218"/>
      <c r="ET211" s="215"/>
      <c r="EU211" s="215"/>
      <c r="EV211" s="215"/>
      <c r="EW211" s="217"/>
      <c r="EX211" s="215"/>
      <c r="EY211" s="215"/>
      <c r="EZ211" s="215"/>
      <c r="FA211" s="215"/>
      <c r="FB211" s="215"/>
      <c r="FC211" s="218"/>
      <c r="FD211" s="215"/>
      <c r="FE211" s="215"/>
      <c r="FF211" s="215"/>
      <c r="FG211" s="217"/>
      <c r="FH211" s="215"/>
      <c r="FI211" s="215"/>
      <c r="FJ211" s="215"/>
      <c r="FK211" s="215"/>
      <c r="FL211" s="215"/>
      <c r="FM211" s="218"/>
      <c r="FN211" s="215"/>
      <c r="FO211" s="215"/>
      <c r="FP211" s="215"/>
      <c r="FQ211" s="217"/>
      <c r="FR211" s="215"/>
      <c r="FS211" s="215"/>
      <c r="FT211" s="215"/>
      <c r="FU211" s="215"/>
      <c r="FV211" s="215"/>
      <c r="FW211" s="218"/>
      <c r="FX211" s="215"/>
      <c r="FY211" s="215"/>
      <c r="FZ211" s="215"/>
      <c r="GA211" s="217"/>
      <c r="GB211" s="215"/>
      <c r="GC211" s="215"/>
      <c r="GD211" s="215"/>
      <c r="GE211" s="215"/>
      <c r="GF211" s="215"/>
      <c r="GG211" s="218"/>
      <c r="GH211" s="215"/>
      <c r="GI211" s="215"/>
      <c r="GJ211" s="215"/>
      <c r="GK211" s="221"/>
      <c r="GL211" s="1505"/>
      <c r="GM211" s="2154"/>
      <c r="GN211" s="610"/>
      <c r="GO211" s="1525"/>
      <c r="GP211" s="200"/>
    </row>
    <row r="212" spans="1:198" ht="10.35" hidden="1" customHeight="1">
      <c r="A212" s="1387"/>
      <c r="B212" s="1390"/>
      <c r="C212" s="1390"/>
      <c r="D212" s="1381"/>
      <c r="E212" s="1390"/>
      <c r="F212" s="1381"/>
      <c r="G212" s="1445"/>
      <c r="H212" s="1338"/>
      <c r="I212" s="1517"/>
      <c r="J212" s="1511"/>
      <c r="K212" s="1511"/>
      <c r="L212" s="1511"/>
      <c r="M212" s="1511"/>
      <c r="N212" s="1603"/>
      <c r="O212" s="1592"/>
      <c r="P212" s="1592"/>
      <c r="Q212" s="1592"/>
      <c r="R212" s="1593"/>
      <c r="S212" s="1511"/>
      <c r="T212" s="1511"/>
      <c r="U212" s="1511"/>
      <c r="V212" s="1511"/>
      <c r="W212" s="1512"/>
      <c r="X212" s="1510"/>
      <c r="Y212" s="1511"/>
      <c r="Z212" s="1511"/>
      <c r="AA212" s="1511"/>
      <c r="AB212" s="1511"/>
      <c r="AC212" s="1510"/>
      <c r="AD212" s="1511"/>
      <c r="AE212" s="1511"/>
      <c r="AF212" s="1511"/>
      <c r="AG212" s="1512"/>
      <c r="AH212" s="1511"/>
      <c r="AI212" s="1511"/>
      <c r="AJ212" s="1511"/>
      <c r="AK212" s="1511"/>
      <c r="AL212" s="1512"/>
      <c r="AM212" s="1510"/>
      <c r="AN212" s="1511"/>
      <c r="AO212" s="1511"/>
      <c r="AP212" s="1511"/>
      <c r="AQ212" s="1511"/>
      <c r="AR212" s="1510"/>
      <c r="AS212" s="1511"/>
      <c r="AT212" s="1511"/>
      <c r="AU212" s="1511"/>
      <c r="AV212" s="1512"/>
      <c r="AW212" s="1510"/>
      <c r="AX212" s="1511"/>
      <c r="AY212" s="1511"/>
      <c r="AZ212" s="1511"/>
      <c r="BA212" s="1521"/>
      <c r="BB212" s="1522"/>
      <c r="BC212" s="1511"/>
      <c r="BD212" s="1511"/>
      <c r="BE212" s="1511"/>
      <c r="BF212" s="1511"/>
      <c r="BG212" s="1510"/>
      <c r="BH212" s="1511"/>
      <c r="BI212" s="1511"/>
      <c r="BJ212" s="1511"/>
      <c r="BK212" s="1512"/>
      <c r="BL212" s="1511"/>
      <c r="BM212" s="1511"/>
      <c r="BN212" s="1511"/>
      <c r="BO212" s="1511"/>
      <c r="BP212" s="1512"/>
      <c r="BQ212" s="1510"/>
      <c r="BR212" s="1511"/>
      <c r="BS212" s="1511"/>
      <c r="BT212" s="1511"/>
      <c r="BU212" s="1512"/>
      <c r="BV212" s="1511"/>
      <c r="BW212" s="1511"/>
      <c r="BX212" s="1511"/>
      <c r="BY212" s="1511"/>
      <c r="BZ212" s="1512"/>
      <c r="CA212" s="1510"/>
      <c r="CB212" s="1511"/>
      <c r="CC212" s="1511"/>
      <c r="CD212" s="1511"/>
      <c r="CE212" s="1512"/>
      <c r="CF212" s="1510"/>
      <c r="CG212" s="1511"/>
      <c r="CH212" s="1511"/>
      <c r="CI212" s="1511"/>
      <c r="CJ212" s="1512"/>
      <c r="CK212" s="1511"/>
      <c r="CL212" s="1511"/>
      <c r="CM212" s="1511"/>
      <c r="CN212" s="1511"/>
      <c r="CO212" s="1511"/>
      <c r="CP212" s="1510"/>
      <c r="CQ212" s="1511"/>
      <c r="CR212" s="1511"/>
      <c r="CS212" s="1511"/>
      <c r="CT212" s="1512"/>
      <c r="CU212" s="1511"/>
      <c r="CV212" s="1511"/>
      <c r="CW212" s="1511"/>
      <c r="CX212" s="1511"/>
      <c r="CY212" s="1511"/>
      <c r="CZ212" s="1510"/>
      <c r="DA212" s="1511"/>
      <c r="DB212" s="1511"/>
      <c r="DC212" s="1511"/>
      <c r="DD212" s="1512"/>
      <c r="DE212" s="1511"/>
      <c r="DF212" s="1511"/>
      <c r="DG212" s="1511"/>
      <c r="DH212" s="1511"/>
      <c r="DI212" s="1521"/>
      <c r="DJ212" s="1522"/>
      <c r="DK212" s="1511"/>
      <c r="DL212" s="1511"/>
      <c r="DM212" s="1511"/>
      <c r="DN212" s="1511"/>
      <c r="DO212" s="1510"/>
      <c r="DP212" s="1511"/>
      <c r="DQ212" s="1511"/>
      <c r="DR212" s="1511"/>
      <c r="DS212" s="1512"/>
      <c r="DT212" s="1511"/>
      <c r="DU212" s="1511"/>
      <c r="DV212" s="1511"/>
      <c r="DW212" s="1511"/>
      <c r="DX212" s="1511"/>
      <c r="DY212" s="1510"/>
      <c r="DZ212" s="1511"/>
      <c r="EA212" s="1511"/>
      <c r="EB212" s="1511"/>
      <c r="EC212" s="1512"/>
      <c r="ED212" s="1511"/>
      <c r="EE212" s="1511"/>
      <c r="EF212" s="1511"/>
      <c r="EG212" s="1511"/>
      <c r="EH212" s="1511"/>
      <c r="EI212" s="1510"/>
      <c r="EJ212" s="1511"/>
      <c r="EK212" s="1511"/>
      <c r="EL212" s="1511"/>
      <c r="EM212" s="1512"/>
      <c r="EN212" s="1511"/>
      <c r="EO212" s="1511"/>
      <c r="EP212" s="1511"/>
      <c r="EQ212" s="1511"/>
      <c r="ER212" s="1511"/>
      <c r="ES212" s="1510"/>
      <c r="ET212" s="1511"/>
      <c r="EU212" s="1511"/>
      <c r="EV212" s="1511"/>
      <c r="EW212" s="1512"/>
      <c r="EX212" s="1511"/>
      <c r="EY212" s="1511"/>
      <c r="EZ212" s="1511"/>
      <c r="FA212" s="1511"/>
      <c r="FB212" s="1511"/>
      <c r="FC212" s="1510"/>
      <c r="FD212" s="1511"/>
      <c r="FE212" s="1511"/>
      <c r="FF212" s="1511"/>
      <c r="FG212" s="1512"/>
      <c r="FH212" s="1511"/>
      <c r="FI212" s="1511"/>
      <c r="FJ212" s="1511"/>
      <c r="FK212" s="1511"/>
      <c r="FL212" s="1511"/>
      <c r="FM212" s="1510"/>
      <c r="FN212" s="1511"/>
      <c r="FO212" s="1511"/>
      <c r="FP212" s="1511"/>
      <c r="FQ212" s="1512"/>
      <c r="FR212" s="1511"/>
      <c r="FS212" s="1511"/>
      <c r="FT212" s="1511"/>
      <c r="FU212" s="1511"/>
      <c r="FV212" s="1511"/>
      <c r="FW212" s="1510"/>
      <c r="FX212" s="1511"/>
      <c r="FY212" s="1511"/>
      <c r="FZ212" s="1511"/>
      <c r="GA212" s="1512"/>
      <c r="GB212" s="1511"/>
      <c r="GC212" s="1511"/>
      <c r="GD212" s="1511"/>
      <c r="GE212" s="1511"/>
      <c r="GF212" s="1512"/>
      <c r="GG212" s="1510"/>
      <c r="GH212" s="1511"/>
      <c r="GI212" s="1511"/>
      <c r="GJ212" s="1511"/>
      <c r="GK212" s="1513"/>
      <c r="GL212" s="1514"/>
      <c r="GM212" s="2155"/>
      <c r="GN212" s="610"/>
      <c r="GO212" s="1525"/>
      <c r="GP212" s="200"/>
    </row>
    <row r="213" spans="1:198" ht="10.35" hidden="1" customHeight="1">
      <c r="A213" s="1387"/>
      <c r="B213" s="1390"/>
      <c r="C213" s="1390"/>
      <c r="D213" s="1381"/>
      <c r="E213" s="1390"/>
      <c r="F213" s="1381"/>
      <c r="G213" s="1395" t="s">
        <v>767</v>
      </c>
      <c r="H213" s="1337"/>
      <c r="I213" s="214"/>
      <c r="J213" s="215"/>
      <c r="K213" s="215"/>
      <c r="L213" s="215"/>
      <c r="M213" s="215"/>
      <c r="N213" s="218"/>
      <c r="O213" s="215"/>
      <c r="P213" s="215"/>
      <c r="Q213" s="215"/>
      <c r="R213" s="217"/>
      <c r="S213" s="215"/>
      <c r="T213" s="215"/>
      <c r="U213" s="215"/>
      <c r="V213" s="215"/>
      <c r="W213" s="215"/>
      <c r="X213" s="218"/>
      <c r="Y213" s="215"/>
      <c r="Z213" s="215"/>
      <c r="AA213" s="215"/>
      <c r="AB213" s="215"/>
      <c r="AC213" s="218"/>
      <c r="AD213" s="215"/>
      <c r="AE213" s="215"/>
      <c r="AF213" s="215"/>
      <c r="AG213" s="217"/>
      <c r="AH213" s="215"/>
      <c r="AI213" s="215"/>
      <c r="AJ213" s="215"/>
      <c r="AK213" s="215"/>
      <c r="AL213" s="217"/>
      <c r="AM213" s="215"/>
      <c r="AN213" s="215"/>
      <c r="AO213" s="215"/>
      <c r="AP213" s="215"/>
      <c r="AQ213" s="215"/>
      <c r="AR213" s="218"/>
      <c r="AS213" s="215"/>
      <c r="AT213" s="215"/>
      <c r="AU213" s="215"/>
      <c r="AV213" s="217"/>
      <c r="AW213" s="215"/>
      <c r="AX213" s="215"/>
      <c r="AY213" s="215"/>
      <c r="AZ213" s="215"/>
      <c r="BA213" s="215"/>
      <c r="BB213" s="219"/>
      <c r="BC213" s="215"/>
      <c r="BD213" s="215"/>
      <c r="BE213" s="215"/>
      <c r="BF213" s="215"/>
      <c r="BG213" s="218"/>
      <c r="BH213" s="215"/>
      <c r="BI213" s="215"/>
      <c r="BJ213" s="215"/>
      <c r="BK213" s="217"/>
      <c r="BL213" s="215"/>
      <c r="BM213" s="215"/>
      <c r="BN213" s="215"/>
      <c r="BO213" s="215"/>
      <c r="BP213" s="217"/>
      <c r="BQ213" s="218"/>
      <c r="BR213" s="215"/>
      <c r="BS213" s="215"/>
      <c r="BT213" s="215"/>
      <c r="BU213" s="217"/>
      <c r="BV213" s="215"/>
      <c r="BW213" s="215"/>
      <c r="BX213" s="215"/>
      <c r="BY213" s="215"/>
      <c r="BZ213" s="217"/>
      <c r="CA213" s="218"/>
      <c r="CB213" s="215"/>
      <c r="CC213" s="215"/>
      <c r="CD213" s="215"/>
      <c r="CE213" s="217"/>
      <c r="CF213" s="218"/>
      <c r="CG213" s="215"/>
      <c r="CH213" s="215"/>
      <c r="CI213" s="215"/>
      <c r="CJ213" s="217"/>
      <c r="CK213" s="215"/>
      <c r="CL213" s="215"/>
      <c r="CM213" s="215"/>
      <c r="CN213" s="215"/>
      <c r="CO213" s="215"/>
      <c r="CP213" s="218"/>
      <c r="CQ213" s="215"/>
      <c r="CR213" s="215"/>
      <c r="CS213" s="215"/>
      <c r="CT213" s="217"/>
      <c r="CU213" s="215"/>
      <c r="CV213" s="215"/>
      <c r="CW213" s="215"/>
      <c r="CX213" s="215"/>
      <c r="CY213" s="215"/>
      <c r="CZ213" s="218"/>
      <c r="DA213" s="215"/>
      <c r="DB213" s="215"/>
      <c r="DC213" s="215"/>
      <c r="DD213" s="217"/>
      <c r="DE213" s="215"/>
      <c r="DF213" s="215"/>
      <c r="DG213" s="215"/>
      <c r="DH213" s="215"/>
      <c r="DI213" s="220"/>
      <c r="DJ213" s="219"/>
      <c r="DK213" s="215"/>
      <c r="DL213" s="215"/>
      <c r="DM213" s="215"/>
      <c r="DN213" s="215"/>
      <c r="DO213" s="218"/>
      <c r="DP213" s="215"/>
      <c r="DQ213" s="215"/>
      <c r="DR213" s="215"/>
      <c r="DS213" s="217"/>
      <c r="DT213" s="215"/>
      <c r="DU213" s="215"/>
      <c r="DV213" s="215"/>
      <c r="DW213" s="215"/>
      <c r="DX213" s="215"/>
      <c r="DY213" s="218"/>
      <c r="DZ213" s="215"/>
      <c r="EA213" s="215"/>
      <c r="EB213" s="215"/>
      <c r="EC213" s="217"/>
      <c r="ED213" s="215"/>
      <c r="EE213" s="215"/>
      <c r="EF213" s="215"/>
      <c r="EG213" s="215"/>
      <c r="EH213" s="215"/>
      <c r="EI213" s="218"/>
      <c r="EJ213" s="215"/>
      <c r="EK213" s="215"/>
      <c r="EL213" s="215"/>
      <c r="EM213" s="217"/>
      <c r="EN213" s="215"/>
      <c r="EO213" s="215"/>
      <c r="EP213" s="215"/>
      <c r="EQ213" s="215"/>
      <c r="ER213" s="215"/>
      <c r="ES213" s="218"/>
      <c r="ET213" s="215"/>
      <c r="EU213" s="215"/>
      <c r="EV213" s="215"/>
      <c r="EW213" s="217"/>
      <c r="EX213" s="215"/>
      <c r="EY213" s="215"/>
      <c r="EZ213" s="215"/>
      <c r="FA213" s="215"/>
      <c r="FB213" s="215"/>
      <c r="FC213" s="218"/>
      <c r="FD213" s="215"/>
      <c r="FE213" s="215"/>
      <c r="FF213" s="215"/>
      <c r="FG213" s="217"/>
      <c r="FH213" s="215"/>
      <c r="FI213" s="215"/>
      <c r="FJ213" s="215"/>
      <c r="FK213" s="215"/>
      <c r="FL213" s="215"/>
      <c r="FM213" s="218"/>
      <c r="FN213" s="215"/>
      <c r="FO213" s="215"/>
      <c r="FP213" s="215"/>
      <c r="FQ213" s="217"/>
      <c r="FR213" s="215"/>
      <c r="FS213" s="215"/>
      <c r="FT213" s="215"/>
      <c r="FU213" s="215"/>
      <c r="FV213" s="215"/>
      <c r="FW213" s="218"/>
      <c r="FX213" s="215"/>
      <c r="FY213" s="215"/>
      <c r="FZ213" s="215"/>
      <c r="GA213" s="217"/>
      <c r="GB213" s="215"/>
      <c r="GC213" s="215"/>
      <c r="GD213" s="215"/>
      <c r="GE213" s="215"/>
      <c r="GF213" s="215"/>
      <c r="GG213" s="218"/>
      <c r="GH213" s="215"/>
      <c r="GI213" s="215"/>
      <c r="GJ213" s="215"/>
      <c r="GK213" s="221"/>
      <c r="GL213" s="1504">
        <f>SUM(I215:GK215)</f>
        <v>0</v>
      </c>
      <c r="GM213" s="2154">
        <f>ROUND(GL213/30,2)</f>
        <v>0</v>
      </c>
      <c r="GN213" s="610"/>
      <c r="GO213" s="1525"/>
      <c r="GP213" s="200"/>
    </row>
    <row r="214" spans="1:198" ht="10.35" hidden="1" customHeight="1">
      <c r="A214" s="1387"/>
      <c r="B214" s="1390"/>
      <c r="C214" s="1390"/>
      <c r="D214" s="1381"/>
      <c r="E214" s="1390"/>
      <c r="F214" s="1381"/>
      <c r="G214" s="1395"/>
      <c r="H214" s="1337"/>
      <c r="I214" s="214"/>
      <c r="J214" s="215"/>
      <c r="K214" s="215"/>
      <c r="L214" s="215"/>
      <c r="M214" s="215"/>
      <c r="N214" s="218"/>
      <c r="O214" s="215"/>
      <c r="P214" s="215"/>
      <c r="Q214" s="215"/>
      <c r="R214" s="217"/>
      <c r="S214" s="215"/>
      <c r="T214" s="215"/>
      <c r="U214" s="215"/>
      <c r="V214" s="215"/>
      <c r="W214" s="215"/>
      <c r="X214" s="218"/>
      <c r="Y214" s="215"/>
      <c r="Z214" s="215"/>
      <c r="AA214" s="215"/>
      <c r="AB214" s="215"/>
      <c r="AC214" s="218"/>
      <c r="AD214" s="215"/>
      <c r="AE214" s="215"/>
      <c r="AF214" s="215"/>
      <c r="AG214" s="217"/>
      <c r="AH214" s="215"/>
      <c r="AI214" s="215"/>
      <c r="AJ214" s="215"/>
      <c r="AK214" s="215"/>
      <c r="AL214" s="217"/>
      <c r="AM214" s="215"/>
      <c r="AN214" s="215"/>
      <c r="AO214" s="215"/>
      <c r="AP214" s="215"/>
      <c r="AQ214" s="215"/>
      <c r="AR214" s="218"/>
      <c r="AS214" s="215"/>
      <c r="AT214" s="215"/>
      <c r="AU214" s="215"/>
      <c r="AV214" s="217"/>
      <c r="AW214" s="215"/>
      <c r="AX214" s="215"/>
      <c r="AY214" s="215"/>
      <c r="AZ214" s="215"/>
      <c r="BA214" s="215"/>
      <c r="BB214" s="219"/>
      <c r="BC214" s="215"/>
      <c r="BD214" s="215"/>
      <c r="BE214" s="215"/>
      <c r="BF214" s="215"/>
      <c r="BG214" s="218"/>
      <c r="BH214" s="215"/>
      <c r="BI214" s="215"/>
      <c r="BJ214" s="215"/>
      <c r="BK214" s="217"/>
      <c r="BL214" s="215"/>
      <c r="BM214" s="215"/>
      <c r="BN214" s="215"/>
      <c r="BO214" s="215"/>
      <c r="BP214" s="217"/>
      <c r="BQ214" s="218"/>
      <c r="BR214" s="215"/>
      <c r="BS214" s="215"/>
      <c r="BT214" s="215"/>
      <c r="BU214" s="217"/>
      <c r="BV214" s="215"/>
      <c r="BW214" s="215"/>
      <c r="BX214" s="215"/>
      <c r="BY214" s="215"/>
      <c r="BZ214" s="217"/>
      <c r="CA214" s="218"/>
      <c r="CB214" s="215"/>
      <c r="CC214" s="215"/>
      <c r="CD214" s="215"/>
      <c r="CE214" s="217"/>
      <c r="CF214" s="218"/>
      <c r="CG214" s="215"/>
      <c r="CH214" s="215"/>
      <c r="CI214" s="215"/>
      <c r="CJ214" s="217"/>
      <c r="CK214" s="215"/>
      <c r="CL214" s="215"/>
      <c r="CM214" s="215"/>
      <c r="CN214" s="215"/>
      <c r="CO214" s="215"/>
      <c r="CP214" s="218"/>
      <c r="CQ214" s="215"/>
      <c r="CR214" s="215"/>
      <c r="CS214" s="215"/>
      <c r="CT214" s="217"/>
      <c r="CU214" s="215"/>
      <c r="CV214" s="215"/>
      <c r="CW214" s="215"/>
      <c r="CX214" s="215"/>
      <c r="CY214" s="215"/>
      <c r="CZ214" s="218"/>
      <c r="DA214" s="215"/>
      <c r="DB214" s="215"/>
      <c r="DC214" s="215"/>
      <c r="DD214" s="217"/>
      <c r="DE214" s="215"/>
      <c r="DF214" s="215"/>
      <c r="DG214" s="215"/>
      <c r="DH214" s="215"/>
      <c r="DI214" s="220"/>
      <c r="DJ214" s="219"/>
      <c r="DK214" s="215"/>
      <c r="DL214" s="215"/>
      <c r="DM214" s="215"/>
      <c r="DN214" s="215"/>
      <c r="DO214" s="218"/>
      <c r="DP214" s="215"/>
      <c r="DQ214" s="215"/>
      <c r="DR214" s="215"/>
      <c r="DS214" s="217"/>
      <c r="DT214" s="215"/>
      <c r="DU214" s="215"/>
      <c r="DV214" s="215"/>
      <c r="DW214" s="215"/>
      <c r="DX214" s="215"/>
      <c r="DY214" s="218"/>
      <c r="DZ214" s="215"/>
      <c r="EA214" s="215"/>
      <c r="EB214" s="215"/>
      <c r="EC214" s="217"/>
      <c r="ED214" s="215"/>
      <c r="EE214" s="215"/>
      <c r="EF214" s="215"/>
      <c r="EG214" s="215"/>
      <c r="EH214" s="215"/>
      <c r="EI214" s="218"/>
      <c r="EJ214" s="215"/>
      <c r="EK214" s="215"/>
      <c r="EL214" s="215"/>
      <c r="EM214" s="217"/>
      <c r="EN214" s="215"/>
      <c r="EO214" s="215"/>
      <c r="EP214" s="215"/>
      <c r="EQ214" s="215"/>
      <c r="ER214" s="215"/>
      <c r="ES214" s="218"/>
      <c r="ET214" s="215"/>
      <c r="EU214" s="215"/>
      <c r="EV214" s="215"/>
      <c r="EW214" s="217"/>
      <c r="EX214" s="215"/>
      <c r="EY214" s="215"/>
      <c r="EZ214" s="215"/>
      <c r="FA214" s="215"/>
      <c r="FB214" s="215"/>
      <c r="FC214" s="218"/>
      <c r="FD214" s="215"/>
      <c r="FE214" s="215"/>
      <c r="FF214" s="215"/>
      <c r="FG214" s="217"/>
      <c r="FH214" s="215"/>
      <c r="FI214" s="215"/>
      <c r="FJ214" s="215"/>
      <c r="FK214" s="215"/>
      <c r="FL214" s="215"/>
      <c r="FM214" s="218"/>
      <c r="FN214" s="215"/>
      <c r="FO214" s="215"/>
      <c r="FP214" s="215"/>
      <c r="FQ214" s="217"/>
      <c r="FR214" s="215"/>
      <c r="FS214" s="215"/>
      <c r="FT214" s="215"/>
      <c r="FU214" s="215"/>
      <c r="FV214" s="215"/>
      <c r="FW214" s="218"/>
      <c r="FX214" s="215"/>
      <c r="FY214" s="215"/>
      <c r="FZ214" s="215"/>
      <c r="GA214" s="217"/>
      <c r="GB214" s="215"/>
      <c r="GC214" s="215"/>
      <c r="GD214" s="215"/>
      <c r="GE214" s="215"/>
      <c r="GF214" s="215"/>
      <c r="GG214" s="218"/>
      <c r="GH214" s="215"/>
      <c r="GI214" s="215"/>
      <c r="GJ214" s="215"/>
      <c r="GK214" s="221"/>
      <c r="GL214" s="1505"/>
      <c r="GM214" s="2154"/>
      <c r="GN214" s="610"/>
      <c r="GO214" s="1525"/>
      <c r="GP214" s="200"/>
    </row>
    <row r="215" spans="1:198" ht="10.35" hidden="1" customHeight="1">
      <c r="A215" s="1387"/>
      <c r="B215" s="1390"/>
      <c r="C215" s="1390"/>
      <c r="D215" s="1381"/>
      <c r="E215" s="1390"/>
      <c r="F215" s="1381"/>
      <c r="G215" s="1396"/>
      <c r="H215" s="1338"/>
      <c r="I215" s="1591"/>
      <c r="J215" s="1592"/>
      <c r="K215" s="1592"/>
      <c r="L215" s="1592"/>
      <c r="M215" s="1592"/>
      <c r="N215" s="1510"/>
      <c r="O215" s="1511"/>
      <c r="P215" s="1511"/>
      <c r="Q215" s="1511"/>
      <c r="R215" s="1512"/>
      <c r="S215" s="1511"/>
      <c r="T215" s="1511"/>
      <c r="U215" s="1511"/>
      <c r="V215" s="1511"/>
      <c r="W215" s="1512"/>
      <c r="X215" s="1510"/>
      <c r="Y215" s="1511"/>
      <c r="Z215" s="1511"/>
      <c r="AA215" s="1511"/>
      <c r="AB215" s="1511"/>
      <c r="AC215" s="1510"/>
      <c r="AD215" s="1511"/>
      <c r="AE215" s="1511"/>
      <c r="AF215" s="1511"/>
      <c r="AG215" s="1512"/>
      <c r="AH215" s="1511"/>
      <c r="AI215" s="1511"/>
      <c r="AJ215" s="1511"/>
      <c r="AK215" s="1511"/>
      <c r="AL215" s="1512"/>
      <c r="AM215" s="1510"/>
      <c r="AN215" s="1511"/>
      <c r="AO215" s="1511"/>
      <c r="AP215" s="1511"/>
      <c r="AQ215" s="1511"/>
      <c r="AR215" s="1510"/>
      <c r="AS215" s="1511"/>
      <c r="AT215" s="1511"/>
      <c r="AU215" s="1511"/>
      <c r="AV215" s="1512"/>
      <c r="AW215" s="1510"/>
      <c r="AX215" s="1511"/>
      <c r="AY215" s="1511"/>
      <c r="AZ215" s="1511"/>
      <c r="BA215" s="1521"/>
      <c r="BB215" s="1522"/>
      <c r="BC215" s="1511"/>
      <c r="BD215" s="1511"/>
      <c r="BE215" s="1511"/>
      <c r="BF215" s="1511"/>
      <c r="BG215" s="1510"/>
      <c r="BH215" s="1511"/>
      <c r="BI215" s="1511"/>
      <c r="BJ215" s="1511"/>
      <c r="BK215" s="1512"/>
      <c r="BL215" s="1511"/>
      <c r="BM215" s="1511"/>
      <c r="BN215" s="1511"/>
      <c r="BO215" s="1511"/>
      <c r="BP215" s="1512"/>
      <c r="BQ215" s="1510"/>
      <c r="BR215" s="1511"/>
      <c r="BS215" s="1511"/>
      <c r="BT215" s="1511"/>
      <c r="BU215" s="1512"/>
      <c r="BV215" s="1511"/>
      <c r="BW215" s="1511"/>
      <c r="BX215" s="1511"/>
      <c r="BY215" s="1511"/>
      <c r="BZ215" s="1512"/>
      <c r="CA215" s="1510"/>
      <c r="CB215" s="1511"/>
      <c r="CC215" s="1511"/>
      <c r="CD215" s="1511"/>
      <c r="CE215" s="1512"/>
      <c r="CF215" s="1510"/>
      <c r="CG215" s="1511"/>
      <c r="CH215" s="1511"/>
      <c r="CI215" s="1511"/>
      <c r="CJ215" s="1512"/>
      <c r="CK215" s="1511"/>
      <c r="CL215" s="1511"/>
      <c r="CM215" s="1511"/>
      <c r="CN215" s="1511"/>
      <c r="CO215" s="1511"/>
      <c r="CP215" s="1510"/>
      <c r="CQ215" s="1511"/>
      <c r="CR215" s="1511"/>
      <c r="CS215" s="1511"/>
      <c r="CT215" s="1512"/>
      <c r="CU215" s="1511"/>
      <c r="CV215" s="1511"/>
      <c r="CW215" s="1511"/>
      <c r="CX215" s="1511"/>
      <c r="CY215" s="1511"/>
      <c r="CZ215" s="1510"/>
      <c r="DA215" s="1511"/>
      <c r="DB215" s="1511"/>
      <c r="DC215" s="1511"/>
      <c r="DD215" s="1512"/>
      <c r="DE215" s="1511"/>
      <c r="DF215" s="1511"/>
      <c r="DG215" s="1511"/>
      <c r="DH215" s="1511"/>
      <c r="DI215" s="1521"/>
      <c r="DJ215" s="1522"/>
      <c r="DK215" s="1511"/>
      <c r="DL215" s="1511"/>
      <c r="DM215" s="1511"/>
      <c r="DN215" s="1511"/>
      <c r="DO215" s="1510"/>
      <c r="DP215" s="1511"/>
      <c r="DQ215" s="1511"/>
      <c r="DR215" s="1511"/>
      <c r="DS215" s="1512"/>
      <c r="DT215" s="1511"/>
      <c r="DU215" s="1511"/>
      <c r="DV215" s="1511"/>
      <c r="DW215" s="1511"/>
      <c r="DX215" s="1511"/>
      <c r="DY215" s="1510"/>
      <c r="DZ215" s="1511"/>
      <c r="EA215" s="1511"/>
      <c r="EB215" s="1511"/>
      <c r="EC215" s="1512"/>
      <c r="ED215" s="1511"/>
      <c r="EE215" s="1511"/>
      <c r="EF215" s="1511"/>
      <c r="EG215" s="1511"/>
      <c r="EH215" s="1511"/>
      <c r="EI215" s="1510"/>
      <c r="EJ215" s="1511"/>
      <c r="EK215" s="1511"/>
      <c r="EL215" s="1511"/>
      <c r="EM215" s="1512"/>
      <c r="EN215" s="1511"/>
      <c r="EO215" s="1511"/>
      <c r="EP215" s="1511"/>
      <c r="EQ215" s="1511"/>
      <c r="ER215" s="1511"/>
      <c r="ES215" s="1510"/>
      <c r="ET215" s="1511"/>
      <c r="EU215" s="1511"/>
      <c r="EV215" s="1511"/>
      <c r="EW215" s="1512"/>
      <c r="EX215" s="1511"/>
      <c r="EY215" s="1511"/>
      <c r="EZ215" s="1511"/>
      <c r="FA215" s="1511"/>
      <c r="FB215" s="1511"/>
      <c r="FC215" s="1510"/>
      <c r="FD215" s="1511"/>
      <c r="FE215" s="1511"/>
      <c r="FF215" s="1511"/>
      <c r="FG215" s="1512"/>
      <c r="FH215" s="1511"/>
      <c r="FI215" s="1511"/>
      <c r="FJ215" s="1511"/>
      <c r="FK215" s="1511"/>
      <c r="FL215" s="1511"/>
      <c r="FM215" s="1510"/>
      <c r="FN215" s="1511"/>
      <c r="FO215" s="1511"/>
      <c r="FP215" s="1511"/>
      <c r="FQ215" s="1512"/>
      <c r="FR215" s="1511"/>
      <c r="FS215" s="1511"/>
      <c r="FT215" s="1511"/>
      <c r="FU215" s="1511"/>
      <c r="FV215" s="1511"/>
      <c r="FW215" s="1510"/>
      <c r="FX215" s="1511"/>
      <c r="FY215" s="1511"/>
      <c r="FZ215" s="1511"/>
      <c r="GA215" s="1512"/>
      <c r="GB215" s="1511"/>
      <c r="GC215" s="1511"/>
      <c r="GD215" s="1511"/>
      <c r="GE215" s="1511"/>
      <c r="GF215" s="1512"/>
      <c r="GG215" s="1510"/>
      <c r="GH215" s="1511"/>
      <c r="GI215" s="1511"/>
      <c r="GJ215" s="1511"/>
      <c r="GK215" s="1513"/>
      <c r="GL215" s="1514"/>
      <c r="GM215" s="2155"/>
      <c r="GN215" s="610"/>
      <c r="GO215" s="1525"/>
      <c r="GP215" s="200"/>
    </row>
    <row r="216" spans="1:198" ht="10.35" hidden="1" customHeight="1">
      <c r="A216" s="1387"/>
      <c r="B216" s="1390"/>
      <c r="C216" s="1390"/>
      <c r="D216" s="1381"/>
      <c r="E216" s="1390"/>
      <c r="F216" s="1381"/>
      <c r="G216" s="1448" t="s">
        <v>716</v>
      </c>
      <c r="H216" s="1337"/>
      <c r="I216" s="214"/>
      <c r="J216" s="215"/>
      <c r="K216" s="215"/>
      <c r="L216" s="215"/>
      <c r="M216" s="215"/>
      <c r="N216" s="218"/>
      <c r="O216" s="215"/>
      <c r="P216" s="215"/>
      <c r="Q216" s="215"/>
      <c r="R216" s="217"/>
      <c r="S216" s="215"/>
      <c r="T216" s="215"/>
      <c r="U216" s="215"/>
      <c r="V216" s="215"/>
      <c r="W216" s="215"/>
      <c r="X216" s="218"/>
      <c r="Y216" s="215"/>
      <c r="Z216" s="215"/>
      <c r="AA216" s="215"/>
      <c r="AB216" s="215"/>
      <c r="AC216" s="218"/>
      <c r="AD216" s="215"/>
      <c r="AE216" s="215"/>
      <c r="AF216" s="215"/>
      <c r="AG216" s="217"/>
      <c r="AH216" s="215"/>
      <c r="AI216" s="215"/>
      <c r="AJ216" s="215"/>
      <c r="AK216" s="215"/>
      <c r="AL216" s="217"/>
      <c r="AM216" s="218"/>
      <c r="AN216" s="215"/>
      <c r="AO216" s="215"/>
      <c r="AP216" s="215"/>
      <c r="AQ216" s="215"/>
      <c r="AR216" s="218"/>
      <c r="AS216" s="215"/>
      <c r="AT216" s="215"/>
      <c r="AU216" s="215"/>
      <c r="AV216" s="217"/>
      <c r="AW216" s="215"/>
      <c r="AX216" s="215"/>
      <c r="AY216" s="215"/>
      <c r="AZ216" s="215"/>
      <c r="BA216" s="215"/>
      <c r="BB216" s="219"/>
      <c r="BC216" s="215"/>
      <c r="BD216" s="215"/>
      <c r="BE216" s="215"/>
      <c r="BF216" s="215"/>
      <c r="BG216" s="218"/>
      <c r="BH216" s="215"/>
      <c r="BI216" s="215"/>
      <c r="BJ216" s="215"/>
      <c r="BK216" s="217"/>
      <c r="BL216" s="215"/>
      <c r="BM216" s="215"/>
      <c r="BN216" s="215"/>
      <c r="BO216" s="215"/>
      <c r="BP216" s="215"/>
      <c r="BQ216" s="218"/>
      <c r="BR216" s="215"/>
      <c r="BS216" s="215"/>
      <c r="BT216" s="215"/>
      <c r="BU216" s="217"/>
      <c r="BV216" s="215"/>
      <c r="BW216" s="215"/>
      <c r="BX216" s="215"/>
      <c r="BY216" s="215"/>
      <c r="BZ216" s="217"/>
      <c r="CA216" s="218"/>
      <c r="CB216" s="215"/>
      <c r="CC216" s="215"/>
      <c r="CD216" s="215"/>
      <c r="CE216" s="217"/>
      <c r="CF216" s="218"/>
      <c r="CG216" s="215"/>
      <c r="CH216" s="215"/>
      <c r="CI216" s="215"/>
      <c r="CJ216" s="217"/>
      <c r="CK216" s="215"/>
      <c r="CL216" s="215"/>
      <c r="CM216" s="215"/>
      <c r="CN216" s="215"/>
      <c r="CO216" s="215"/>
      <c r="CP216" s="218"/>
      <c r="CQ216" s="215"/>
      <c r="CR216" s="215"/>
      <c r="CS216" s="215"/>
      <c r="CT216" s="217"/>
      <c r="CU216" s="215"/>
      <c r="CV216" s="215"/>
      <c r="CW216" s="215"/>
      <c r="CX216" s="215"/>
      <c r="CY216" s="215"/>
      <c r="CZ216" s="218"/>
      <c r="DA216" s="215"/>
      <c r="DB216" s="215"/>
      <c r="DC216" s="215"/>
      <c r="DD216" s="217"/>
      <c r="DE216" s="215"/>
      <c r="DF216" s="215"/>
      <c r="DG216" s="215"/>
      <c r="DH216" s="215"/>
      <c r="DI216" s="220"/>
      <c r="DJ216" s="219"/>
      <c r="DK216" s="215"/>
      <c r="DL216" s="215"/>
      <c r="DM216" s="215"/>
      <c r="DN216" s="215"/>
      <c r="DO216" s="218"/>
      <c r="DP216" s="215"/>
      <c r="DQ216" s="215"/>
      <c r="DR216" s="215"/>
      <c r="DS216" s="217"/>
      <c r="DT216" s="215"/>
      <c r="DU216" s="215"/>
      <c r="DV216" s="215"/>
      <c r="DW216" s="215"/>
      <c r="DX216" s="215"/>
      <c r="DY216" s="218"/>
      <c r="DZ216" s="215"/>
      <c r="EA216" s="215"/>
      <c r="EB216" s="215"/>
      <c r="EC216" s="217"/>
      <c r="ED216" s="215"/>
      <c r="EE216" s="215"/>
      <c r="EF216" s="215"/>
      <c r="EG216" s="215"/>
      <c r="EH216" s="215"/>
      <c r="EI216" s="218"/>
      <c r="EJ216" s="215"/>
      <c r="EK216" s="215"/>
      <c r="EL216" s="215"/>
      <c r="EM216" s="217"/>
      <c r="EN216" s="215"/>
      <c r="EO216" s="215"/>
      <c r="EP216" s="215"/>
      <c r="EQ216" s="215"/>
      <c r="ER216" s="215"/>
      <c r="ES216" s="218"/>
      <c r="ET216" s="215"/>
      <c r="EU216" s="215"/>
      <c r="EV216" s="215"/>
      <c r="EW216" s="217"/>
      <c r="EX216" s="215"/>
      <c r="EY216" s="215"/>
      <c r="EZ216" s="215"/>
      <c r="FA216" s="215"/>
      <c r="FB216" s="215"/>
      <c r="FC216" s="218"/>
      <c r="FD216" s="215"/>
      <c r="FE216" s="215"/>
      <c r="FF216" s="215"/>
      <c r="FG216" s="217"/>
      <c r="FH216" s="215"/>
      <c r="FI216" s="215"/>
      <c r="FJ216" s="215"/>
      <c r="FK216" s="215"/>
      <c r="FL216" s="215"/>
      <c r="FM216" s="218"/>
      <c r="FN216" s="215"/>
      <c r="FO216" s="215"/>
      <c r="FP216" s="215"/>
      <c r="FQ216" s="217"/>
      <c r="FR216" s="215"/>
      <c r="FS216" s="215"/>
      <c r="FT216" s="215"/>
      <c r="FU216" s="215"/>
      <c r="FV216" s="215"/>
      <c r="FW216" s="218"/>
      <c r="FX216" s="215"/>
      <c r="FY216" s="215"/>
      <c r="FZ216" s="215"/>
      <c r="GA216" s="217"/>
      <c r="GB216" s="235"/>
      <c r="GC216" s="235"/>
      <c r="GD216" s="235"/>
      <c r="GE216" s="235"/>
      <c r="GF216" s="235"/>
      <c r="GG216" s="218"/>
      <c r="GH216" s="215"/>
      <c r="GI216" s="215"/>
      <c r="GJ216" s="215"/>
      <c r="GK216" s="221"/>
      <c r="GL216" s="1504">
        <f>SUM(I218:GK218)</f>
        <v>0</v>
      </c>
      <c r="GM216" s="2157">
        <f>ROUND(GL216/30,2)</f>
        <v>0</v>
      </c>
      <c r="GN216" s="610"/>
      <c r="GO216" s="1525"/>
      <c r="GP216" s="200"/>
    </row>
    <row r="217" spans="1:198" ht="10.35" hidden="1" customHeight="1">
      <c r="A217" s="1387"/>
      <c r="B217" s="1390"/>
      <c r="C217" s="1390"/>
      <c r="D217" s="1381"/>
      <c r="E217" s="1390"/>
      <c r="F217" s="1381"/>
      <c r="G217" s="1444"/>
      <c r="H217" s="1337"/>
      <c r="I217" s="214"/>
      <c r="J217" s="215"/>
      <c r="K217" s="215"/>
      <c r="L217" s="215"/>
      <c r="M217" s="215"/>
      <c r="N217" s="218"/>
      <c r="O217" s="215"/>
      <c r="P217" s="215"/>
      <c r="Q217" s="215"/>
      <c r="R217" s="217"/>
      <c r="S217" s="215"/>
      <c r="T217" s="215"/>
      <c r="U217" s="215"/>
      <c r="V217" s="215"/>
      <c r="W217" s="215"/>
      <c r="X217" s="218"/>
      <c r="Y217" s="215"/>
      <c r="Z217" s="215"/>
      <c r="AA217" s="215"/>
      <c r="AB217" s="215"/>
      <c r="AC217" s="218"/>
      <c r="AD217" s="215"/>
      <c r="AE217" s="215"/>
      <c r="AF217" s="215"/>
      <c r="AG217" s="217"/>
      <c r="AH217" s="215"/>
      <c r="AI217" s="215"/>
      <c r="AJ217" s="215"/>
      <c r="AK217" s="215"/>
      <c r="AL217" s="217"/>
      <c r="AM217" s="218"/>
      <c r="AN217" s="215"/>
      <c r="AO217" s="215"/>
      <c r="AP217" s="215"/>
      <c r="AQ217" s="215"/>
      <c r="AR217" s="218"/>
      <c r="AS217" s="215"/>
      <c r="AT217" s="215"/>
      <c r="AU217" s="215"/>
      <c r="AV217" s="217"/>
      <c r="AW217" s="215"/>
      <c r="AX217" s="215"/>
      <c r="AY217" s="215"/>
      <c r="AZ217" s="215"/>
      <c r="BA217" s="215"/>
      <c r="BB217" s="219"/>
      <c r="BC217" s="215"/>
      <c r="BD217" s="215"/>
      <c r="BE217" s="215"/>
      <c r="BF217" s="215"/>
      <c r="BG217" s="218"/>
      <c r="BH217" s="215"/>
      <c r="BI217" s="215"/>
      <c r="BJ217" s="215"/>
      <c r="BK217" s="217"/>
      <c r="BL217" s="215"/>
      <c r="BM217" s="215"/>
      <c r="BN217" s="215"/>
      <c r="BO217" s="215"/>
      <c r="BP217" s="215"/>
      <c r="BQ217" s="218"/>
      <c r="BR217" s="215"/>
      <c r="BS217" s="215"/>
      <c r="BT217" s="215"/>
      <c r="BU217" s="217"/>
      <c r="BV217" s="215"/>
      <c r="BW217" s="215"/>
      <c r="BX217" s="215"/>
      <c r="BY217" s="215"/>
      <c r="BZ217" s="217"/>
      <c r="CA217" s="218"/>
      <c r="CB217" s="215"/>
      <c r="CC217" s="215"/>
      <c r="CD217" s="215"/>
      <c r="CE217" s="217"/>
      <c r="CF217" s="218"/>
      <c r="CG217" s="215"/>
      <c r="CH217" s="215"/>
      <c r="CI217" s="215"/>
      <c r="CJ217" s="217"/>
      <c r="CK217" s="215"/>
      <c r="CL217" s="215"/>
      <c r="CM217" s="215"/>
      <c r="CN217" s="215"/>
      <c r="CO217" s="215"/>
      <c r="CP217" s="218"/>
      <c r="CQ217" s="215"/>
      <c r="CR217" s="215"/>
      <c r="CS217" s="215"/>
      <c r="CT217" s="217"/>
      <c r="CU217" s="215"/>
      <c r="CV217" s="215"/>
      <c r="CW217" s="215"/>
      <c r="CX217" s="215"/>
      <c r="CY217" s="215"/>
      <c r="CZ217" s="218"/>
      <c r="DA217" s="215"/>
      <c r="DB217" s="215"/>
      <c r="DC217" s="215"/>
      <c r="DD217" s="217"/>
      <c r="DE217" s="215"/>
      <c r="DF217" s="215"/>
      <c r="DG217" s="215"/>
      <c r="DH217" s="215"/>
      <c r="DI217" s="220"/>
      <c r="DJ217" s="219"/>
      <c r="DK217" s="215"/>
      <c r="DL217" s="215"/>
      <c r="DM217" s="215"/>
      <c r="DN217" s="215"/>
      <c r="DO217" s="218"/>
      <c r="DP217" s="215"/>
      <c r="DQ217" s="215"/>
      <c r="DR217" s="215"/>
      <c r="DS217" s="217"/>
      <c r="DT217" s="215"/>
      <c r="DU217" s="215"/>
      <c r="DV217" s="215"/>
      <c r="DW217" s="215"/>
      <c r="DX217" s="215"/>
      <c r="DY217" s="218"/>
      <c r="DZ217" s="215"/>
      <c r="EA217" s="215"/>
      <c r="EB217" s="215"/>
      <c r="EC217" s="217"/>
      <c r="ED217" s="215"/>
      <c r="EE217" s="215"/>
      <c r="EF217" s="215"/>
      <c r="EG217" s="215"/>
      <c r="EH217" s="215"/>
      <c r="EI217" s="218"/>
      <c r="EJ217" s="215"/>
      <c r="EK217" s="215"/>
      <c r="EL217" s="215"/>
      <c r="EM217" s="217"/>
      <c r="EN217" s="215"/>
      <c r="EO217" s="215"/>
      <c r="EP217" s="215"/>
      <c r="EQ217" s="215"/>
      <c r="ER217" s="215"/>
      <c r="ES217" s="218"/>
      <c r="ET217" s="215"/>
      <c r="EU217" s="215"/>
      <c r="EV217" s="215"/>
      <c r="EW217" s="217"/>
      <c r="EX217" s="215"/>
      <c r="EY217" s="215"/>
      <c r="EZ217" s="215"/>
      <c r="FA217" s="215"/>
      <c r="FB217" s="215"/>
      <c r="FC217" s="218"/>
      <c r="FD217" s="215"/>
      <c r="FE217" s="215"/>
      <c r="FF217" s="215"/>
      <c r="FG217" s="217"/>
      <c r="FH217" s="215"/>
      <c r="FI217" s="215"/>
      <c r="FJ217" s="215"/>
      <c r="FK217" s="215"/>
      <c r="FL217" s="215"/>
      <c r="FM217" s="218"/>
      <c r="FN217" s="215"/>
      <c r="FO217" s="215"/>
      <c r="FP217" s="215"/>
      <c r="FQ217" s="217"/>
      <c r="FR217" s="215"/>
      <c r="FS217" s="215"/>
      <c r="FT217" s="215"/>
      <c r="FU217" s="215"/>
      <c r="FV217" s="215"/>
      <c r="FW217" s="218"/>
      <c r="FX217" s="215"/>
      <c r="FY217" s="215"/>
      <c r="FZ217" s="215"/>
      <c r="GA217" s="217"/>
      <c r="GB217" s="235"/>
      <c r="GC217" s="235"/>
      <c r="GD217" s="235"/>
      <c r="GE217" s="235"/>
      <c r="GF217" s="235"/>
      <c r="GG217" s="218"/>
      <c r="GH217" s="215"/>
      <c r="GI217" s="215"/>
      <c r="GJ217" s="215"/>
      <c r="GK217" s="221"/>
      <c r="GL217" s="1505"/>
      <c r="GM217" s="2154"/>
      <c r="GN217" s="610"/>
      <c r="GO217" s="1525"/>
      <c r="GP217" s="200"/>
    </row>
    <row r="218" spans="1:198" ht="10.35" hidden="1" customHeight="1">
      <c r="A218" s="1404"/>
      <c r="B218" s="1406"/>
      <c r="C218" s="1406"/>
      <c r="D218" s="1384"/>
      <c r="E218" s="1406"/>
      <c r="F218" s="1384"/>
      <c r="G218" s="1449"/>
      <c r="H218" s="1437"/>
      <c r="I218" s="1536"/>
      <c r="J218" s="1502"/>
      <c r="K218" s="1502"/>
      <c r="L218" s="1502"/>
      <c r="M218" s="1502"/>
      <c r="N218" s="1501"/>
      <c r="O218" s="1502"/>
      <c r="P218" s="1502"/>
      <c r="Q218" s="1502"/>
      <c r="R218" s="1503"/>
      <c r="S218" s="1502"/>
      <c r="T218" s="1502"/>
      <c r="U218" s="1502"/>
      <c r="V218" s="1502"/>
      <c r="W218" s="1503"/>
      <c r="X218" s="1501"/>
      <c r="Y218" s="1502"/>
      <c r="Z218" s="1502"/>
      <c r="AA218" s="1502"/>
      <c r="AB218" s="1502"/>
      <c r="AC218" s="1501"/>
      <c r="AD218" s="1502"/>
      <c r="AE218" s="1502"/>
      <c r="AF218" s="1502"/>
      <c r="AG218" s="1503"/>
      <c r="AH218" s="1502"/>
      <c r="AI218" s="1502"/>
      <c r="AJ218" s="1502"/>
      <c r="AK218" s="1502"/>
      <c r="AL218" s="1503"/>
      <c r="AM218" s="1501"/>
      <c r="AN218" s="1502"/>
      <c r="AO218" s="1502"/>
      <c r="AP218" s="1502"/>
      <c r="AQ218" s="1502"/>
      <c r="AR218" s="1501"/>
      <c r="AS218" s="1502"/>
      <c r="AT218" s="1502"/>
      <c r="AU218" s="1502"/>
      <c r="AV218" s="1503"/>
      <c r="AW218" s="1501"/>
      <c r="AX218" s="1502"/>
      <c r="AY218" s="1502"/>
      <c r="AZ218" s="1502"/>
      <c r="BA218" s="1544"/>
      <c r="BB218" s="1545"/>
      <c r="BC218" s="1502"/>
      <c r="BD218" s="1502"/>
      <c r="BE218" s="1502"/>
      <c r="BF218" s="1502"/>
      <c r="BG218" s="1501"/>
      <c r="BH218" s="1502"/>
      <c r="BI218" s="1502"/>
      <c r="BJ218" s="1502"/>
      <c r="BK218" s="1503"/>
      <c r="BL218" s="1502"/>
      <c r="BM218" s="1502"/>
      <c r="BN218" s="1502"/>
      <c r="BO218" s="1502"/>
      <c r="BP218" s="1503"/>
      <c r="BQ218" s="1501"/>
      <c r="BR218" s="1502"/>
      <c r="BS218" s="1502"/>
      <c r="BT218" s="1502"/>
      <c r="BU218" s="1503"/>
      <c r="BV218" s="1502"/>
      <c r="BW218" s="1502"/>
      <c r="BX218" s="1502"/>
      <c r="BY218" s="1502"/>
      <c r="BZ218" s="1503"/>
      <c r="CA218" s="1501"/>
      <c r="CB218" s="1502"/>
      <c r="CC218" s="1502"/>
      <c r="CD218" s="1502"/>
      <c r="CE218" s="1503"/>
      <c r="CF218" s="1501"/>
      <c r="CG218" s="1502"/>
      <c r="CH218" s="1502"/>
      <c r="CI218" s="1502"/>
      <c r="CJ218" s="1503"/>
      <c r="CK218" s="1502"/>
      <c r="CL218" s="1502"/>
      <c r="CM218" s="1502"/>
      <c r="CN218" s="1502"/>
      <c r="CO218" s="1502"/>
      <c r="CP218" s="1501"/>
      <c r="CQ218" s="1502"/>
      <c r="CR218" s="1502"/>
      <c r="CS218" s="1502"/>
      <c r="CT218" s="1503"/>
      <c r="CU218" s="1502"/>
      <c r="CV218" s="1502"/>
      <c r="CW218" s="1502"/>
      <c r="CX218" s="1502"/>
      <c r="CY218" s="1502"/>
      <c r="CZ218" s="1501"/>
      <c r="DA218" s="1502"/>
      <c r="DB218" s="1502"/>
      <c r="DC218" s="1502"/>
      <c r="DD218" s="1503"/>
      <c r="DE218" s="1502"/>
      <c r="DF218" s="1502"/>
      <c r="DG218" s="1502"/>
      <c r="DH218" s="1502"/>
      <c r="DI218" s="1544"/>
      <c r="DJ218" s="1545"/>
      <c r="DK218" s="1502"/>
      <c r="DL218" s="1502"/>
      <c r="DM218" s="1502"/>
      <c r="DN218" s="1502"/>
      <c r="DO218" s="1501"/>
      <c r="DP218" s="1502"/>
      <c r="DQ218" s="1502"/>
      <c r="DR218" s="1502"/>
      <c r="DS218" s="1503"/>
      <c r="DT218" s="1502"/>
      <c r="DU218" s="1502"/>
      <c r="DV218" s="1502"/>
      <c r="DW218" s="1502"/>
      <c r="DX218" s="1502"/>
      <c r="DY218" s="1501"/>
      <c r="DZ218" s="1502"/>
      <c r="EA218" s="1502"/>
      <c r="EB218" s="1502"/>
      <c r="EC218" s="1503"/>
      <c r="ED218" s="1502"/>
      <c r="EE218" s="1502"/>
      <c r="EF218" s="1502"/>
      <c r="EG218" s="1502"/>
      <c r="EH218" s="1502"/>
      <c r="EI218" s="1501"/>
      <c r="EJ218" s="1502"/>
      <c r="EK218" s="1502"/>
      <c r="EL218" s="1502"/>
      <c r="EM218" s="1503"/>
      <c r="EN218" s="1502"/>
      <c r="EO218" s="1502"/>
      <c r="EP218" s="1502"/>
      <c r="EQ218" s="1502"/>
      <c r="ER218" s="1502"/>
      <c r="ES218" s="1501"/>
      <c r="ET218" s="1502"/>
      <c r="EU218" s="1502"/>
      <c r="EV218" s="1502"/>
      <c r="EW218" s="1503"/>
      <c r="EX218" s="1502"/>
      <c r="EY218" s="1502"/>
      <c r="EZ218" s="1502"/>
      <c r="FA218" s="1502"/>
      <c r="FB218" s="1502"/>
      <c r="FC218" s="1501"/>
      <c r="FD218" s="1502"/>
      <c r="FE218" s="1502"/>
      <c r="FF218" s="1502"/>
      <c r="FG218" s="1503"/>
      <c r="FH218" s="1502"/>
      <c r="FI218" s="1502"/>
      <c r="FJ218" s="1502"/>
      <c r="FK218" s="1502"/>
      <c r="FL218" s="1502"/>
      <c r="FM218" s="1501"/>
      <c r="FN218" s="1502"/>
      <c r="FO218" s="1502"/>
      <c r="FP218" s="1502"/>
      <c r="FQ218" s="1503"/>
      <c r="FR218" s="1502"/>
      <c r="FS218" s="1502"/>
      <c r="FT218" s="1502"/>
      <c r="FU218" s="1502"/>
      <c r="FV218" s="1502"/>
      <c r="FW218" s="1501"/>
      <c r="FX218" s="1502"/>
      <c r="FY218" s="1502"/>
      <c r="FZ218" s="1502"/>
      <c r="GA218" s="1503"/>
      <c r="GB218" s="1598"/>
      <c r="GC218" s="1598"/>
      <c r="GD218" s="1598"/>
      <c r="GE218" s="1598"/>
      <c r="GF218" s="1599"/>
      <c r="GG218" s="1501"/>
      <c r="GH218" s="1502"/>
      <c r="GI218" s="1502"/>
      <c r="GJ218" s="1502"/>
      <c r="GK218" s="1541"/>
      <c r="GL218" s="1601"/>
      <c r="GM218" s="2156"/>
      <c r="GN218" s="611"/>
      <c r="GO218" s="1537"/>
      <c r="GP218" s="200"/>
    </row>
    <row r="219" spans="1:198" ht="10.35" hidden="1" customHeight="1">
      <c r="A219" s="1387"/>
      <c r="B219" s="1390" t="str">
        <f>IF($A219="","",VLOOKUP($A219,②従事者明細!$A$3:$I$39,2))</f>
        <v/>
      </c>
      <c r="C219" s="1390" t="str">
        <f>IF($A219="","",VLOOKUP($A219,②従事者明細!$A$3:$I$39,3))</f>
        <v/>
      </c>
      <c r="D219" s="1381" t="str">
        <f>IF($A219="","",VLOOKUP($A219,②従事者明細!$A$3:$I$39,6))</f>
        <v/>
      </c>
      <c r="E219" s="1390" t="str">
        <f>IF($A219="","",VLOOKUP($A219,②従事者明細!$A$3:$I$39,4))</f>
        <v/>
      </c>
      <c r="F219" s="1383" t="str">
        <f>IF($A219="","",VLOOKUP($A219,②従事者明細!$A$3:$I$39,5))</f>
        <v/>
      </c>
      <c r="G219" s="1444" t="s">
        <v>764</v>
      </c>
      <c r="H219" s="1337"/>
      <c r="I219" s="214"/>
      <c r="J219" s="215"/>
      <c r="K219" s="215"/>
      <c r="L219" s="215"/>
      <c r="M219" s="215"/>
      <c r="N219" s="218"/>
      <c r="O219" s="215"/>
      <c r="P219" s="215"/>
      <c r="Q219" s="215"/>
      <c r="R219" s="217"/>
      <c r="S219" s="215"/>
      <c r="T219" s="215"/>
      <c r="U219" s="215"/>
      <c r="V219" s="215"/>
      <c r="W219" s="215"/>
      <c r="X219" s="218"/>
      <c r="Y219" s="215"/>
      <c r="Z219" s="215"/>
      <c r="AA219" s="215"/>
      <c r="AB219" s="215"/>
      <c r="AC219" s="218"/>
      <c r="AD219" s="215"/>
      <c r="AE219" s="215"/>
      <c r="AF219" s="215"/>
      <c r="AG219" s="217"/>
      <c r="AH219" s="215"/>
      <c r="AI219" s="215"/>
      <c r="AJ219" s="215"/>
      <c r="AK219" s="215"/>
      <c r="AL219" s="217"/>
      <c r="AM219" s="215"/>
      <c r="AN219" s="215"/>
      <c r="AO219" s="215"/>
      <c r="AP219" s="215"/>
      <c r="AQ219" s="215"/>
      <c r="AR219" s="218"/>
      <c r="AS219" s="215"/>
      <c r="AT219" s="215"/>
      <c r="AU219" s="215"/>
      <c r="AV219" s="217"/>
      <c r="AW219" s="215"/>
      <c r="AX219" s="215"/>
      <c r="AY219" s="215"/>
      <c r="AZ219" s="215"/>
      <c r="BA219" s="215"/>
      <c r="BB219" s="219"/>
      <c r="BC219" s="215"/>
      <c r="BD219" s="215"/>
      <c r="BE219" s="215"/>
      <c r="BF219" s="215"/>
      <c r="BG219" s="218"/>
      <c r="BH219" s="215"/>
      <c r="BI219" s="215"/>
      <c r="BJ219" s="215"/>
      <c r="BK219" s="217"/>
      <c r="BL219" s="215"/>
      <c r="BM219" s="215"/>
      <c r="BN219" s="215"/>
      <c r="BO219" s="215"/>
      <c r="BP219" s="215"/>
      <c r="BQ219" s="218"/>
      <c r="BR219" s="215"/>
      <c r="BS219" s="215"/>
      <c r="BT219" s="215"/>
      <c r="BU219" s="217"/>
      <c r="BV219" s="215"/>
      <c r="BW219" s="215"/>
      <c r="BX219" s="215"/>
      <c r="BY219" s="215"/>
      <c r="BZ219" s="217"/>
      <c r="CA219" s="218"/>
      <c r="CB219" s="215"/>
      <c r="CC219" s="215"/>
      <c r="CD219" s="215"/>
      <c r="CE219" s="217"/>
      <c r="CF219" s="218"/>
      <c r="CG219" s="215"/>
      <c r="CH219" s="215"/>
      <c r="CI219" s="215"/>
      <c r="CJ219" s="217"/>
      <c r="CK219" s="215"/>
      <c r="CL219" s="215"/>
      <c r="CM219" s="215"/>
      <c r="CN219" s="215"/>
      <c r="CO219" s="215"/>
      <c r="CP219" s="218"/>
      <c r="CQ219" s="215"/>
      <c r="CR219" s="215"/>
      <c r="CS219" s="215"/>
      <c r="CT219" s="217"/>
      <c r="CU219" s="215"/>
      <c r="CV219" s="215"/>
      <c r="CW219" s="215"/>
      <c r="CX219" s="215"/>
      <c r="CY219" s="215"/>
      <c r="CZ219" s="218"/>
      <c r="DA219" s="215"/>
      <c r="DB219" s="215"/>
      <c r="DC219" s="215"/>
      <c r="DD219" s="217"/>
      <c r="DE219" s="215"/>
      <c r="DF219" s="215"/>
      <c r="DG219" s="215"/>
      <c r="DH219" s="215"/>
      <c r="DI219" s="220"/>
      <c r="DJ219" s="219"/>
      <c r="DK219" s="215"/>
      <c r="DL219" s="215"/>
      <c r="DM219" s="215"/>
      <c r="DN219" s="215"/>
      <c r="DO219" s="218"/>
      <c r="DP219" s="215"/>
      <c r="DQ219" s="215"/>
      <c r="DR219" s="215"/>
      <c r="DS219" s="217"/>
      <c r="DT219" s="215"/>
      <c r="DU219" s="215"/>
      <c r="DV219" s="215"/>
      <c r="DW219" s="215"/>
      <c r="DX219" s="215"/>
      <c r="DY219" s="218"/>
      <c r="DZ219" s="215"/>
      <c r="EA219" s="215"/>
      <c r="EB219" s="215"/>
      <c r="EC219" s="217"/>
      <c r="ED219" s="215"/>
      <c r="EE219" s="215"/>
      <c r="EF219" s="215"/>
      <c r="EG219" s="215"/>
      <c r="EH219" s="215"/>
      <c r="EI219" s="218"/>
      <c r="EJ219" s="215"/>
      <c r="EK219" s="215"/>
      <c r="EL219" s="215"/>
      <c r="EM219" s="217"/>
      <c r="EN219" s="215"/>
      <c r="EO219" s="215"/>
      <c r="EP219" s="215"/>
      <c r="EQ219" s="215"/>
      <c r="ER219" s="215"/>
      <c r="ES219" s="218"/>
      <c r="ET219" s="215"/>
      <c r="EU219" s="215"/>
      <c r="EV219" s="215"/>
      <c r="EW219" s="217"/>
      <c r="EX219" s="215"/>
      <c r="EY219" s="215"/>
      <c r="EZ219" s="215"/>
      <c r="FA219" s="215"/>
      <c r="FB219" s="215"/>
      <c r="FC219" s="218"/>
      <c r="FD219" s="215"/>
      <c r="FE219" s="215"/>
      <c r="FF219" s="215"/>
      <c r="FG219" s="217"/>
      <c r="FH219" s="215"/>
      <c r="FI219" s="215"/>
      <c r="FJ219" s="215"/>
      <c r="FK219" s="215"/>
      <c r="FL219" s="215"/>
      <c r="FM219" s="218"/>
      <c r="FN219" s="215"/>
      <c r="FO219" s="215"/>
      <c r="FP219" s="215"/>
      <c r="FQ219" s="217"/>
      <c r="FR219" s="215"/>
      <c r="FS219" s="215"/>
      <c r="FT219" s="215"/>
      <c r="FU219" s="215"/>
      <c r="FV219" s="215"/>
      <c r="FW219" s="218"/>
      <c r="FX219" s="215"/>
      <c r="FY219" s="215"/>
      <c r="FZ219" s="215"/>
      <c r="GA219" s="217"/>
      <c r="GB219" s="215"/>
      <c r="GC219" s="215"/>
      <c r="GD219" s="215"/>
      <c r="GE219" s="215"/>
      <c r="GF219" s="215"/>
      <c r="GG219" s="218"/>
      <c r="GH219" s="215"/>
      <c r="GI219" s="215"/>
      <c r="GJ219" s="215"/>
      <c r="GK219" s="221"/>
      <c r="GL219" s="1514">
        <f>SUM(I221:GK221)</f>
        <v>0</v>
      </c>
      <c r="GM219" s="2154">
        <f>ROUND(GL219/30,2)</f>
        <v>0</v>
      </c>
      <c r="GN219" s="610"/>
      <c r="GO219" s="1602"/>
      <c r="GP219" s="200"/>
    </row>
    <row r="220" spans="1:198" ht="10.35" hidden="1" customHeight="1">
      <c r="A220" s="1387"/>
      <c r="B220" s="1390"/>
      <c r="C220" s="1390"/>
      <c r="D220" s="1381"/>
      <c r="E220" s="1390"/>
      <c r="F220" s="1381"/>
      <c r="G220" s="1444"/>
      <c r="H220" s="1337"/>
      <c r="I220" s="214"/>
      <c r="J220" s="215"/>
      <c r="K220" s="215"/>
      <c r="L220" s="215"/>
      <c r="M220" s="215"/>
      <c r="N220" s="218"/>
      <c r="O220" s="215"/>
      <c r="P220" s="215"/>
      <c r="Q220" s="215"/>
      <c r="R220" s="217"/>
      <c r="S220" s="215"/>
      <c r="T220" s="215"/>
      <c r="U220" s="215"/>
      <c r="V220" s="215"/>
      <c r="W220" s="215"/>
      <c r="X220" s="218"/>
      <c r="Y220" s="215"/>
      <c r="Z220" s="215"/>
      <c r="AA220" s="215"/>
      <c r="AB220" s="215"/>
      <c r="AC220" s="218"/>
      <c r="AD220" s="215"/>
      <c r="AE220" s="215"/>
      <c r="AF220" s="215"/>
      <c r="AG220" s="217"/>
      <c r="AH220" s="215"/>
      <c r="AI220" s="215"/>
      <c r="AJ220" s="215"/>
      <c r="AK220" s="215"/>
      <c r="AL220" s="217"/>
      <c r="AM220" s="218"/>
      <c r="AN220" s="215"/>
      <c r="AO220" s="215"/>
      <c r="AP220" s="215"/>
      <c r="AQ220" s="215"/>
      <c r="AR220" s="218"/>
      <c r="AS220" s="215"/>
      <c r="AT220" s="215"/>
      <c r="AU220" s="215"/>
      <c r="AV220" s="217"/>
      <c r="AW220" s="215"/>
      <c r="AX220" s="215"/>
      <c r="AY220" s="215"/>
      <c r="AZ220" s="215"/>
      <c r="BA220" s="215"/>
      <c r="BB220" s="219"/>
      <c r="BC220" s="215"/>
      <c r="BD220" s="215"/>
      <c r="BE220" s="215"/>
      <c r="BF220" s="215"/>
      <c r="BG220" s="218"/>
      <c r="BH220" s="215"/>
      <c r="BI220" s="215"/>
      <c r="BJ220" s="215"/>
      <c r="BK220" s="217"/>
      <c r="BL220" s="215"/>
      <c r="BM220" s="215"/>
      <c r="BN220" s="215"/>
      <c r="BO220" s="215"/>
      <c r="BP220" s="215"/>
      <c r="BQ220" s="218"/>
      <c r="BR220" s="215"/>
      <c r="BS220" s="215"/>
      <c r="BT220" s="215"/>
      <c r="BU220" s="217"/>
      <c r="BV220" s="215"/>
      <c r="BW220" s="215"/>
      <c r="BX220" s="215"/>
      <c r="BY220" s="215"/>
      <c r="BZ220" s="217"/>
      <c r="CA220" s="218"/>
      <c r="CB220" s="215"/>
      <c r="CC220" s="215"/>
      <c r="CD220" s="215"/>
      <c r="CE220" s="217"/>
      <c r="CF220" s="218"/>
      <c r="CG220" s="215"/>
      <c r="CH220" s="215"/>
      <c r="CI220" s="215"/>
      <c r="CJ220" s="217"/>
      <c r="CK220" s="215"/>
      <c r="CL220" s="215"/>
      <c r="CM220" s="215"/>
      <c r="CN220" s="215"/>
      <c r="CO220" s="215"/>
      <c r="CP220" s="218"/>
      <c r="CQ220" s="215"/>
      <c r="CR220" s="215"/>
      <c r="CS220" s="215"/>
      <c r="CT220" s="217"/>
      <c r="CU220" s="215"/>
      <c r="CV220" s="215"/>
      <c r="CW220" s="215"/>
      <c r="CX220" s="215"/>
      <c r="CY220" s="215"/>
      <c r="CZ220" s="218"/>
      <c r="DA220" s="215"/>
      <c r="DB220" s="215"/>
      <c r="DC220" s="215"/>
      <c r="DD220" s="217"/>
      <c r="DE220" s="215"/>
      <c r="DF220" s="215"/>
      <c r="DG220" s="215"/>
      <c r="DH220" s="215"/>
      <c r="DI220" s="220"/>
      <c r="DJ220" s="219"/>
      <c r="DK220" s="215"/>
      <c r="DL220" s="215"/>
      <c r="DM220" s="215"/>
      <c r="DN220" s="215"/>
      <c r="DO220" s="218"/>
      <c r="DP220" s="215"/>
      <c r="DQ220" s="215"/>
      <c r="DR220" s="215"/>
      <c r="DS220" s="217"/>
      <c r="DT220" s="215"/>
      <c r="DU220" s="215"/>
      <c r="DV220" s="215"/>
      <c r="DW220" s="215"/>
      <c r="DX220" s="215"/>
      <c r="DY220" s="218"/>
      <c r="DZ220" s="215"/>
      <c r="EA220" s="215"/>
      <c r="EB220" s="215"/>
      <c r="EC220" s="217"/>
      <c r="ED220" s="215"/>
      <c r="EE220" s="215"/>
      <c r="EF220" s="215"/>
      <c r="EG220" s="215"/>
      <c r="EH220" s="215"/>
      <c r="EI220" s="218"/>
      <c r="EJ220" s="215"/>
      <c r="EK220" s="215"/>
      <c r="EL220" s="215"/>
      <c r="EM220" s="217"/>
      <c r="EN220" s="215"/>
      <c r="EO220" s="215"/>
      <c r="EP220" s="215"/>
      <c r="EQ220" s="215"/>
      <c r="ER220" s="215"/>
      <c r="ES220" s="218"/>
      <c r="ET220" s="215"/>
      <c r="EU220" s="215"/>
      <c r="EV220" s="215"/>
      <c r="EW220" s="217"/>
      <c r="EX220" s="215"/>
      <c r="EY220" s="215"/>
      <c r="EZ220" s="215"/>
      <c r="FA220" s="215"/>
      <c r="FB220" s="215"/>
      <c r="FC220" s="218"/>
      <c r="FD220" s="215"/>
      <c r="FE220" s="215"/>
      <c r="FF220" s="215"/>
      <c r="FG220" s="217"/>
      <c r="FH220" s="215"/>
      <c r="FI220" s="215"/>
      <c r="FJ220" s="215"/>
      <c r="FK220" s="215"/>
      <c r="FL220" s="215"/>
      <c r="FM220" s="218"/>
      <c r="FN220" s="215"/>
      <c r="FO220" s="215"/>
      <c r="FP220" s="215"/>
      <c r="FQ220" s="217"/>
      <c r="FR220" s="215"/>
      <c r="FS220" s="215"/>
      <c r="FT220" s="215"/>
      <c r="FU220" s="215"/>
      <c r="FV220" s="215"/>
      <c r="FW220" s="218"/>
      <c r="FX220" s="215"/>
      <c r="FY220" s="215"/>
      <c r="FZ220" s="215"/>
      <c r="GA220" s="217"/>
      <c r="GB220" s="215"/>
      <c r="GC220" s="215"/>
      <c r="GD220" s="215"/>
      <c r="GE220" s="215"/>
      <c r="GF220" s="215"/>
      <c r="GG220" s="218"/>
      <c r="GH220" s="215"/>
      <c r="GI220" s="215"/>
      <c r="GJ220" s="215"/>
      <c r="GK220" s="221"/>
      <c r="GL220" s="1549"/>
      <c r="GM220" s="2154"/>
      <c r="GN220" s="610"/>
      <c r="GO220" s="1525"/>
      <c r="GP220" s="200"/>
    </row>
    <row r="221" spans="1:198" ht="10.35" hidden="1" customHeight="1">
      <c r="A221" s="1387"/>
      <c r="B221" s="1390"/>
      <c r="C221" s="1390"/>
      <c r="D221" s="1381"/>
      <c r="E221" s="1390"/>
      <c r="F221" s="1381"/>
      <c r="G221" s="1445"/>
      <c r="H221" s="1338"/>
      <c r="I221" s="1517"/>
      <c r="J221" s="1511"/>
      <c r="K221" s="1511"/>
      <c r="L221" s="1511"/>
      <c r="M221" s="1511"/>
      <c r="N221" s="1603"/>
      <c r="O221" s="1592"/>
      <c r="P221" s="1592"/>
      <c r="Q221" s="1592"/>
      <c r="R221" s="1593"/>
      <c r="S221" s="1511"/>
      <c r="T221" s="1511"/>
      <c r="U221" s="1511"/>
      <c r="V221" s="1511"/>
      <c r="W221" s="1512"/>
      <c r="X221" s="1510"/>
      <c r="Y221" s="1511"/>
      <c r="Z221" s="1511"/>
      <c r="AA221" s="1511"/>
      <c r="AB221" s="1511"/>
      <c r="AC221" s="1510"/>
      <c r="AD221" s="1511"/>
      <c r="AE221" s="1511"/>
      <c r="AF221" s="1511"/>
      <c r="AG221" s="1512"/>
      <c r="AH221" s="1511"/>
      <c r="AI221" s="1511"/>
      <c r="AJ221" s="1511"/>
      <c r="AK221" s="1511"/>
      <c r="AL221" s="1512"/>
      <c r="AM221" s="1510"/>
      <c r="AN221" s="1511"/>
      <c r="AO221" s="1511"/>
      <c r="AP221" s="1511"/>
      <c r="AQ221" s="1511"/>
      <c r="AR221" s="1510"/>
      <c r="AS221" s="1511"/>
      <c r="AT221" s="1511"/>
      <c r="AU221" s="1511"/>
      <c r="AV221" s="1512"/>
      <c r="AW221" s="1510"/>
      <c r="AX221" s="1511"/>
      <c r="AY221" s="1511"/>
      <c r="AZ221" s="1511"/>
      <c r="BA221" s="1521"/>
      <c r="BB221" s="1522"/>
      <c r="BC221" s="1511"/>
      <c r="BD221" s="1511"/>
      <c r="BE221" s="1511"/>
      <c r="BF221" s="1511"/>
      <c r="BG221" s="1510"/>
      <c r="BH221" s="1511"/>
      <c r="BI221" s="1511"/>
      <c r="BJ221" s="1511"/>
      <c r="BK221" s="1512"/>
      <c r="BL221" s="1511"/>
      <c r="BM221" s="1511"/>
      <c r="BN221" s="1511"/>
      <c r="BO221" s="1511"/>
      <c r="BP221" s="1512"/>
      <c r="BQ221" s="1510"/>
      <c r="BR221" s="1511"/>
      <c r="BS221" s="1511"/>
      <c r="BT221" s="1511"/>
      <c r="BU221" s="1512"/>
      <c r="BV221" s="1511"/>
      <c r="BW221" s="1511"/>
      <c r="BX221" s="1511"/>
      <c r="BY221" s="1511"/>
      <c r="BZ221" s="1512"/>
      <c r="CA221" s="1510"/>
      <c r="CB221" s="1511"/>
      <c r="CC221" s="1511"/>
      <c r="CD221" s="1511"/>
      <c r="CE221" s="1512"/>
      <c r="CF221" s="1510"/>
      <c r="CG221" s="1511"/>
      <c r="CH221" s="1511"/>
      <c r="CI221" s="1511"/>
      <c r="CJ221" s="1512"/>
      <c r="CK221" s="1511"/>
      <c r="CL221" s="1511"/>
      <c r="CM221" s="1511"/>
      <c r="CN221" s="1511"/>
      <c r="CO221" s="1511"/>
      <c r="CP221" s="1510"/>
      <c r="CQ221" s="1511"/>
      <c r="CR221" s="1511"/>
      <c r="CS221" s="1511"/>
      <c r="CT221" s="1512"/>
      <c r="CU221" s="1511"/>
      <c r="CV221" s="1511"/>
      <c r="CW221" s="1511"/>
      <c r="CX221" s="1511"/>
      <c r="CY221" s="1511"/>
      <c r="CZ221" s="1510"/>
      <c r="DA221" s="1511"/>
      <c r="DB221" s="1511"/>
      <c r="DC221" s="1511"/>
      <c r="DD221" s="1512"/>
      <c r="DE221" s="1511"/>
      <c r="DF221" s="1511"/>
      <c r="DG221" s="1511"/>
      <c r="DH221" s="1511"/>
      <c r="DI221" s="1521"/>
      <c r="DJ221" s="1522"/>
      <c r="DK221" s="1511"/>
      <c r="DL221" s="1511"/>
      <c r="DM221" s="1511"/>
      <c r="DN221" s="1511"/>
      <c r="DO221" s="1510"/>
      <c r="DP221" s="1511"/>
      <c r="DQ221" s="1511"/>
      <c r="DR221" s="1511"/>
      <c r="DS221" s="1512"/>
      <c r="DT221" s="1511"/>
      <c r="DU221" s="1511"/>
      <c r="DV221" s="1511"/>
      <c r="DW221" s="1511"/>
      <c r="DX221" s="1511"/>
      <c r="DY221" s="1510"/>
      <c r="DZ221" s="1511"/>
      <c r="EA221" s="1511"/>
      <c r="EB221" s="1511"/>
      <c r="EC221" s="1512"/>
      <c r="ED221" s="1511"/>
      <c r="EE221" s="1511"/>
      <c r="EF221" s="1511"/>
      <c r="EG221" s="1511"/>
      <c r="EH221" s="1511"/>
      <c r="EI221" s="1510"/>
      <c r="EJ221" s="1511"/>
      <c r="EK221" s="1511"/>
      <c r="EL221" s="1511"/>
      <c r="EM221" s="1512"/>
      <c r="EN221" s="1511"/>
      <c r="EO221" s="1511"/>
      <c r="EP221" s="1511"/>
      <c r="EQ221" s="1511"/>
      <c r="ER221" s="1511"/>
      <c r="ES221" s="1510"/>
      <c r="ET221" s="1511"/>
      <c r="EU221" s="1511"/>
      <c r="EV221" s="1511"/>
      <c r="EW221" s="1512"/>
      <c r="EX221" s="1511"/>
      <c r="EY221" s="1511"/>
      <c r="EZ221" s="1511"/>
      <c r="FA221" s="1511"/>
      <c r="FB221" s="1511"/>
      <c r="FC221" s="1510"/>
      <c r="FD221" s="1511"/>
      <c r="FE221" s="1511"/>
      <c r="FF221" s="1511"/>
      <c r="FG221" s="1512"/>
      <c r="FH221" s="1511"/>
      <c r="FI221" s="1511"/>
      <c r="FJ221" s="1511"/>
      <c r="FK221" s="1511"/>
      <c r="FL221" s="1511"/>
      <c r="FM221" s="1510"/>
      <c r="FN221" s="1511"/>
      <c r="FO221" s="1511"/>
      <c r="FP221" s="1511"/>
      <c r="FQ221" s="1512"/>
      <c r="FR221" s="1511"/>
      <c r="FS221" s="1511"/>
      <c r="FT221" s="1511"/>
      <c r="FU221" s="1511"/>
      <c r="FV221" s="1511"/>
      <c r="FW221" s="1510"/>
      <c r="FX221" s="1511"/>
      <c r="FY221" s="1511"/>
      <c r="FZ221" s="1511"/>
      <c r="GA221" s="1512"/>
      <c r="GB221" s="1511"/>
      <c r="GC221" s="1511"/>
      <c r="GD221" s="1511"/>
      <c r="GE221" s="1511"/>
      <c r="GF221" s="1512"/>
      <c r="GG221" s="1510"/>
      <c r="GH221" s="1511"/>
      <c r="GI221" s="1511"/>
      <c r="GJ221" s="1511"/>
      <c r="GK221" s="1513"/>
      <c r="GL221" s="1549"/>
      <c r="GM221" s="2155"/>
      <c r="GN221" s="610"/>
      <c r="GO221" s="1525"/>
      <c r="GP221" s="200"/>
    </row>
    <row r="222" spans="1:198" ht="10.35" hidden="1" customHeight="1">
      <c r="A222" s="1387"/>
      <c r="B222" s="1390"/>
      <c r="C222" s="1390"/>
      <c r="D222" s="1381"/>
      <c r="E222" s="1390"/>
      <c r="F222" s="1381"/>
      <c r="G222" s="1395" t="s">
        <v>767</v>
      </c>
      <c r="H222" s="1337"/>
      <c r="I222" s="214"/>
      <c r="J222" s="215"/>
      <c r="K222" s="215"/>
      <c r="L222" s="215"/>
      <c r="M222" s="215"/>
      <c r="N222" s="218"/>
      <c r="O222" s="215"/>
      <c r="P222" s="215"/>
      <c r="Q222" s="215"/>
      <c r="R222" s="217"/>
      <c r="S222" s="215"/>
      <c r="T222" s="215"/>
      <c r="U222" s="215"/>
      <c r="V222" s="215"/>
      <c r="W222" s="215"/>
      <c r="X222" s="218"/>
      <c r="Y222" s="215"/>
      <c r="Z222" s="215"/>
      <c r="AA222" s="215"/>
      <c r="AB222" s="215"/>
      <c r="AC222" s="218"/>
      <c r="AD222" s="215"/>
      <c r="AE222" s="215"/>
      <c r="AF222" s="215"/>
      <c r="AG222" s="217"/>
      <c r="AH222" s="215"/>
      <c r="AI222" s="215"/>
      <c r="AJ222" s="215"/>
      <c r="AK222" s="215"/>
      <c r="AL222" s="217"/>
      <c r="AM222" s="215"/>
      <c r="AN222" s="215"/>
      <c r="AO222" s="215"/>
      <c r="AP222" s="215"/>
      <c r="AQ222" s="215"/>
      <c r="AR222" s="218"/>
      <c r="AS222" s="215"/>
      <c r="AT222" s="215"/>
      <c r="AU222" s="215"/>
      <c r="AV222" s="217"/>
      <c r="AW222" s="215"/>
      <c r="AX222" s="215"/>
      <c r="AY222" s="215"/>
      <c r="AZ222" s="215"/>
      <c r="BA222" s="215"/>
      <c r="BB222" s="219"/>
      <c r="BC222" s="215"/>
      <c r="BD222" s="215"/>
      <c r="BE222" s="215"/>
      <c r="BF222" s="215"/>
      <c r="BG222" s="218"/>
      <c r="BH222" s="215"/>
      <c r="BI222" s="215"/>
      <c r="BJ222" s="215"/>
      <c r="BK222" s="217"/>
      <c r="BL222" s="215"/>
      <c r="BM222" s="215"/>
      <c r="BN222" s="215"/>
      <c r="BO222" s="215"/>
      <c r="BP222" s="217"/>
      <c r="BQ222" s="218"/>
      <c r="BR222" s="215"/>
      <c r="BS222" s="215"/>
      <c r="BT222" s="215"/>
      <c r="BU222" s="217"/>
      <c r="BV222" s="215"/>
      <c r="BW222" s="215"/>
      <c r="BX222" s="215"/>
      <c r="BY222" s="215"/>
      <c r="BZ222" s="217"/>
      <c r="CA222" s="218"/>
      <c r="CB222" s="215"/>
      <c r="CC222" s="215"/>
      <c r="CD222" s="215"/>
      <c r="CE222" s="217"/>
      <c r="CF222" s="218"/>
      <c r="CG222" s="215"/>
      <c r="CH222" s="215"/>
      <c r="CI222" s="215"/>
      <c r="CJ222" s="217"/>
      <c r="CK222" s="215"/>
      <c r="CL222" s="215"/>
      <c r="CM222" s="215"/>
      <c r="CN222" s="215"/>
      <c r="CO222" s="215"/>
      <c r="CP222" s="218"/>
      <c r="CQ222" s="215"/>
      <c r="CR222" s="215"/>
      <c r="CS222" s="215"/>
      <c r="CT222" s="217"/>
      <c r="CU222" s="215"/>
      <c r="CV222" s="215"/>
      <c r="CW222" s="215"/>
      <c r="CX222" s="215"/>
      <c r="CY222" s="215"/>
      <c r="CZ222" s="218"/>
      <c r="DA222" s="215"/>
      <c r="DB222" s="215"/>
      <c r="DC222" s="215"/>
      <c r="DD222" s="217"/>
      <c r="DE222" s="215"/>
      <c r="DF222" s="215"/>
      <c r="DG222" s="215"/>
      <c r="DH222" s="215"/>
      <c r="DI222" s="220"/>
      <c r="DJ222" s="219"/>
      <c r="DK222" s="215"/>
      <c r="DL222" s="215"/>
      <c r="DM222" s="215"/>
      <c r="DN222" s="215"/>
      <c r="DO222" s="218"/>
      <c r="DP222" s="215"/>
      <c r="DQ222" s="215"/>
      <c r="DR222" s="215"/>
      <c r="DS222" s="217"/>
      <c r="DT222" s="215"/>
      <c r="DU222" s="215"/>
      <c r="DV222" s="215"/>
      <c r="DW222" s="215"/>
      <c r="DX222" s="215"/>
      <c r="DY222" s="218"/>
      <c r="DZ222" s="215"/>
      <c r="EA222" s="215"/>
      <c r="EB222" s="215"/>
      <c r="EC222" s="217"/>
      <c r="ED222" s="215"/>
      <c r="EE222" s="215"/>
      <c r="EF222" s="215"/>
      <c r="EG222" s="215"/>
      <c r="EH222" s="215"/>
      <c r="EI222" s="218"/>
      <c r="EJ222" s="215"/>
      <c r="EK222" s="215"/>
      <c r="EL222" s="215"/>
      <c r="EM222" s="217"/>
      <c r="EN222" s="215"/>
      <c r="EO222" s="215"/>
      <c r="EP222" s="215"/>
      <c r="EQ222" s="215"/>
      <c r="ER222" s="215"/>
      <c r="ES222" s="218"/>
      <c r="ET222" s="215"/>
      <c r="EU222" s="215"/>
      <c r="EV222" s="215"/>
      <c r="EW222" s="217"/>
      <c r="EX222" s="215"/>
      <c r="EY222" s="215"/>
      <c r="EZ222" s="215"/>
      <c r="FA222" s="215"/>
      <c r="FB222" s="215"/>
      <c r="FC222" s="218"/>
      <c r="FD222" s="215"/>
      <c r="FE222" s="215"/>
      <c r="FF222" s="215"/>
      <c r="FG222" s="217"/>
      <c r="FH222" s="215"/>
      <c r="FI222" s="215"/>
      <c r="FJ222" s="215"/>
      <c r="FK222" s="215"/>
      <c r="FL222" s="215"/>
      <c r="FM222" s="218"/>
      <c r="FN222" s="215"/>
      <c r="FO222" s="215"/>
      <c r="FP222" s="215"/>
      <c r="FQ222" s="217"/>
      <c r="FR222" s="215"/>
      <c r="FS222" s="215"/>
      <c r="FT222" s="215"/>
      <c r="FU222" s="215"/>
      <c r="FV222" s="215"/>
      <c r="FW222" s="218"/>
      <c r="FX222" s="215"/>
      <c r="FY222" s="215"/>
      <c r="FZ222" s="215"/>
      <c r="GA222" s="217"/>
      <c r="GB222" s="215"/>
      <c r="GC222" s="215"/>
      <c r="GD222" s="215"/>
      <c r="GE222" s="215"/>
      <c r="GF222" s="215"/>
      <c r="GG222" s="218"/>
      <c r="GH222" s="215"/>
      <c r="GI222" s="215"/>
      <c r="GJ222" s="215"/>
      <c r="GK222" s="221"/>
      <c r="GL222" s="1504">
        <f>SUM(I224:GK224)</f>
        <v>0</v>
      </c>
      <c r="GM222" s="2154">
        <f>ROUND(GL222/30,2)</f>
        <v>0</v>
      </c>
      <c r="GN222" s="610"/>
      <c r="GO222" s="1525"/>
      <c r="GP222" s="200"/>
    </row>
    <row r="223" spans="1:198" ht="10.35" hidden="1" customHeight="1">
      <c r="A223" s="1387"/>
      <c r="B223" s="1390"/>
      <c r="C223" s="1390"/>
      <c r="D223" s="1381"/>
      <c r="E223" s="1390"/>
      <c r="F223" s="1381"/>
      <c r="G223" s="1395"/>
      <c r="H223" s="1337"/>
      <c r="I223" s="214"/>
      <c r="J223" s="215"/>
      <c r="K223" s="215"/>
      <c r="L223" s="215"/>
      <c r="M223" s="215"/>
      <c r="N223" s="218"/>
      <c r="O223" s="215"/>
      <c r="P223" s="215"/>
      <c r="Q223" s="215"/>
      <c r="R223" s="217"/>
      <c r="S223" s="215"/>
      <c r="T223" s="215"/>
      <c r="U223" s="215"/>
      <c r="V223" s="215"/>
      <c r="W223" s="215"/>
      <c r="X223" s="218"/>
      <c r="Y223" s="215"/>
      <c r="Z223" s="215"/>
      <c r="AA223" s="215"/>
      <c r="AB223" s="215"/>
      <c r="AC223" s="218"/>
      <c r="AD223" s="215"/>
      <c r="AE223" s="215"/>
      <c r="AF223" s="215"/>
      <c r="AG223" s="217"/>
      <c r="AH223" s="215"/>
      <c r="AI223" s="215"/>
      <c r="AJ223" s="215"/>
      <c r="AK223" s="215"/>
      <c r="AL223" s="217"/>
      <c r="AM223" s="215"/>
      <c r="AN223" s="215"/>
      <c r="AO223" s="215"/>
      <c r="AP223" s="215"/>
      <c r="AQ223" s="215"/>
      <c r="AR223" s="218"/>
      <c r="AS223" s="215"/>
      <c r="AT223" s="215"/>
      <c r="AU223" s="215"/>
      <c r="AV223" s="217"/>
      <c r="AW223" s="215"/>
      <c r="AX223" s="215"/>
      <c r="AY223" s="215"/>
      <c r="AZ223" s="215"/>
      <c r="BA223" s="215"/>
      <c r="BB223" s="219"/>
      <c r="BC223" s="215"/>
      <c r="BD223" s="215"/>
      <c r="BE223" s="215"/>
      <c r="BF223" s="215"/>
      <c r="BG223" s="218"/>
      <c r="BH223" s="215"/>
      <c r="BI223" s="215"/>
      <c r="BJ223" s="215"/>
      <c r="BK223" s="217"/>
      <c r="BL223" s="215"/>
      <c r="BM223" s="215"/>
      <c r="BN223" s="215"/>
      <c r="BO223" s="215"/>
      <c r="BP223" s="217"/>
      <c r="BQ223" s="218"/>
      <c r="BR223" s="215"/>
      <c r="BS223" s="215"/>
      <c r="BT223" s="215"/>
      <c r="BU223" s="217"/>
      <c r="BV223" s="215"/>
      <c r="BW223" s="215"/>
      <c r="BX223" s="215"/>
      <c r="BY223" s="215"/>
      <c r="BZ223" s="217"/>
      <c r="CA223" s="218"/>
      <c r="CB223" s="215"/>
      <c r="CC223" s="215"/>
      <c r="CD223" s="215"/>
      <c r="CE223" s="217"/>
      <c r="CF223" s="218"/>
      <c r="CG223" s="215"/>
      <c r="CH223" s="215"/>
      <c r="CI223" s="215"/>
      <c r="CJ223" s="217"/>
      <c r="CK223" s="215"/>
      <c r="CL223" s="215"/>
      <c r="CM223" s="215"/>
      <c r="CN223" s="215"/>
      <c r="CO223" s="215"/>
      <c r="CP223" s="218"/>
      <c r="CQ223" s="215"/>
      <c r="CR223" s="215"/>
      <c r="CS223" s="215"/>
      <c r="CT223" s="217"/>
      <c r="CU223" s="215"/>
      <c r="CV223" s="215"/>
      <c r="CW223" s="215"/>
      <c r="CX223" s="215"/>
      <c r="CY223" s="215"/>
      <c r="CZ223" s="218"/>
      <c r="DA223" s="215"/>
      <c r="DB223" s="215"/>
      <c r="DC223" s="215"/>
      <c r="DD223" s="217"/>
      <c r="DE223" s="215"/>
      <c r="DF223" s="215"/>
      <c r="DG223" s="215"/>
      <c r="DH223" s="215"/>
      <c r="DI223" s="220"/>
      <c r="DJ223" s="219"/>
      <c r="DK223" s="215"/>
      <c r="DL223" s="215"/>
      <c r="DM223" s="215"/>
      <c r="DN223" s="215"/>
      <c r="DO223" s="218"/>
      <c r="DP223" s="215"/>
      <c r="DQ223" s="215"/>
      <c r="DR223" s="215"/>
      <c r="DS223" s="217"/>
      <c r="DT223" s="215"/>
      <c r="DU223" s="215"/>
      <c r="DV223" s="215"/>
      <c r="DW223" s="215"/>
      <c r="DX223" s="215"/>
      <c r="DY223" s="218"/>
      <c r="DZ223" s="215"/>
      <c r="EA223" s="215"/>
      <c r="EB223" s="215"/>
      <c r="EC223" s="217"/>
      <c r="ED223" s="215"/>
      <c r="EE223" s="215"/>
      <c r="EF223" s="215"/>
      <c r="EG223" s="215"/>
      <c r="EH223" s="215"/>
      <c r="EI223" s="218"/>
      <c r="EJ223" s="215"/>
      <c r="EK223" s="215"/>
      <c r="EL223" s="215"/>
      <c r="EM223" s="217"/>
      <c r="EN223" s="215"/>
      <c r="EO223" s="215"/>
      <c r="EP223" s="215"/>
      <c r="EQ223" s="215"/>
      <c r="ER223" s="215"/>
      <c r="ES223" s="218"/>
      <c r="ET223" s="215"/>
      <c r="EU223" s="215"/>
      <c r="EV223" s="215"/>
      <c r="EW223" s="217"/>
      <c r="EX223" s="215"/>
      <c r="EY223" s="215"/>
      <c r="EZ223" s="215"/>
      <c r="FA223" s="215"/>
      <c r="FB223" s="215"/>
      <c r="FC223" s="218"/>
      <c r="FD223" s="215"/>
      <c r="FE223" s="215"/>
      <c r="FF223" s="215"/>
      <c r="FG223" s="217"/>
      <c r="FH223" s="215"/>
      <c r="FI223" s="215"/>
      <c r="FJ223" s="215"/>
      <c r="FK223" s="215"/>
      <c r="FL223" s="215"/>
      <c r="FM223" s="218"/>
      <c r="FN223" s="215"/>
      <c r="FO223" s="215"/>
      <c r="FP223" s="215"/>
      <c r="FQ223" s="217"/>
      <c r="FR223" s="215"/>
      <c r="FS223" s="215"/>
      <c r="FT223" s="215"/>
      <c r="FU223" s="215"/>
      <c r="FV223" s="215"/>
      <c r="FW223" s="218"/>
      <c r="FX223" s="215"/>
      <c r="FY223" s="215"/>
      <c r="FZ223" s="215"/>
      <c r="GA223" s="217"/>
      <c r="GB223" s="215"/>
      <c r="GC223" s="215"/>
      <c r="GD223" s="215"/>
      <c r="GE223" s="215"/>
      <c r="GF223" s="215"/>
      <c r="GG223" s="218"/>
      <c r="GH223" s="215"/>
      <c r="GI223" s="215"/>
      <c r="GJ223" s="215"/>
      <c r="GK223" s="221"/>
      <c r="GL223" s="1505"/>
      <c r="GM223" s="2154"/>
      <c r="GN223" s="610"/>
      <c r="GO223" s="1525"/>
      <c r="GP223" s="200"/>
    </row>
    <row r="224" spans="1:198" ht="10.35" hidden="1" customHeight="1">
      <c r="A224" s="1387"/>
      <c r="B224" s="1390"/>
      <c r="C224" s="1390"/>
      <c r="D224" s="1381"/>
      <c r="E224" s="1390"/>
      <c r="F224" s="1381"/>
      <c r="G224" s="1396"/>
      <c r="H224" s="1338"/>
      <c r="I224" s="1591"/>
      <c r="J224" s="1592"/>
      <c r="K224" s="1592"/>
      <c r="L224" s="1592"/>
      <c r="M224" s="1592"/>
      <c r="N224" s="1510"/>
      <c r="O224" s="1511"/>
      <c r="P224" s="1511"/>
      <c r="Q224" s="1511"/>
      <c r="R224" s="1512"/>
      <c r="S224" s="1511"/>
      <c r="T224" s="1511"/>
      <c r="U224" s="1511"/>
      <c r="V224" s="1511"/>
      <c r="W224" s="1512"/>
      <c r="X224" s="1510"/>
      <c r="Y224" s="1511"/>
      <c r="Z224" s="1511"/>
      <c r="AA224" s="1511"/>
      <c r="AB224" s="1511"/>
      <c r="AC224" s="1510"/>
      <c r="AD224" s="1511"/>
      <c r="AE224" s="1511"/>
      <c r="AF224" s="1511"/>
      <c r="AG224" s="1512"/>
      <c r="AH224" s="1511"/>
      <c r="AI224" s="1511"/>
      <c r="AJ224" s="1511"/>
      <c r="AK224" s="1511"/>
      <c r="AL224" s="1512"/>
      <c r="AM224" s="1510"/>
      <c r="AN224" s="1511"/>
      <c r="AO224" s="1511"/>
      <c r="AP224" s="1511"/>
      <c r="AQ224" s="1511"/>
      <c r="AR224" s="1510"/>
      <c r="AS224" s="1511"/>
      <c r="AT224" s="1511"/>
      <c r="AU224" s="1511"/>
      <c r="AV224" s="1512"/>
      <c r="AW224" s="1510"/>
      <c r="AX224" s="1511"/>
      <c r="AY224" s="1511"/>
      <c r="AZ224" s="1511"/>
      <c r="BA224" s="1521"/>
      <c r="BB224" s="1522"/>
      <c r="BC224" s="1511"/>
      <c r="BD224" s="1511"/>
      <c r="BE224" s="1511"/>
      <c r="BF224" s="1511"/>
      <c r="BG224" s="1510"/>
      <c r="BH224" s="1511"/>
      <c r="BI224" s="1511"/>
      <c r="BJ224" s="1511"/>
      <c r="BK224" s="1512"/>
      <c r="BL224" s="1511"/>
      <c r="BM224" s="1511"/>
      <c r="BN224" s="1511"/>
      <c r="BO224" s="1511"/>
      <c r="BP224" s="1512"/>
      <c r="BQ224" s="1510"/>
      <c r="BR224" s="1511"/>
      <c r="BS224" s="1511"/>
      <c r="BT224" s="1511"/>
      <c r="BU224" s="1512"/>
      <c r="BV224" s="1511"/>
      <c r="BW224" s="1511"/>
      <c r="BX224" s="1511"/>
      <c r="BY224" s="1511"/>
      <c r="BZ224" s="1512"/>
      <c r="CA224" s="1510"/>
      <c r="CB224" s="1511"/>
      <c r="CC224" s="1511"/>
      <c r="CD224" s="1511"/>
      <c r="CE224" s="1512"/>
      <c r="CF224" s="1510"/>
      <c r="CG224" s="1511"/>
      <c r="CH224" s="1511"/>
      <c r="CI224" s="1511"/>
      <c r="CJ224" s="1512"/>
      <c r="CK224" s="1511"/>
      <c r="CL224" s="1511"/>
      <c r="CM224" s="1511"/>
      <c r="CN224" s="1511"/>
      <c r="CO224" s="1511"/>
      <c r="CP224" s="1510"/>
      <c r="CQ224" s="1511"/>
      <c r="CR224" s="1511"/>
      <c r="CS224" s="1511"/>
      <c r="CT224" s="1512"/>
      <c r="CU224" s="1511"/>
      <c r="CV224" s="1511"/>
      <c r="CW224" s="1511"/>
      <c r="CX224" s="1511"/>
      <c r="CY224" s="1511"/>
      <c r="CZ224" s="1510"/>
      <c r="DA224" s="1511"/>
      <c r="DB224" s="1511"/>
      <c r="DC224" s="1511"/>
      <c r="DD224" s="1512"/>
      <c r="DE224" s="1511"/>
      <c r="DF224" s="1511"/>
      <c r="DG224" s="1511"/>
      <c r="DH224" s="1511"/>
      <c r="DI224" s="1521"/>
      <c r="DJ224" s="1522"/>
      <c r="DK224" s="1511"/>
      <c r="DL224" s="1511"/>
      <c r="DM224" s="1511"/>
      <c r="DN224" s="1511"/>
      <c r="DO224" s="1510"/>
      <c r="DP224" s="1511"/>
      <c r="DQ224" s="1511"/>
      <c r="DR224" s="1511"/>
      <c r="DS224" s="1512"/>
      <c r="DT224" s="1511"/>
      <c r="DU224" s="1511"/>
      <c r="DV224" s="1511"/>
      <c r="DW224" s="1511"/>
      <c r="DX224" s="1511"/>
      <c r="DY224" s="1510"/>
      <c r="DZ224" s="1511"/>
      <c r="EA224" s="1511"/>
      <c r="EB224" s="1511"/>
      <c r="EC224" s="1512"/>
      <c r="ED224" s="1511"/>
      <c r="EE224" s="1511"/>
      <c r="EF224" s="1511"/>
      <c r="EG224" s="1511"/>
      <c r="EH224" s="1511"/>
      <c r="EI224" s="1510"/>
      <c r="EJ224" s="1511"/>
      <c r="EK224" s="1511"/>
      <c r="EL224" s="1511"/>
      <c r="EM224" s="1512"/>
      <c r="EN224" s="1511"/>
      <c r="EO224" s="1511"/>
      <c r="EP224" s="1511"/>
      <c r="EQ224" s="1511"/>
      <c r="ER224" s="1511"/>
      <c r="ES224" s="1510"/>
      <c r="ET224" s="1511"/>
      <c r="EU224" s="1511"/>
      <c r="EV224" s="1511"/>
      <c r="EW224" s="1512"/>
      <c r="EX224" s="1511"/>
      <c r="EY224" s="1511"/>
      <c r="EZ224" s="1511"/>
      <c r="FA224" s="1511"/>
      <c r="FB224" s="1511"/>
      <c r="FC224" s="1510"/>
      <c r="FD224" s="1511"/>
      <c r="FE224" s="1511"/>
      <c r="FF224" s="1511"/>
      <c r="FG224" s="1512"/>
      <c r="FH224" s="1511"/>
      <c r="FI224" s="1511"/>
      <c r="FJ224" s="1511"/>
      <c r="FK224" s="1511"/>
      <c r="FL224" s="1511"/>
      <c r="FM224" s="1510"/>
      <c r="FN224" s="1511"/>
      <c r="FO224" s="1511"/>
      <c r="FP224" s="1511"/>
      <c r="FQ224" s="1512"/>
      <c r="FR224" s="1511"/>
      <c r="FS224" s="1511"/>
      <c r="FT224" s="1511"/>
      <c r="FU224" s="1511"/>
      <c r="FV224" s="1511"/>
      <c r="FW224" s="1510"/>
      <c r="FX224" s="1511"/>
      <c r="FY224" s="1511"/>
      <c r="FZ224" s="1511"/>
      <c r="GA224" s="1512"/>
      <c r="GB224" s="1511"/>
      <c r="GC224" s="1511"/>
      <c r="GD224" s="1511"/>
      <c r="GE224" s="1511"/>
      <c r="GF224" s="1512"/>
      <c r="GG224" s="1510"/>
      <c r="GH224" s="1511"/>
      <c r="GI224" s="1511"/>
      <c r="GJ224" s="1511"/>
      <c r="GK224" s="1513"/>
      <c r="GL224" s="1514"/>
      <c r="GM224" s="2155"/>
      <c r="GN224" s="610"/>
      <c r="GO224" s="1525"/>
      <c r="GP224" s="200"/>
    </row>
    <row r="225" spans="1:198" ht="10.35" hidden="1" customHeight="1">
      <c r="A225" s="1387"/>
      <c r="B225" s="1390"/>
      <c r="C225" s="1390"/>
      <c r="D225" s="1381"/>
      <c r="E225" s="1390"/>
      <c r="F225" s="1381"/>
      <c r="G225" s="1448" t="s">
        <v>716</v>
      </c>
      <c r="H225" s="1337"/>
      <c r="I225" s="214"/>
      <c r="J225" s="215"/>
      <c r="K225" s="215"/>
      <c r="L225" s="215"/>
      <c r="M225" s="215"/>
      <c r="N225" s="218"/>
      <c r="O225" s="215"/>
      <c r="P225" s="215"/>
      <c r="Q225" s="215"/>
      <c r="R225" s="217"/>
      <c r="S225" s="215"/>
      <c r="T225" s="215"/>
      <c r="U225" s="215"/>
      <c r="V225" s="215"/>
      <c r="W225" s="215"/>
      <c r="X225" s="218"/>
      <c r="Y225" s="215"/>
      <c r="Z225" s="215"/>
      <c r="AA225" s="215"/>
      <c r="AB225" s="215"/>
      <c r="AC225" s="218"/>
      <c r="AD225" s="215"/>
      <c r="AE225" s="215"/>
      <c r="AF225" s="215"/>
      <c r="AG225" s="217"/>
      <c r="AH225" s="215"/>
      <c r="AI225" s="215"/>
      <c r="AJ225" s="215"/>
      <c r="AK225" s="215"/>
      <c r="AL225" s="217"/>
      <c r="AM225" s="218"/>
      <c r="AN225" s="215"/>
      <c r="AO225" s="215"/>
      <c r="AP225" s="215"/>
      <c r="AQ225" s="215"/>
      <c r="AR225" s="218"/>
      <c r="AS225" s="215"/>
      <c r="AT225" s="215"/>
      <c r="AU225" s="215"/>
      <c r="AV225" s="217"/>
      <c r="AW225" s="215"/>
      <c r="AX225" s="215"/>
      <c r="AY225" s="215"/>
      <c r="AZ225" s="215"/>
      <c r="BA225" s="215"/>
      <c r="BB225" s="219"/>
      <c r="BC225" s="215"/>
      <c r="BD225" s="215"/>
      <c r="BE225" s="215"/>
      <c r="BF225" s="215"/>
      <c r="BG225" s="218"/>
      <c r="BH225" s="215"/>
      <c r="BI225" s="215"/>
      <c r="BJ225" s="215"/>
      <c r="BK225" s="217"/>
      <c r="BL225" s="215"/>
      <c r="BM225" s="215"/>
      <c r="BN225" s="215"/>
      <c r="BO225" s="215"/>
      <c r="BP225" s="215"/>
      <c r="BQ225" s="218"/>
      <c r="BR225" s="215"/>
      <c r="BS225" s="215"/>
      <c r="BT225" s="215"/>
      <c r="BU225" s="217"/>
      <c r="BV225" s="215"/>
      <c r="BW225" s="215"/>
      <c r="BX225" s="215"/>
      <c r="BY225" s="215"/>
      <c r="BZ225" s="217"/>
      <c r="CA225" s="218"/>
      <c r="CB225" s="215"/>
      <c r="CC225" s="215"/>
      <c r="CD225" s="215"/>
      <c r="CE225" s="217"/>
      <c r="CF225" s="218"/>
      <c r="CG225" s="215"/>
      <c r="CH225" s="215"/>
      <c r="CI225" s="215"/>
      <c r="CJ225" s="217"/>
      <c r="CK225" s="215"/>
      <c r="CL225" s="215"/>
      <c r="CM225" s="215"/>
      <c r="CN225" s="215"/>
      <c r="CO225" s="215"/>
      <c r="CP225" s="218"/>
      <c r="CQ225" s="215"/>
      <c r="CR225" s="215"/>
      <c r="CS225" s="215"/>
      <c r="CT225" s="217"/>
      <c r="CU225" s="215"/>
      <c r="CV225" s="215"/>
      <c r="CW225" s="215"/>
      <c r="CX225" s="215"/>
      <c r="CY225" s="215"/>
      <c r="CZ225" s="218"/>
      <c r="DA225" s="215"/>
      <c r="DB225" s="215"/>
      <c r="DC225" s="215"/>
      <c r="DD225" s="217"/>
      <c r="DE225" s="215"/>
      <c r="DF225" s="215"/>
      <c r="DG225" s="215"/>
      <c r="DH225" s="215"/>
      <c r="DI225" s="220"/>
      <c r="DJ225" s="219"/>
      <c r="DK225" s="215"/>
      <c r="DL225" s="215"/>
      <c r="DM225" s="215"/>
      <c r="DN225" s="215"/>
      <c r="DO225" s="218"/>
      <c r="DP225" s="215"/>
      <c r="DQ225" s="215"/>
      <c r="DR225" s="215"/>
      <c r="DS225" s="217"/>
      <c r="DT225" s="215"/>
      <c r="DU225" s="215"/>
      <c r="DV225" s="215"/>
      <c r="DW225" s="215"/>
      <c r="DX225" s="215"/>
      <c r="DY225" s="218"/>
      <c r="DZ225" s="215"/>
      <c r="EA225" s="215"/>
      <c r="EB225" s="215"/>
      <c r="EC225" s="217"/>
      <c r="ED225" s="215"/>
      <c r="EE225" s="215"/>
      <c r="EF225" s="215"/>
      <c r="EG225" s="215"/>
      <c r="EH225" s="215"/>
      <c r="EI225" s="218"/>
      <c r="EJ225" s="215"/>
      <c r="EK225" s="215"/>
      <c r="EL225" s="215"/>
      <c r="EM225" s="217"/>
      <c r="EN225" s="215"/>
      <c r="EO225" s="215"/>
      <c r="EP225" s="215"/>
      <c r="EQ225" s="215"/>
      <c r="ER225" s="215"/>
      <c r="ES225" s="218"/>
      <c r="ET225" s="215"/>
      <c r="EU225" s="215"/>
      <c r="EV225" s="215"/>
      <c r="EW225" s="217"/>
      <c r="EX225" s="215"/>
      <c r="EY225" s="215"/>
      <c r="EZ225" s="215"/>
      <c r="FA225" s="215"/>
      <c r="FB225" s="215"/>
      <c r="FC225" s="218"/>
      <c r="FD225" s="215"/>
      <c r="FE225" s="215"/>
      <c r="FF225" s="215"/>
      <c r="FG225" s="217"/>
      <c r="FH225" s="215"/>
      <c r="FI225" s="215"/>
      <c r="FJ225" s="215"/>
      <c r="FK225" s="215"/>
      <c r="FL225" s="215"/>
      <c r="FM225" s="218"/>
      <c r="FN225" s="215"/>
      <c r="FO225" s="215"/>
      <c r="FP225" s="215"/>
      <c r="FQ225" s="217"/>
      <c r="FR225" s="215"/>
      <c r="FS225" s="215"/>
      <c r="FT225" s="215"/>
      <c r="FU225" s="215"/>
      <c r="FV225" s="215"/>
      <c r="FW225" s="218"/>
      <c r="FX225" s="215"/>
      <c r="FY225" s="215"/>
      <c r="FZ225" s="215"/>
      <c r="GA225" s="217"/>
      <c r="GB225" s="235"/>
      <c r="GC225" s="235"/>
      <c r="GD225" s="235"/>
      <c r="GE225" s="235"/>
      <c r="GF225" s="235"/>
      <c r="GG225" s="218"/>
      <c r="GH225" s="215"/>
      <c r="GI225" s="215"/>
      <c r="GJ225" s="215"/>
      <c r="GK225" s="221"/>
      <c r="GL225" s="1504">
        <f>SUM(I227:GK227)</f>
        <v>0</v>
      </c>
      <c r="GM225" s="2154">
        <f>ROUND(GL225/30,2)</f>
        <v>0</v>
      </c>
      <c r="GN225" s="610"/>
      <c r="GO225" s="1525"/>
      <c r="GP225" s="200"/>
    </row>
    <row r="226" spans="1:198" ht="10.35" hidden="1" customHeight="1">
      <c r="A226" s="1387"/>
      <c r="B226" s="1390"/>
      <c r="C226" s="1390"/>
      <c r="D226" s="1381"/>
      <c r="E226" s="1390"/>
      <c r="F226" s="1381"/>
      <c r="G226" s="1444"/>
      <c r="H226" s="1337"/>
      <c r="I226" s="214"/>
      <c r="J226" s="215"/>
      <c r="K226" s="215"/>
      <c r="L226" s="215"/>
      <c r="M226" s="215"/>
      <c r="N226" s="218"/>
      <c r="O226" s="215"/>
      <c r="P226" s="215"/>
      <c r="Q226" s="215"/>
      <c r="R226" s="217"/>
      <c r="S226" s="215"/>
      <c r="T226" s="215"/>
      <c r="U226" s="215"/>
      <c r="V226" s="215"/>
      <c r="W226" s="215"/>
      <c r="X226" s="218"/>
      <c r="Y226" s="215"/>
      <c r="Z226" s="215"/>
      <c r="AA226" s="215"/>
      <c r="AB226" s="215"/>
      <c r="AC226" s="218"/>
      <c r="AD226" s="215"/>
      <c r="AE226" s="215"/>
      <c r="AF226" s="215"/>
      <c r="AG226" s="217"/>
      <c r="AH226" s="215"/>
      <c r="AI226" s="215"/>
      <c r="AJ226" s="215"/>
      <c r="AK226" s="215"/>
      <c r="AL226" s="217"/>
      <c r="AM226" s="218"/>
      <c r="AN226" s="215"/>
      <c r="AO226" s="215"/>
      <c r="AP226" s="215"/>
      <c r="AQ226" s="215"/>
      <c r="AR226" s="218"/>
      <c r="AS226" s="215"/>
      <c r="AT226" s="215"/>
      <c r="AU226" s="215"/>
      <c r="AV226" s="217"/>
      <c r="AW226" s="215"/>
      <c r="AX226" s="215"/>
      <c r="AY226" s="215"/>
      <c r="AZ226" s="215"/>
      <c r="BA226" s="215"/>
      <c r="BB226" s="219"/>
      <c r="BC226" s="215"/>
      <c r="BD226" s="215"/>
      <c r="BE226" s="215"/>
      <c r="BF226" s="215"/>
      <c r="BG226" s="218"/>
      <c r="BH226" s="215"/>
      <c r="BI226" s="215"/>
      <c r="BJ226" s="215"/>
      <c r="BK226" s="217"/>
      <c r="BL226" s="215"/>
      <c r="BM226" s="215"/>
      <c r="BN226" s="215"/>
      <c r="BO226" s="215"/>
      <c r="BP226" s="215"/>
      <c r="BQ226" s="218"/>
      <c r="BR226" s="215"/>
      <c r="BS226" s="215"/>
      <c r="BT226" s="215"/>
      <c r="BU226" s="217"/>
      <c r="BV226" s="215"/>
      <c r="BW226" s="215"/>
      <c r="BX226" s="215"/>
      <c r="BY226" s="215"/>
      <c r="BZ226" s="217"/>
      <c r="CA226" s="218"/>
      <c r="CB226" s="215"/>
      <c r="CC226" s="215"/>
      <c r="CD226" s="215"/>
      <c r="CE226" s="217"/>
      <c r="CF226" s="218"/>
      <c r="CG226" s="215"/>
      <c r="CH226" s="215"/>
      <c r="CI226" s="215"/>
      <c r="CJ226" s="217"/>
      <c r="CK226" s="215"/>
      <c r="CL226" s="215"/>
      <c r="CM226" s="215"/>
      <c r="CN226" s="215"/>
      <c r="CO226" s="215"/>
      <c r="CP226" s="218"/>
      <c r="CQ226" s="215"/>
      <c r="CR226" s="215"/>
      <c r="CS226" s="215"/>
      <c r="CT226" s="217"/>
      <c r="CU226" s="215"/>
      <c r="CV226" s="215"/>
      <c r="CW226" s="215"/>
      <c r="CX226" s="215"/>
      <c r="CY226" s="215"/>
      <c r="CZ226" s="218"/>
      <c r="DA226" s="215"/>
      <c r="DB226" s="215"/>
      <c r="DC226" s="215"/>
      <c r="DD226" s="217"/>
      <c r="DE226" s="215"/>
      <c r="DF226" s="215"/>
      <c r="DG226" s="215"/>
      <c r="DH226" s="215"/>
      <c r="DI226" s="220"/>
      <c r="DJ226" s="219"/>
      <c r="DK226" s="215"/>
      <c r="DL226" s="215"/>
      <c r="DM226" s="215"/>
      <c r="DN226" s="215"/>
      <c r="DO226" s="218"/>
      <c r="DP226" s="215"/>
      <c r="DQ226" s="215"/>
      <c r="DR226" s="215"/>
      <c r="DS226" s="217"/>
      <c r="DT226" s="215"/>
      <c r="DU226" s="215"/>
      <c r="DV226" s="215"/>
      <c r="DW226" s="215"/>
      <c r="DX226" s="215"/>
      <c r="DY226" s="218"/>
      <c r="DZ226" s="215"/>
      <c r="EA226" s="215"/>
      <c r="EB226" s="215"/>
      <c r="EC226" s="217"/>
      <c r="ED226" s="215"/>
      <c r="EE226" s="215"/>
      <c r="EF226" s="215"/>
      <c r="EG226" s="215"/>
      <c r="EH226" s="215"/>
      <c r="EI226" s="218"/>
      <c r="EJ226" s="215"/>
      <c r="EK226" s="215"/>
      <c r="EL226" s="215"/>
      <c r="EM226" s="217"/>
      <c r="EN226" s="215"/>
      <c r="EO226" s="215"/>
      <c r="EP226" s="215"/>
      <c r="EQ226" s="215"/>
      <c r="ER226" s="215"/>
      <c r="ES226" s="218"/>
      <c r="ET226" s="215"/>
      <c r="EU226" s="215"/>
      <c r="EV226" s="215"/>
      <c r="EW226" s="217"/>
      <c r="EX226" s="215"/>
      <c r="EY226" s="215"/>
      <c r="EZ226" s="215"/>
      <c r="FA226" s="215"/>
      <c r="FB226" s="215"/>
      <c r="FC226" s="218"/>
      <c r="FD226" s="215"/>
      <c r="FE226" s="215"/>
      <c r="FF226" s="215"/>
      <c r="FG226" s="217"/>
      <c r="FH226" s="215"/>
      <c r="FI226" s="215"/>
      <c r="FJ226" s="215"/>
      <c r="FK226" s="215"/>
      <c r="FL226" s="215"/>
      <c r="FM226" s="218"/>
      <c r="FN226" s="215"/>
      <c r="FO226" s="215"/>
      <c r="FP226" s="215"/>
      <c r="FQ226" s="217"/>
      <c r="FR226" s="215"/>
      <c r="FS226" s="215"/>
      <c r="FT226" s="215"/>
      <c r="FU226" s="215"/>
      <c r="FV226" s="215"/>
      <c r="FW226" s="218"/>
      <c r="FX226" s="215"/>
      <c r="FY226" s="215"/>
      <c r="FZ226" s="215"/>
      <c r="GA226" s="217"/>
      <c r="GB226" s="235"/>
      <c r="GC226" s="235"/>
      <c r="GD226" s="235"/>
      <c r="GE226" s="235"/>
      <c r="GF226" s="235"/>
      <c r="GG226" s="218"/>
      <c r="GH226" s="215"/>
      <c r="GI226" s="215"/>
      <c r="GJ226" s="215"/>
      <c r="GK226" s="221"/>
      <c r="GL226" s="1505"/>
      <c r="GM226" s="2154"/>
      <c r="GN226" s="610"/>
      <c r="GO226" s="1525"/>
      <c r="GP226" s="200"/>
    </row>
    <row r="227" spans="1:198" ht="10.35" hidden="1" customHeight="1">
      <c r="A227" s="1404"/>
      <c r="B227" s="1406"/>
      <c r="C227" s="1406"/>
      <c r="D227" s="1384"/>
      <c r="E227" s="1406"/>
      <c r="F227" s="1384"/>
      <c r="G227" s="1449"/>
      <c r="H227" s="1437"/>
      <c r="I227" s="1536"/>
      <c r="J227" s="1502"/>
      <c r="K227" s="1502"/>
      <c r="L227" s="1502"/>
      <c r="M227" s="1502"/>
      <c r="N227" s="1501"/>
      <c r="O227" s="1502"/>
      <c r="P227" s="1502"/>
      <c r="Q227" s="1502"/>
      <c r="R227" s="1503"/>
      <c r="S227" s="1502"/>
      <c r="T227" s="1502"/>
      <c r="U227" s="1502"/>
      <c r="V227" s="1502"/>
      <c r="W227" s="1503"/>
      <c r="X227" s="1501"/>
      <c r="Y227" s="1502"/>
      <c r="Z227" s="1502"/>
      <c r="AA227" s="1502"/>
      <c r="AB227" s="1502"/>
      <c r="AC227" s="1501"/>
      <c r="AD227" s="1502"/>
      <c r="AE227" s="1502"/>
      <c r="AF227" s="1502"/>
      <c r="AG227" s="1503"/>
      <c r="AH227" s="1502"/>
      <c r="AI227" s="1502"/>
      <c r="AJ227" s="1502"/>
      <c r="AK227" s="1502"/>
      <c r="AL227" s="1503"/>
      <c r="AM227" s="1501"/>
      <c r="AN227" s="1502"/>
      <c r="AO227" s="1502"/>
      <c r="AP227" s="1502"/>
      <c r="AQ227" s="1502"/>
      <c r="AR227" s="1501"/>
      <c r="AS227" s="1502"/>
      <c r="AT227" s="1502"/>
      <c r="AU227" s="1502"/>
      <c r="AV227" s="1503"/>
      <c r="AW227" s="1501"/>
      <c r="AX227" s="1502"/>
      <c r="AY227" s="1502"/>
      <c r="AZ227" s="1502"/>
      <c r="BA227" s="1544"/>
      <c r="BB227" s="1545"/>
      <c r="BC227" s="1502"/>
      <c r="BD227" s="1502"/>
      <c r="BE227" s="1502"/>
      <c r="BF227" s="1502"/>
      <c r="BG227" s="1501"/>
      <c r="BH227" s="1502"/>
      <c r="BI227" s="1502"/>
      <c r="BJ227" s="1502"/>
      <c r="BK227" s="1503"/>
      <c r="BL227" s="1502"/>
      <c r="BM227" s="1502"/>
      <c r="BN227" s="1502"/>
      <c r="BO227" s="1502"/>
      <c r="BP227" s="1503"/>
      <c r="BQ227" s="1501"/>
      <c r="BR227" s="1502"/>
      <c r="BS227" s="1502"/>
      <c r="BT227" s="1502"/>
      <c r="BU227" s="1503"/>
      <c r="BV227" s="1502"/>
      <c r="BW227" s="1502"/>
      <c r="BX227" s="1502"/>
      <c r="BY227" s="1502"/>
      <c r="BZ227" s="1503"/>
      <c r="CA227" s="1501"/>
      <c r="CB227" s="1502"/>
      <c r="CC227" s="1502"/>
      <c r="CD227" s="1502"/>
      <c r="CE227" s="1503"/>
      <c r="CF227" s="1501"/>
      <c r="CG227" s="1502"/>
      <c r="CH227" s="1502"/>
      <c r="CI227" s="1502"/>
      <c r="CJ227" s="1503"/>
      <c r="CK227" s="1502"/>
      <c r="CL227" s="1502"/>
      <c r="CM227" s="1502"/>
      <c r="CN227" s="1502"/>
      <c r="CO227" s="1502"/>
      <c r="CP227" s="1501"/>
      <c r="CQ227" s="1502"/>
      <c r="CR227" s="1502"/>
      <c r="CS227" s="1502"/>
      <c r="CT227" s="1503"/>
      <c r="CU227" s="1502"/>
      <c r="CV227" s="1502"/>
      <c r="CW227" s="1502"/>
      <c r="CX227" s="1502"/>
      <c r="CY227" s="1502"/>
      <c r="CZ227" s="1501"/>
      <c r="DA227" s="1502"/>
      <c r="DB227" s="1502"/>
      <c r="DC227" s="1502"/>
      <c r="DD227" s="1503"/>
      <c r="DE227" s="1502"/>
      <c r="DF227" s="1502"/>
      <c r="DG227" s="1502"/>
      <c r="DH227" s="1502"/>
      <c r="DI227" s="1544"/>
      <c r="DJ227" s="1545"/>
      <c r="DK227" s="1502"/>
      <c r="DL227" s="1502"/>
      <c r="DM227" s="1502"/>
      <c r="DN227" s="1502"/>
      <c r="DO227" s="1501"/>
      <c r="DP227" s="1502"/>
      <c r="DQ227" s="1502"/>
      <c r="DR227" s="1502"/>
      <c r="DS227" s="1503"/>
      <c r="DT227" s="1502"/>
      <c r="DU227" s="1502"/>
      <c r="DV227" s="1502"/>
      <c r="DW227" s="1502"/>
      <c r="DX227" s="1502"/>
      <c r="DY227" s="1501"/>
      <c r="DZ227" s="1502"/>
      <c r="EA227" s="1502"/>
      <c r="EB227" s="1502"/>
      <c r="EC227" s="1503"/>
      <c r="ED227" s="1502"/>
      <c r="EE227" s="1502"/>
      <c r="EF227" s="1502"/>
      <c r="EG227" s="1502"/>
      <c r="EH227" s="1502"/>
      <c r="EI227" s="1501"/>
      <c r="EJ227" s="1502"/>
      <c r="EK227" s="1502"/>
      <c r="EL227" s="1502"/>
      <c r="EM227" s="1503"/>
      <c r="EN227" s="1502"/>
      <c r="EO227" s="1502"/>
      <c r="EP227" s="1502"/>
      <c r="EQ227" s="1502"/>
      <c r="ER227" s="1502"/>
      <c r="ES227" s="1501"/>
      <c r="ET227" s="1502"/>
      <c r="EU227" s="1502"/>
      <c r="EV227" s="1502"/>
      <c r="EW227" s="1503"/>
      <c r="EX227" s="1502"/>
      <c r="EY227" s="1502"/>
      <c r="EZ227" s="1502"/>
      <c r="FA227" s="1502"/>
      <c r="FB227" s="1502"/>
      <c r="FC227" s="1501"/>
      <c r="FD227" s="1502"/>
      <c r="FE227" s="1502"/>
      <c r="FF227" s="1502"/>
      <c r="FG227" s="1503"/>
      <c r="FH227" s="1502"/>
      <c r="FI227" s="1502"/>
      <c r="FJ227" s="1502"/>
      <c r="FK227" s="1502"/>
      <c r="FL227" s="1502"/>
      <c r="FM227" s="1501"/>
      <c r="FN227" s="1502"/>
      <c r="FO227" s="1502"/>
      <c r="FP227" s="1502"/>
      <c r="FQ227" s="1503"/>
      <c r="FR227" s="1502"/>
      <c r="FS227" s="1502"/>
      <c r="FT227" s="1502"/>
      <c r="FU227" s="1502"/>
      <c r="FV227" s="1502"/>
      <c r="FW227" s="1501"/>
      <c r="FX227" s="1502"/>
      <c r="FY227" s="1502"/>
      <c r="FZ227" s="1502"/>
      <c r="GA227" s="1503"/>
      <c r="GB227" s="1598"/>
      <c r="GC227" s="1598"/>
      <c r="GD227" s="1598"/>
      <c r="GE227" s="1598"/>
      <c r="GF227" s="1599"/>
      <c r="GG227" s="1501"/>
      <c r="GH227" s="1502"/>
      <c r="GI227" s="1502"/>
      <c r="GJ227" s="1502"/>
      <c r="GK227" s="1541"/>
      <c r="GL227" s="1514"/>
      <c r="GM227" s="2155"/>
      <c r="GN227" s="610"/>
      <c r="GO227" s="1537"/>
      <c r="GP227" s="200"/>
    </row>
    <row r="228" spans="1:198" ht="10.35" hidden="1" customHeight="1">
      <c r="A228" s="1408"/>
      <c r="B228" s="1405" t="str">
        <f>IF($A228="","",VLOOKUP($A228,②従事者明細!$A$3:$I$39,2))</f>
        <v/>
      </c>
      <c r="C228" s="1405" t="str">
        <f>IF($A228="","",VLOOKUP($A228,②従事者明細!$A$3:$I$39,3))</f>
        <v/>
      </c>
      <c r="D228" s="1383" t="str">
        <f>IF($A228="","",VLOOKUP($A228,②従事者明細!$A$3:$I$39,6))</f>
        <v/>
      </c>
      <c r="E228" s="1405" t="str">
        <f>IF($A228="","",VLOOKUP($A228,②従事者明細!$A$3:$I$39,4))</f>
        <v/>
      </c>
      <c r="F228" s="1383" t="str">
        <f>IF($A228="","",VLOOKUP($A228,②従事者明細!$A$3:$I$39,5))</f>
        <v/>
      </c>
      <c r="G228" s="1446" t="s">
        <v>764</v>
      </c>
      <c r="H228" s="1435"/>
      <c r="I228" s="207"/>
      <c r="J228" s="208"/>
      <c r="K228" s="208"/>
      <c r="L228" s="208"/>
      <c r="M228" s="208"/>
      <c r="N228" s="210"/>
      <c r="O228" s="208"/>
      <c r="P228" s="208"/>
      <c r="Q228" s="208"/>
      <c r="R228" s="209"/>
      <c r="S228" s="208"/>
      <c r="T228" s="208"/>
      <c r="U228" s="208"/>
      <c r="V228" s="208"/>
      <c r="W228" s="208"/>
      <c r="X228" s="210"/>
      <c r="Y228" s="208"/>
      <c r="Z228" s="208"/>
      <c r="AA228" s="208"/>
      <c r="AB228" s="208"/>
      <c r="AC228" s="210"/>
      <c r="AD228" s="208"/>
      <c r="AE228" s="208"/>
      <c r="AF228" s="208"/>
      <c r="AG228" s="209"/>
      <c r="AH228" s="208"/>
      <c r="AI228" s="208"/>
      <c r="AJ228" s="208"/>
      <c r="AK228" s="208"/>
      <c r="AL228" s="209"/>
      <c r="AM228" s="208"/>
      <c r="AN228" s="208"/>
      <c r="AO228" s="208"/>
      <c r="AP228" s="208"/>
      <c r="AQ228" s="208"/>
      <c r="AR228" s="210"/>
      <c r="AS228" s="208"/>
      <c r="AT228" s="208"/>
      <c r="AU228" s="208"/>
      <c r="AV228" s="209"/>
      <c r="AW228" s="208"/>
      <c r="AX228" s="208"/>
      <c r="AY228" s="208"/>
      <c r="AZ228" s="208"/>
      <c r="BA228" s="208"/>
      <c r="BB228" s="211"/>
      <c r="BC228" s="208"/>
      <c r="BD228" s="208"/>
      <c r="BE228" s="208"/>
      <c r="BF228" s="208"/>
      <c r="BG228" s="210"/>
      <c r="BH228" s="208"/>
      <c r="BI228" s="208"/>
      <c r="BJ228" s="208"/>
      <c r="BK228" s="209"/>
      <c r="BL228" s="208"/>
      <c r="BM228" s="208"/>
      <c r="BN228" s="208"/>
      <c r="BO228" s="208"/>
      <c r="BP228" s="208"/>
      <c r="BQ228" s="210"/>
      <c r="BR228" s="208"/>
      <c r="BS228" s="208"/>
      <c r="BT228" s="208"/>
      <c r="BU228" s="209"/>
      <c r="BV228" s="208"/>
      <c r="BW228" s="208"/>
      <c r="BX228" s="208"/>
      <c r="BY228" s="208"/>
      <c r="BZ228" s="209"/>
      <c r="CA228" s="210"/>
      <c r="CB228" s="208"/>
      <c r="CC228" s="208"/>
      <c r="CD228" s="208"/>
      <c r="CE228" s="209"/>
      <c r="CF228" s="210"/>
      <c r="CG228" s="208"/>
      <c r="CH228" s="208"/>
      <c r="CI228" s="208"/>
      <c r="CJ228" s="209"/>
      <c r="CK228" s="208"/>
      <c r="CL228" s="208"/>
      <c r="CM228" s="208"/>
      <c r="CN228" s="208"/>
      <c r="CO228" s="208"/>
      <c r="CP228" s="210"/>
      <c r="CQ228" s="208"/>
      <c r="CR228" s="208"/>
      <c r="CS228" s="208"/>
      <c r="CT228" s="209"/>
      <c r="CU228" s="208"/>
      <c r="CV228" s="208"/>
      <c r="CW228" s="208"/>
      <c r="CX228" s="208"/>
      <c r="CY228" s="208"/>
      <c r="CZ228" s="210"/>
      <c r="DA228" s="208"/>
      <c r="DB228" s="208"/>
      <c r="DC228" s="208"/>
      <c r="DD228" s="209"/>
      <c r="DE228" s="208"/>
      <c r="DF228" s="208"/>
      <c r="DG228" s="208"/>
      <c r="DH228" s="208"/>
      <c r="DI228" s="212"/>
      <c r="DJ228" s="211"/>
      <c r="DK228" s="208"/>
      <c r="DL228" s="208"/>
      <c r="DM228" s="208"/>
      <c r="DN228" s="208"/>
      <c r="DO228" s="210"/>
      <c r="DP228" s="208"/>
      <c r="DQ228" s="208"/>
      <c r="DR228" s="208"/>
      <c r="DS228" s="209"/>
      <c r="DT228" s="208"/>
      <c r="DU228" s="208"/>
      <c r="DV228" s="208"/>
      <c r="DW228" s="208"/>
      <c r="DX228" s="208"/>
      <c r="DY228" s="210"/>
      <c r="DZ228" s="208"/>
      <c r="EA228" s="208"/>
      <c r="EB228" s="208"/>
      <c r="EC228" s="209"/>
      <c r="ED228" s="208"/>
      <c r="EE228" s="208"/>
      <c r="EF228" s="208"/>
      <c r="EG228" s="208"/>
      <c r="EH228" s="208"/>
      <c r="EI228" s="210"/>
      <c r="EJ228" s="208"/>
      <c r="EK228" s="208"/>
      <c r="EL228" s="208"/>
      <c r="EM228" s="209"/>
      <c r="EN228" s="208"/>
      <c r="EO228" s="208"/>
      <c r="EP228" s="208"/>
      <c r="EQ228" s="208"/>
      <c r="ER228" s="208"/>
      <c r="ES228" s="210"/>
      <c r="ET228" s="208"/>
      <c r="EU228" s="208"/>
      <c r="EV228" s="208"/>
      <c r="EW228" s="209"/>
      <c r="EX228" s="208"/>
      <c r="EY228" s="208"/>
      <c r="EZ228" s="208"/>
      <c r="FA228" s="208"/>
      <c r="FB228" s="208"/>
      <c r="FC228" s="210"/>
      <c r="FD228" s="208"/>
      <c r="FE228" s="208"/>
      <c r="FF228" s="208"/>
      <c r="FG228" s="209"/>
      <c r="FH228" s="208"/>
      <c r="FI228" s="208"/>
      <c r="FJ228" s="208"/>
      <c r="FK228" s="208"/>
      <c r="FL228" s="208"/>
      <c r="FM228" s="210"/>
      <c r="FN228" s="208"/>
      <c r="FO228" s="208"/>
      <c r="FP228" s="208"/>
      <c r="FQ228" s="209"/>
      <c r="FR228" s="208"/>
      <c r="FS228" s="208"/>
      <c r="FT228" s="208"/>
      <c r="FU228" s="208"/>
      <c r="FV228" s="208"/>
      <c r="FW228" s="210"/>
      <c r="FX228" s="208"/>
      <c r="FY228" s="208"/>
      <c r="FZ228" s="208"/>
      <c r="GA228" s="209"/>
      <c r="GB228" s="208"/>
      <c r="GC228" s="208"/>
      <c r="GD228" s="208"/>
      <c r="GE228" s="208"/>
      <c r="GF228" s="208"/>
      <c r="GG228" s="210"/>
      <c r="GH228" s="208"/>
      <c r="GI228" s="208"/>
      <c r="GJ228" s="208"/>
      <c r="GK228" s="213"/>
      <c r="GL228" s="1594">
        <f>SUM(I230:GK230)</f>
        <v>0</v>
      </c>
      <c r="GM228" s="2153">
        <f>ROUND(GL228/30,2)</f>
        <v>0</v>
      </c>
      <c r="GN228" s="609"/>
      <c r="GO228" s="1595"/>
      <c r="GP228" s="200"/>
    </row>
    <row r="229" spans="1:198" ht="10.35" hidden="1" customHeight="1">
      <c r="A229" s="1409"/>
      <c r="B229" s="1390"/>
      <c r="C229" s="1390"/>
      <c r="D229" s="1381"/>
      <c r="E229" s="1390"/>
      <c r="F229" s="1381"/>
      <c r="G229" s="1444"/>
      <c r="H229" s="1433"/>
      <c r="I229" s="214"/>
      <c r="J229" s="215"/>
      <c r="K229" s="215"/>
      <c r="L229" s="215"/>
      <c r="M229" s="215"/>
      <c r="N229" s="218"/>
      <c r="O229" s="215"/>
      <c r="P229" s="215"/>
      <c r="Q229" s="215"/>
      <c r="R229" s="217"/>
      <c r="S229" s="215"/>
      <c r="T229" s="215"/>
      <c r="U229" s="215"/>
      <c r="V229" s="215"/>
      <c r="W229" s="215"/>
      <c r="X229" s="218"/>
      <c r="Y229" s="215"/>
      <c r="Z229" s="215"/>
      <c r="AA229" s="215"/>
      <c r="AB229" s="215"/>
      <c r="AC229" s="218"/>
      <c r="AD229" s="215"/>
      <c r="AE229" s="215"/>
      <c r="AF229" s="215"/>
      <c r="AG229" s="217"/>
      <c r="AH229" s="215"/>
      <c r="AI229" s="215"/>
      <c r="AJ229" s="215"/>
      <c r="AK229" s="215"/>
      <c r="AL229" s="217"/>
      <c r="AM229" s="215"/>
      <c r="AN229" s="215"/>
      <c r="AO229" s="215"/>
      <c r="AP229" s="215"/>
      <c r="AQ229" s="215"/>
      <c r="AR229" s="218"/>
      <c r="AS229" s="215"/>
      <c r="AT229" s="215"/>
      <c r="AU229" s="215"/>
      <c r="AV229" s="217"/>
      <c r="AW229" s="215"/>
      <c r="AX229" s="215"/>
      <c r="AY229" s="215"/>
      <c r="AZ229" s="215"/>
      <c r="BA229" s="215"/>
      <c r="BB229" s="219"/>
      <c r="BC229" s="215"/>
      <c r="BD229" s="215"/>
      <c r="BE229" s="215"/>
      <c r="BF229" s="215"/>
      <c r="BG229" s="218"/>
      <c r="BH229" s="215"/>
      <c r="BI229" s="215"/>
      <c r="BJ229" s="215"/>
      <c r="BK229" s="217"/>
      <c r="BL229" s="215"/>
      <c r="BM229" s="215"/>
      <c r="BN229" s="215"/>
      <c r="BO229" s="215"/>
      <c r="BP229" s="215"/>
      <c r="BQ229" s="218"/>
      <c r="BR229" s="215"/>
      <c r="BS229" s="215"/>
      <c r="BT229" s="215"/>
      <c r="BU229" s="217"/>
      <c r="BV229" s="215"/>
      <c r="BW229" s="215"/>
      <c r="BX229" s="215"/>
      <c r="BY229" s="215"/>
      <c r="BZ229" s="217"/>
      <c r="CA229" s="218"/>
      <c r="CB229" s="215"/>
      <c r="CC229" s="215"/>
      <c r="CD229" s="215"/>
      <c r="CE229" s="217"/>
      <c r="CF229" s="218"/>
      <c r="CG229" s="215"/>
      <c r="CH229" s="215"/>
      <c r="CI229" s="215"/>
      <c r="CJ229" s="217"/>
      <c r="CK229" s="215"/>
      <c r="CL229" s="215"/>
      <c r="CM229" s="215"/>
      <c r="CN229" s="215"/>
      <c r="CO229" s="215"/>
      <c r="CP229" s="218"/>
      <c r="CQ229" s="215"/>
      <c r="CR229" s="215"/>
      <c r="CS229" s="215"/>
      <c r="CT229" s="217"/>
      <c r="CU229" s="215"/>
      <c r="CV229" s="215"/>
      <c r="CW229" s="215"/>
      <c r="CX229" s="215"/>
      <c r="CY229" s="215"/>
      <c r="CZ229" s="218"/>
      <c r="DA229" s="215"/>
      <c r="DB229" s="215"/>
      <c r="DC229" s="215"/>
      <c r="DD229" s="217"/>
      <c r="DE229" s="215"/>
      <c r="DF229" s="215"/>
      <c r="DG229" s="215"/>
      <c r="DH229" s="215"/>
      <c r="DI229" s="220"/>
      <c r="DJ229" s="219"/>
      <c r="DK229" s="215"/>
      <c r="DL229" s="215"/>
      <c r="DM229" s="215"/>
      <c r="DN229" s="215"/>
      <c r="DO229" s="218"/>
      <c r="DP229" s="215"/>
      <c r="DQ229" s="215"/>
      <c r="DR229" s="215"/>
      <c r="DS229" s="217"/>
      <c r="DT229" s="215"/>
      <c r="DU229" s="215"/>
      <c r="DV229" s="215"/>
      <c r="DW229" s="215"/>
      <c r="DX229" s="215"/>
      <c r="DY229" s="218"/>
      <c r="DZ229" s="215"/>
      <c r="EA229" s="215"/>
      <c r="EB229" s="215"/>
      <c r="EC229" s="217"/>
      <c r="ED229" s="215"/>
      <c r="EE229" s="215"/>
      <c r="EF229" s="215"/>
      <c r="EG229" s="215"/>
      <c r="EH229" s="215"/>
      <c r="EI229" s="218"/>
      <c r="EJ229" s="215"/>
      <c r="EK229" s="215"/>
      <c r="EL229" s="215"/>
      <c r="EM229" s="217"/>
      <c r="EN229" s="215"/>
      <c r="EO229" s="215"/>
      <c r="EP229" s="215"/>
      <c r="EQ229" s="215"/>
      <c r="ER229" s="215"/>
      <c r="ES229" s="218"/>
      <c r="ET229" s="215"/>
      <c r="EU229" s="215"/>
      <c r="EV229" s="215"/>
      <c r="EW229" s="217"/>
      <c r="EX229" s="215"/>
      <c r="EY229" s="215"/>
      <c r="EZ229" s="215"/>
      <c r="FA229" s="215"/>
      <c r="FB229" s="215"/>
      <c r="FC229" s="218"/>
      <c r="FD229" s="215"/>
      <c r="FE229" s="215"/>
      <c r="FF229" s="215"/>
      <c r="FG229" s="217"/>
      <c r="FH229" s="215"/>
      <c r="FI229" s="215"/>
      <c r="FJ229" s="215"/>
      <c r="FK229" s="215"/>
      <c r="FL229" s="215"/>
      <c r="FM229" s="218"/>
      <c r="FN229" s="215"/>
      <c r="FO229" s="215"/>
      <c r="FP229" s="215"/>
      <c r="FQ229" s="217"/>
      <c r="FR229" s="215"/>
      <c r="FS229" s="215"/>
      <c r="FT229" s="215"/>
      <c r="FU229" s="215"/>
      <c r="FV229" s="215"/>
      <c r="FW229" s="218"/>
      <c r="FX229" s="215"/>
      <c r="FY229" s="215"/>
      <c r="FZ229" s="215"/>
      <c r="GA229" s="217"/>
      <c r="GB229" s="215"/>
      <c r="GC229" s="215"/>
      <c r="GD229" s="215"/>
      <c r="GE229" s="215"/>
      <c r="GF229" s="215"/>
      <c r="GG229" s="218"/>
      <c r="GH229" s="215"/>
      <c r="GI229" s="215"/>
      <c r="GJ229" s="215"/>
      <c r="GK229" s="221"/>
      <c r="GL229" s="1505"/>
      <c r="GM229" s="2154"/>
      <c r="GN229" s="610"/>
      <c r="GO229" s="1572"/>
      <c r="GP229" s="200"/>
    </row>
    <row r="230" spans="1:198" ht="10.35" hidden="1" customHeight="1">
      <c r="A230" s="1409"/>
      <c r="B230" s="1390"/>
      <c r="C230" s="1390"/>
      <c r="D230" s="1381"/>
      <c r="E230" s="1390"/>
      <c r="F230" s="1381"/>
      <c r="G230" s="1445"/>
      <c r="H230" s="1436"/>
      <c r="I230" s="1517"/>
      <c r="J230" s="1511"/>
      <c r="K230" s="1511"/>
      <c r="L230" s="1511"/>
      <c r="M230" s="1511"/>
      <c r="N230" s="1510"/>
      <c r="O230" s="1511"/>
      <c r="P230" s="1511"/>
      <c r="Q230" s="1511"/>
      <c r="R230" s="1512"/>
      <c r="S230" s="1511"/>
      <c r="T230" s="1511"/>
      <c r="U230" s="1511"/>
      <c r="V230" s="1511"/>
      <c r="W230" s="1512"/>
      <c r="X230" s="1510"/>
      <c r="Y230" s="1511"/>
      <c r="Z230" s="1511"/>
      <c r="AA230" s="1511"/>
      <c r="AB230" s="1511"/>
      <c r="AC230" s="1510"/>
      <c r="AD230" s="1511"/>
      <c r="AE230" s="1511"/>
      <c r="AF230" s="1511"/>
      <c r="AG230" s="1512"/>
      <c r="AH230" s="1511"/>
      <c r="AI230" s="1511"/>
      <c r="AJ230" s="1511"/>
      <c r="AK230" s="1511"/>
      <c r="AL230" s="1512"/>
      <c r="AM230" s="1510"/>
      <c r="AN230" s="1511"/>
      <c r="AO230" s="1511"/>
      <c r="AP230" s="1511"/>
      <c r="AQ230" s="1511"/>
      <c r="AR230" s="1510"/>
      <c r="AS230" s="1511"/>
      <c r="AT230" s="1511"/>
      <c r="AU230" s="1511"/>
      <c r="AV230" s="1512"/>
      <c r="AW230" s="1510"/>
      <c r="AX230" s="1511"/>
      <c r="AY230" s="1511"/>
      <c r="AZ230" s="1511"/>
      <c r="BA230" s="1521"/>
      <c r="BB230" s="1522"/>
      <c r="BC230" s="1511"/>
      <c r="BD230" s="1511"/>
      <c r="BE230" s="1511"/>
      <c r="BF230" s="1511"/>
      <c r="BG230" s="1510"/>
      <c r="BH230" s="1511"/>
      <c r="BI230" s="1511"/>
      <c r="BJ230" s="1511"/>
      <c r="BK230" s="1512"/>
      <c r="BL230" s="1511"/>
      <c r="BM230" s="1511"/>
      <c r="BN230" s="1511"/>
      <c r="BO230" s="1511"/>
      <c r="BP230" s="1512"/>
      <c r="BQ230" s="1510"/>
      <c r="BR230" s="1511"/>
      <c r="BS230" s="1511"/>
      <c r="BT230" s="1511"/>
      <c r="BU230" s="1512"/>
      <c r="BV230" s="1511"/>
      <c r="BW230" s="1511"/>
      <c r="BX230" s="1511"/>
      <c r="BY230" s="1511"/>
      <c r="BZ230" s="1512"/>
      <c r="CA230" s="1510"/>
      <c r="CB230" s="1511"/>
      <c r="CC230" s="1511"/>
      <c r="CD230" s="1511"/>
      <c r="CE230" s="1512"/>
      <c r="CF230" s="1510"/>
      <c r="CG230" s="1511"/>
      <c r="CH230" s="1511"/>
      <c r="CI230" s="1511"/>
      <c r="CJ230" s="1512"/>
      <c r="CK230" s="1510"/>
      <c r="CL230" s="1511"/>
      <c r="CM230" s="1511"/>
      <c r="CN230" s="1511"/>
      <c r="CO230" s="1511"/>
      <c r="CP230" s="1510"/>
      <c r="CQ230" s="1511"/>
      <c r="CR230" s="1511"/>
      <c r="CS230" s="1511"/>
      <c r="CT230" s="1512"/>
      <c r="CU230" s="1511"/>
      <c r="CV230" s="1511"/>
      <c r="CW230" s="1511"/>
      <c r="CX230" s="1511"/>
      <c r="CY230" s="1511"/>
      <c r="CZ230" s="1510"/>
      <c r="DA230" s="1511"/>
      <c r="DB230" s="1511"/>
      <c r="DC230" s="1511"/>
      <c r="DD230" s="1512"/>
      <c r="DE230" s="1511"/>
      <c r="DF230" s="1511"/>
      <c r="DG230" s="1511"/>
      <c r="DH230" s="1511"/>
      <c r="DI230" s="1521"/>
      <c r="DJ230" s="1522"/>
      <c r="DK230" s="1511"/>
      <c r="DL230" s="1511"/>
      <c r="DM230" s="1511"/>
      <c r="DN230" s="1511"/>
      <c r="DO230" s="1510"/>
      <c r="DP230" s="1511"/>
      <c r="DQ230" s="1511"/>
      <c r="DR230" s="1511"/>
      <c r="DS230" s="1512"/>
      <c r="DT230" s="1511"/>
      <c r="DU230" s="1511"/>
      <c r="DV230" s="1511"/>
      <c r="DW230" s="1511"/>
      <c r="DX230" s="1511"/>
      <c r="DY230" s="1510"/>
      <c r="DZ230" s="1511"/>
      <c r="EA230" s="1511"/>
      <c r="EB230" s="1511"/>
      <c r="EC230" s="1512"/>
      <c r="ED230" s="1511"/>
      <c r="EE230" s="1511"/>
      <c r="EF230" s="1511"/>
      <c r="EG230" s="1511"/>
      <c r="EH230" s="1511"/>
      <c r="EI230" s="1510"/>
      <c r="EJ230" s="1511"/>
      <c r="EK230" s="1511"/>
      <c r="EL230" s="1511"/>
      <c r="EM230" s="1512"/>
      <c r="EN230" s="1511"/>
      <c r="EO230" s="1511"/>
      <c r="EP230" s="1511"/>
      <c r="EQ230" s="1511"/>
      <c r="ER230" s="1511"/>
      <c r="ES230" s="1510"/>
      <c r="ET230" s="1511"/>
      <c r="EU230" s="1511"/>
      <c r="EV230" s="1511"/>
      <c r="EW230" s="1512"/>
      <c r="EX230" s="1511"/>
      <c r="EY230" s="1511"/>
      <c r="EZ230" s="1511"/>
      <c r="FA230" s="1511"/>
      <c r="FB230" s="1511"/>
      <c r="FC230" s="1510"/>
      <c r="FD230" s="1511"/>
      <c r="FE230" s="1511"/>
      <c r="FF230" s="1511"/>
      <c r="FG230" s="1512"/>
      <c r="FH230" s="1511"/>
      <c r="FI230" s="1511"/>
      <c r="FJ230" s="1511"/>
      <c r="FK230" s="1511"/>
      <c r="FL230" s="1511"/>
      <c r="FM230" s="1510"/>
      <c r="FN230" s="1511"/>
      <c r="FO230" s="1511"/>
      <c r="FP230" s="1511"/>
      <c r="FQ230" s="1512"/>
      <c r="FR230" s="1511"/>
      <c r="FS230" s="1511"/>
      <c r="FT230" s="1511"/>
      <c r="FU230" s="1511"/>
      <c r="FV230" s="1511"/>
      <c r="FW230" s="1510"/>
      <c r="FX230" s="1511"/>
      <c r="FY230" s="1511"/>
      <c r="FZ230" s="1511"/>
      <c r="GA230" s="1512"/>
      <c r="GB230" s="1511"/>
      <c r="GC230" s="1511"/>
      <c r="GD230" s="1511"/>
      <c r="GE230" s="1511"/>
      <c r="GF230" s="1512"/>
      <c r="GG230" s="1510"/>
      <c r="GH230" s="1511"/>
      <c r="GI230" s="1511"/>
      <c r="GJ230" s="1511"/>
      <c r="GK230" s="1513"/>
      <c r="GL230" s="1514"/>
      <c r="GM230" s="2155"/>
      <c r="GN230" s="610"/>
      <c r="GO230" s="1572"/>
      <c r="GP230" s="200"/>
    </row>
    <row r="231" spans="1:198" ht="10.35" hidden="1" customHeight="1">
      <c r="A231" s="1409"/>
      <c r="B231" s="1390"/>
      <c r="C231" s="1390"/>
      <c r="D231" s="1381"/>
      <c r="E231" s="1390"/>
      <c r="F231" s="1381"/>
      <c r="G231" s="1754" t="s">
        <v>767</v>
      </c>
      <c r="H231" s="1432"/>
      <c r="I231" s="214"/>
      <c r="J231" s="215"/>
      <c r="K231" s="215"/>
      <c r="L231" s="215"/>
      <c r="M231" s="215"/>
      <c r="N231" s="218"/>
      <c r="O231" s="215"/>
      <c r="P231" s="215"/>
      <c r="Q231" s="215"/>
      <c r="R231" s="217"/>
      <c r="S231" s="215"/>
      <c r="T231" s="215"/>
      <c r="U231" s="215"/>
      <c r="V231" s="215"/>
      <c r="W231" s="217"/>
      <c r="X231" s="218"/>
      <c r="Y231" s="215"/>
      <c r="Z231" s="215"/>
      <c r="AA231" s="215"/>
      <c r="AB231" s="215"/>
      <c r="AC231" s="218"/>
      <c r="AD231" s="215"/>
      <c r="AE231" s="215"/>
      <c r="AF231" s="215"/>
      <c r="AG231" s="217"/>
      <c r="AH231" s="215"/>
      <c r="AI231" s="215"/>
      <c r="AJ231" s="215"/>
      <c r="AK231" s="215"/>
      <c r="AL231" s="217"/>
      <c r="AM231" s="215"/>
      <c r="AN231" s="215"/>
      <c r="AO231" s="215"/>
      <c r="AP231" s="215"/>
      <c r="AQ231" s="215"/>
      <c r="AR231" s="218"/>
      <c r="AS231" s="215"/>
      <c r="AT231" s="215"/>
      <c r="AU231" s="215"/>
      <c r="AV231" s="217"/>
      <c r="AW231" s="215"/>
      <c r="AX231" s="215"/>
      <c r="AY231" s="215"/>
      <c r="AZ231" s="215"/>
      <c r="BA231" s="215"/>
      <c r="BB231" s="219"/>
      <c r="BC231" s="215"/>
      <c r="BD231" s="215"/>
      <c r="BE231" s="215"/>
      <c r="BF231" s="215"/>
      <c r="BG231" s="218"/>
      <c r="BH231" s="215"/>
      <c r="BI231" s="215"/>
      <c r="BJ231" s="215"/>
      <c r="BK231" s="217"/>
      <c r="BL231" s="215"/>
      <c r="BM231" s="215"/>
      <c r="BN231" s="215"/>
      <c r="BO231" s="215"/>
      <c r="BP231" s="217"/>
      <c r="BQ231" s="218"/>
      <c r="BR231" s="215"/>
      <c r="BS231" s="215"/>
      <c r="BT231" s="215"/>
      <c r="BU231" s="217"/>
      <c r="BV231" s="215"/>
      <c r="BW231" s="215"/>
      <c r="BX231" s="215"/>
      <c r="BY231" s="215"/>
      <c r="BZ231" s="215"/>
      <c r="CA231" s="218"/>
      <c r="CB231" s="215"/>
      <c r="CC231" s="215"/>
      <c r="CD231" s="215"/>
      <c r="CE231" s="217"/>
      <c r="CF231" s="218"/>
      <c r="CG231" s="215"/>
      <c r="CH231" s="215"/>
      <c r="CI231" s="215"/>
      <c r="CJ231" s="217"/>
      <c r="CK231" s="215"/>
      <c r="CL231" s="215"/>
      <c r="CM231" s="215"/>
      <c r="CN231" s="215"/>
      <c r="CO231" s="215"/>
      <c r="CP231" s="218"/>
      <c r="CQ231" s="215"/>
      <c r="CR231" s="215"/>
      <c r="CS231" s="215"/>
      <c r="CT231" s="217"/>
      <c r="CU231" s="215"/>
      <c r="CV231" s="215"/>
      <c r="CW231" s="215"/>
      <c r="CX231" s="215"/>
      <c r="CY231" s="215"/>
      <c r="CZ231" s="218"/>
      <c r="DA231" s="215"/>
      <c r="DB231" s="215"/>
      <c r="DC231" s="215"/>
      <c r="DD231" s="217"/>
      <c r="DE231" s="215"/>
      <c r="DF231" s="215"/>
      <c r="DG231" s="215"/>
      <c r="DH231" s="215"/>
      <c r="DI231" s="220"/>
      <c r="DJ231" s="219"/>
      <c r="DK231" s="215"/>
      <c r="DL231" s="215"/>
      <c r="DM231" s="215"/>
      <c r="DN231" s="215"/>
      <c r="DO231" s="218"/>
      <c r="DP231" s="215"/>
      <c r="DQ231" s="215"/>
      <c r="DR231" s="215"/>
      <c r="DS231" s="217"/>
      <c r="DT231" s="215"/>
      <c r="DU231" s="215"/>
      <c r="DV231" s="215"/>
      <c r="DW231" s="215"/>
      <c r="DX231" s="215"/>
      <c r="DY231" s="218"/>
      <c r="DZ231" s="215"/>
      <c r="EA231" s="215"/>
      <c r="EB231" s="215"/>
      <c r="EC231" s="217"/>
      <c r="ED231" s="215"/>
      <c r="EE231" s="215"/>
      <c r="EF231" s="215"/>
      <c r="EG231" s="215"/>
      <c r="EH231" s="215"/>
      <c r="EI231" s="218"/>
      <c r="EJ231" s="215"/>
      <c r="EK231" s="215"/>
      <c r="EL231" s="215"/>
      <c r="EM231" s="217"/>
      <c r="EN231" s="215"/>
      <c r="EO231" s="215"/>
      <c r="EP231" s="215"/>
      <c r="EQ231" s="215"/>
      <c r="ER231" s="215"/>
      <c r="ES231" s="218"/>
      <c r="ET231" s="215"/>
      <c r="EU231" s="215"/>
      <c r="EV231" s="215"/>
      <c r="EW231" s="217"/>
      <c r="EX231" s="215"/>
      <c r="EY231" s="215"/>
      <c r="EZ231" s="215"/>
      <c r="FA231" s="215"/>
      <c r="FB231" s="215"/>
      <c r="FC231" s="218"/>
      <c r="FD231" s="215"/>
      <c r="FE231" s="215"/>
      <c r="FF231" s="215"/>
      <c r="FG231" s="217"/>
      <c r="FH231" s="215"/>
      <c r="FI231" s="215"/>
      <c r="FJ231" s="215"/>
      <c r="FK231" s="215"/>
      <c r="FL231" s="215"/>
      <c r="FM231" s="218"/>
      <c r="FN231" s="215"/>
      <c r="FO231" s="215"/>
      <c r="FP231" s="215"/>
      <c r="FQ231" s="217"/>
      <c r="FR231" s="215"/>
      <c r="FS231" s="215"/>
      <c r="FT231" s="215"/>
      <c r="FU231" s="215"/>
      <c r="FV231" s="215"/>
      <c r="FW231" s="218"/>
      <c r="FX231" s="215"/>
      <c r="FY231" s="215"/>
      <c r="FZ231" s="215"/>
      <c r="GA231" s="217"/>
      <c r="GB231" s="215"/>
      <c r="GC231" s="215"/>
      <c r="GD231" s="215"/>
      <c r="GE231" s="215"/>
      <c r="GF231" s="215"/>
      <c r="GG231" s="218"/>
      <c r="GH231" s="215"/>
      <c r="GI231" s="215"/>
      <c r="GJ231" s="215"/>
      <c r="GK231" s="221"/>
      <c r="GL231" s="1588">
        <f>SUM(I233:GK233)</f>
        <v>0</v>
      </c>
      <c r="GM231" s="2157">
        <f>ROUND(GL231/30,2)</f>
        <v>0</v>
      </c>
      <c r="GN231" s="610"/>
      <c r="GO231" s="1572"/>
      <c r="GP231" s="200"/>
    </row>
    <row r="232" spans="1:198" ht="10.35" hidden="1" customHeight="1">
      <c r="A232" s="1409"/>
      <c r="B232" s="1390"/>
      <c r="C232" s="1390"/>
      <c r="D232" s="1381"/>
      <c r="E232" s="1390"/>
      <c r="F232" s="1381"/>
      <c r="G232" s="1395"/>
      <c r="H232" s="1433"/>
      <c r="I232" s="214"/>
      <c r="J232" s="215"/>
      <c r="K232" s="215"/>
      <c r="L232" s="215"/>
      <c r="M232" s="215"/>
      <c r="N232" s="218"/>
      <c r="O232" s="215"/>
      <c r="P232" s="215"/>
      <c r="Q232" s="215"/>
      <c r="R232" s="217"/>
      <c r="S232" s="215"/>
      <c r="T232" s="215"/>
      <c r="U232" s="215"/>
      <c r="V232" s="215"/>
      <c r="W232" s="217"/>
      <c r="X232" s="218"/>
      <c r="Y232" s="215"/>
      <c r="Z232" s="215"/>
      <c r="AA232" s="215"/>
      <c r="AB232" s="215"/>
      <c r="AC232" s="218"/>
      <c r="AD232" s="215"/>
      <c r="AE232" s="215"/>
      <c r="AF232" s="215"/>
      <c r="AG232" s="217"/>
      <c r="AH232" s="215"/>
      <c r="AI232" s="215"/>
      <c r="AJ232" s="215"/>
      <c r="AK232" s="215"/>
      <c r="AL232" s="217"/>
      <c r="AM232" s="215"/>
      <c r="AN232" s="215"/>
      <c r="AO232" s="215"/>
      <c r="AP232" s="215"/>
      <c r="AQ232" s="215"/>
      <c r="AR232" s="218"/>
      <c r="AS232" s="215"/>
      <c r="AT232" s="215"/>
      <c r="AU232" s="215"/>
      <c r="AV232" s="217"/>
      <c r="AW232" s="215"/>
      <c r="AX232" s="215"/>
      <c r="AY232" s="215"/>
      <c r="AZ232" s="215"/>
      <c r="BA232" s="215"/>
      <c r="BB232" s="219"/>
      <c r="BC232" s="215"/>
      <c r="BD232" s="215"/>
      <c r="BE232" s="215"/>
      <c r="BF232" s="215"/>
      <c r="BG232" s="218"/>
      <c r="BH232" s="215"/>
      <c r="BI232" s="215"/>
      <c r="BJ232" s="215"/>
      <c r="BK232" s="217"/>
      <c r="BL232" s="215"/>
      <c r="BM232" s="215"/>
      <c r="BN232" s="215"/>
      <c r="BO232" s="215"/>
      <c r="BP232" s="217"/>
      <c r="BQ232" s="218"/>
      <c r="BR232" s="215"/>
      <c r="BS232" s="215"/>
      <c r="BT232" s="215"/>
      <c r="BU232" s="217"/>
      <c r="BV232" s="215"/>
      <c r="BW232" s="215"/>
      <c r="BX232" s="215"/>
      <c r="BY232" s="215"/>
      <c r="BZ232" s="215"/>
      <c r="CA232" s="218"/>
      <c r="CB232" s="215"/>
      <c r="CC232" s="215"/>
      <c r="CD232" s="215"/>
      <c r="CE232" s="217"/>
      <c r="CF232" s="218"/>
      <c r="CG232" s="215"/>
      <c r="CH232" s="215"/>
      <c r="CI232" s="215"/>
      <c r="CJ232" s="217"/>
      <c r="CK232" s="215"/>
      <c r="CL232" s="215"/>
      <c r="CM232" s="215"/>
      <c r="CN232" s="215"/>
      <c r="CO232" s="215"/>
      <c r="CP232" s="218"/>
      <c r="CQ232" s="215"/>
      <c r="CR232" s="215"/>
      <c r="CS232" s="215"/>
      <c r="CT232" s="217"/>
      <c r="CU232" s="215"/>
      <c r="CV232" s="215"/>
      <c r="CW232" s="215"/>
      <c r="CX232" s="215"/>
      <c r="CY232" s="215"/>
      <c r="CZ232" s="218"/>
      <c r="DA232" s="215"/>
      <c r="DB232" s="215"/>
      <c r="DC232" s="215"/>
      <c r="DD232" s="217"/>
      <c r="DE232" s="215"/>
      <c r="DF232" s="215"/>
      <c r="DG232" s="215"/>
      <c r="DH232" s="215"/>
      <c r="DI232" s="220"/>
      <c r="DJ232" s="219"/>
      <c r="DK232" s="215"/>
      <c r="DL232" s="215"/>
      <c r="DM232" s="215"/>
      <c r="DN232" s="215"/>
      <c r="DO232" s="218"/>
      <c r="DP232" s="215"/>
      <c r="DQ232" s="215"/>
      <c r="DR232" s="215"/>
      <c r="DS232" s="217"/>
      <c r="DT232" s="215"/>
      <c r="DU232" s="215"/>
      <c r="DV232" s="215"/>
      <c r="DW232" s="215"/>
      <c r="DX232" s="215"/>
      <c r="DY232" s="218"/>
      <c r="DZ232" s="215"/>
      <c r="EA232" s="215"/>
      <c r="EB232" s="215"/>
      <c r="EC232" s="217"/>
      <c r="ED232" s="215"/>
      <c r="EE232" s="215"/>
      <c r="EF232" s="215"/>
      <c r="EG232" s="215"/>
      <c r="EH232" s="215"/>
      <c r="EI232" s="218"/>
      <c r="EJ232" s="215"/>
      <c r="EK232" s="215"/>
      <c r="EL232" s="215"/>
      <c r="EM232" s="217"/>
      <c r="EN232" s="215"/>
      <c r="EO232" s="215"/>
      <c r="EP232" s="215"/>
      <c r="EQ232" s="215"/>
      <c r="ER232" s="215"/>
      <c r="ES232" s="218"/>
      <c r="ET232" s="215"/>
      <c r="EU232" s="215"/>
      <c r="EV232" s="215"/>
      <c r="EW232" s="217"/>
      <c r="EX232" s="215"/>
      <c r="EY232" s="215"/>
      <c r="EZ232" s="215"/>
      <c r="FA232" s="215"/>
      <c r="FB232" s="215"/>
      <c r="FC232" s="218"/>
      <c r="FD232" s="215"/>
      <c r="FE232" s="215"/>
      <c r="FF232" s="215"/>
      <c r="FG232" s="217"/>
      <c r="FH232" s="215"/>
      <c r="FI232" s="215"/>
      <c r="FJ232" s="215"/>
      <c r="FK232" s="215"/>
      <c r="FL232" s="215"/>
      <c r="FM232" s="218"/>
      <c r="FN232" s="215"/>
      <c r="FO232" s="215"/>
      <c r="FP232" s="215"/>
      <c r="FQ232" s="217"/>
      <c r="FR232" s="215"/>
      <c r="FS232" s="215"/>
      <c r="FT232" s="215"/>
      <c r="FU232" s="215"/>
      <c r="FV232" s="215"/>
      <c r="FW232" s="218"/>
      <c r="FX232" s="215"/>
      <c r="FY232" s="215"/>
      <c r="FZ232" s="215"/>
      <c r="GA232" s="217"/>
      <c r="GB232" s="215"/>
      <c r="GC232" s="215"/>
      <c r="GD232" s="215"/>
      <c r="GE232" s="215"/>
      <c r="GF232" s="215"/>
      <c r="GG232" s="218"/>
      <c r="GH232" s="215"/>
      <c r="GI232" s="215"/>
      <c r="GJ232" s="215"/>
      <c r="GK232" s="221"/>
      <c r="GL232" s="1589"/>
      <c r="GM232" s="2154"/>
      <c r="GN232" s="610"/>
      <c r="GO232" s="1572"/>
      <c r="GP232" s="200"/>
    </row>
    <row r="233" spans="1:198" ht="10.35" hidden="1" customHeight="1">
      <c r="A233" s="1409"/>
      <c r="B233" s="1390"/>
      <c r="C233" s="1390"/>
      <c r="D233" s="1381"/>
      <c r="E233" s="1390"/>
      <c r="F233" s="1381"/>
      <c r="G233" s="1396"/>
      <c r="H233" s="1436"/>
      <c r="I233" s="1591"/>
      <c r="J233" s="1592"/>
      <c r="K233" s="1592"/>
      <c r="L233" s="1592"/>
      <c r="M233" s="1592"/>
      <c r="N233" s="1510"/>
      <c r="O233" s="1511"/>
      <c r="P233" s="1511"/>
      <c r="Q233" s="1511"/>
      <c r="R233" s="1512"/>
      <c r="S233" s="1511"/>
      <c r="T233" s="1511"/>
      <c r="U233" s="1511"/>
      <c r="V233" s="1511"/>
      <c r="W233" s="1512"/>
      <c r="X233" s="1510"/>
      <c r="Y233" s="1511"/>
      <c r="Z233" s="1511"/>
      <c r="AA233" s="1511"/>
      <c r="AB233" s="1511"/>
      <c r="AC233" s="1510"/>
      <c r="AD233" s="1511"/>
      <c r="AE233" s="1511"/>
      <c r="AF233" s="1511"/>
      <c r="AG233" s="1512"/>
      <c r="AH233" s="1511"/>
      <c r="AI233" s="1511"/>
      <c r="AJ233" s="1511"/>
      <c r="AK233" s="1511"/>
      <c r="AL233" s="1512"/>
      <c r="AM233" s="1510"/>
      <c r="AN233" s="1511"/>
      <c r="AO233" s="1511"/>
      <c r="AP233" s="1511"/>
      <c r="AQ233" s="1511"/>
      <c r="AR233" s="1510"/>
      <c r="AS233" s="1511"/>
      <c r="AT233" s="1511"/>
      <c r="AU233" s="1511"/>
      <c r="AV233" s="1512"/>
      <c r="AW233" s="1510"/>
      <c r="AX233" s="1511"/>
      <c r="AY233" s="1511"/>
      <c r="AZ233" s="1511"/>
      <c r="BA233" s="1521"/>
      <c r="BB233" s="1522"/>
      <c r="BC233" s="1511"/>
      <c r="BD233" s="1511"/>
      <c r="BE233" s="1511"/>
      <c r="BF233" s="1511"/>
      <c r="BG233" s="1510"/>
      <c r="BH233" s="1511"/>
      <c r="BI233" s="1511"/>
      <c r="BJ233" s="1511"/>
      <c r="BK233" s="1512"/>
      <c r="BL233" s="1511"/>
      <c r="BM233" s="1511"/>
      <c r="BN233" s="1511"/>
      <c r="BO233" s="1511"/>
      <c r="BP233" s="1512"/>
      <c r="BQ233" s="1510"/>
      <c r="BR233" s="1511"/>
      <c r="BS233" s="1511"/>
      <c r="BT233" s="1511"/>
      <c r="BU233" s="1512"/>
      <c r="BV233" s="1511"/>
      <c r="BW233" s="1511"/>
      <c r="BX233" s="1511"/>
      <c r="BY233" s="1511"/>
      <c r="BZ233" s="1512"/>
      <c r="CA233" s="1510"/>
      <c r="CB233" s="1511"/>
      <c r="CC233" s="1511"/>
      <c r="CD233" s="1511"/>
      <c r="CE233" s="1512"/>
      <c r="CF233" s="1510"/>
      <c r="CG233" s="1511"/>
      <c r="CH233" s="1511"/>
      <c r="CI233" s="1511"/>
      <c r="CJ233" s="1512"/>
      <c r="CK233" s="1510"/>
      <c r="CL233" s="1511"/>
      <c r="CM233" s="1511"/>
      <c r="CN233" s="1511"/>
      <c r="CO233" s="1511"/>
      <c r="CP233" s="1510"/>
      <c r="CQ233" s="1511"/>
      <c r="CR233" s="1511"/>
      <c r="CS233" s="1511"/>
      <c r="CT233" s="1512"/>
      <c r="CU233" s="1511"/>
      <c r="CV233" s="1511"/>
      <c r="CW233" s="1511"/>
      <c r="CX233" s="1511"/>
      <c r="CY233" s="1511"/>
      <c r="CZ233" s="1510"/>
      <c r="DA233" s="1511"/>
      <c r="DB233" s="1511"/>
      <c r="DC233" s="1511"/>
      <c r="DD233" s="1512"/>
      <c r="DE233" s="1511"/>
      <c r="DF233" s="1511"/>
      <c r="DG233" s="1511"/>
      <c r="DH233" s="1511"/>
      <c r="DI233" s="1521"/>
      <c r="DJ233" s="1522"/>
      <c r="DK233" s="1511"/>
      <c r="DL233" s="1511"/>
      <c r="DM233" s="1511"/>
      <c r="DN233" s="1511"/>
      <c r="DO233" s="1510"/>
      <c r="DP233" s="1511"/>
      <c r="DQ233" s="1511"/>
      <c r="DR233" s="1511"/>
      <c r="DS233" s="1512"/>
      <c r="DT233" s="1511"/>
      <c r="DU233" s="1511"/>
      <c r="DV233" s="1511"/>
      <c r="DW233" s="1511"/>
      <c r="DX233" s="1511"/>
      <c r="DY233" s="1510"/>
      <c r="DZ233" s="1511"/>
      <c r="EA233" s="1511"/>
      <c r="EB233" s="1511"/>
      <c r="EC233" s="1512"/>
      <c r="ED233" s="1511"/>
      <c r="EE233" s="1511"/>
      <c r="EF233" s="1511"/>
      <c r="EG233" s="1511"/>
      <c r="EH233" s="1511"/>
      <c r="EI233" s="1510"/>
      <c r="EJ233" s="1511"/>
      <c r="EK233" s="1511"/>
      <c r="EL233" s="1511"/>
      <c r="EM233" s="1512"/>
      <c r="EN233" s="1511"/>
      <c r="EO233" s="1511"/>
      <c r="EP233" s="1511"/>
      <c r="EQ233" s="1511"/>
      <c r="ER233" s="1511"/>
      <c r="ES233" s="1510"/>
      <c r="ET233" s="1511"/>
      <c r="EU233" s="1511"/>
      <c r="EV233" s="1511"/>
      <c r="EW233" s="1512"/>
      <c r="EX233" s="1511"/>
      <c r="EY233" s="1511"/>
      <c r="EZ233" s="1511"/>
      <c r="FA233" s="1511"/>
      <c r="FB233" s="1511"/>
      <c r="FC233" s="1510"/>
      <c r="FD233" s="1511"/>
      <c r="FE233" s="1511"/>
      <c r="FF233" s="1511"/>
      <c r="FG233" s="1512"/>
      <c r="FH233" s="1511"/>
      <c r="FI233" s="1511"/>
      <c r="FJ233" s="1511"/>
      <c r="FK233" s="1511"/>
      <c r="FL233" s="1511"/>
      <c r="FM233" s="1510"/>
      <c r="FN233" s="1511"/>
      <c r="FO233" s="1511"/>
      <c r="FP233" s="1511"/>
      <c r="FQ233" s="1512"/>
      <c r="FR233" s="1511"/>
      <c r="FS233" s="1511"/>
      <c r="FT233" s="1511"/>
      <c r="FU233" s="1511"/>
      <c r="FV233" s="1511"/>
      <c r="FW233" s="1510"/>
      <c r="FX233" s="1511"/>
      <c r="FY233" s="1511"/>
      <c r="FZ233" s="1511"/>
      <c r="GA233" s="1512"/>
      <c r="GB233" s="1511"/>
      <c r="GC233" s="1511"/>
      <c r="GD233" s="1511"/>
      <c r="GE233" s="1511"/>
      <c r="GF233" s="1512"/>
      <c r="GG233" s="1510"/>
      <c r="GH233" s="1511"/>
      <c r="GI233" s="1511"/>
      <c r="GJ233" s="1511"/>
      <c r="GK233" s="1513"/>
      <c r="GL233" s="1590"/>
      <c r="GM233" s="2155"/>
      <c r="GN233" s="610"/>
      <c r="GO233" s="1572"/>
      <c r="GP233" s="200"/>
    </row>
    <row r="234" spans="1:198" ht="10.35" hidden="1" customHeight="1">
      <c r="A234" s="1409"/>
      <c r="B234" s="1390"/>
      <c r="C234" s="1390"/>
      <c r="D234" s="1381"/>
      <c r="E234" s="1390"/>
      <c r="F234" s="1381"/>
      <c r="G234" s="1448" t="s">
        <v>716</v>
      </c>
      <c r="H234" s="1432"/>
      <c r="I234" s="214"/>
      <c r="J234" s="215"/>
      <c r="K234" s="215"/>
      <c r="L234" s="215"/>
      <c r="M234" s="215"/>
      <c r="N234" s="218"/>
      <c r="O234" s="215"/>
      <c r="P234" s="215"/>
      <c r="Q234" s="215"/>
      <c r="R234" s="217"/>
      <c r="S234" s="215"/>
      <c r="T234" s="215"/>
      <c r="U234" s="215"/>
      <c r="V234" s="215"/>
      <c r="W234" s="217"/>
      <c r="X234" s="218"/>
      <c r="Y234" s="215"/>
      <c r="Z234" s="215"/>
      <c r="AA234" s="215"/>
      <c r="AB234" s="215"/>
      <c r="AC234" s="218"/>
      <c r="AD234" s="215"/>
      <c r="AE234" s="215"/>
      <c r="AF234" s="215"/>
      <c r="AG234" s="217"/>
      <c r="AH234" s="215"/>
      <c r="AI234" s="215"/>
      <c r="AJ234" s="215"/>
      <c r="AK234" s="215"/>
      <c r="AL234" s="217"/>
      <c r="AM234" s="215"/>
      <c r="AN234" s="215"/>
      <c r="AO234" s="215"/>
      <c r="AP234" s="215"/>
      <c r="AQ234" s="215"/>
      <c r="AR234" s="218"/>
      <c r="AS234" s="215"/>
      <c r="AT234" s="215"/>
      <c r="AU234" s="215"/>
      <c r="AV234" s="217"/>
      <c r="AW234" s="215"/>
      <c r="AX234" s="215"/>
      <c r="AY234" s="215"/>
      <c r="AZ234" s="215"/>
      <c r="BA234" s="215"/>
      <c r="BB234" s="219"/>
      <c r="BC234" s="215"/>
      <c r="BD234" s="215"/>
      <c r="BE234" s="215"/>
      <c r="BF234" s="215"/>
      <c r="BG234" s="218"/>
      <c r="BH234" s="215"/>
      <c r="BI234" s="215"/>
      <c r="BJ234" s="215"/>
      <c r="BK234" s="217"/>
      <c r="BL234" s="215"/>
      <c r="BM234" s="215"/>
      <c r="BN234" s="215"/>
      <c r="BO234" s="215"/>
      <c r="BP234" s="215"/>
      <c r="BQ234" s="218"/>
      <c r="BR234" s="215"/>
      <c r="BS234" s="215"/>
      <c r="BT234" s="215"/>
      <c r="BU234" s="217"/>
      <c r="BV234" s="215"/>
      <c r="BW234" s="215"/>
      <c r="BX234" s="215"/>
      <c r="BY234" s="215"/>
      <c r="BZ234" s="217"/>
      <c r="CA234" s="218"/>
      <c r="CB234" s="215"/>
      <c r="CC234" s="215"/>
      <c r="CD234" s="215"/>
      <c r="CE234" s="217"/>
      <c r="CF234" s="218"/>
      <c r="CG234" s="215"/>
      <c r="CH234" s="215"/>
      <c r="CI234" s="215"/>
      <c r="CJ234" s="217"/>
      <c r="CK234" s="215"/>
      <c r="CL234" s="215"/>
      <c r="CM234" s="215"/>
      <c r="CN234" s="215"/>
      <c r="CO234" s="215"/>
      <c r="CP234" s="218"/>
      <c r="CQ234" s="215"/>
      <c r="CR234" s="215"/>
      <c r="CS234" s="215"/>
      <c r="CT234" s="217"/>
      <c r="CU234" s="215"/>
      <c r="CV234" s="215"/>
      <c r="CW234" s="215"/>
      <c r="CX234" s="215"/>
      <c r="CY234" s="215"/>
      <c r="CZ234" s="218"/>
      <c r="DA234" s="215"/>
      <c r="DB234" s="215"/>
      <c r="DC234" s="215"/>
      <c r="DD234" s="217"/>
      <c r="DE234" s="215"/>
      <c r="DF234" s="215"/>
      <c r="DG234" s="215"/>
      <c r="DH234" s="215"/>
      <c r="DI234" s="220"/>
      <c r="DJ234" s="219"/>
      <c r="DK234" s="215"/>
      <c r="DL234" s="215"/>
      <c r="DM234" s="215"/>
      <c r="DN234" s="215"/>
      <c r="DO234" s="218"/>
      <c r="DP234" s="215"/>
      <c r="DQ234" s="215"/>
      <c r="DR234" s="215"/>
      <c r="DS234" s="217"/>
      <c r="DT234" s="215"/>
      <c r="DU234" s="215"/>
      <c r="DV234" s="215"/>
      <c r="DW234" s="215"/>
      <c r="DX234" s="215"/>
      <c r="DY234" s="218"/>
      <c r="DZ234" s="215"/>
      <c r="EA234" s="215"/>
      <c r="EB234" s="215"/>
      <c r="EC234" s="217"/>
      <c r="ED234" s="215"/>
      <c r="EE234" s="215"/>
      <c r="EF234" s="215"/>
      <c r="EG234" s="215"/>
      <c r="EH234" s="215"/>
      <c r="EI234" s="218"/>
      <c r="EJ234" s="215"/>
      <c r="EK234" s="215"/>
      <c r="EL234" s="215"/>
      <c r="EM234" s="217"/>
      <c r="EN234" s="215"/>
      <c r="EO234" s="215"/>
      <c r="EP234" s="215"/>
      <c r="EQ234" s="215"/>
      <c r="ER234" s="215"/>
      <c r="ES234" s="218"/>
      <c r="ET234" s="215"/>
      <c r="EU234" s="215"/>
      <c r="EV234" s="215"/>
      <c r="EW234" s="217"/>
      <c r="EX234" s="215"/>
      <c r="EY234" s="215"/>
      <c r="EZ234" s="215"/>
      <c r="FA234" s="215"/>
      <c r="FB234" s="215"/>
      <c r="FC234" s="273"/>
      <c r="FD234" s="272"/>
      <c r="FE234" s="272"/>
      <c r="FF234" s="272"/>
      <c r="FG234" s="466"/>
      <c r="FH234" s="272"/>
      <c r="FI234" s="272"/>
      <c r="FJ234" s="272"/>
      <c r="FK234" s="272"/>
      <c r="FL234" s="272"/>
      <c r="FM234" s="273"/>
      <c r="FN234" s="272"/>
      <c r="FO234" s="272"/>
      <c r="FP234" s="272"/>
      <c r="FQ234" s="466"/>
      <c r="FR234" s="272"/>
      <c r="FS234" s="272"/>
      <c r="FT234" s="272"/>
      <c r="FU234" s="272"/>
      <c r="FV234" s="272"/>
      <c r="FW234" s="273"/>
      <c r="FX234" s="272"/>
      <c r="FY234" s="272"/>
      <c r="FZ234" s="272"/>
      <c r="GA234" s="466"/>
      <c r="GB234" s="272"/>
      <c r="GC234" s="272"/>
      <c r="GD234" s="272"/>
      <c r="GE234" s="272"/>
      <c r="GF234" s="272"/>
      <c r="GG234" s="273"/>
      <c r="GH234" s="272"/>
      <c r="GI234" s="272"/>
      <c r="GJ234" s="272"/>
      <c r="GK234" s="274"/>
      <c r="GL234" s="1504">
        <f>SUM(I236:GK236)</f>
        <v>0</v>
      </c>
      <c r="GM234" s="2157">
        <f>ROUND(GL234/30,2)</f>
        <v>0</v>
      </c>
      <c r="GN234" s="610"/>
      <c r="GO234" s="1572"/>
      <c r="GP234" s="200"/>
    </row>
    <row r="235" spans="1:198" ht="10.35" hidden="1" customHeight="1">
      <c r="A235" s="1409"/>
      <c r="B235" s="1390"/>
      <c r="C235" s="1390"/>
      <c r="D235" s="1381"/>
      <c r="E235" s="1390"/>
      <c r="F235" s="1381"/>
      <c r="G235" s="1444"/>
      <c r="H235" s="1433"/>
      <c r="I235" s="214"/>
      <c r="J235" s="215"/>
      <c r="K235" s="215"/>
      <c r="L235" s="215"/>
      <c r="M235" s="215"/>
      <c r="N235" s="218"/>
      <c r="O235" s="215"/>
      <c r="P235" s="215"/>
      <c r="Q235" s="215"/>
      <c r="R235" s="217"/>
      <c r="S235" s="215"/>
      <c r="T235" s="215"/>
      <c r="U235" s="215"/>
      <c r="V235" s="215"/>
      <c r="W235" s="217"/>
      <c r="X235" s="218"/>
      <c r="Y235" s="215"/>
      <c r="Z235" s="215"/>
      <c r="AA235" s="215"/>
      <c r="AB235" s="215"/>
      <c r="AC235" s="218"/>
      <c r="AD235" s="215"/>
      <c r="AE235" s="215"/>
      <c r="AF235" s="215"/>
      <c r="AG235" s="217"/>
      <c r="AH235" s="215"/>
      <c r="AI235" s="215"/>
      <c r="AJ235" s="215"/>
      <c r="AK235" s="215"/>
      <c r="AL235" s="217"/>
      <c r="AM235" s="215"/>
      <c r="AN235" s="215"/>
      <c r="AO235" s="215"/>
      <c r="AP235" s="215"/>
      <c r="AQ235" s="215"/>
      <c r="AR235" s="218"/>
      <c r="AS235" s="215"/>
      <c r="AT235" s="215"/>
      <c r="AU235" s="215"/>
      <c r="AV235" s="217"/>
      <c r="AW235" s="215"/>
      <c r="AX235" s="215"/>
      <c r="AY235" s="215"/>
      <c r="AZ235" s="215"/>
      <c r="BA235" s="215"/>
      <c r="BB235" s="219"/>
      <c r="BC235" s="215"/>
      <c r="BD235" s="215"/>
      <c r="BE235" s="215"/>
      <c r="BF235" s="215"/>
      <c r="BG235" s="218"/>
      <c r="BH235" s="215"/>
      <c r="BI235" s="215"/>
      <c r="BJ235" s="215"/>
      <c r="BK235" s="217"/>
      <c r="BL235" s="215"/>
      <c r="BM235" s="215"/>
      <c r="BN235" s="215"/>
      <c r="BO235" s="215"/>
      <c r="BP235" s="215"/>
      <c r="BQ235" s="218"/>
      <c r="BR235" s="215"/>
      <c r="BS235" s="215"/>
      <c r="BT235" s="215"/>
      <c r="BU235" s="217"/>
      <c r="BV235" s="215"/>
      <c r="BW235" s="215"/>
      <c r="BX235" s="215"/>
      <c r="BY235" s="215"/>
      <c r="BZ235" s="217"/>
      <c r="CA235" s="218"/>
      <c r="CB235" s="215"/>
      <c r="CC235" s="215"/>
      <c r="CD235" s="215"/>
      <c r="CE235" s="217"/>
      <c r="CF235" s="218"/>
      <c r="CG235" s="215"/>
      <c r="CH235" s="215"/>
      <c r="CI235" s="215"/>
      <c r="CJ235" s="217"/>
      <c r="CK235" s="215"/>
      <c r="CL235" s="215"/>
      <c r="CM235" s="215"/>
      <c r="CN235" s="215"/>
      <c r="CO235" s="215"/>
      <c r="CP235" s="218"/>
      <c r="CQ235" s="215"/>
      <c r="CR235" s="215"/>
      <c r="CS235" s="215"/>
      <c r="CT235" s="217"/>
      <c r="CU235" s="215"/>
      <c r="CV235" s="215"/>
      <c r="CW235" s="215"/>
      <c r="CX235" s="215"/>
      <c r="CY235" s="215"/>
      <c r="CZ235" s="218"/>
      <c r="DA235" s="215"/>
      <c r="DB235" s="215"/>
      <c r="DC235" s="215"/>
      <c r="DD235" s="217"/>
      <c r="DE235" s="215"/>
      <c r="DF235" s="215"/>
      <c r="DG235" s="215"/>
      <c r="DH235" s="215"/>
      <c r="DI235" s="220"/>
      <c r="DJ235" s="219"/>
      <c r="DK235" s="215"/>
      <c r="DL235" s="215"/>
      <c r="DM235" s="215"/>
      <c r="DN235" s="215"/>
      <c r="DO235" s="218"/>
      <c r="DP235" s="215"/>
      <c r="DQ235" s="215"/>
      <c r="DR235" s="215"/>
      <c r="DS235" s="217"/>
      <c r="DT235" s="215"/>
      <c r="DU235" s="215"/>
      <c r="DV235" s="215"/>
      <c r="DW235" s="215"/>
      <c r="DX235" s="215"/>
      <c r="DY235" s="218"/>
      <c r="DZ235" s="215"/>
      <c r="EA235" s="215"/>
      <c r="EB235" s="215"/>
      <c r="EC235" s="217"/>
      <c r="ED235" s="215"/>
      <c r="EE235" s="215"/>
      <c r="EF235" s="215"/>
      <c r="EG235" s="215"/>
      <c r="EH235" s="215"/>
      <c r="EI235" s="218"/>
      <c r="EJ235" s="215"/>
      <c r="EK235" s="215"/>
      <c r="EL235" s="215"/>
      <c r="EM235" s="217"/>
      <c r="EN235" s="215"/>
      <c r="EO235" s="215"/>
      <c r="EP235" s="215"/>
      <c r="EQ235" s="215"/>
      <c r="ER235" s="215"/>
      <c r="ES235" s="218"/>
      <c r="ET235" s="215"/>
      <c r="EU235" s="215"/>
      <c r="EV235" s="215"/>
      <c r="EW235" s="217"/>
      <c r="EX235" s="215"/>
      <c r="EY235" s="215"/>
      <c r="EZ235" s="215"/>
      <c r="FA235" s="215"/>
      <c r="FB235" s="215"/>
      <c r="FC235" s="218"/>
      <c r="FD235" s="215"/>
      <c r="FE235" s="215"/>
      <c r="FF235" s="215"/>
      <c r="FG235" s="217"/>
      <c r="FH235" s="215"/>
      <c r="FI235" s="215"/>
      <c r="FJ235" s="215"/>
      <c r="FK235" s="215"/>
      <c r="FL235" s="215"/>
      <c r="FM235" s="218"/>
      <c r="FN235" s="215"/>
      <c r="FO235" s="215"/>
      <c r="FP235" s="215"/>
      <c r="FQ235" s="217"/>
      <c r="FR235" s="215"/>
      <c r="FS235" s="215"/>
      <c r="FT235" s="215"/>
      <c r="FU235" s="215"/>
      <c r="FV235" s="215"/>
      <c r="FW235" s="218"/>
      <c r="FX235" s="215"/>
      <c r="FY235" s="215"/>
      <c r="FZ235" s="215"/>
      <c r="GA235" s="217"/>
      <c r="GB235" s="215"/>
      <c r="GC235" s="215"/>
      <c r="GD235" s="215"/>
      <c r="GE235" s="215"/>
      <c r="GF235" s="215"/>
      <c r="GG235" s="218"/>
      <c r="GH235" s="215"/>
      <c r="GI235" s="215"/>
      <c r="GJ235" s="215"/>
      <c r="GK235" s="221"/>
      <c r="GL235" s="1505"/>
      <c r="GM235" s="2154"/>
      <c r="GN235" s="610"/>
      <c r="GO235" s="1572"/>
      <c r="GP235" s="200"/>
    </row>
    <row r="236" spans="1:198" ht="10.35" hidden="1" customHeight="1" thickBot="1">
      <c r="A236" s="1427"/>
      <c r="B236" s="1391"/>
      <c r="C236" s="1391"/>
      <c r="D236" s="1382"/>
      <c r="E236" s="1391"/>
      <c r="F236" s="1382"/>
      <c r="G236" s="1450"/>
      <c r="H236" s="1434"/>
      <c r="I236" s="1506"/>
      <c r="J236" s="1472"/>
      <c r="K236" s="1472"/>
      <c r="L236" s="1472"/>
      <c r="M236" s="1472"/>
      <c r="N236" s="1471"/>
      <c r="O236" s="1472"/>
      <c r="P236" s="1472"/>
      <c r="Q236" s="1472"/>
      <c r="R236" s="1473"/>
      <c r="S236" s="1472"/>
      <c r="T236" s="1472"/>
      <c r="U236" s="1472"/>
      <c r="V236" s="1472"/>
      <c r="W236" s="1473"/>
      <c r="X236" s="1471"/>
      <c r="Y236" s="1472"/>
      <c r="Z236" s="1472"/>
      <c r="AA236" s="1472"/>
      <c r="AB236" s="1472"/>
      <c r="AC236" s="1471"/>
      <c r="AD236" s="1472"/>
      <c r="AE236" s="1472"/>
      <c r="AF236" s="1472"/>
      <c r="AG236" s="1473"/>
      <c r="AH236" s="1472"/>
      <c r="AI236" s="1472"/>
      <c r="AJ236" s="1472"/>
      <c r="AK236" s="1472"/>
      <c r="AL236" s="1473"/>
      <c r="AM236" s="1471"/>
      <c r="AN236" s="1472"/>
      <c r="AO236" s="1472"/>
      <c r="AP236" s="1472"/>
      <c r="AQ236" s="1472"/>
      <c r="AR236" s="1471"/>
      <c r="AS236" s="1472"/>
      <c r="AT236" s="1472"/>
      <c r="AU236" s="1472"/>
      <c r="AV236" s="1473"/>
      <c r="AW236" s="1471"/>
      <c r="AX236" s="1472"/>
      <c r="AY236" s="1472"/>
      <c r="AZ236" s="1472"/>
      <c r="BA236" s="1568"/>
      <c r="BB236" s="1587"/>
      <c r="BC236" s="1472"/>
      <c r="BD236" s="1472"/>
      <c r="BE236" s="1472"/>
      <c r="BF236" s="1472"/>
      <c r="BG236" s="1471"/>
      <c r="BH236" s="1472"/>
      <c r="BI236" s="1472"/>
      <c r="BJ236" s="1472"/>
      <c r="BK236" s="1473"/>
      <c r="BL236" s="1472"/>
      <c r="BM236" s="1472"/>
      <c r="BN236" s="1472"/>
      <c r="BO236" s="1472"/>
      <c r="BP236" s="1473"/>
      <c r="BQ236" s="1471"/>
      <c r="BR236" s="1472"/>
      <c r="BS236" s="1472"/>
      <c r="BT236" s="1472"/>
      <c r="BU236" s="1473"/>
      <c r="BV236" s="1472"/>
      <c r="BW236" s="1472"/>
      <c r="BX236" s="1472"/>
      <c r="BY236" s="1472"/>
      <c r="BZ236" s="1473"/>
      <c r="CA236" s="1471"/>
      <c r="CB236" s="1472"/>
      <c r="CC236" s="1472"/>
      <c r="CD236" s="1472"/>
      <c r="CE236" s="1473"/>
      <c r="CF236" s="1471"/>
      <c r="CG236" s="1472"/>
      <c r="CH236" s="1472"/>
      <c r="CI236" s="1472"/>
      <c r="CJ236" s="1473"/>
      <c r="CK236" s="1471"/>
      <c r="CL236" s="1472"/>
      <c r="CM236" s="1472"/>
      <c r="CN236" s="1472"/>
      <c r="CO236" s="1472"/>
      <c r="CP236" s="1471"/>
      <c r="CQ236" s="1472"/>
      <c r="CR236" s="1472"/>
      <c r="CS236" s="1472"/>
      <c r="CT236" s="1473"/>
      <c r="CU236" s="1472"/>
      <c r="CV236" s="1472"/>
      <c r="CW236" s="1472"/>
      <c r="CX236" s="1472"/>
      <c r="CY236" s="1472"/>
      <c r="CZ236" s="1471"/>
      <c r="DA236" s="1472"/>
      <c r="DB236" s="1472"/>
      <c r="DC236" s="1472"/>
      <c r="DD236" s="1473"/>
      <c r="DE236" s="1472"/>
      <c r="DF236" s="1472"/>
      <c r="DG236" s="1472"/>
      <c r="DH236" s="1472"/>
      <c r="DI236" s="1568"/>
      <c r="DJ236" s="1587"/>
      <c r="DK236" s="1472"/>
      <c r="DL236" s="1472"/>
      <c r="DM236" s="1472"/>
      <c r="DN236" s="1472"/>
      <c r="DO236" s="1471"/>
      <c r="DP236" s="1472"/>
      <c r="DQ236" s="1472"/>
      <c r="DR236" s="1472"/>
      <c r="DS236" s="1473"/>
      <c r="DT236" s="1472"/>
      <c r="DU236" s="1472"/>
      <c r="DV236" s="1472"/>
      <c r="DW236" s="1472"/>
      <c r="DX236" s="1472"/>
      <c r="DY236" s="1471"/>
      <c r="DZ236" s="1472"/>
      <c r="EA236" s="1472"/>
      <c r="EB236" s="1472"/>
      <c r="EC236" s="1473"/>
      <c r="ED236" s="1472"/>
      <c r="EE236" s="1472"/>
      <c r="EF236" s="1472"/>
      <c r="EG236" s="1472"/>
      <c r="EH236" s="1472"/>
      <c r="EI236" s="1471"/>
      <c r="EJ236" s="1472"/>
      <c r="EK236" s="1472"/>
      <c r="EL236" s="1472"/>
      <c r="EM236" s="1473"/>
      <c r="EN236" s="1472"/>
      <c r="EO236" s="1472"/>
      <c r="EP236" s="1472"/>
      <c r="EQ236" s="1472"/>
      <c r="ER236" s="1472"/>
      <c r="ES236" s="1471"/>
      <c r="ET236" s="1472"/>
      <c r="EU236" s="1472"/>
      <c r="EV236" s="1472"/>
      <c r="EW236" s="1473"/>
      <c r="EX236" s="1472"/>
      <c r="EY236" s="1472"/>
      <c r="EZ236" s="1472"/>
      <c r="FA236" s="1472"/>
      <c r="FB236" s="1472"/>
      <c r="FC236" s="1471"/>
      <c r="FD236" s="1472"/>
      <c r="FE236" s="1472"/>
      <c r="FF236" s="1472"/>
      <c r="FG236" s="1473"/>
      <c r="FH236" s="1472"/>
      <c r="FI236" s="1472"/>
      <c r="FJ236" s="1472"/>
      <c r="FK236" s="1472"/>
      <c r="FL236" s="1472"/>
      <c r="FM236" s="1471"/>
      <c r="FN236" s="1472"/>
      <c r="FO236" s="1472"/>
      <c r="FP236" s="1472"/>
      <c r="FQ236" s="1473"/>
      <c r="FR236" s="1472"/>
      <c r="FS236" s="1472"/>
      <c r="FT236" s="1472"/>
      <c r="FU236" s="1472"/>
      <c r="FV236" s="1472"/>
      <c r="FW236" s="1471"/>
      <c r="FX236" s="1472"/>
      <c r="FY236" s="1472"/>
      <c r="FZ236" s="1472"/>
      <c r="GA236" s="1473"/>
      <c r="GB236" s="1472"/>
      <c r="GC236" s="1472"/>
      <c r="GD236" s="1472"/>
      <c r="GE236" s="1472"/>
      <c r="GF236" s="1473"/>
      <c r="GG236" s="1471"/>
      <c r="GH236" s="1472"/>
      <c r="GI236" s="1472"/>
      <c r="GJ236" s="1472"/>
      <c r="GK236" s="1582"/>
      <c r="GL236" s="1570"/>
      <c r="GM236" s="2158"/>
      <c r="GN236" s="612"/>
      <c r="GO236" s="1622"/>
      <c r="GP236" s="200"/>
    </row>
    <row r="237" spans="1:198" ht="20.100000000000001" customHeight="1">
      <c r="B237" s="197"/>
      <c r="C237" s="197"/>
      <c r="E237" s="197"/>
      <c r="F237" s="194"/>
      <c r="CA237" s="242"/>
      <c r="CB237" s="242"/>
      <c r="CC237" s="242"/>
      <c r="CD237" s="242"/>
      <c r="CE237" s="242"/>
      <c r="CF237" s="249"/>
      <c r="CG237" s="249"/>
      <c r="CH237" s="249"/>
      <c r="CI237" s="249"/>
      <c r="CX237" s="241"/>
      <c r="CY237" s="241"/>
      <c r="CZ237" s="241"/>
      <c r="DO237" s="241"/>
      <c r="DP237" s="241"/>
      <c r="DQ237" s="241"/>
      <c r="EF237" s="241"/>
      <c r="EG237" s="241"/>
      <c r="EH237" s="241"/>
      <c r="EW237" s="241"/>
      <c r="EX237" s="241"/>
      <c r="EY237" s="241"/>
      <c r="FC237" s="265"/>
      <c r="FD237" s="265"/>
      <c r="FE237" s="265"/>
      <c r="FF237" s="265"/>
      <c r="FG237" s="265"/>
      <c r="FH237" s="265">
        <f>SUMIF($F$9:$F$71,"B",$GL$9:$GL$71)</f>
        <v>0</v>
      </c>
      <c r="FI237" s="265"/>
      <c r="FJ237" s="265"/>
      <c r="FK237" s="265"/>
      <c r="FL237" s="265"/>
      <c r="FM237" s="265"/>
      <c r="FN237" s="265"/>
      <c r="FO237" s="265"/>
      <c r="FP237" s="265"/>
      <c r="FQ237" s="265"/>
      <c r="FR237" s="265"/>
      <c r="FS237" s="265"/>
      <c r="FT237" s="265"/>
      <c r="FU237" s="265"/>
      <c r="FV237" s="265"/>
      <c r="FW237" s="265"/>
      <c r="FX237" s="265"/>
      <c r="FY237" s="265"/>
      <c r="FZ237" s="265"/>
      <c r="GA237" s="265"/>
      <c r="GB237" s="1583" t="s">
        <v>859</v>
      </c>
      <c r="GC237" s="1584"/>
      <c r="GD237" s="1584"/>
      <c r="GE237" s="1584"/>
      <c r="GF237" s="1584"/>
      <c r="GG237" s="1480" t="s">
        <v>764</v>
      </c>
      <c r="GH237" s="1480"/>
      <c r="GI237" s="1480"/>
      <c r="GJ237" s="1480"/>
      <c r="GK237" s="1481"/>
      <c r="GL237" s="275">
        <f>SUM(GL228,GL219,GL210,GL201,GL192,GL183,GL174,GL165,GL156,GL147)</f>
        <v>12</v>
      </c>
      <c r="GM237" s="276">
        <f>SUM(GM228,GM219,GM210,GM201,GM192,GM183,GM174,GM165,GM156,GM147)</f>
        <v>0.4</v>
      </c>
      <c r="GN237" s="275">
        <f>SUM(GN228,GN219,GN210,GN201,GN192,GN183,GN174,GN165,GN156,GN147)</f>
        <v>6</v>
      </c>
      <c r="GO237" s="467"/>
    </row>
    <row r="238" spans="1:198" ht="20.100000000000001" customHeight="1">
      <c r="F238" s="194"/>
      <c r="CA238" s="242"/>
      <c r="CB238" s="242"/>
      <c r="CC238" s="242"/>
      <c r="CD238" s="242"/>
      <c r="CE238" s="242"/>
      <c r="CF238" s="249"/>
      <c r="CG238" s="249"/>
      <c r="CH238" s="249"/>
      <c r="CI238" s="249"/>
      <c r="FC238" s="265"/>
      <c r="FD238" s="265"/>
      <c r="FE238" s="265"/>
      <c r="FF238" s="265"/>
      <c r="FG238" s="265"/>
      <c r="FH238" s="265"/>
      <c r="FI238" s="265"/>
      <c r="FJ238" s="265"/>
      <c r="FK238" s="265"/>
      <c r="FL238" s="265"/>
      <c r="FM238" s="265"/>
      <c r="FN238" s="265"/>
      <c r="FO238" s="265"/>
      <c r="FP238" s="265"/>
      <c r="FQ238" s="265"/>
      <c r="FR238" s="265"/>
      <c r="FS238" s="265"/>
      <c r="FT238" s="265"/>
      <c r="FU238" s="265"/>
      <c r="FV238" s="265"/>
      <c r="FW238" s="265"/>
      <c r="FX238" s="265"/>
      <c r="FY238" s="265"/>
      <c r="FZ238" s="265"/>
      <c r="GA238" s="265"/>
      <c r="GB238" s="1585"/>
      <c r="GC238" s="1586"/>
      <c r="GD238" s="1586"/>
      <c r="GE238" s="1586"/>
      <c r="GF238" s="1586"/>
      <c r="GG238" s="1614" t="s">
        <v>781</v>
      </c>
      <c r="GH238" s="1614"/>
      <c r="GI238" s="1614"/>
      <c r="GJ238" s="1614"/>
      <c r="GK238" s="1615"/>
      <c r="GL238" s="468">
        <f>SUM(GL150,GL159,GL168,GL177,GL186,GL222,GL195,GL204,GL213,GL231)</f>
        <v>18</v>
      </c>
      <c r="GM238" s="264">
        <f>SUM(GM231,GM222,GM213,GM204,GM195,GM186,GM177,GM168,GM159,GM150)</f>
        <v>0.6</v>
      </c>
      <c r="GN238" s="468">
        <f>SUM(GN150,GN159,GN168,GN177,GN186,GN222,GN195,GN204,GN213,GN231)</f>
        <v>6</v>
      </c>
      <c r="GO238" s="469"/>
    </row>
    <row r="239" spans="1:198" ht="20.100000000000001" customHeight="1" thickBot="1">
      <c r="F239" s="194"/>
      <c r="CA239" s="242"/>
      <c r="CB239" s="242"/>
      <c r="CC239" s="242"/>
      <c r="CD239" s="242"/>
      <c r="CE239" s="242"/>
      <c r="CF239" s="249"/>
      <c r="CG239" s="249"/>
      <c r="CH239" s="249"/>
      <c r="CI239" s="249"/>
      <c r="CJ239" s="249"/>
      <c r="CK239" s="249"/>
      <c r="CL239" s="249"/>
      <c r="CM239" s="249"/>
      <c r="CN239" s="249"/>
      <c r="CO239" s="249"/>
      <c r="CP239" s="250"/>
      <c r="CQ239" s="250"/>
      <c r="CR239" s="250"/>
      <c r="CS239" s="250"/>
      <c r="CT239" s="250"/>
      <c r="CU239" s="250"/>
      <c r="CV239" s="250"/>
      <c r="CW239" s="250"/>
      <c r="CX239" s="250"/>
      <c r="CY239" s="250"/>
      <c r="CZ239" s="250"/>
      <c r="DA239" s="250"/>
      <c r="DB239" s="250"/>
      <c r="DC239" s="250"/>
      <c r="DD239" s="250"/>
      <c r="DE239" s="250"/>
      <c r="DF239" s="250"/>
      <c r="DG239" s="250"/>
      <c r="DH239" s="250"/>
      <c r="DI239" s="250"/>
      <c r="DJ239" s="250"/>
      <c r="DK239" s="250"/>
      <c r="DL239" s="250"/>
      <c r="DM239" s="250"/>
      <c r="DN239" s="250"/>
      <c r="DO239" s="250"/>
      <c r="DP239" s="250"/>
      <c r="DQ239" s="250"/>
      <c r="DR239" s="250"/>
      <c r="DS239" s="250"/>
      <c r="DT239" s="250"/>
      <c r="DU239" s="250"/>
      <c r="DV239" s="250"/>
      <c r="DW239" s="250"/>
      <c r="DX239" s="250"/>
      <c r="DY239" s="250"/>
      <c r="DZ239" s="250"/>
      <c r="EA239" s="250"/>
      <c r="EB239" s="250"/>
      <c r="EC239" s="250"/>
      <c r="ED239" s="250"/>
      <c r="EE239" s="250"/>
      <c r="EF239" s="250"/>
      <c r="EG239" s="250"/>
      <c r="EH239" s="250"/>
      <c r="EI239" s="250"/>
      <c r="EJ239" s="250"/>
      <c r="EK239" s="250"/>
      <c r="EL239" s="250"/>
      <c r="EM239" s="250"/>
      <c r="EN239" s="250"/>
      <c r="EO239" s="250"/>
      <c r="EP239" s="250"/>
      <c r="EQ239" s="250"/>
      <c r="ER239" s="250"/>
      <c r="ES239" s="250"/>
      <c r="ET239" s="250"/>
      <c r="EU239" s="250"/>
      <c r="EV239" s="250"/>
      <c r="EW239" s="250"/>
      <c r="EX239" s="250"/>
      <c r="EY239" s="250"/>
      <c r="EZ239" s="250"/>
      <c r="FA239" s="250"/>
      <c r="FB239" s="250"/>
      <c r="FC239" s="265"/>
      <c r="FD239" s="265"/>
      <c r="FE239" s="265"/>
      <c r="FF239" s="265"/>
      <c r="FG239" s="265"/>
      <c r="FH239" s="265">
        <f>SUMIF($F$9:$F$71,"C",$GL$9:$GL$71)</f>
        <v>0</v>
      </c>
      <c r="FI239" s="265"/>
      <c r="FJ239" s="265"/>
      <c r="FK239" s="265"/>
      <c r="FL239" s="265"/>
      <c r="FM239" s="265"/>
      <c r="FN239" s="265"/>
      <c r="FO239" s="265"/>
      <c r="FP239" s="265"/>
      <c r="FQ239" s="265"/>
      <c r="FR239" s="265"/>
      <c r="FS239" s="265"/>
      <c r="FT239" s="265"/>
      <c r="FU239" s="265"/>
      <c r="FV239" s="265"/>
      <c r="FW239" s="265"/>
      <c r="FX239" s="265"/>
      <c r="FY239" s="265"/>
      <c r="FZ239" s="265"/>
      <c r="GA239" s="265"/>
      <c r="GB239" s="1478"/>
      <c r="GC239" s="1479"/>
      <c r="GD239" s="1479"/>
      <c r="GE239" s="1479"/>
      <c r="GF239" s="1479"/>
      <c r="GG239" s="1484" t="s">
        <v>716</v>
      </c>
      <c r="GH239" s="1484"/>
      <c r="GI239" s="1484"/>
      <c r="GJ239" s="1484"/>
      <c r="GK239" s="1485"/>
      <c r="GL239" s="281">
        <f>SUM(GL234,GL225,GL216,GL207,GL198,GL189,GL180,GL171,GL162,GL153)</f>
        <v>36</v>
      </c>
      <c r="GM239" s="266">
        <f>SUM(GM234,GM225,GM216,GM207,GM198,GM189,GM180,GM171,GM162,GM153)</f>
        <v>1.2</v>
      </c>
      <c r="GN239" s="281">
        <f>SUM(GN234,GN225,GN216,GN207,GN198,GN189,GN180,GN171,GN162,GN153)</f>
        <v>6</v>
      </c>
      <c r="GO239" s="460"/>
    </row>
    <row r="240" spans="1:198" ht="20.100000000000001" customHeight="1">
      <c r="CA240" s="242"/>
      <c r="CB240" s="242"/>
      <c r="CC240" s="242"/>
      <c r="CD240" s="242"/>
      <c r="CE240" s="242"/>
      <c r="CK240" s="1574"/>
      <c r="CL240" s="1574"/>
      <c r="CM240" s="1574"/>
      <c r="CN240" s="1574"/>
      <c r="CO240" s="1574"/>
      <c r="FC240" s="265"/>
      <c r="FD240" s="265"/>
      <c r="FE240" s="265"/>
      <c r="FF240" s="265"/>
      <c r="FG240" s="265"/>
      <c r="FH240" s="265">
        <f>SUM(FH237:FL239)</f>
        <v>0</v>
      </c>
      <c r="FI240" s="265"/>
      <c r="FJ240" s="265"/>
      <c r="FK240" s="265"/>
      <c r="FL240" s="265"/>
      <c r="FM240" s="265"/>
      <c r="FN240" s="265"/>
      <c r="FO240" s="265"/>
      <c r="FP240" s="265"/>
      <c r="FQ240" s="265"/>
      <c r="FR240" s="265"/>
      <c r="FS240" s="265"/>
      <c r="FT240" s="265"/>
      <c r="FU240" s="265"/>
      <c r="FV240" s="265"/>
      <c r="FW240" s="265"/>
      <c r="FX240" s="265"/>
      <c r="FY240" s="265"/>
      <c r="FZ240" s="265"/>
      <c r="GA240" s="265"/>
      <c r="GL240" s="254"/>
      <c r="GM240" s="254"/>
      <c r="GN240" s="254"/>
      <c r="GO240" s="255"/>
    </row>
    <row r="242" spans="1:198" ht="24" customHeight="1" thickBot="1">
      <c r="A242" s="197" t="s">
        <v>734</v>
      </c>
      <c r="B242" s="199"/>
      <c r="GG242" s="1151"/>
      <c r="GH242" s="1151"/>
      <c r="GI242" s="1151"/>
      <c r="GJ242" s="1151"/>
      <c r="GK242" s="1151"/>
      <c r="GM242" s="255"/>
      <c r="GN242" s="255"/>
      <c r="GO242" s="1163"/>
    </row>
    <row r="243" spans="1:198" ht="13.5" customHeight="1">
      <c r="A243" s="1411" t="s">
        <v>703</v>
      </c>
      <c r="B243" s="1417" t="s">
        <v>704</v>
      </c>
      <c r="C243" s="1417" t="s">
        <v>705</v>
      </c>
      <c r="D243" s="1420" t="s">
        <v>706</v>
      </c>
      <c r="E243" s="1423" t="s">
        <v>707</v>
      </c>
      <c r="F243" s="1423" t="s">
        <v>696</v>
      </c>
      <c r="G243" s="1749" t="s">
        <v>259</v>
      </c>
      <c r="H243" s="1750"/>
      <c r="I243" s="1579" t="s">
        <v>758</v>
      </c>
      <c r="J243" s="1580"/>
      <c r="K243" s="1580"/>
      <c r="L243" s="1580"/>
      <c r="M243" s="1580"/>
      <c r="N243" s="1580"/>
      <c r="O243" s="1580"/>
      <c r="P243" s="1580"/>
      <c r="Q243" s="1580"/>
      <c r="R243" s="1580"/>
      <c r="S243" s="1580"/>
      <c r="T243" s="1580"/>
      <c r="U243" s="1580"/>
      <c r="V243" s="1580"/>
      <c r="W243" s="1580"/>
      <c r="X243" s="1580"/>
      <c r="Y243" s="1580"/>
      <c r="Z243" s="1580"/>
      <c r="AA243" s="1580"/>
      <c r="AB243" s="1580"/>
      <c r="AC243" s="1580"/>
      <c r="AD243" s="1580"/>
      <c r="AE243" s="1580"/>
      <c r="AF243" s="1580"/>
      <c r="AG243" s="1580"/>
      <c r="AH243" s="1580"/>
      <c r="AI243" s="1580"/>
      <c r="AJ243" s="1580"/>
      <c r="AK243" s="1580"/>
      <c r="AL243" s="1580"/>
      <c r="AM243" s="1580"/>
      <c r="AN243" s="1580"/>
      <c r="AO243" s="1580"/>
      <c r="AP243" s="1580"/>
      <c r="AQ243" s="1580"/>
      <c r="AR243" s="1580"/>
      <c r="AS243" s="1580"/>
      <c r="AT243" s="1580"/>
      <c r="AU243" s="1580"/>
      <c r="AV243" s="1580"/>
      <c r="AW243" s="1580"/>
      <c r="AX243" s="1580"/>
      <c r="AY243" s="1580"/>
      <c r="AZ243" s="1580"/>
      <c r="BA243" s="1580"/>
      <c r="BB243" s="1580"/>
      <c r="BC243" s="1580"/>
      <c r="BD243" s="1580"/>
      <c r="BE243" s="1580"/>
      <c r="BF243" s="1580"/>
      <c r="BG243" s="1580"/>
      <c r="BH243" s="1580"/>
      <c r="BI243" s="1580"/>
      <c r="BJ243" s="1580"/>
      <c r="BK243" s="1580"/>
      <c r="BL243" s="1580"/>
      <c r="BM243" s="1580"/>
      <c r="BN243" s="1580"/>
      <c r="BO243" s="1580"/>
      <c r="BP243" s="1580"/>
      <c r="BQ243" s="1580"/>
      <c r="BR243" s="1580"/>
      <c r="BS243" s="1580"/>
      <c r="BT243" s="1580"/>
      <c r="BU243" s="1580"/>
      <c r="BV243" s="1580"/>
      <c r="BW243" s="1580"/>
      <c r="BX243" s="1580"/>
      <c r="BY243" s="1580"/>
      <c r="BZ243" s="1580"/>
      <c r="CA243" s="1580"/>
      <c r="CB243" s="1580"/>
      <c r="CC243" s="1580"/>
      <c r="CD243" s="1580"/>
      <c r="CE243" s="1580"/>
      <c r="CF243" s="1580"/>
      <c r="CG243" s="1580"/>
      <c r="CH243" s="1580"/>
      <c r="CI243" s="1580"/>
      <c r="CJ243" s="1580"/>
      <c r="CK243" s="1580"/>
      <c r="CL243" s="1580"/>
      <c r="CM243" s="1580"/>
      <c r="CN243" s="1580"/>
      <c r="CO243" s="1580"/>
      <c r="CP243" s="1580"/>
      <c r="CQ243" s="1580"/>
      <c r="CR243" s="1580"/>
      <c r="CS243" s="1580"/>
      <c r="CT243" s="1580"/>
      <c r="CU243" s="1580"/>
      <c r="CV243" s="1580"/>
      <c r="CW243" s="1580"/>
      <c r="CX243" s="1580"/>
      <c r="CY243" s="1580"/>
      <c r="CZ243" s="1580"/>
      <c r="DA243" s="1580"/>
      <c r="DB243" s="1580"/>
      <c r="DC243" s="1580"/>
      <c r="DD243" s="1580"/>
      <c r="DE243" s="1580"/>
      <c r="DF243" s="1580"/>
      <c r="DG243" s="1580"/>
      <c r="DH243" s="1580"/>
      <c r="DI243" s="1580"/>
      <c r="DJ243" s="1580"/>
      <c r="DK243" s="1580"/>
      <c r="DL243" s="1580"/>
      <c r="DM243" s="1580"/>
      <c r="DN243" s="1580"/>
      <c r="DO243" s="1580"/>
      <c r="DP243" s="1580"/>
      <c r="DQ243" s="1580"/>
      <c r="DR243" s="1580"/>
      <c r="DS243" s="1580"/>
      <c r="DT243" s="1580"/>
      <c r="DU243" s="1580"/>
      <c r="DV243" s="1580"/>
      <c r="DW243" s="1580"/>
      <c r="DX243" s="1580"/>
      <c r="DY243" s="1580"/>
      <c r="DZ243" s="1580"/>
      <c r="EA243" s="1580"/>
      <c r="EB243" s="1580"/>
      <c r="EC243" s="1580"/>
      <c r="ED243" s="1580"/>
      <c r="EE243" s="1580"/>
      <c r="EF243" s="1580"/>
      <c r="EG243" s="1580"/>
      <c r="EH243" s="1580"/>
      <c r="EI243" s="1580"/>
      <c r="EJ243" s="1580"/>
      <c r="EK243" s="1580"/>
      <c r="EL243" s="1580"/>
      <c r="EM243" s="1580"/>
      <c r="EN243" s="1580"/>
      <c r="EO243" s="1580"/>
      <c r="EP243" s="1580"/>
      <c r="EQ243" s="1580"/>
      <c r="ER243" s="1580"/>
      <c r="ES243" s="1580"/>
      <c r="ET243" s="1580"/>
      <c r="EU243" s="1580"/>
      <c r="EV243" s="1580"/>
      <c r="EW243" s="1580"/>
      <c r="EX243" s="1580"/>
      <c r="EY243" s="1580"/>
      <c r="EZ243" s="1580"/>
      <c r="FA243" s="1580"/>
      <c r="FB243" s="1580"/>
      <c r="FC243" s="1580"/>
      <c r="FD243" s="1580"/>
      <c r="FE243" s="1580"/>
      <c r="FF243" s="1580"/>
      <c r="FG243" s="1580"/>
      <c r="FH243" s="1580"/>
      <c r="FI243" s="1580"/>
      <c r="FJ243" s="1580"/>
      <c r="FK243" s="1580"/>
      <c r="FL243" s="1580"/>
      <c r="FM243" s="1580"/>
      <c r="FN243" s="1580"/>
      <c r="FO243" s="1580"/>
      <c r="FP243" s="1580"/>
      <c r="FQ243" s="1580"/>
      <c r="FR243" s="1580"/>
      <c r="FS243" s="1580"/>
      <c r="FT243" s="1580"/>
      <c r="FU243" s="1580"/>
      <c r="FV243" s="1580"/>
      <c r="FW243" s="1580"/>
      <c r="FX243" s="1580"/>
      <c r="FY243" s="1580"/>
      <c r="FZ243" s="1580"/>
      <c r="GA243" s="1580"/>
      <c r="GB243" s="1580"/>
      <c r="GC243" s="1580"/>
      <c r="GD243" s="1580"/>
      <c r="GE243" s="1580"/>
      <c r="GF243" s="1580"/>
      <c r="GG243" s="1580"/>
      <c r="GH243" s="1580"/>
      <c r="GI243" s="1580"/>
      <c r="GJ243" s="1580"/>
      <c r="GK243" s="1581"/>
      <c r="GL243" s="1558" t="s">
        <v>759</v>
      </c>
      <c r="GM243" s="1744" t="s">
        <v>760</v>
      </c>
      <c r="GN243" s="1685" t="s">
        <v>761</v>
      </c>
      <c r="GO243" s="1686"/>
      <c r="GP243" s="200"/>
    </row>
    <row r="244" spans="1:198" ht="13.5" customHeight="1">
      <c r="A244" s="1412"/>
      <c r="B244" s="1418"/>
      <c r="C244" s="1418"/>
      <c r="D244" s="1421"/>
      <c r="E244" s="1424"/>
      <c r="F244" s="1424"/>
      <c r="G244" s="1751"/>
      <c r="H244" s="1740"/>
      <c r="I244" s="1564" t="s">
        <v>853</v>
      </c>
      <c r="J244" s="1565"/>
      <c r="K244" s="1565"/>
      <c r="L244" s="1565"/>
      <c r="M244" s="1565"/>
      <c r="N244" s="1565"/>
      <c r="O244" s="1565"/>
      <c r="P244" s="1565"/>
      <c r="Q244" s="1565"/>
      <c r="R244" s="1565"/>
      <c r="S244" s="1565"/>
      <c r="T244" s="1565"/>
      <c r="U244" s="1565"/>
      <c r="V244" s="1565"/>
      <c r="W244" s="1565"/>
      <c r="X244" s="1565"/>
      <c r="Y244" s="1565"/>
      <c r="Z244" s="1565"/>
      <c r="AA244" s="1565"/>
      <c r="AB244" s="1565"/>
      <c r="AC244" s="1565"/>
      <c r="AD244" s="1565"/>
      <c r="AE244" s="1565"/>
      <c r="AF244" s="1565"/>
      <c r="AG244" s="1565"/>
      <c r="AH244" s="1565"/>
      <c r="AI244" s="1565"/>
      <c r="AJ244" s="1565"/>
      <c r="AK244" s="1565"/>
      <c r="AL244" s="1565"/>
      <c r="AM244" s="1565"/>
      <c r="AN244" s="1565"/>
      <c r="AO244" s="1565"/>
      <c r="AP244" s="1565"/>
      <c r="AQ244" s="1565"/>
      <c r="AR244" s="1565"/>
      <c r="AS244" s="1565"/>
      <c r="AT244" s="1565"/>
      <c r="AU244" s="1565"/>
      <c r="AV244" s="1565"/>
      <c r="AW244" s="1565"/>
      <c r="AX244" s="1565"/>
      <c r="AY244" s="1565"/>
      <c r="AZ244" s="1565"/>
      <c r="BA244" s="1565"/>
      <c r="BB244" s="1566" t="s">
        <v>854</v>
      </c>
      <c r="BC244" s="1565"/>
      <c r="BD244" s="1565"/>
      <c r="BE244" s="1565"/>
      <c r="BF244" s="1565"/>
      <c r="BG244" s="1565"/>
      <c r="BH244" s="1565"/>
      <c r="BI244" s="1565"/>
      <c r="BJ244" s="1565"/>
      <c r="BK244" s="1565"/>
      <c r="BL244" s="1565"/>
      <c r="BM244" s="1565"/>
      <c r="BN244" s="1565"/>
      <c r="BO244" s="1565"/>
      <c r="BP244" s="1565"/>
      <c r="BQ244" s="1565"/>
      <c r="BR244" s="1565"/>
      <c r="BS244" s="1565"/>
      <c r="BT244" s="1565"/>
      <c r="BU244" s="1565"/>
      <c r="BV244" s="1565"/>
      <c r="BW244" s="1565"/>
      <c r="BX244" s="1565"/>
      <c r="BY244" s="1565"/>
      <c r="BZ244" s="1565"/>
      <c r="CA244" s="1565"/>
      <c r="CB244" s="1565"/>
      <c r="CC244" s="1565"/>
      <c r="CD244" s="1565"/>
      <c r="CE244" s="1565"/>
      <c r="CF244" s="1565"/>
      <c r="CG244" s="1565"/>
      <c r="CH244" s="1565"/>
      <c r="CI244" s="1565"/>
      <c r="CJ244" s="1565"/>
      <c r="CK244" s="1565"/>
      <c r="CL244" s="1565"/>
      <c r="CM244" s="1565"/>
      <c r="CN244" s="1565"/>
      <c r="CO244" s="1565"/>
      <c r="CP244" s="1565"/>
      <c r="CQ244" s="1565"/>
      <c r="CR244" s="1565"/>
      <c r="CS244" s="1565"/>
      <c r="CT244" s="1565"/>
      <c r="CU244" s="1565"/>
      <c r="CV244" s="1565"/>
      <c r="CW244" s="1565"/>
      <c r="CX244" s="1565"/>
      <c r="CY244" s="1565"/>
      <c r="CZ244" s="1565"/>
      <c r="DA244" s="1565"/>
      <c r="DB244" s="1565"/>
      <c r="DC244" s="1565"/>
      <c r="DD244" s="1565"/>
      <c r="DE244" s="1565"/>
      <c r="DF244" s="1565"/>
      <c r="DG244" s="1565"/>
      <c r="DH244" s="1565"/>
      <c r="DI244" s="1567"/>
      <c r="DJ244" s="1566" t="s">
        <v>855</v>
      </c>
      <c r="DK244" s="1565"/>
      <c r="DL244" s="1565"/>
      <c r="DM244" s="1565"/>
      <c r="DN244" s="1565"/>
      <c r="DO244" s="1565"/>
      <c r="DP244" s="1565"/>
      <c r="DQ244" s="1565"/>
      <c r="DR244" s="1565"/>
      <c r="DS244" s="1565"/>
      <c r="DT244" s="1565"/>
      <c r="DU244" s="1565"/>
      <c r="DV244" s="1565"/>
      <c r="DW244" s="1565"/>
      <c r="DX244" s="1565"/>
      <c r="DY244" s="1565"/>
      <c r="DZ244" s="1565"/>
      <c r="EA244" s="1565"/>
      <c r="EB244" s="1565"/>
      <c r="EC244" s="1565"/>
      <c r="ED244" s="1565"/>
      <c r="EE244" s="1565"/>
      <c r="EF244" s="1565"/>
      <c r="EG244" s="1565"/>
      <c r="EH244" s="1565"/>
      <c r="EI244" s="1565"/>
      <c r="EJ244" s="1565"/>
      <c r="EK244" s="1565"/>
      <c r="EL244" s="1565"/>
      <c r="EM244" s="1565"/>
      <c r="EN244" s="1565"/>
      <c r="EO244" s="1565"/>
      <c r="EP244" s="1565"/>
      <c r="EQ244" s="1565"/>
      <c r="ER244" s="1565"/>
      <c r="ES244" s="1565"/>
      <c r="ET244" s="1565"/>
      <c r="EU244" s="1565"/>
      <c r="EV244" s="1565"/>
      <c r="EW244" s="1565"/>
      <c r="EX244" s="1565"/>
      <c r="EY244" s="1565"/>
      <c r="EZ244" s="1565"/>
      <c r="FA244" s="1565"/>
      <c r="FB244" s="1565"/>
      <c r="FC244" s="202"/>
      <c r="FD244" s="202"/>
      <c r="FE244" s="202"/>
      <c r="FF244" s="202"/>
      <c r="FG244" s="202"/>
      <c r="FH244" s="202"/>
      <c r="FI244" s="202"/>
      <c r="FJ244" s="202"/>
      <c r="FK244" s="202"/>
      <c r="FL244" s="202"/>
      <c r="FM244" s="202"/>
      <c r="FN244" s="202"/>
      <c r="FO244" s="202"/>
      <c r="FP244" s="202"/>
      <c r="FQ244" s="202"/>
      <c r="FR244" s="202"/>
      <c r="FS244" s="202"/>
      <c r="FT244" s="202"/>
      <c r="FU244" s="202"/>
      <c r="FV244" s="202"/>
      <c r="FW244" s="202"/>
      <c r="FX244" s="202"/>
      <c r="FY244" s="202"/>
      <c r="FZ244" s="202"/>
      <c r="GA244" s="202"/>
      <c r="GB244" s="202"/>
      <c r="GC244" s="202"/>
      <c r="GD244" s="202"/>
      <c r="GE244" s="202"/>
      <c r="GF244" s="202"/>
      <c r="GG244" s="202"/>
      <c r="GH244" s="202"/>
      <c r="GI244" s="202"/>
      <c r="GJ244" s="202"/>
      <c r="GK244" s="203"/>
      <c r="GL244" s="1559"/>
      <c r="GM244" s="1745"/>
      <c r="GN244" s="1687"/>
      <c r="GO244" s="1688"/>
      <c r="GP244" s="200"/>
    </row>
    <row r="245" spans="1:198" ht="14.1" customHeight="1" thickBot="1">
      <c r="A245" s="1413"/>
      <c r="B245" s="1575"/>
      <c r="C245" s="1575"/>
      <c r="D245" s="1438"/>
      <c r="E245" s="1425"/>
      <c r="F245" s="1576"/>
      <c r="G245" s="1752"/>
      <c r="H245" s="1753"/>
      <c r="I245" s="1564">
        <v>4</v>
      </c>
      <c r="J245" s="1565"/>
      <c r="K245" s="1565"/>
      <c r="L245" s="1565"/>
      <c r="M245" s="1565"/>
      <c r="N245" s="1664">
        <v>5</v>
      </c>
      <c r="O245" s="1664"/>
      <c r="P245" s="1664"/>
      <c r="Q245" s="1664"/>
      <c r="R245" s="1664"/>
      <c r="S245" s="1664">
        <v>6</v>
      </c>
      <c r="T245" s="1664"/>
      <c r="U245" s="1664"/>
      <c r="V245" s="1664"/>
      <c r="W245" s="1664"/>
      <c r="X245" s="1664">
        <v>7</v>
      </c>
      <c r="Y245" s="1664"/>
      <c r="Z245" s="1664"/>
      <c r="AA245" s="1664"/>
      <c r="AB245" s="1664"/>
      <c r="AC245" s="1664">
        <v>8</v>
      </c>
      <c r="AD245" s="1664"/>
      <c r="AE245" s="1664"/>
      <c r="AF245" s="1664"/>
      <c r="AG245" s="1664"/>
      <c r="AH245" s="1664">
        <v>9</v>
      </c>
      <c r="AI245" s="1664"/>
      <c r="AJ245" s="1664"/>
      <c r="AK245" s="1664"/>
      <c r="AL245" s="1664"/>
      <c r="AM245" s="1664">
        <v>10</v>
      </c>
      <c r="AN245" s="1664"/>
      <c r="AO245" s="1664"/>
      <c r="AP245" s="1664"/>
      <c r="AQ245" s="1664"/>
      <c r="AR245" s="1664">
        <v>11</v>
      </c>
      <c r="AS245" s="1664"/>
      <c r="AT245" s="1664"/>
      <c r="AU245" s="1664"/>
      <c r="AV245" s="1664"/>
      <c r="AW245" s="1664">
        <v>12</v>
      </c>
      <c r="AX245" s="1664"/>
      <c r="AY245" s="1664"/>
      <c r="AZ245" s="1664"/>
      <c r="BA245" s="1665"/>
      <c r="BB245" s="1666">
        <v>1</v>
      </c>
      <c r="BC245" s="1664"/>
      <c r="BD245" s="1664"/>
      <c r="BE245" s="1664"/>
      <c r="BF245" s="1664"/>
      <c r="BG245" s="1664">
        <v>2</v>
      </c>
      <c r="BH245" s="1664"/>
      <c r="BI245" s="1664"/>
      <c r="BJ245" s="1664"/>
      <c r="BK245" s="1664"/>
      <c r="BL245" s="1664">
        <v>3</v>
      </c>
      <c r="BM245" s="1664"/>
      <c r="BN245" s="1664"/>
      <c r="BO245" s="1664"/>
      <c r="BP245" s="1664"/>
      <c r="BQ245" s="1664">
        <v>4</v>
      </c>
      <c r="BR245" s="1664"/>
      <c r="BS245" s="1664"/>
      <c r="BT245" s="1664"/>
      <c r="BU245" s="1664"/>
      <c r="BV245" s="1664">
        <v>5</v>
      </c>
      <c r="BW245" s="1664"/>
      <c r="BX245" s="1664"/>
      <c r="BY245" s="1664"/>
      <c r="BZ245" s="1664"/>
      <c r="CA245" s="1664">
        <v>6</v>
      </c>
      <c r="CB245" s="1664"/>
      <c r="CC245" s="1664"/>
      <c r="CD245" s="1664"/>
      <c r="CE245" s="1664"/>
      <c r="CF245" s="1664">
        <v>7</v>
      </c>
      <c r="CG245" s="1664"/>
      <c r="CH245" s="1664"/>
      <c r="CI245" s="1664"/>
      <c r="CJ245" s="1664"/>
      <c r="CK245" s="1664">
        <v>8</v>
      </c>
      <c r="CL245" s="1664"/>
      <c r="CM245" s="1664"/>
      <c r="CN245" s="1664"/>
      <c r="CO245" s="1664"/>
      <c r="CP245" s="1664">
        <v>9</v>
      </c>
      <c r="CQ245" s="1664"/>
      <c r="CR245" s="1664"/>
      <c r="CS245" s="1664"/>
      <c r="CT245" s="1664"/>
      <c r="CU245" s="1664">
        <v>10</v>
      </c>
      <c r="CV245" s="1664"/>
      <c r="CW245" s="1664"/>
      <c r="CX245" s="1664"/>
      <c r="CY245" s="1664"/>
      <c r="CZ245" s="1664">
        <v>11</v>
      </c>
      <c r="DA245" s="1664"/>
      <c r="DB245" s="1664"/>
      <c r="DC245" s="1664"/>
      <c r="DD245" s="1664"/>
      <c r="DE245" s="1664">
        <v>12</v>
      </c>
      <c r="DF245" s="1664"/>
      <c r="DG245" s="1664"/>
      <c r="DH245" s="1664"/>
      <c r="DI245" s="1665"/>
      <c r="DJ245" s="1666">
        <v>1</v>
      </c>
      <c r="DK245" s="1664"/>
      <c r="DL245" s="1664"/>
      <c r="DM245" s="1664"/>
      <c r="DN245" s="1664"/>
      <c r="DO245" s="1664">
        <v>2</v>
      </c>
      <c r="DP245" s="1664"/>
      <c r="DQ245" s="1664"/>
      <c r="DR245" s="1664"/>
      <c r="DS245" s="1664"/>
      <c r="DT245" s="1664">
        <v>3</v>
      </c>
      <c r="DU245" s="1664"/>
      <c r="DV245" s="1664"/>
      <c r="DW245" s="1664"/>
      <c r="DX245" s="1664"/>
      <c r="DY245" s="1664">
        <v>4</v>
      </c>
      <c r="DZ245" s="1664"/>
      <c r="EA245" s="1664"/>
      <c r="EB245" s="1664"/>
      <c r="EC245" s="1664"/>
      <c r="ED245" s="1664">
        <v>5</v>
      </c>
      <c r="EE245" s="1664"/>
      <c r="EF245" s="1664"/>
      <c r="EG245" s="1664"/>
      <c r="EH245" s="1664"/>
      <c r="EI245" s="1664">
        <v>6</v>
      </c>
      <c r="EJ245" s="1664"/>
      <c r="EK245" s="1664"/>
      <c r="EL245" s="1664"/>
      <c r="EM245" s="1664"/>
      <c r="EN245" s="1664">
        <v>7</v>
      </c>
      <c r="EO245" s="1664"/>
      <c r="EP245" s="1664"/>
      <c r="EQ245" s="1664"/>
      <c r="ER245" s="1664"/>
      <c r="ES245" s="1664">
        <v>8</v>
      </c>
      <c r="ET245" s="1664"/>
      <c r="EU245" s="1664"/>
      <c r="EV245" s="1664"/>
      <c r="EW245" s="1664"/>
      <c r="EX245" s="1664">
        <v>9</v>
      </c>
      <c r="EY245" s="1664"/>
      <c r="EZ245" s="1664"/>
      <c r="FA245" s="1664"/>
      <c r="FB245" s="1664"/>
      <c r="FC245" s="1664">
        <v>10</v>
      </c>
      <c r="FD245" s="1664"/>
      <c r="FE245" s="1664"/>
      <c r="FF245" s="1664"/>
      <c r="FG245" s="1664"/>
      <c r="FH245" s="1664">
        <v>11</v>
      </c>
      <c r="FI245" s="1664"/>
      <c r="FJ245" s="1664"/>
      <c r="FK245" s="1664"/>
      <c r="FL245" s="1664"/>
      <c r="FM245" s="1664">
        <v>12</v>
      </c>
      <c r="FN245" s="1664"/>
      <c r="FO245" s="1664"/>
      <c r="FP245" s="1664"/>
      <c r="FQ245" s="1664"/>
      <c r="FR245" s="1664"/>
      <c r="FS245" s="1664"/>
      <c r="FT245" s="1664"/>
      <c r="FU245" s="1664"/>
      <c r="FV245" s="1664"/>
      <c r="FW245" s="1664"/>
      <c r="FX245" s="1664"/>
      <c r="FY245" s="1664"/>
      <c r="FZ245" s="1664"/>
      <c r="GA245" s="1664"/>
      <c r="GB245" s="1664"/>
      <c r="GC245" s="1664"/>
      <c r="GD245" s="1664"/>
      <c r="GE245" s="1664"/>
      <c r="GF245" s="1664"/>
      <c r="GG245" s="1565"/>
      <c r="GH245" s="1565"/>
      <c r="GI245" s="1565"/>
      <c r="GJ245" s="1565"/>
      <c r="GK245" s="1569"/>
      <c r="GL245" s="1743"/>
      <c r="GM245" s="1746"/>
      <c r="GN245" s="1689"/>
      <c r="GO245" s="1690"/>
      <c r="GP245" s="200"/>
    </row>
    <row r="246" spans="1:198" ht="10.35" customHeight="1">
      <c r="A246" s="1401"/>
      <c r="B246" s="1389" t="str">
        <f>IF($A246="","",VLOOKUP($A246,②従事者明細!$A$3:$I$39,2))</f>
        <v/>
      </c>
      <c r="C246" s="1389" t="str">
        <f>IF($A246="","",VLOOKUP($A246,②従事者明細!$A$3:$I$39,3))</f>
        <v/>
      </c>
      <c r="D246" s="1380" t="str">
        <f>IF($A246="","",VLOOKUP($A246,②従事者明細!$A$3:$I$39,6))</f>
        <v/>
      </c>
      <c r="E246" s="1390" t="str">
        <f>IF($A246="","",VLOOKUP($A246,②従事者明細!$A$3:$I$39,5))</f>
        <v/>
      </c>
      <c r="F246" s="1748" t="str">
        <f>IF($A246="","",VLOOKUP($A246,②従事者明細!$A$3:$I$39,4))</f>
        <v/>
      </c>
      <c r="G246" s="1780" t="s">
        <v>856</v>
      </c>
      <c r="H246" s="1734"/>
      <c r="I246" s="256"/>
      <c r="J246" s="257"/>
      <c r="K246" s="257"/>
      <c r="L246" s="257"/>
      <c r="M246" s="257"/>
      <c r="N246" s="259"/>
      <c r="O246" s="257"/>
      <c r="P246" s="257"/>
      <c r="Q246" s="257"/>
      <c r="R246" s="258"/>
      <c r="S246" s="257"/>
      <c r="T246" s="257"/>
      <c r="U246" s="257"/>
      <c r="V246" s="257"/>
      <c r="W246" s="257"/>
      <c r="X246" s="259"/>
      <c r="Y246" s="257"/>
      <c r="Z246" s="257"/>
      <c r="AA246" s="257"/>
      <c r="AB246" s="258"/>
      <c r="AC246" s="257"/>
      <c r="AD246" s="257"/>
      <c r="AE246" s="257"/>
      <c r="AF246" s="257"/>
      <c r="AG246" s="257"/>
      <c r="AH246" s="259"/>
      <c r="AI246" s="257"/>
      <c r="AJ246" s="257"/>
      <c r="AK246" s="257"/>
      <c r="AL246" s="258"/>
      <c r="AM246" s="257"/>
      <c r="AN246" s="257"/>
      <c r="AO246" s="257"/>
      <c r="AP246" s="257"/>
      <c r="AQ246" s="257"/>
      <c r="AR246" s="259"/>
      <c r="AS246" s="257"/>
      <c r="AT246" s="257"/>
      <c r="AU246" s="257"/>
      <c r="AV246" s="258"/>
      <c r="AW246" s="259"/>
      <c r="AX246" s="257"/>
      <c r="AY246" s="257"/>
      <c r="AZ246" s="257"/>
      <c r="BA246" s="461"/>
      <c r="BB246" s="257"/>
      <c r="BC246" s="257"/>
      <c r="BD246" s="257"/>
      <c r="BE246" s="257"/>
      <c r="BF246" s="257"/>
      <c r="BG246" s="259"/>
      <c r="BH246" s="257"/>
      <c r="BI246" s="257"/>
      <c r="BJ246" s="257"/>
      <c r="BK246" s="258"/>
      <c r="BL246" s="257"/>
      <c r="BM246" s="257"/>
      <c r="BN246" s="257"/>
      <c r="BO246" s="257"/>
      <c r="BP246" s="257"/>
      <c r="BQ246" s="259"/>
      <c r="BR246" s="257"/>
      <c r="BS246" s="257"/>
      <c r="BT246" s="257"/>
      <c r="BU246" s="258"/>
      <c r="BV246" s="257"/>
      <c r="BW246" s="257"/>
      <c r="BX246" s="257"/>
      <c r="BY246" s="257"/>
      <c r="BZ246" s="257"/>
      <c r="CA246" s="259"/>
      <c r="CB246" s="257"/>
      <c r="CC246" s="257"/>
      <c r="CD246" s="257"/>
      <c r="CE246" s="258"/>
      <c r="CF246" s="259"/>
      <c r="CG246" s="257"/>
      <c r="CH246" s="257"/>
      <c r="CI246" s="257"/>
      <c r="CJ246" s="258"/>
      <c r="CK246" s="257"/>
      <c r="CL246" s="257"/>
      <c r="CM246" s="257"/>
      <c r="CN246" s="257"/>
      <c r="CO246" s="257"/>
      <c r="CP246" s="259"/>
      <c r="CQ246" s="257"/>
      <c r="CR246" s="257"/>
      <c r="CS246" s="257"/>
      <c r="CT246" s="258"/>
      <c r="CU246" s="257"/>
      <c r="CV246" s="257"/>
      <c r="CW246" s="257"/>
      <c r="CX246" s="257"/>
      <c r="CY246" s="257"/>
      <c r="CZ246" s="259"/>
      <c r="DA246" s="257"/>
      <c r="DB246" s="257"/>
      <c r="DC246" s="257"/>
      <c r="DD246" s="258"/>
      <c r="DE246" s="257"/>
      <c r="DF246" s="257"/>
      <c r="DG246" s="257"/>
      <c r="DH246" s="257"/>
      <c r="DI246" s="257"/>
      <c r="DJ246" s="260"/>
      <c r="DK246" s="257"/>
      <c r="DL246" s="257"/>
      <c r="DM246" s="257"/>
      <c r="DN246" s="258"/>
      <c r="DO246" s="257"/>
      <c r="DP246" s="257"/>
      <c r="DQ246" s="257"/>
      <c r="DR246" s="257"/>
      <c r="DS246" s="257"/>
      <c r="DT246" s="259"/>
      <c r="DU246" s="257"/>
      <c r="DV246" s="257"/>
      <c r="DW246" s="257"/>
      <c r="DX246" s="258"/>
      <c r="DY246" s="257"/>
      <c r="DZ246" s="257"/>
      <c r="EA246" s="257"/>
      <c r="EB246" s="257"/>
      <c r="EC246" s="257"/>
      <c r="ED246" s="259"/>
      <c r="EE246" s="257"/>
      <c r="EF246" s="257"/>
      <c r="EG246" s="257"/>
      <c r="EH246" s="258"/>
      <c r="EI246" s="257"/>
      <c r="EJ246" s="257"/>
      <c r="EK246" s="257"/>
      <c r="EL246" s="257"/>
      <c r="EM246" s="257"/>
      <c r="EN246" s="259"/>
      <c r="EO246" s="257"/>
      <c r="EP246" s="257"/>
      <c r="EQ246" s="257"/>
      <c r="ER246" s="258"/>
      <c r="ES246" s="257"/>
      <c r="ET246" s="257"/>
      <c r="EU246" s="257"/>
      <c r="EV246" s="257"/>
      <c r="EW246" s="257"/>
      <c r="EX246" s="259"/>
      <c r="EY246" s="257"/>
      <c r="EZ246" s="257"/>
      <c r="FA246" s="257"/>
      <c r="FB246" s="258"/>
      <c r="FC246" s="257"/>
      <c r="FD246" s="257"/>
      <c r="FE246" s="257"/>
      <c r="FF246" s="257"/>
      <c r="FG246" s="257"/>
      <c r="FH246" s="259"/>
      <c r="FI246" s="257"/>
      <c r="FJ246" s="257"/>
      <c r="FK246" s="257"/>
      <c r="FL246" s="258"/>
      <c r="FM246" s="257"/>
      <c r="FN246" s="257"/>
      <c r="FO246" s="257"/>
      <c r="FP246" s="257"/>
      <c r="FQ246" s="257"/>
      <c r="FR246" s="259"/>
      <c r="FS246" s="257"/>
      <c r="FT246" s="257"/>
      <c r="FU246" s="257"/>
      <c r="FV246" s="258"/>
      <c r="FW246" s="257"/>
      <c r="FX246" s="257"/>
      <c r="FY246" s="257"/>
      <c r="FZ246" s="257"/>
      <c r="GA246" s="257"/>
      <c r="GB246" s="259"/>
      <c r="GC246" s="257"/>
      <c r="GD246" s="257"/>
      <c r="GE246" s="257"/>
      <c r="GF246" s="258"/>
      <c r="GG246" s="259"/>
      <c r="GH246" s="257"/>
      <c r="GI246" s="257"/>
      <c r="GJ246" s="257"/>
      <c r="GK246" s="257"/>
      <c r="GL246" s="1747">
        <f>SUM(I248:GK248)</f>
        <v>0</v>
      </c>
      <c r="GM246" s="2159">
        <f>ROUND(GL246/20,2)</f>
        <v>0</v>
      </c>
      <c r="GN246" s="2172"/>
      <c r="GO246" s="2173"/>
    </row>
    <row r="247" spans="1:198" ht="10.35" customHeight="1">
      <c r="A247" s="1387"/>
      <c r="B247" s="1390"/>
      <c r="C247" s="1390"/>
      <c r="D247" s="1381"/>
      <c r="E247" s="1390"/>
      <c r="F247" s="1385"/>
      <c r="G247" s="1733"/>
      <c r="H247" s="1734"/>
      <c r="I247" s="214"/>
      <c r="M247" s="215"/>
      <c r="N247" s="218"/>
      <c r="O247" s="215"/>
      <c r="P247" s="215"/>
      <c r="Q247" s="215"/>
      <c r="R247" s="217"/>
      <c r="S247" s="215"/>
      <c r="T247" s="215"/>
      <c r="U247" s="215"/>
      <c r="V247" s="215"/>
      <c r="W247" s="215"/>
      <c r="X247" s="218"/>
      <c r="Y247" s="215"/>
      <c r="Z247" s="215"/>
      <c r="AB247" s="459"/>
      <c r="AC247" s="215"/>
      <c r="AD247" s="215"/>
      <c r="AE247" s="215"/>
      <c r="AF247" s="215"/>
      <c r="AG247" s="215"/>
      <c r="AH247" s="218"/>
      <c r="AI247" s="215"/>
      <c r="AJ247" s="215"/>
      <c r="AK247" s="215"/>
      <c r="AL247" s="217"/>
      <c r="AM247" s="215"/>
      <c r="AN247" s="215"/>
      <c r="AO247" s="215"/>
      <c r="AP247" s="215"/>
      <c r="AQ247" s="215"/>
      <c r="AR247" s="218"/>
      <c r="AS247" s="215"/>
      <c r="AT247" s="215"/>
      <c r="AU247" s="215"/>
      <c r="AV247" s="217"/>
      <c r="AW247" s="218"/>
      <c r="AX247" s="215"/>
      <c r="AY247" s="215"/>
      <c r="AZ247" s="215"/>
      <c r="BA247" s="220"/>
      <c r="BB247" s="215"/>
      <c r="BC247" s="215"/>
      <c r="BD247" s="215"/>
      <c r="BE247" s="215"/>
      <c r="BF247" s="215"/>
      <c r="BG247" s="218"/>
      <c r="BH247" s="215"/>
      <c r="BI247" s="215"/>
      <c r="BJ247" s="215"/>
      <c r="BK247" s="217"/>
      <c r="BL247" s="215"/>
      <c r="BM247" s="215"/>
      <c r="BN247" s="215"/>
      <c r="BO247" s="215"/>
      <c r="BP247" s="215"/>
      <c r="BQ247" s="218"/>
      <c r="BR247" s="215"/>
      <c r="BS247" s="215"/>
      <c r="BT247" s="215"/>
      <c r="BU247" s="217"/>
      <c r="BV247" s="215"/>
      <c r="BW247" s="215"/>
      <c r="BX247" s="215"/>
      <c r="BY247" s="215"/>
      <c r="BZ247" s="215"/>
      <c r="CA247" s="218"/>
      <c r="CB247" s="215"/>
      <c r="CC247" s="215"/>
      <c r="CD247" s="215"/>
      <c r="CE247" s="217"/>
      <c r="CF247" s="218"/>
      <c r="CG247" s="215"/>
      <c r="CH247" s="215"/>
      <c r="CI247" s="215"/>
      <c r="CJ247" s="217"/>
      <c r="CK247" s="215"/>
      <c r="CL247" s="215"/>
      <c r="CM247" s="215"/>
      <c r="CN247" s="215"/>
      <c r="CO247" s="215"/>
      <c r="CP247" s="218"/>
      <c r="CQ247" s="215"/>
      <c r="CR247" s="215"/>
      <c r="CS247" s="215"/>
      <c r="CT247" s="217"/>
      <c r="CU247" s="215"/>
      <c r="CV247" s="215"/>
      <c r="CW247" s="215"/>
      <c r="CX247" s="215"/>
      <c r="CY247" s="215"/>
      <c r="CZ247" s="218"/>
      <c r="DA247" s="215"/>
      <c r="DB247" s="215"/>
      <c r="DC247" s="215"/>
      <c r="DD247" s="217"/>
      <c r="DE247" s="215"/>
      <c r="DF247" s="215"/>
      <c r="DG247" s="215"/>
      <c r="DH247" s="215"/>
      <c r="DI247" s="215"/>
      <c r="DJ247" s="219"/>
      <c r="DK247" s="215"/>
      <c r="DL247" s="215"/>
      <c r="DM247" s="215"/>
      <c r="DN247" s="217"/>
      <c r="DO247" s="215"/>
      <c r="DP247" s="215"/>
      <c r="DQ247" s="215"/>
      <c r="DR247" s="215"/>
      <c r="DS247" s="215"/>
      <c r="DT247" s="218"/>
      <c r="DU247" s="215"/>
      <c r="DV247" s="215"/>
      <c r="DW247" s="215"/>
      <c r="DX247" s="217"/>
      <c r="DY247" s="215"/>
      <c r="DZ247" s="215"/>
      <c r="EA247" s="215"/>
      <c r="EB247" s="215"/>
      <c r="EC247" s="215"/>
      <c r="ED247" s="218"/>
      <c r="EE247" s="215"/>
      <c r="EF247" s="215"/>
      <c r="EG247" s="215"/>
      <c r="EH247" s="217"/>
      <c r="EI247" s="215"/>
      <c r="EJ247" s="215"/>
      <c r="EK247" s="215"/>
      <c r="EL247" s="215"/>
      <c r="EM247" s="215"/>
      <c r="EN247" s="218"/>
      <c r="EO247" s="215"/>
      <c r="EP247" s="215"/>
      <c r="EQ247" s="215"/>
      <c r="ER247" s="217"/>
      <c r="ES247" s="215"/>
      <c r="ET247" s="215"/>
      <c r="EU247" s="215"/>
      <c r="EV247" s="215"/>
      <c r="EW247" s="215"/>
      <c r="EX247" s="218"/>
      <c r="EY247" s="215"/>
      <c r="EZ247" s="215"/>
      <c r="FA247" s="215"/>
      <c r="FB247" s="217"/>
      <c r="FC247" s="215"/>
      <c r="FD247" s="215"/>
      <c r="FE247" s="215"/>
      <c r="FF247" s="215"/>
      <c r="FG247" s="215"/>
      <c r="FH247" s="218"/>
      <c r="FI247" s="215"/>
      <c r="FJ247" s="215"/>
      <c r="FK247" s="215"/>
      <c r="FL247" s="217"/>
      <c r="FM247" s="215"/>
      <c r="FN247" s="215"/>
      <c r="FO247" s="215"/>
      <c r="FP247" s="215"/>
      <c r="FQ247" s="215"/>
      <c r="FR247" s="218"/>
      <c r="FS247" s="215"/>
      <c r="FT247" s="215"/>
      <c r="FU247" s="215"/>
      <c r="FV247" s="217"/>
      <c r="FW247" s="215"/>
      <c r="FX247" s="215"/>
      <c r="FY247" s="215"/>
      <c r="FZ247" s="215"/>
      <c r="GA247" s="215"/>
      <c r="GB247" s="218"/>
      <c r="GC247" s="215"/>
      <c r="GD247" s="215"/>
      <c r="GE247" s="215"/>
      <c r="GF247" s="217"/>
      <c r="GG247" s="218"/>
      <c r="GH247" s="215"/>
      <c r="GI247" s="215"/>
      <c r="GJ247" s="215"/>
      <c r="GK247" s="215"/>
      <c r="GL247" s="1505"/>
      <c r="GM247" s="2160"/>
      <c r="GN247" s="2169"/>
      <c r="GO247" s="2168"/>
    </row>
    <row r="248" spans="1:198" ht="10.35" customHeight="1">
      <c r="A248" s="1387"/>
      <c r="B248" s="1390"/>
      <c r="C248" s="1390"/>
      <c r="D248" s="1381"/>
      <c r="E248" s="1390"/>
      <c r="F248" s="1385"/>
      <c r="G248" s="1735"/>
      <c r="H248" s="1736"/>
      <c r="I248" s="1517"/>
      <c r="J248" s="1511"/>
      <c r="K248" s="1511"/>
      <c r="L248" s="1511"/>
      <c r="M248" s="1511"/>
      <c r="N248" s="1510"/>
      <c r="O248" s="1511"/>
      <c r="P248" s="1511"/>
      <c r="Q248" s="1511"/>
      <c r="R248" s="1512"/>
      <c r="S248" s="1511"/>
      <c r="T248" s="1511"/>
      <c r="U248" s="1511"/>
      <c r="V248" s="1511"/>
      <c r="W248" s="1511"/>
      <c r="X248" s="1510"/>
      <c r="Y248" s="1511"/>
      <c r="Z248" s="1511"/>
      <c r="AA248" s="1511"/>
      <c r="AB248" s="1512"/>
      <c r="AC248" s="1511"/>
      <c r="AD248" s="1511"/>
      <c r="AE248" s="1511"/>
      <c r="AF248" s="1511"/>
      <c r="AG248" s="1511"/>
      <c r="AH248" s="1510"/>
      <c r="AI248" s="1511"/>
      <c r="AJ248" s="1511"/>
      <c r="AK248" s="1511"/>
      <c r="AL248" s="1512"/>
      <c r="AM248" s="1511"/>
      <c r="AN248" s="1511"/>
      <c r="AO248" s="1511"/>
      <c r="AP248" s="1511"/>
      <c r="AQ248" s="1511"/>
      <c r="AR248" s="1510"/>
      <c r="AS248" s="1511"/>
      <c r="AT248" s="1511"/>
      <c r="AU248" s="1511"/>
      <c r="AV248" s="1512"/>
      <c r="AW248" s="1510"/>
      <c r="AX248" s="1511"/>
      <c r="AY248" s="1511"/>
      <c r="AZ248" s="1511"/>
      <c r="BA248" s="1521"/>
      <c r="BB248" s="1511"/>
      <c r="BC248" s="1511"/>
      <c r="BD248" s="1511"/>
      <c r="BE248" s="1511"/>
      <c r="BF248" s="1511"/>
      <c r="BG248" s="1510"/>
      <c r="BH248" s="1511"/>
      <c r="BI248" s="1511"/>
      <c r="BJ248" s="1511"/>
      <c r="BK248" s="1512"/>
      <c r="BL248" s="1511"/>
      <c r="BM248" s="1511"/>
      <c r="BN248" s="1511"/>
      <c r="BO248" s="1511"/>
      <c r="BP248" s="1511"/>
      <c r="BQ248" s="1510"/>
      <c r="BR248" s="1511"/>
      <c r="BS248" s="1511"/>
      <c r="BT248" s="1511"/>
      <c r="BU248" s="1512"/>
      <c r="BV248" s="1511"/>
      <c r="BW248" s="1511"/>
      <c r="BX248" s="1511"/>
      <c r="BY248" s="1511"/>
      <c r="BZ248" s="1511"/>
      <c r="CA248" s="1510"/>
      <c r="CB248" s="1511"/>
      <c r="CC248" s="1511"/>
      <c r="CD248" s="1511"/>
      <c r="CE248" s="1512"/>
      <c r="CF248" s="1510"/>
      <c r="CG248" s="1511"/>
      <c r="CH248" s="1511"/>
      <c r="CI248" s="1511"/>
      <c r="CJ248" s="1512"/>
      <c r="CK248" s="1511"/>
      <c r="CL248" s="1511"/>
      <c r="CM248" s="1511"/>
      <c r="CN248" s="1511"/>
      <c r="CO248" s="1511"/>
      <c r="CP248" s="1510"/>
      <c r="CQ248" s="1511"/>
      <c r="CR248" s="1511"/>
      <c r="CS248" s="1511"/>
      <c r="CT248" s="1512"/>
      <c r="CU248" s="1511"/>
      <c r="CV248" s="1511"/>
      <c r="CW248" s="1511"/>
      <c r="CX248" s="1511"/>
      <c r="CY248" s="1511"/>
      <c r="CZ248" s="1510"/>
      <c r="DA248" s="1511"/>
      <c r="DB248" s="1511"/>
      <c r="DC248" s="1511"/>
      <c r="DD248" s="1512"/>
      <c r="DE248" s="1511"/>
      <c r="DF248" s="1511"/>
      <c r="DG248" s="1511"/>
      <c r="DH248" s="1511"/>
      <c r="DI248" s="1511"/>
      <c r="DJ248" s="1522"/>
      <c r="DK248" s="1511"/>
      <c r="DL248" s="1511"/>
      <c r="DM248" s="1511"/>
      <c r="DN248" s="1512"/>
      <c r="DO248" s="1511"/>
      <c r="DP248" s="1511"/>
      <c r="DQ248" s="1511"/>
      <c r="DR248" s="1511"/>
      <c r="DS248" s="1511"/>
      <c r="DT248" s="1510"/>
      <c r="DU248" s="1511"/>
      <c r="DV248" s="1511"/>
      <c r="DW248" s="1511"/>
      <c r="DX248" s="1512"/>
      <c r="DY248" s="1511"/>
      <c r="DZ248" s="1511"/>
      <c r="EA248" s="1511"/>
      <c r="EB248" s="1511"/>
      <c r="EC248" s="1511"/>
      <c r="ED248" s="1510"/>
      <c r="EE248" s="1511"/>
      <c r="EF248" s="1511"/>
      <c r="EG248" s="1511"/>
      <c r="EH248" s="1512"/>
      <c r="EI248" s="1511"/>
      <c r="EJ248" s="1511"/>
      <c r="EK248" s="1511"/>
      <c r="EL248" s="1511"/>
      <c r="EM248" s="1511"/>
      <c r="EN248" s="1510"/>
      <c r="EO248" s="1511"/>
      <c r="EP248" s="1511"/>
      <c r="EQ248" s="1511"/>
      <c r="ER248" s="1512"/>
      <c r="ES248" s="1511"/>
      <c r="ET248" s="1511"/>
      <c r="EU248" s="1511"/>
      <c r="EV248" s="1511"/>
      <c r="EW248" s="1511"/>
      <c r="EX248" s="1510"/>
      <c r="EY248" s="1511"/>
      <c r="EZ248" s="1511"/>
      <c r="FA248" s="1511"/>
      <c r="FB248" s="1512"/>
      <c r="FC248" s="1511"/>
      <c r="FD248" s="1511"/>
      <c r="FE248" s="1511"/>
      <c r="FF248" s="1511"/>
      <c r="FG248" s="1511"/>
      <c r="FH248" s="1510"/>
      <c r="FI248" s="1511"/>
      <c r="FJ248" s="1511"/>
      <c r="FK248" s="1511"/>
      <c r="FL248" s="1512"/>
      <c r="FM248" s="1511"/>
      <c r="FN248" s="1511"/>
      <c r="FO248" s="1511"/>
      <c r="FP248" s="1511"/>
      <c r="FQ248" s="1511"/>
      <c r="FR248" s="1510"/>
      <c r="FS248" s="1511"/>
      <c r="FT248" s="1511"/>
      <c r="FU248" s="1511"/>
      <c r="FV248" s="1512"/>
      <c r="FW248" s="1511"/>
      <c r="FX248" s="1511"/>
      <c r="FY248" s="1511"/>
      <c r="FZ248" s="1511"/>
      <c r="GA248" s="1511"/>
      <c r="GB248" s="1510"/>
      <c r="GC248" s="1511"/>
      <c r="GD248" s="1511"/>
      <c r="GE248" s="1511"/>
      <c r="GF248" s="1512"/>
      <c r="GG248" s="1510"/>
      <c r="GH248" s="1511"/>
      <c r="GI248" s="1511"/>
      <c r="GJ248" s="1511"/>
      <c r="GK248" s="1513"/>
      <c r="GL248" s="1514"/>
      <c r="GM248" s="2160"/>
      <c r="GN248" s="2169"/>
      <c r="GO248" s="2168"/>
    </row>
    <row r="249" spans="1:198" ht="10.35" customHeight="1">
      <c r="A249" s="1387"/>
      <c r="B249" s="1390"/>
      <c r="C249" s="1390"/>
      <c r="D249" s="1381"/>
      <c r="E249" s="1390"/>
      <c r="F249" s="1385"/>
      <c r="G249" s="1737" t="s">
        <v>857</v>
      </c>
      <c r="H249" s="1738"/>
      <c r="I249" s="214"/>
      <c r="J249" s="215"/>
      <c r="K249" s="215"/>
      <c r="L249" s="215"/>
      <c r="M249" s="215"/>
      <c r="N249" s="218"/>
      <c r="O249" s="215"/>
      <c r="P249" s="215"/>
      <c r="Q249" s="215"/>
      <c r="R249" s="217"/>
      <c r="S249" s="215"/>
      <c r="T249" s="215"/>
      <c r="U249" s="215"/>
      <c r="V249" s="215"/>
      <c r="W249" s="215"/>
      <c r="X249" s="218"/>
      <c r="Y249" s="215"/>
      <c r="Z249" s="215"/>
      <c r="AA249" s="215"/>
      <c r="AB249" s="217"/>
      <c r="AC249" s="215"/>
      <c r="AD249" s="215"/>
      <c r="AE249" s="215"/>
      <c r="AF249" s="215"/>
      <c r="AG249" s="215"/>
      <c r="AH249" s="218"/>
      <c r="AI249" s="215"/>
      <c r="AJ249" s="215"/>
      <c r="AK249" s="215"/>
      <c r="AL249" s="217"/>
      <c r="AM249" s="215"/>
      <c r="AN249" s="215"/>
      <c r="AO249" s="215"/>
      <c r="AP249" s="215"/>
      <c r="AQ249" s="215"/>
      <c r="AR249" s="218"/>
      <c r="AS249" s="215"/>
      <c r="AT249" s="215"/>
      <c r="AU249" s="215"/>
      <c r="AV249" s="217"/>
      <c r="AW249" s="218"/>
      <c r="AX249" s="215"/>
      <c r="AY249" s="215"/>
      <c r="AZ249" s="215"/>
      <c r="BA249" s="220"/>
      <c r="BB249" s="215"/>
      <c r="BC249" s="215"/>
      <c r="BD249" s="215"/>
      <c r="BE249" s="215"/>
      <c r="BF249" s="215"/>
      <c r="BG249" s="218"/>
      <c r="BH249" s="215"/>
      <c r="BI249" s="215"/>
      <c r="BJ249" s="215"/>
      <c r="BK249" s="217"/>
      <c r="BL249" s="215"/>
      <c r="BM249" s="215"/>
      <c r="BN249" s="215"/>
      <c r="BO249" s="215"/>
      <c r="BP249" s="215"/>
      <c r="BQ249" s="218"/>
      <c r="BR249" s="215"/>
      <c r="BS249" s="215"/>
      <c r="BT249" s="215"/>
      <c r="BU249" s="217"/>
      <c r="BV249" s="215"/>
      <c r="BW249" s="215"/>
      <c r="BX249" s="215"/>
      <c r="BY249" s="215"/>
      <c r="BZ249" s="215"/>
      <c r="CA249" s="218"/>
      <c r="CB249" s="215"/>
      <c r="CC249" s="215"/>
      <c r="CD249" s="215"/>
      <c r="CE249" s="217"/>
      <c r="CF249" s="218"/>
      <c r="CG249" s="215"/>
      <c r="CH249" s="215"/>
      <c r="CI249" s="215"/>
      <c r="CJ249" s="217"/>
      <c r="CK249" s="215"/>
      <c r="CL249" s="215"/>
      <c r="CM249" s="215"/>
      <c r="CN249" s="215"/>
      <c r="CO249" s="215"/>
      <c r="CP249" s="218"/>
      <c r="CQ249" s="215"/>
      <c r="CR249" s="215"/>
      <c r="CS249" s="215"/>
      <c r="CT249" s="217"/>
      <c r="CU249" s="215"/>
      <c r="CV249" s="215"/>
      <c r="CW249" s="215"/>
      <c r="CX249" s="215"/>
      <c r="CY249" s="215"/>
      <c r="CZ249" s="218"/>
      <c r="DA249" s="215"/>
      <c r="DB249" s="215"/>
      <c r="DC249" s="215"/>
      <c r="DD249" s="217"/>
      <c r="DE249" s="215"/>
      <c r="DF249" s="215"/>
      <c r="DG249" s="215"/>
      <c r="DH249" s="215"/>
      <c r="DI249" s="215"/>
      <c r="DJ249" s="219"/>
      <c r="DK249" s="215"/>
      <c r="DL249" s="215"/>
      <c r="DM249" s="215"/>
      <c r="DN249" s="217"/>
      <c r="DO249" s="215"/>
      <c r="DP249" s="215"/>
      <c r="DQ249" s="215"/>
      <c r="DR249" s="215"/>
      <c r="DS249" s="215"/>
      <c r="DT249" s="218"/>
      <c r="DU249" s="215"/>
      <c r="DV249" s="215"/>
      <c r="DW249" s="215"/>
      <c r="DX249" s="217"/>
      <c r="DY249" s="215"/>
      <c r="DZ249" s="215"/>
      <c r="EA249" s="215"/>
      <c r="EB249" s="215"/>
      <c r="EC249" s="215"/>
      <c r="ED249" s="218"/>
      <c r="EE249" s="215"/>
      <c r="EF249" s="215"/>
      <c r="EG249" s="215"/>
      <c r="EH249" s="217"/>
      <c r="EI249" s="215"/>
      <c r="EJ249" s="215"/>
      <c r="EK249" s="215"/>
      <c r="EL249" s="215"/>
      <c r="EM249" s="215"/>
      <c r="EN249" s="218"/>
      <c r="EO249" s="215"/>
      <c r="EP249" s="215"/>
      <c r="EQ249" s="215"/>
      <c r="ER249" s="217"/>
      <c r="ES249" s="215"/>
      <c r="ET249" s="215"/>
      <c r="EU249" s="215"/>
      <c r="EV249" s="215"/>
      <c r="EW249" s="215"/>
      <c r="EX249" s="218"/>
      <c r="EY249" s="215"/>
      <c r="EZ249" s="215"/>
      <c r="FA249" s="215"/>
      <c r="FB249" s="217"/>
      <c r="FC249" s="215"/>
      <c r="FD249" s="215"/>
      <c r="FE249" s="215"/>
      <c r="FF249" s="215"/>
      <c r="FG249" s="215"/>
      <c r="FH249" s="218"/>
      <c r="FI249" s="215"/>
      <c r="FJ249" s="215"/>
      <c r="FK249" s="215"/>
      <c r="FL249" s="217"/>
      <c r="FM249" s="215"/>
      <c r="FN249" s="215"/>
      <c r="FO249" s="215"/>
      <c r="FP249" s="215"/>
      <c r="FQ249" s="215"/>
      <c r="FR249" s="218"/>
      <c r="FS249" s="215"/>
      <c r="FT249" s="215"/>
      <c r="FU249" s="215"/>
      <c r="FV249" s="217"/>
      <c r="FW249" s="215"/>
      <c r="FX249" s="215"/>
      <c r="FY249" s="215"/>
      <c r="FZ249" s="215"/>
      <c r="GA249" s="215"/>
      <c r="GB249" s="218"/>
      <c r="GC249" s="215"/>
      <c r="GD249" s="215"/>
      <c r="GE249" s="215"/>
      <c r="GF249" s="217"/>
      <c r="GG249" s="218"/>
      <c r="GH249" s="215"/>
      <c r="GI249" s="215"/>
      <c r="GJ249" s="215"/>
      <c r="GK249" s="215"/>
      <c r="GL249" s="1504">
        <f>SUM(I251:GK251)</f>
        <v>0</v>
      </c>
      <c r="GM249" s="2157">
        <f>ROUND(GL249/20,2)</f>
        <v>0</v>
      </c>
      <c r="GN249" s="2169"/>
      <c r="GO249" s="2168"/>
    </row>
    <row r="250" spans="1:198" ht="10.35" customHeight="1">
      <c r="A250" s="1387"/>
      <c r="B250" s="1390"/>
      <c r="C250" s="1390"/>
      <c r="D250" s="1381"/>
      <c r="E250" s="1390"/>
      <c r="F250" s="1385"/>
      <c r="G250" s="1739"/>
      <c r="H250" s="1740"/>
      <c r="I250" s="214"/>
      <c r="J250" s="215"/>
      <c r="K250" s="215"/>
      <c r="L250" s="215"/>
      <c r="M250" s="215"/>
      <c r="N250" s="218"/>
      <c r="O250" s="215"/>
      <c r="P250" s="215"/>
      <c r="Q250" s="215"/>
      <c r="R250" s="217"/>
      <c r="S250" s="215"/>
      <c r="T250" s="215"/>
      <c r="U250" s="215"/>
      <c r="V250" s="215"/>
      <c r="W250" s="215"/>
      <c r="X250" s="218"/>
      <c r="Y250" s="215"/>
      <c r="Z250" s="215"/>
      <c r="AA250" s="215"/>
      <c r="AB250" s="217"/>
      <c r="AC250" s="215"/>
      <c r="AD250" s="215"/>
      <c r="AE250" s="215"/>
      <c r="AF250" s="215"/>
      <c r="AG250" s="215"/>
      <c r="AH250" s="218"/>
      <c r="AI250" s="215"/>
      <c r="AJ250" s="215"/>
      <c r="AK250" s="215"/>
      <c r="AL250" s="217"/>
      <c r="AM250" s="215"/>
      <c r="AN250" s="215"/>
      <c r="AO250" s="215"/>
      <c r="AP250" s="215"/>
      <c r="AQ250" s="215"/>
      <c r="AR250" s="218"/>
      <c r="AS250" s="215"/>
      <c r="AT250" s="215"/>
      <c r="AU250" s="215"/>
      <c r="AV250" s="217"/>
      <c r="AW250" s="218"/>
      <c r="AX250" s="215"/>
      <c r="AY250" s="215"/>
      <c r="AZ250" s="215"/>
      <c r="BA250" s="220"/>
      <c r="BB250" s="215"/>
      <c r="BC250" s="215"/>
      <c r="BD250" s="215"/>
      <c r="BE250" s="215"/>
      <c r="BF250" s="215"/>
      <c r="BG250" s="218"/>
      <c r="BH250" s="215"/>
      <c r="BI250" s="215"/>
      <c r="BJ250" s="215"/>
      <c r="BK250" s="217"/>
      <c r="BL250" s="215"/>
      <c r="BM250" s="215"/>
      <c r="BN250" s="215"/>
      <c r="BO250" s="215"/>
      <c r="BP250" s="215"/>
      <c r="BQ250" s="218"/>
      <c r="BR250" s="215"/>
      <c r="BS250" s="215"/>
      <c r="BT250" s="215"/>
      <c r="BU250" s="217"/>
      <c r="BV250" s="215"/>
      <c r="BW250" s="215"/>
      <c r="BX250" s="215"/>
      <c r="BY250" s="215"/>
      <c r="BZ250" s="215"/>
      <c r="CA250" s="218"/>
      <c r="CB250" s="215"/>
      <c r="CC250" s="215"/>
      <c r="CD250" s="215"/>
      <c r="CE250" s="217"/>
      <c r="CF250" s="218"/>
      <c r="CG250" s="215"/>
      <c r="CH250" s="215"/>
      <c r="CI250" s="215"/>
      <c r="CJ250" s="217"/>
      <c r="CK250" s="215"/>
      <c r="CL250" s="215"/>
      <c r="CM250" s="215"/>
      <c r="CN250" s="215"/>
      <c r="CO250" s="215"/>
      <c r="CP250" s="218"/>
      <c r="CQ250" s="215"/>
      <c r="CR250" s="215"/>
      <c r="CS250" s="215"/>
      <c r="CT250" s="217"/>
      <c r="CU250" s="215"/>
      <c r="CV250" s="215"/>
      <c r="CW250" s="215"/>
      <c r="CX250" s="215"/>
      <c r="CY250" s="215"/>
      <c r="CZ250" s="218"/>
      <c r="DA250" s="215"/>
      <c r="DB250" s="215"/>
      <c r="DC250" s="215"/>
      <c r="DD250" s="217"/>
      <c r="DE250" s="215"/>
      <c r="DF250" s="215"/>
      <c r="DG250" s="215"/>
      <c r="DH250" s="215"/>
      <c r="DI250" s="215"/>
      <c r="DJ250" s="219"/>
      <c r="DK250" s="215"/>
      <c r="DL250" s="215"/>
      <c r="DM250" s="215"/>
      <c r="DN250" s="217"/>
      <c r="DO250" s="215"/>
      <c r="DP250" s="215"/>
      <c r="DQ250" s="215"/>
      <c r="DR250" s="215"/>
      <c r="DS250" s="215"/>
      <c r="DT250" s="218"/>
      <c r="DU250" s="215"/>
      <c r="DV250" s="215"/>
      <c r="DW250" s="215"/>
      <c r="DX250" s="217"/>
      <c r="DY250" s="215"/>
      <c r="DZ250" s="215"/>
      <c r="EA250" s="215"/>
      <c r="EB250" s="215"/>
      <c r="EC250" s="215"/>
      <c r="ED250" s="218"/>
      <c r="EE250" s="215"/>
      <c r="EF250" s="215"/>
      <c r="EG250" s="215"/>
      <c r="EH250" s="217"/>
      <c r="EI250" s="215"/>
      <c r="EJ250" s="215"/>
      <c r="EK250" s="215"/>
      <c r="EL250" s="215"/>
      <c r="EM250" s="215"/>
      <c r="EN250" s="218"/>
      <c r="EO250" s="215"/>
      <c r="EP250" s="215"/>
      <c r="EQ250" s="215"/>
      <c r="ER250" s="217"/>
      <c r="ES250" s="215"/>
      <c r="ET250" s="215"/>
      <c r="EU250" s="215"/>
      <c r="EV250" s="215"/>
      <c r="EW250" s="215"/>
      <c r="EX250" s="218"/>
      <c r="EY250" s="215"/>
      <c r="EZ250" s="215"/>
      <c r="FA250" s="215"/>
      <c r="FB250" s="217"/>
      <c r="FC250" s="215"/>
      <c r="FD250" s="215"/>
      <c r="FE250" s="215"/>
      <c r="FF250" s="215"/>
      <c r="FG250" s="215"/>
      <c r="FH250" s="218"/>
      <c r="FI250" s="215"/>
      <c r="FJ250" s="215"/>
      <c r="FK250" s="215"/>
      <c r="FL250" s="217"/>
      <c r="FM250" s="215"/>
      <c r="FN250" s="215"/>
      <c r="FO250" s="215"/>
      <c r="FP250" s="215"/>
      <c r="FQ250" s="215"/>
      <c r="FR250" s="218"/>
      <c r="FS250" s="215"/>
      <c r="FT250" s="215"/>
      <c r="FU250" s="215"/>
      <c r="FV250" s="217"/>
      <c r="FW250" s="215"/>
      <c r="FX250" s="215"/>
      <c r="FY250" s="215"/>
      <c r="FZ250" s="215"/>
      <c r="GA250" s="215"/>
      <c r="GB250" s="218"/>
      <c r="GC250" s="215"/>
      <c r="GD250" s="215"/>
      <c r="GE250" s="215"/>
      <c r="GF250" s="217"/>
      <c r="GG250" s="218"/>
      <c r="GH250" s="215"/>
      <c r="GI250" s="215"/>
      <c r="GJ250" s="215"/>
      <c r="GK250" s="215"/>
      <c r="GL250" s="1505"/>
      <c r="GM250" s="2154"/>
      <c r="GN250" s="2169"/>
      <c r="GO250" s="2168"/>
    </row>
    <row r="251" spans="1:198" ht="10.35" customHeight="1">
      <c r="A251" s="1387"/>
      <c r="B251" s="1390"/>
      <c r="C251" s="1390"/>
      <c r="D251" s="1381"/>
      <c r="E251" s="1390"/>
      <c r="F251" s="1385"/>
      <c r="G251" s="1741"/>
      <c r="H251" s="1742"/>
      <c r="I251" s="1517"/>
      <c r="J251" s="1511"/>
      <c r="K251" s="1511"/>
      <c r="L251" s="1511"/>
      <c r="M251" s="1511"/>
      <c r="N251" s="1510"/>
      <c r="O251" s="1511"/>
      <c r="P251" s="1511"/>
      <c r="Q251" s="1511"/>
      <c r="R251" s="1512"/>
      <c r="S251" s="1511"/>
      <c r="T251" s="1511"/>
      <c r="U251" s="1511"/>
      <c r="V251" s="1511"/>
      <c r="W251" s="1511"/>
      <c r="X251" s="1510"/>
      <c r="Y251" s="1511"/>
      <c r="Z251" s="1511"/>
      <c r="AA251" s="1511"/>
      <c r="AB251" s="1512"/>
      <c r="AC251" s="1511"/>
      <c r="AD251" s="1511"/>
      <c r="AE251" s="1511"/>
      <c r="AF251" s="1511"/>
      <c r="AG251" s="1511"/>
      <c r="AH251" s="1510"/>
      <c r="AI251" s="1511"/>
      <c r="AJ251" s="1511"/>
      <c r="AK251" s="1511"/>
      <c r="AL251" s="1512"/>
      <c r="AM251" s="1511"/>
      <c r="AN251" s="1511"/>
      <c r="AO251" s="1511"/>
      <c r="AP251" s="1511"/>
      <c r="AQ251" s="1511"/>
      <c r="AR251" s="1510"/>
      <c r="AS251" s="1511"/>
      <c r="AT251" s="1511"/>
      <c r="AU251" s="1511"/>
      <c r="AV251" s="1512"/>
      <c r="AW251" s="1510"/>
      <c r="AX251" s="1511"/>
      <c r="AY251" s="1511"/>
      <c r="AZ251" s="1511"/>
      <c r="BA251" s="1521"/>
      <c r="BB251" s="1511"/>
      <c r="BC251" s="1511"/>
      <c r="BD251" s="1511"/>
      <c r="BE251" s="1511"/>
      <c r="BF251" s="1511"/>
      <c r="BG251" s="1510"/>
      <c r="BH251" s="1511"/>
      <c r="BI251" s="1511"/>
      <c r="BJ251" s="1511"/>
      <c r="BK251" s="1512"/>
      <c r="BL251" s="1511"/>
      <c r="BM251" s="1511"/>
      <c r="BN251" s="1511"/>
      <c r="BO251" s="1511"/>
      <c r="BP251" s="1511"/>
      <c r="BQ251" s="1510"/>
      <c r="BR251" s="1511"/>
      <c r="BS251" s="1511"/>
      <c r="BT251" s="1511"/>
      <c r="BU251" s="1512"/>
      <c r="BV251" s="1511"/>
      <c r="BW251" s="1511"/>
      <c r="BX251" s="1511"/>
      <c r="BY251" s="1511"/>
      <c r="BZ251" s="1511"/>
      <c r="CA251" s="1510"/>
      <c r="CB251" s="1511"/>
      <c r="CC251" s="1511"/>
      <c r="CD251" s="1511"/>
      <c r="CE251" s="1512"/>
      <c r="CF251" s="1510"/>
      <c r="CG251" s="1511"/>
      <c r="CH251" s="1511"/>
      <c r="CI251" s="1511"/>
      <c r="CJ251" s="1512"/>
      <c r="CK251" s="1511"/>
      <c r="CL251" s="1511"/>
      <c r="CM251" s="1511"/>
      <c r="CN251" s="1511"/>
      <c r="CO251" s="1511"/>
      <c r="CP251" s="1510"/>
      <c r="CQ251" s="1511"/>
      <c r="CR251" s="1511"/>
      <c r="CS251" s="1511"/>
      <c r="CT251" s="1512"/>
      <c r="CU251" s="1511"/>
      <c r="CV251" s="1511"/>
      <c r="CW251" s="1511"/>
      <c r="CX251" s="1511"/>
      <c r="CY251" s="1511"/>
      <c r="CZ251" s="1510"/>
      <c r="DA251" s="1511"/>
      <c r="DB251" s="1511"/>
      <c r="DC251" s="1511"/>
      <c r="DD251" s="1512"/>
      <c r="DE251" s="1511"/>
      <c r="DF251" s="1511"/>
      <c r="DG251" s="1511"/>
      <c r="DH251" s="1511"/>
      <c r="DI251" s="1511"/>
      <c r="DJ251" s="1522"/>
      <c r="DK251" s="1511"/>
      <c r="DL251" s="1511"/>
      <c r="DM251" s="1511"/>
      <c r="DN251" s="1512"/>
      <c r="DO251" s="1511"/>
      <c r="DP251" s="1511"/>
      <c r="DQ251" s="1511"/>
      <c r="DR251" s="1511"/>
      <c r="DS251" s="1511"/>
      <c r="DT251" s="1510"/>
      <c r="DU251" s="1511"/>
      <c r="DV251" s="1511"/>
      <c r="DW251" s="1511"/>
      <c r="DX251" s="1512"/>
      <c r="DY251" s="1511"/>
      <c r="DZ251" s="1511"/>
      <c r="EA251" s="1511"/>
      <c r="EB251" s="1511"/>
      <c r="EC251" s="1511"/>
      <c r="ED251" s="1510"/>
      <c r="EE251" s="1511"/>
      <c r="EF251" s="1511"/>
      <c r="EG251" s="1511"/>
      <c r="EH251" s="1512"/>
      <c r="EI251" s="1511"/>
      <c r="EJ251" s="1511"/>
      <c r="EK251" s="1511"/>
      <c r="EL251" s="1511"/>
      <c r="EM251" s="1511"/>
      <c r="EN251" s="1510"/>
      <c r="EO251" s="1511"/>
      <c r="EP251" s="1511"/>
      <c r="EQ251" s="1511"/>
      <c r="ER251" s="1512"/>
      <c r="ES251" s="1511"/>
      <c r="ET251" s="1511"/>
      <c r="EU251" s="1511"/>
      <c r="EV251" s="1511"/>
      <c r="EW251" s="1511"/>
      <c r="EX251" s="1510"/>
      <c r="EY251" s="1511"/>
      <c r="EZ251" s="1511"/>
      <c r="FA251" s="1511"/>
      <c r="FB251" s="1512"/>
      <c r="FC251" s="1511"/>
      <c r="FD251" s="1511"/>
      <c r="FE251" s="1511"/>
      <c r="FF251" s="1511"/>
      <c r="FG251" s="1511"/>
      <c r="FH251" s="1510"/>
      <c r="FI251" s="1511"/>
      <c r="FJ251" s="1511"/>
      <c r="FK251" s="1511"/>
      <c r="FL251" s="1512"/>
      <c r="FM251" s="1511"/>
      <c r="FN251" s="1511"/>
      <c r="FO251" s="1511"/>
      <c r="FP251" s="1511"/>
      <c r="FQ251" s="1511"/>
      <c r="FR251" s="1510"/>
      <c r="FS251" s="1511"/>
      <c r="FT251" s="1511"/>
      <c r="FU251" s="1511"/>
      <c r="FV251" s="1512"/>
      <c r="FW251" s="1511"/>
      <c r="FX251" s="1511"/>
      <c r="FY251" s="1511"/>
      <c r="FZ251" s="1511"/>
      <c r="GA251" s="1511"/>
      <c r="GB251" s="1510"/>
      <c r="GC251" s="1511"/>
      <c r="GD251" s="1511"/>
      <c r="GE251" s="1511"/>
      <c r="GF251" s="1512"/>
      <c r="GG251" s="1510"/>
      <c r="GH251" s="1511"/>
      <c r="GI251" s="1511"/>
      <c r="GJ251" s="1511"/>
      <c r="GK251" s="1513"/>
      <c r="GL251" s="1514"/>
      <c r="GM251" s="2155"/>
      <c r="GN251" s="2169"/>
      <c r="GO251" s="2168"/>
    </row>
    <row r="252" spans="1:198" ht="10.35" customHeight="1">
      <c r="A252" s="1387"/>
      <c r="B252" s="1390"/>
      <c r="C252" s="1390"/>
      <c r="D252" s="1381"/>
      <c r="E252" s="1390"/>
      <c r="F252" s="1385"/>
      <c r="G252" s="1781" t="s">
        <v>858</v>
      </c>
      <c r="H252" s="1738"/>
      <c r="I252" s="214"/>
      <c r="J252" s="215"/>
      <c r="K252" s="215"/>
      <c r="L252" s="215"/>
      <c r="M252" s="215"/>
      <c r="N252" s="218"/>
      <c r="O252" s="215"/>
      <c r="P252" s="215"/>
      <c r="Q252" s="215"/>
      <c r="R252" s="217"/>
      <c r="S252" s="215"/>
      <c r="T252" s="215"/>
      <c r="U252" s="215"/>
      <c r="V252" s="215"/>
      <c r="W252" s="215"/>
      <c r="X252" s="218"/>
      <c r="Y252" s="215"/>
      <c r="Z252" s="215"/>
      <c r="AA252" s="215"/>
      <c r="AB252" s="217"/>
      <c r="AC252" s="215"/>
      <c r="AD252" s="215"/>
      <c r="AE252" s="215"/>
      <c r="AF252" s="215"/>
      <c r="AG252" s="215"/>
      <c r="AH252" s="218"/>
      <c r="AI252" s="215"/>
      <c r="AJ252" s="215"/>
      <c r="AK252" s="215"/>
      <c r="AL252" s="217"/>
      <c r="AM252" s="215"/>
      <c r="AN252" s="215"/>
      <c r="AO252" s="215"/>
      <c r="AP252" s="215"/>
      <c r="AQ252" s="215"/>
      <c r="AR252" s="218"/>
      <c r="AS252" s="215"/>
      <c r="AT252" s="215"/>
      <c r="AU252" s="215"/>
      <c r="AV252" s="217"/>
      <c r="AW252" s="218"/>
      <c r="AX252" s="215"/>
      <c r="AY252" s="215"/>
      <c r="AZ252" s="215"/>
      <c r="BA252" s="220"/>
      <c r="BB252" s="215"/>
      <c r="BC252" s="215"/>
      <c r="BD252" s="215"/>
      <c r="BE252" s="215"/>
      <c r="BF252" s="215"/>
      <c r="BG252" s="218"/>
      <c r="BH252" s="215"/>
      <c r="BI252" s="215"/>
      <c r="BJ252" s="215"/>
      <c r="BK252" s="217"/>
      <c r="BL252" s="215"/>
      <c r="BM252" s="215"/>
      <c r="BN252" s="215"/>
      <c r="BO252" s="215"/>
      <c r="BP252" s="215"/>
      <c r="BQ252" s="218"/>
      <c r="BR252" s="215"/>
      <c r="BS252" s="215"/>
      <c r="BT252" s="215"/>
      <c r="BU252" s="217"/>
      <c r="BV252" s="215"/>
      <c r="BW252" s="215"/>
      <c r="BX252" s="215"/>
      <c r="BY252" s="215"/>
      <c r="BZ252" s="215"/>
      <c r="CA252" s="218"/>
      <c r="CB252" s="215"/>
      <c r="CC252" s="215"/>
      <c r="CD252" s="215"/>
      <c r="CE252" s="217"/>
      <c r="CF252" s="218"/>
      <c r="CG252" s="215"/>
      <c r="CH252" s="215"/>
      <c r="CI252" s="215"/>
      <c r="CJ252" s="217"/>
      <c r="CK252" s="215"/>
      <c r="CL252" s="215"/>
      <c r="CM252" s="215"/>
      <c r="CN252" s="215"/>
      <c r="CO252" s="215"/>
      <c r="CP252" s="218"/>
      <c r="CQ252" s="215"/>
      <c r="CR252" s="215"/>
      <c r="CS252" s="215"/>
      <c r="CT252" s="217"/>
      <c r="CU252" s="215"/>
      <c r="CV252" s="215"/>
      <c r="CW252" s="215"/>
      <c r="CX252" s="215"/>
      <c r="CY252" s="215"/>
      <c r="CZ252" s="218"/>
      <c r="DA252" s="215"/>
      <c r="DB252" s="215"/>
      <c r="DC252" s="215"/>
      <c r="DD252" s="217"/>
      <c r="DE252" s="215"/>
      <c r="DF252" s="215"/>
      <c r="DG252" s="215"/>
      <c r="DH252" s="215"/>
      <c r="DI252" s="215"/>
      <c r="DJ252" s="219"/>
      <c r="DK252" s="215"/>
      <c r="DL252" s="215"/>
      <c r="DM252" s="215"/>
      <c r="DN252" s="217"/>
      <c r="DO252" s="215"/>
      <c r="DP252" s="215"/>
      <c r="DQ252" s="215"/>
      <c r="DR252" s="215"/>
      <c r="DS252" s="215"/>
      <c r="DT252" s="218"/>
      <c r="DU252" s="215"/>
      <c r="DV252" s="215"/>
      <c r="DW252" s="215"/>
      <c r="DX252" s="217"/>
      <c r="DY252" s="215"/>
      <c r="DZ252" s="215"/>
      <c r="EA252" s="215"/>
      <c r="EB252" s="215"/>
      <c r="EC252" s="215"/>
      <c r="ED252" s="218"/>
      <c r="EE252" s="215"/>
      <c r="EF252" s="215"/>
      <c r="EG252" s="215"/>
      <c r="EH252" s="217"/>
      <c r="EI252" s="215"/>
      <c r="EJ252" s="215"/>
      <c r="EK252" s="215"/>
      <c r="EL252" s="215"/>
      <c r="EM252" s="215"/>
      <c r="EN252" s="218"/>
      <c r="EO252" s="215"/>
      <c r="EP252" s="215"/>
      <c r="EQ252" s="215"/>
      <c r="ER252" s="217"/>
      <c r="ES252" s="215"/>
      <c r="ET252" s="215"/>
      <c r="EU252" s="215"/>
      <c r="EV252" s="215"/>
      <c r="EW252" s="215"/>
      <c r="EX252" s="218"/>
      <c r="EY252" s="215"/>
      <c r="EZ252" s="215"/>
      <c r="FA252" s="215"/>
      <c r="FB252" s="217"/>
      <c r="FC252" s="215"/>
      <c r="FD252" s="215"/>
      <c r="FE252" s="215"/>
      <c r="FF252" s="215"/>
      <c r="FG252" s="215"/>
      <c r="FH252" s="218"/>
      <c r="FI252" s="215"/>
      <c r="FJ252" s="215"/>
      <c r="FK252" s="215"/>
      <c r="FL252" s="217"/>
      <c r="FM252" s="215"/>
      <c r="FN252" s="215"/>
      <c r="FO252" s="215"/>
      <c r="FP252" s="215"/>
      <c r="FQ252" s="215"/>
      <c r="FR252" s="218"/>
      <c r="FS252" s="215"/>
      <c r="FT252" s="215"/>
      <c r="FU252" s="215"/>
      <c r="FV252" s="217"/>
      <c r="FW252" s="215"/>
      <c r="FX252" s="215"/>
      <c r="FY252" s="215"/>
      <c r="FZ252" s="215"/>
      <c r="GA252" s="215"/>
      <c r="GB252" s="218"/>
      <c r="GC252" s="215"/>
      <c r="GD252" s="215"/>
      <c r="GE252" s="215"/>
      <c r="GF252" s="217"/>
      <c r="GG252" s="218"/>
      <c r="GH252" s="215"/>
      <c r="GI252" s="215"/>
      <c r="GJ252" s="215"/>
      <c r="GK252" s="215"/>
      <c r="GL252" s="1504">
        <f>SUM(I254:GK254)</f>
        <v>0</v>
      </c>
      <c r="GM252" s="2157">
        <f>ROUND(GL252/20,2)</f>
        <v>0</v>
      </c>
      <c r="GN252" s="2169"/>
      <c r="GO252" s="2168"/>
    </row>
    <row r="253" spans="1:198" ht="10.35" customHeight="1">
      <c r="A253" s="1387"/>
      <c r="B253" s="1390"/>
      <c r="C253" s="1390"/>
      <c r="D253" s="1381"/>
      <c r="E253" s="1390"/>
      <c r="F253" s="1385"/>
      <c r="G253" s="1733"/>
      <c r="H253" s="1740"/>
      <c r="I253" s="215"/>
      <c r="N253" s="218"/>
      <c r="O253" s="215"/>
      <c r="P253" s="215"/>
      <c r="Q253" s="215"/>
      <c r="R253" s="217"/>
      <c r="S253" s="215"/>
      <c r="T253" s="215"/>
      <c r="U253" s="215"/>
      <c r="V253" s="215"/>
      <c r="W253" s="215"/>
      <c r="X253" s="218"/>
      <c r="Y253" s="215"/>
      <c r="AB253" s="459"/>
      <c r="AC253" s="215"/>
      <c r="AD253" s="215"/>
      <c r="AE253" s="215"/>
      <c r="AF253" s="215"/>
      <c r="AG253" s="215"/>
      <c r="AH253" s="218"/>
      <c r="AI253" s="215"/>
      <c r="AJ253" s="215"/>
      <c r="AK253" s="215"/>
      <c r="AL253" s="217"/>
      <c r="AM253" s="215"/>
      <c r="AN253" s="215"/>
      <c r="AO253" s="215"/>
      <c r="AP253" s="215"/>
      <c r="AQ253" s="215"/>
      <c r="AR253" s="218"/>
      <c r="AS253" s="215"/>
      <c r="AT253" s="215"/>
      <c r="AU253" s="215"/>
      <c r="AV253" s="217"/>
      <c r="AW253" s="218"/>
      <c r="AX253" s="215"/>
      <c r="AY253" s="215"/>
      <c r="AZ253" s="215"/>
      <c r="BA253" s="220"/>
      <c r="BB253" s="215"/>
      <c r="BC253" s="215"/>
      <c r="BD253" s="215"/>
      <c r="BE253" s="215"/>
      <c r="BF253" s="215"/>
      <c r="BG253" s="218"/>
      <c r="BH253" s="215"/>
      <c r="BI253" s="215"/>
      <c r="BJ253" s="215"/>
      <c r="BK253" s="217"/>
      <c r="BL253" s="215"/>
      <c r="BM253" s="215"/>
      <c r="BN253" s="215"/>
      <c r="BO253" s="215"/>
      <c r="BP253" s="215"/>
      <c r="BQ253" s="218"/>
      <c r="BR253" s="215"/>
      <c r="BS253" s="215"/>
      <c r="BT253" s="215"/>
      <c r="BU253" s="217"/>
      <c r="BV253" s="215"/>
      <c r="BW253" s="215"/>
      <c r="BX253" s="215"/>
      <c r="BY253" s="215"/>
      <c r="BZ253" s="215"/>
      <c r="CA253" s="218"/>
      <c r="CB253" s="215"/>
      <c r="CC253" s="215"/>
      <c r="CD253" s="215"/>
      <c r="CE253" s="217"/>
      <c r="CF253" s="218"/>
      <c r="CG253" s="215"/>
      <c r="CH253" s="215"/>
      <c r="CI253" s="215"/>
      <c r="CJ253" s="217"/>
      <c r="CK253" s="215"/>
      <c r="CL253" s="215"/>
      <c r="CM253" s="215"/>
      <c r="CN253" s="215"/>
      <c r="CO253" s="215"/>
      <c r="CP253" s="218"/>
      <c r="CQ253" s="215"/>
      <c r="CR253" s="215"/>
      <c r="CS253" s="215"/>
      <c r="CT253" s="217"/>
      <c r="CU253" s="215"/>
      <c r="CV253" s="215"/>
      <c r="CW253" s="215"/>
      <c r="CX253" s="215"/>
      <c r="CY253" s="215"/>
      <c r="CZ253" s="218"/>
      <c r="DA253" s="215"/>
      <c r="DB253" s="215"/>
      <c r="DC253" s="215"/>
      <c r="DD253" s="217"/>
      <c r="DE253" s="215"/>
      <c r="DF253" s="215"/>
      <c r="DG253" s="215"/>
      <c r="DH253" s="215"/>
      <c r="DI253" s="215"/>
      <c r="DJ253" s="219"/>
      <c r="DK253" s="215"/>
      <c r="DL253" s="215"/>
      <c r="DM253" s="215"/>
      <c r="DN253" s="217"/>
      <c r="DO253" s="215"/>
      <c r="DP253" s="215"/>
      <c r="DQ253" s="215"/>
      <c r="DR253" s="215"/>
      <c r="DS253" s="215"/>
      <c r="DT253" s="218"/>
      <c r="DU253" s="215"/>
      <c r="DV253" s="215"/>
      <c r="DW253" s="215"/>
      <c r="DX253" s="217"/>
      <c r="DY253" s="215"/>
      <c r="DZ253" s="215"/>
      <c r="EA253" s="215"/>
      <c r="EB253" s="215"/>
      <c r="EC253" s="215"/>
      <c r="ED253" s="218"/>
      <c r="EE253" s="215"/>
      <c r="EF253" s="215"/>
      <c r="EG253" s="215"/>
      <c r="EH253" s="217"/>
      <c r="EI253" s="215"/>
      <c r="EJ253" s="215"/>
      <c r="EK253" s="215"/>
      <c r="EL253" s="215"/>
      <c r="EM253" s="215"/>
      <c r="EN253" s="218"/>
      <c r="EO253" s="215"/>
      <c r="EP253" s="215"/>
      <c r="EQ253" s="215"/>
      <c r="ER253" s="217"/>
      <c r="ES253" s="215"/>
      <c r="ET253" s="215"/>
      <c r="EU253" s="215"/>
      <c r="EV253" s="215"/>
      <c r="EW253" s="215"/>
      <c r="EX253" s="218"/>
      <c r="EY253" s="215"/>
      <c r="EZ253" s="215"/>
      <c r="FA253" s="215"/>
      <c r="FB253" s="217"/>
      <c r="FC253" s="215"/>
      <c r="FD253" s="215"/>
      <c r="FE253" s="215"/>
      <c r="FF253" s="215"/>
      <c r="FG253" s="215"/>
      <c r="FH253" s="218"/>
      <c r="FI253" s="215"/>
      <c r="FJ253" s="215"/>
      <c r="FK253" s="215"/>
      <c r="FL253" s="217"/>
      <c r="FM253" s="215"/>
      <c r="FN253" s="215"/>
      <c r="FO253" s="215"/>
      <c r="FP253" s="215"/>
      <c r="FQ253" s="215"/>
      <c r="FR253" s="218"/>
      <c r="FS253" s="215"/>
      <c r="FT253" s="215"/>
      <c r="FU253" s="215"/>
      <c r="FV253" s="217"/>
      <c r="FW253" s="215"/>
      <c r="FX253" s="215"/>
      <c r="FY253" s="215"/>
      <c r="FZ253" s="215"/>
      <c r="GA253" s="215"/>
      <c r="GB253" s="218"/>
      <c r="GC253" s="215"/>
      <c r="GD253" s="215"/>
      <c r="GE253" s="215"/>
      <c r="GF253" s="217"/>
      <c r="GG253" s="218"/>
      <c r="GH253" s="215"/>
      <c r="GI253" s="215"/>
      <c r="GJ253" s="215"/>
      <c r="GK253" s="215"/>
      <c r="GL253" s="1505"/>
      <c r="GM253" s="2154"/>
      <c r="GN253" s="2169"/>
      <c r="GO253" s="2168"/>
    </row>
    <row r="254" spans="1:198" ht="10.35" customHeight="1" thickBot="1">
      <c r="A254" s="1404"/>
      <c r="B254" s="1406"/>
      <c r="C254" s="1406"/>
      <c r="D254" s="1384"/>
      <c r="E254" s="1406"/>
      <c r="F254" s="1385"/>
      <c r="G254" s="1782"/>
      <c r="H254" s="1783"/>
      <c r="I254" s="1536"/>
      <c r="J254" s="1502"/>
      <c r="K254" s="1502"/>
      <c r="L254" s="1502"/>
      <c r="M254" s="1502"/>
      <c r="N254" s="1501"/>
      <c r="O254" s="1502"/>
      <c r="P254" s="1502"/>
      <c r="Q254" s="1502"/>
      <c r="R254" s="1503"/>
      <c r="S254" s="1502"/>
      <c r="T254" s="1502"/>
      <c r="U254" s="1502"/>
      <c r="V254" s="1502"/>
      <c r="W254" s="1502"/>
      <c r="X254" s="1501"/>
      <c r="Y254" s="1502"/>
      <c r="Z254" s="1502"/>
      <c r="AA254" s="1502"/>
      <c r="AB254" s="1503"/>
      <c r="AC254" s="1502"/>
      <c r="AD254" s="1502"/>
      <c r="AE254" s="1502"/>
      <c r="AF254" s="1502"/>
      <c r="AG254" s="1502"/>
      <c r="AH254" s="1501"/>
      <c r="AI254" s="1502"/>
      <c r="AJ254" s="1502"/>
      <c r="AK254" s="1502"/>
      <c r="AL254" s="1503"/>
      <c r="AM254" s="1502"/>
      <c r="AN254" s="1502"/>
      <c r="AO254" s="1502"/>
      <c r="AP254" s="1502"/>
      <c r="AQ254" s="1502"/>
      <c r="AR254" s="1533"/>
      <c r="AS254" s="1534"/>
      <c r="AT254" s="1534"/>
      <c r="AU254" s="1534"/>
      <c r="AV254" s="1535"/>
      <c r="AW254" s="1533"/>
      <c r="AX254" s="1534"/>
      <c r="AY254" s="1534"/>
      <c r="AZ254" s="1534"/>
      <c r="BA254" s="1557"/>
      <c r="BB254" s="1502"/>
      <c r="BC254" s="1502"/>
      <c r="BD254" s="1502"/>
      <c r="BE254" s="1502"/>
      <c r="BF254" s="1502"/>
      <c r="BG254" s="1533"/>
      <c r="BH254" s="1534"/>
      <c r="BI254" s="1534"/>
      <c r="BJ254" s="1534"/>
      <c r="BK254" s="1535"/>
      <c r="BL254" s="1502"/>
      <c r="BM254" s="1502"/>
      <c r="BN254" s="1502"/>
      <c r="BO254" s="1502"/>
      <c r="BP254" s="1502"/>
      <c r="BQ254" s="1501"/>
      <c r="BR254" s="1502"/>
      <c r="BS254" s="1502"/>
      <c r="BT254" s="1502"/>
      <c r="BU254" s="1503"/>
      <c r="BV254" s="1502"/>
      <c r="BW254" s="1502"/>
      <c r="BX254" s="1502"/>
      <c r="BY254" s="1502"/>
      <c r="BZ254" s="1502"/>
      <c r="CA254" s="1501"/>
      <c r="CB254" s="1502"/>
      <c r="CC254" s="1502"/>
      <c r="CD254" s="1502"/>
      <c r="CE254" s="1503"/>
      <c r="CF254" s="1501"/>
      <c r="CG254" s="1502"/>
      <c r="CH254" s="1502"/>
      <c r="CI254" s="1502"/>
      <c r="CJ254" s="1503"/>
      <c r="CK254" s="1502"/>
      <c r="CL254" s="1502"/>
      <c r="CM254" s="1502"/>
      <c r="CN254" s="1502"/>
      <c r="CO254" s="1502"/>
      <c r="CP254" s="1501"/>
      <c r="CQ254" s="1502"/>
      <c r="CR254" s="1502"/>
      <c r="CS254" s="1502"/>
      <c r="CT254" s="1503"/>
      <c r="CU254" s="1502"/>
      <c r="CV254" s="1502"/>
      <c r="CW254" s="1502"/>
      <c r="CX254" s="1502"/>
      <c r="CY254" s="1502"/>
      <c r="CZ254" s="1501"/>
      <c r="DA254" s="1502"/>
      <c r="DB254" s="1502"/>
      <c r="DC254" s="1502"/>
      <c r="DD254" s="1503"/>
      <c r="DE254" s="1502"/>
      <c r="DF254" s="1502"/>
      <c r="DG254" s="1502"/>
      <c r="DH254" s="1502"/>
      <c r="DI254" s="1502"/>
      <c r="DJ254" s="1545"/>
      <c r="DK254" s="1502"/>
      <c r="DL254" s="1502"/>
      <c r="DM254" s="1502"/>
      <c r="DN254" s="1503"/>
      <c r="DO254" s="1502"/>
      <c r="DP254" s="1502"/>
      <c r="DQ254" s="1502"/>
      <c r="DR254" s="1502"/>
      <c r="DS254" s="1502"/>
      <c r="DT254" s="1501"/>
      <c r="DU254" s="1502"/>
      <c r="DV254" s="1502"/>
      <c r="DW254" s="1502"/>
      <c r="DX254" s="1503"/>
      <c r="DY254" s="1502"/>
      <c r="DZ254" s="1502"/>
      <c r="EA254" s="1502"/>
      <c r="EB254" s="1502"/>
      <c r="EC254" s="1502"/>
      <c r="ED254" s="1501"/>
      <c r="EE254" s="1502"/>
      <c r="EF254" s="1502"/>
      <c r="EG254" s="1502"/>
      <c r="EH254" s="1503"/>
      <c r="EI254" s="1502"/>
      <c r="EJ254" s="1502"/>
      <c r="EK254" s="1502"/>
      <c r="EL254" s="1502"/>
      <c r="EM254" s="1502"/>
      <c r="EN254" s="1501"/>
      <c r="EO254" s="1502"/>
      <c r="EP254" s="1502"/>
      <c r="EQ254" s="1502"/>
      <c r="ER254" s="1503"/>
      <c r="ES254" s="1502"/>
      <c r="ET254" s="1502"/>
      <c r="EU254" s="1502"/>
      <c r="EV254" s="1502"/>
      <c r="EW254" s="1502"/>
      <c r="EX254" s="1501"/>
      <c r="EY254" s="1502"/>
      <c r="EZ254" s="1502"/>
      <c r="FA254" s="1502"/>
      <c r="FB254" s="1503"/>
      <c r="FC254" s="1502"/>
      <c r="FD254" s="1502"/>
      <c r="FE254" s="1502"/>
      <c r="FF254" s="1502"/>
      <c r="FG254" s="1502"/>
      <c r="FH254" s="1501"/>
      <c r="FI254" s="1502"/>
      <c r="FJ254" s="1502"/>
      <c r="FK254" s="1502"/>
      <c r="FL254" s="1503"/>
      <c r="FM254" s="1502"/>
      <c r="FN254" s="1502"/>
      <c r="FO254" s="1502"/>
      <c r="FP254" s="1502"/>
      <c r="FQ254" s="1502"/>
      <c r="FR254" s="1501"/>
      <c r="FS254" s="1502"/>
      <c r="FT254" s="1502"/>
      <c r="FU254" s="1502"/>
      <c r="FV254" s="1503"/>
      <c r="FW254" s="1502"/>
      <c r="FX254" s="1502"/>
      <c r="FY254" s="1502"/>
      <c r="FZ254" s="1502"/>
      <c r="GA254" s="1502"/>
      <c r="GB254" s="1501"/>
      <c r="GC254" s="1502"/>
      <c r="GD254" s="1502"/>
      <c r="GE254" s="1502"/>
      <c r="GF254" s="1503"/>
      <c r="GG254" s="1501"/>
      <c r="GH254" s="1502"/>
      <c r="GI254" s="1502"/>
      <c r="GJ254" s="1502"/>
      <c r="GK254" s="1541"/>
      <c r="GL254" s="1601"/>
      <c r="GM254" s="2156"/>
      <c r="GN254" s="2170"/>
      <c r="GO254" s="2171"/>
    </row>
    <row r="255" spans="1:198" ht="10.35" customHeight="1">
      <c r="A255" s="1408"/>
      <c r="B255" s="1405" t="str">
        <f>IF($A255="","",VLOOKUP($A255,②従事者明細!$A$3:$I$39,2))</f>
        <v/>
      </c>
      <c r="C255" s="1405" t="str">
        <f>IF($A255="","",VLOOKUP($A255,②従事者明細!$A$3:$I$39,3))</f>
        <v/>
      </c>
      <c r="D255" s="1383" t="str">
        <f>IF($A255="","",VLOOKUP($A255,②従事者明細!$A$3:$I$39,6))</f>
        <v/>
      </c>
      <c r="E255" s="1405" t="str">
        <f>IF($A255="","",VLOOKUP($A255,②従事者明細!$A$3:$I$39,5))</f>
        <v/>
      </c>
      <c r="F255" s="1385" t="str">
        <f>IF($A255="","",VLOOKUP($A255,②従事者明細!$A$3:$I$39,4))</f>
        <v/>
      </c>
      <c r="G255" s="1731" t="s">
        <v>856</v>
      </c>
      <c r="H255" s="1732"/>
      <c r="I255" s="214"/>
      <c r="J255" s="215"/>
      <c r="K255" s="215"/>
      <c r="L255" s="215"/>
      <c r="M255" s="215"/>
      <c r="N255" s="218"/>
      <c r="O255" s="215"/>
      <c r="P255" s="215"/>
      <c r="Q255" s="215"/>
      <c r="R255" s="217"/>
      <c r="S255" s="215"/>
      <c r="T255" s="215"/>
      <c r="U255" s="215"/>
      <c r="V255" s="215"/>
      <c r="W255" s="215"/>
      <c r="X255" s="218"/>
      <c r="Y255" s="215"/>
      <c r="Z255" s="215"/>
      <c r="AA255" s="215"/>
      <c r="AB255" s="217"/>
      <c r="AC255" s="215"/>
      <c r="AD255" s="215"/>
      <c r="AE255" s="215"/>
      <c r="AF255" s="215"/>
      <c r="AG255" s="215"/>
      <c r="AH255" s="218"/>
      <c r="AI255" s="215"/>
      <c r="AJ255" s="215"/>
      <c r="AK255" s="215"/>
      <c r="AL255" s="217"/>
      <c r="AM255" s="215"/>
      <c r="AN255" s="215"/>
      <c r="AO255" s="215"/>
      <c r="AP255" s="215"/>
      <c r="AQ255" s="215"/>
      <c r="AR255" s="218"/>
      <c r="AS255" s="215"/>
      <c r="AT255" s="215"/>
      <c r="AU255" s="215"/>
      <c r="AV255" s="217"/>
      <c r="AW255" s="218"/>
      <c r="AX255" s="215"/>
      <c r="AY255" s="215"/>
      <c r="AZ255" s="215"/>
      <c r="BA255" s="220"/>
      <c r="BB255" s="215"/>
      <c r="BC255" s="215"/>
      <c r="BD255" s="215"/>
      <c r="BE255" s="215"/>
      <c r="BF255" s="215"/>
      <c r="BG255" s="218"/>
      <c r="BH255" s="215"/>
      <c r="BI255" s="215"/>
      <c r="BJ255" s="215"/>
      <c r="BK255" s="217"/>
      <c r="BL255" s="215"/>
      <c r="BM255" s="215"/>
      <c r="BN255" s="215"/>
      <c r="BO255" s="215"/>
      <c r="BP255" s="215"/>
      <c r="BQ255" s="218"/>
      <c r="BR255" s="215"/>
      <c r="BS255" s="215"/>
      <c r="BT255" s="215"/>
      <c r="BU255" s="217"/>
      <c r="BV255" s="215"/>
      <c r="BW255" s="215"/>
      <c r="BX255" s="215"/>
      <c r="BY255" s="215"/>
      <c r="BZ255" s="215"/>
      <c r="CA255" s="218"/>
      <c r="CB255" s="215"/>
      <c r="CC255" s="215"/>
      <c r="CD255" s="215"/>
      <c r="CE255" s="217"/>
      <c r="CF255" s="218"/>
      <c r="CG255" s="215"/>
      <c r="CH255" s="215"/>
      <c r="CI255" s="215"/>
      <c r="CJ255" s="217"/>
      <c r="CK255" s="215"/>
      <c r="CL255" s="215"/>
      <c r="CM255" s="215"/>
      <c r="CN255" s="215"/>
      <c r="CO255" s="215"/>
      <c r="CP255" s="218"/>
      <c r="CQ255" s="215"/>
      <c r="CR255" s="215"/>
      <c r="CS255" s="215"/>
      <c r="CT255" s="217"/>
      <c r="CU255" s="215"/>
      <c r="CV255" s="215"/>
      <c r="CW255" s="215"/>
      <c r="CX255" s="215"/>
      <c r="CY255" s="215"/>
      <c r="CZ255" s="218"/>
      <c r="DA255" s="215"/>
      <c r="DB255" s="215"/>
      <c r="DC255" s="215"/>
      <c r="DD255" s="217"/>
      <c r="DE255" s="215"/>
      <c r="DF255" s="215"/>
      <c r="DG255" s="215"/>
      <c r="DH255" s="215"/>
      <c r="DI255" s="215"/>
      <c r="DJ255" s="219"/>
      <c r="DK255" s="215"/>
      <c r="DL255" s="215"/>
      <c r="DM255" s="215"/>
      <c r="DN255" s="217"/>
      <c r="DO255" s="215"/>
      <c r="DP255" s="215"/>
      <c r="DQ255" s="215"/>
      <c r="DR255" s="215"/>
      <c r="DS255" s="215"/>
      <c r="DT255" s="218"/>
      <c r="DU255" s="215"/>
      <c r="DV255" s="215"/>
      <c r="DW255" s="215"/>
      <c r="DX255" s="217"/>
      <c r="DY255" s="215"/>
      <c r="DZ255" s="215"/>
      <c r="EA255" s="215"/>
      <c r="EB255" s="215"/>
      <c r="EC255" s="215"/>
      <c r="ED255" s="218"/>
      <c r="EE255" s="215"/>
      <c r="EF255" s="215"/>
      <c r="EG255" s="215"/>
      <c r="EH255" s="217"/>
      <c r="EI255" s="215"/>
      <c r="EJ255" s="215"/>
      <c r="EK255" s="215"/>
      <c r="EL255" s="215"/>
      <c r="EM255" s="215"/>
      <c r="EN255" s="218"/>
      <c r="EO255" s="215"/>
      <c r="EP255" s="215"/>
      <c r="EQ255" s="215"/>
      <c r="ER255" s="217"/>
      <c r="ES255" s="215"/>
      <c r="ET255" s="215"/>
      <c r="EU255" s="215"/>
      <c r="EV255" s="215"/>
      <c r="EW255" s="215"/>
      <c r="EX255" s="218"/>
      <c r="EY255" s="215"/>
      <c r="EZ255" s="215"/>
      <c r="FA255" s="215"/>
      <c r="FB255" s="217"/>
      <c r="FC255" s="215"/>
      <c r="FD255" s="215"/>
      <c r="FE255" s="215"/>
      <c r="FF255" s="215"/>
      <c r="FG255" s="215"/>
      <c r="FH255" s="218"/>
      <c r="FI255" s="215"/>
      <c r="FJ255" s="215"/>
      <c r="FK255" s="215"/>
      <c r="FL255" s="217"/>
      <c r="FM255" s="215"/>
      <c r="FN255" s="215"/>
      <c r="FO255" s="215"/>
      <c r="FP255" s="215"/>
      <c r="FQ255" s="215"/>
      <c r="FR255" s="218"/>
      <c r="FS255" s="215"/>
      <c r="FT255" s="215"/>
      <c r="FU255" s="215"/>
      <c r="FV255" s="217"/>
      <c r="FW255" s="215"/>
      <c r="FX255" s="215"/>
      <c r="FY255" s="215"/>
      <c r="FZ255" s="215"/>
      <c r="GA255" s="215"/>
      <c r="GB255" s="218"/>
      <c r="GC255" s="215"/>
      <c r="GD255" s="215"/>
      <c r="GE255" s="215"/>
      <c r="GF255" s="217"/>
      <c r="GG255" s="218"/>
      <c r="GH255" s="215"/>
      <c r="GI255" s="215"/>
      <c r="GJ255" s="215"/>
      <c r="GK255" s="215"/>
      <c r="GL255" s="1505">
        <f>SUM(I257:GK257)</f>
        <v>0</v>
      </c>
      <c r="GM255" s="2160">
        <f>ROUND(GL255/20,2)</f>
        <v>0</v>
      </c>
      <c r="GN255" s="2172"/>
      <c r="GO255" s="2173"/>
    </row>
    <row r="256" spans="1:198" ht="10.35" customHeight="1">
      <c r="A256" s="1409"/>
      <c r="B256" s="1390"/>
      <c r="C256" s="1390"/>
      <c r="D256" s="1381"/>
      <c r="E256" s="1390"/>
      <c r="F256" s="1385"/>
      <c r="G256" s="1733"/>
      <c r="H256" s="1734"/>
      <c r="I256" s="214"/>
      <c r="J256" s="215"/>
      <c r="K256" s="215"/>
      <c r="L256" s="215"/>
      <c r="M256" s="215"/>
      <c r="N256" s="218"/>
      <c r="O256" s="215"/>
      <c r="P256" s="215"/>
      <c r="Q256" s="215"/>
      <c r="R256" s="217"/>
      <c r="S256" s="215"/>
      <c r="T256" s="215"/>
      <c r="U256" s="215"/>
      <c r="V256" s="215"/>
      <c r="W256" s="215"/>
      <c r="X256" s="218"/>
      <c r="Y256" s="215"/>
      <c r="Z256" s="215"/>
      <c r="AA256" s="215"/>
      <c r="AB256" s="217"/>
      <c r="AC256" s="215"/>
      <c r="AD256" s="215"/>
      <c r="AE256" s="215"/>
      <c r="AF256" s="215"/>
      <c r="AG256" s="215"/>
      <c r="AH256" s="218"/>
      <c r="AI256" s="215"/>
      <c r="AJ256" s="215"/>
      <c r="AK256" s="215"/>
      <c r="AL256" s="217"/>
      <c r="AM256" s="215"/>
      <c r="AN256" s="215"/>
      <c r="AO256" s="215"/>
      <c r="AP256" s="215"/>
      <c r="AQ256" s="215"/>
      <c r="AR256" s="218"/>
      <c r="AS256" s="215"/>
      <c r="AT256" s="215"/>
      <c r="AU256" s="215"/>
      <c r="AV256" s="217"/>
      <c r="AW256" s="218"/>
      <c r="AX256" s="215"/>
      <c r="AY256" s="215"/>
      <c r="AZ256" s="215"/>
      <c r="BA256" s="220"/>
      <c r="BB256" s="215"/>
      <c r="BC256" s="215"/>
      <c r="BD256" s="215"/>
      <c r="BE256" s="215"/>
      <c r="BF256" s="215"/>
      <c r="BG256" s="218"/>
      <c r="BH256" s="215"/>
      <c r="BI256" s="215"/>
      <c r="BJ256" s="215"/>
      <c r="BK256" s="217"/>
      <c r="BL256" s="215"/>
      <c r="BM256" s="215"/>
      <c r="BN256" s="215"/>
      <c r="BO256" s="215"/>
      <c r="BP256" s="215"/>
      <c r="BQ256" s="218"/>
      <c r="BR256" s="215"/>
      <c r="BS256" s="215"/>
      <c r="BT256" s="215"/>
      <c r="BU256" s="217"/>
      <c r="BV256" s="215"/>
      <c r="BW256" s="215"/>
      <c r="BX256" s="215"/>
      <c r="BY256" s="215"/>
      <c r="BZ256" s="215"/>
      <c r="CA256" s="218"/>
      <c r="CB256" s="215"/>
      <c r="CC256" s="215"/>
      <c r="CD256" s="215"/>
      <c r="CE256" s="217"/>
      <c r="CF256" s="218"/>
      <c r="CG256" s="215"/>
      <c r="CH256" s="215"/>
      <c r="CI256" s="215"/>
      <c r="CJ256" s="217"/>
      <c r="CK256" s="215"/>
      <c r="CL256" s="215"/>
      <c r="CM256" s="215"/>
      <c r="CN256" s="215"/>
      <c r="CO256" s="215"/>
      <c r="CP256" s="218"/>
      <c r="CQ256" s="215"/>
      <c r="CR256" s="215"/>
      <c r="CS256" s="215"/>
      <c r="CT256" s="217"/>
      <c r="CU256" s="215"/>
      <c r="CV256" s="215"/>
      <c r="CW256" s="215"/>
      <c r="CX256" s="215"/>
      <c r="CY256" s="215"/>
      <c r="CZ256" s="218"/>
      <c r="DA256" s="215"/>
      <c r="DB256" s="215"/>
      <c r="DC256" s="215"/>
      <c r="DD256" s="217"/>
      <c r="DE256" s="215"/>
      <c r="DF256" s="215"/>
      <c r="DG256" s="215"/>
      <c r="DH256" s="215"/>
      <c r="DI256" s="215"/>
      <c r="DJ256" s="219"/>
      <c r="DK256" s="215"/>
      <c r="DL256" s="215"/>
      <c r="DM256" s="215"/>
      <c r="DN256" s="217"/>
      <c r="DO256" s="215"/>
      <c r="DP256" s="215"/>
      <c r="DQ256" s="215"/>
      <c r="DR256" s="215"/>
      <c r="DS256" s="215"/>
      <c r="DT256" s="218"/>
      <c r="DU256" s="215"/>
      <c r="DV256" s="215"/>
      <c r="DW256" s="215"/>
      <c r="DX256" s="217"/>
      <c r="DY256" s="215"/>
      <c r="DZ256" s="215"/>
      <c r="EA256" s="215"/>
      <c r="EB256" s="215"/>
      <c r="EC256" s="215"/>
      <c r="ED256" s="218"/>
      <c r="EE256" s="215"/>
      <c r="EF256" s="215"/>
      <c r="EG256" s="215"/>
      <c r="EH256" s="217"/>
      <c r="EI256" s="215"/>
      <c r="EJ256" s="215"/>
      <c r="EK256" s="215"/>
      <c r="EL256" s="215"/>
      <c r="EM256" s="215"/>
      <c r="EN256" s="218"/>
      <c r="EO256" s="215"/>
      <c r="EP256" s="215"/>
      <c r="EQ256" s="215"/>
      <c r="ER256" s="217"/>
      <c r="ES256" s="215"/>
      <c r="ET256" s="215"/>
      <c r="EU256" s="215"/>
      <c r="EV256" s="215"/>
      <c r="EW256" s="215"/>
      <c r="EX256" s="218"/>
      <c r="EY256" s="215"/>
      <c r="EZ256" s="215"/>
      <c r="FA256" s="215"/>
      <c r="FB256" s="217"/>
      <c r="FC256" s="215"/>
      <c r="FD256" s="215"/>
      <c r="FE256" s="215"/>
      <c r="FF256" s="215"/>
      <c r="FG256" s="215"/>
      <c r="FH256" s="218"/>
      <c r="FI256" s="215"/>
      <c r="FJ256" s="215"/>
      <c r="FK256" s="215"/>
      <c r="FL256" s="217"/>
      <c r="FM256" s="215"/>
      <c r="FN256" s="215"/>
      <c r="FO256" s="215"/>
      <c r="FP256" s="215"/>
      <c r="FQ256" s="215"/>
      <c r="FR256" s="218"/>
      <c r="FS256" s="215"/>
      <c r="FT256" s="215"/>
      <c r="FU256" s="215"/>
      <c r="FV256" s="217"/>
      <c r="FW256" s="215"/>
      <c r="FX256" s="215"/>
      <c r="FY256" s="215"/>
      <c r="FZ256" s="215"/>
      <c r="GA256" s="215"/>
      <c r="GB256" s="218"/>
      <c r="GC256" s="215"/>
      <c r="GD256" s="215"/>
      <c r="GE256" s="215"/>
      <c r="GF256" s="217"/>
      <c r="GG256" s="218"/>
      <c r="GH256" s="215"/>
      <c r="GI256" s="215"/>
      <c r="GJ256" s="215"/>
      <c r="GK256" s="215"/>
      <c r="GL256" s="1505"/>
      <c r="GM256" s="2160"/>
      <c r="GN256" s="2169"/>
      <c r="GO256" s="2168"/>
    </row>
    <row r="257" spans="1:197" ht="10.35" customHeight="1">
      <c r="A257" s="1409"/>
      <c r="B257" s="1390"/>
      <c r="C257" s="1390"/>
      <c r="D257" s="1381"/>
      <c r="E257" s="1390"/>
      <c r="F257" s="1385"/>
      <c r="G257" s="1735"/>
      <c r="H257" s="1736"/>
      <c r="I257" s="1517"/>
      <c r="J257" s="1511"/>
      <c r="K257" s="1511"/>
      <c r="L257" s="1511"/>
      <c r="M257" s="1511"/>
      <c r="N257" s="1510"/>
      <c r="O257" s="1511"/>
      <c r="P257" s="1511"/>
      <c r="Q257" s="1511"/>
      <c r="R257" s="1512"/>
      <c r="S257" s="1511"/>
      <c r="T257" s="1511"/>
      <c r="U257" s="1511"/>
      <c r="V257" s="1511"/>
      <c r="W257" s="1511"/>
      <c r="X257" s="1510"/>
      <c r="Y257" s="1511"/>
      <c r="Z257" s="1511"/>
      <c r="AA257" s="1511"/>
      <c r="AB257" s="1512"/>
      <c r="AC257" s="1511"/>
      <c r="AD257" s="1511"/>
      <c r="AE257" s="1511"/>
      <c r="AF257" s="1511"/>
      <c r="AG257" s="1511"/>
      <c r="AH257" s="1510"/>
      <c r="AI257" s="1511"/>
      <c r="AJ257" s="1511"/>
      <c r="AK257" s="1511"/>
      <c r="AL257" s="1512"/>
      <c r="AM257" s="1511"/>
      <c r="AN257" s="1511"/>
      <c r="AO257" s="1511"/>
      <c r="AP257" s="1511"/>
      <c r="AQ257" s="1511"/>
      <c r="AR257" s="1510"/>
      <c r="AS257" s="1511"/>
      <c r="AT257" s="1511"/>
      <c r="AU257" s="1511"/>
      <c r="AV257" s="1512"/>
      <c r="AW257" s="1510"/>
      <c r="AX257" s="1511"/>
      <c r="AY257" s="1511"/>
      <c r="AZ257" s="1511"/>
      <c r="BA257" s="1521"/>
      <c r="BB257" s="1511"/>
      <c r="BC257" s="1511"/>
      <c r="BD257" s="1511"/>
      <c r="BE257" s="1511"/>
      <c r="BF257" s="1511"/>
      <c r="BG257" s="1510"/>
      <c r="BH257" s="1511"/>
      <c r="BI257" s="1511"/>
      <c r="BJ257" s="1511"/>
      <c r="BK257" s="1512"/>
      <c r="BL257" s="1511"/>
      <c r="BM257" s="1511"/>
      <c r="BN257" s="1511"/>
      <c r="BO257" s="1511"/>
      <c r="BP257" s="1511"/>
      <c r="BQ257" s="1510"/>
      <c r="BR257" s="1511"/>
      <c r="BS257" s="1511"/>
      <c r="BT257" s="1511"/>
      <c r="BU257" s="1512"/>
      <c r="BV257" s="1511"/>
      <c r="BW257" s="1511"/>
      <c r="BX257" s="1511"/>
      <c r="BY257" s="1511"/>
      <c r="BZ257" s="1511"/>
      <c r="CA257" s="1510"/>
      <c r="CB257" s="1511"/>
      <c r="CC257" s="1511"/>
      <c r="CD257" s="1511"/>
      <c r="CE257" s="1512"/>
      <c r="CF257" s="1510"/>
      <c r="CG257" s="1511"/>
      <c r="CH257" s="1511"/>
      <c r="CI257" s="1511"/>
      <c r="CJ257" s="1512"/>
      <c r="CK257" s="1511"/>
      <c r="CL257" s="1511"/>
      <c r="CM257" s="1511"/>
      <c r="CN257" s="1511"/>
      <c r="CO257" s="1511"/>
      <c r="CP257" s="1510"/>
      <c r="CQ257" s="1511"/>
      <c r="CR257" s="1511"/>
      <c r="CS257" s="1511"/>
      <c r="CT257" s="1512"/>
      <c r="CU257" s="1511"/>
      <c r="CV257" s="1511"/>
      <c r="CW257" s="1511"/>
      <c r="CX257" s="1511"/>
      <c r="CY257" s="1511"/>
      <c r="CZ257" s="1510"/>
      <c r="DA257" s="1511"/>
      <c r="DB257" s="1511"/>
      <c r="DC257" s="1511"/>
      <c r="DD257" s="1512"/>
      <c r="DE257" s="1511"/>
      <c r="DF257" s="1511"/>
      <c r="DG257" s="1511"/>
      <c r="DH257" s="1511"/>
      <c r="DI257" s="1511"/>
      <c r="DJ257" s="1522"/>
      <c r="DK257" s="1511"/>
      <c r="DL257" s="1511"/>
      <c r="DM257" s="1511"/>
      <c r="DN257" s="1512"/>
      <c r="DO257" s="1511"/>
      <c r="DP257" s="1511"/>
      <c r="DQ257" s="1511"/>
      <c r="DR257" s="1511"/>
      <c r="DS257" s="1511"/>
      <c r="DT257" s="1510"/>
      <c r="DU257" s="1511"/>
      <c r="DV257" s="1511"/>
      <c r="DW257" s="1511"/>
      <c r="DX257" s="1512"/>
      <c r="DY257" s="1511"/>
      <c r="DZ257" s="1511"/>
      <c r="EA257" s="1511"/>
      <c r="EB257" s="1511"/>
      <c r="EC257" s="1511"/>
      <c r="ED257" s="1510"/>
      <c r="EE257" s="1511"/>
      <c r="EF257" s="1511"/>
      <c r="EG257" s="1511"/>
      <c r="EH257" s="1512"/>
      <c r="EI257" s="1511"/>
      <c r="EJ257" s="1511"/>
      <c r="EK257" s="1511"/>
      <c r="EL257" s="1511"/>
      <c r="EM257" s="1511"/>
      <c r="EN257" s="1510"/>
      <c r="EO257" s="1511"/>
      <c r="EP257" s="1511"/>
      <c r="EQ257" s="1511"/>
      <c r="ER257" s="1512"/>
      <c r="ES257" s="1511"/>
      <c r="ET257" s="1511"/>
      <c r="EU257" s="1511"/>
      <c r="EV257" s="1511"/>
      <c r="EW257" s="1511"/>
      <c r="EX257" s="1510"/>
      <c r="EY257" s="1511"/>
      <c r="EZ257" s="1511"/>
      <c r="FA257" s="1511"/>
      <c r="FB257" s="1512"/>
      <c r="FC257" s="1511"/>
      <c r="FD257" s="1511"/>
      <c r="FE257" s="1511"/>
      <c r="FF257" s="1511"/>
      <c r="FG257" s="1511"/>
      <c r="FH257" s="1510"/>
      <c r="FI257" s="1511"/>
      <c r="FJ257" s="1511"/>
      <c r="FK257" s="1511"/>
      <c r="FL257" s="1512"/>
      <c r="FM257" s="1511"/>
      <c r="FN257" s="1511"/>
      <c r="FO257" s="1511"/>
      <c r="FP257" s="1511"/>
      <c r="FQ257" s="1511"/>
      <c r="FR257" s="1510"/>
      <c r="FS257" s="1511"/>
      <c r="FT257" s="1511"/>
      <c r="FU257" s="1511"/>
      <c r="FV257" s="1512"/>
      <c r="FW257" s="1511"/>
      <c r="FX257" s="1511"/>
      <c r="FY257" s="1511"/>
      <c r="FZ257" s="1511"/>
      <c r="GA257" s="1511"/>
      <c r="GB257" s="1510"/>
      <c r="GC257" s="1511"/>
      <c r="GD257" s="1511"/>
      <c r="GE257" s="1511"/>
      <c r="GF257" s="1512"/>
      <c r="GG257" s="1510"/>
      <c r="GH257" s="1511"/>
      <c r="GI257" s="1511"/>
      <c r="GJ257" s="1511"/>
      <c r="GK257" s="1512"/>
      <c r="GL257" s="1514"/>
      <c r="GM257" s="2160"/>
      <c r="GN257" s="2169"/>
      <c r="GO257" s="2168"/>
    </row>
    <row r="258" spans="1:197" ht="10.35" customHeight="1">
      <c r="A258" s="1409"/>
      <c r="B258" s="1390"/>
      <c r="C258" s="1390"/>
      <c r="D258" s="1381"/>
      <c r="E258" s="1390"/>
      <c r="F258" s="1385"/>
      <c r="G258" s="1737" t="s">
        <v>857</v>
      </c>
      <c r="H258" s="1738"/>
      <c r="I258" s="214"/>
      <c r="J258" s="215"/>
      <c r="K258" s="215"/>
      <c r="L258" s="215"/>
      <c r="M258" s="215"/>
      <c r="N258" s="218"/>
      <c r="O258" s="215"/>
      <c r="P258" s="215"/>
      <c r="Q258" s="215"/>
      <c r="R258" s="217"/>
      <c r="S258" s="215"/>
      <c r="T258" s="215"/>
      <c r="U258" s="215"/>
      <c r="V258" s="215"/>
      <c r="W258" s="215"/>
      <c r="X258" s="218"/>
      <c r="Y258" s="215"/>
      <c r="Z258" s="215"/>
      <c r="AA258" s="215"/>
      <c r="AB258" s="217"/>
      <c r="AC258" s="215"/>
      <c r="AD258" s="215"/>
      <c r="AE258" s="215"/>
      <c r="AF258" s="215"/>
      <c r="AG258" s="215"/>
      <c r="AH258" s="218"/>
      <c r="AI258" s="215"/>
      <c r="AJ258" s="215"/>
      <c r="AK258" s="215"/>
      <c r="AL258" s="217"/>
      <c r="AM258" s="215"/>
      <c r="AN258" s="215"/>
      <c r="AO258" s="215"/>
      <c r="AP258" s="215"/>
      <c r="AQ258" s="215"/>
      <c r="AR258" s="218"/>
      <c r="AS258" s="215"/>
      <c r="AT258" s="215"/>
      <c r="AU258" s="215"/>
      <c r="AV258" s="217"/>
      <c r="AW258" s="218"/>
      <c r="AX258" s="215"/>
      <c r="AY258" s="215"/>
      <c r="AZ258" s="215"/>
      <c r="BA258" s="220"/>
      <c r="BB258" s="215"/>
      <c r="BC258" s="215"/>
      <c r="BD258" s="215"/>
      <c r="BE258" s="215"/>
      <c r="BF258" s="215"/>
      <c r="BG258" s="218"/>
      <c r="BH258" s="215"/>
      <c r="BI258" s="215"/>
      <c r="BJ258" s="215"/>
      <c r="BK258" s="217"/>
      <c r="BL258" s="215"/>
      <c r="BM258" s="215"/>
      <c r="BN258" s="215"/>
      <c r="BO258" s="215"/>
      <c r="BP258" s="215"/>
      <c r="BQ258" s="218"/>
      <c r="BR258" s="215"/>
      <c r="BS258" s="215"/>
      <c r="BT258" s="215"/>
      <c r="BU258" s="217"/>
      <c r="BV258" s="215"/>
      <c r="BW258" s="215"/>
      <c r="BX258" s="215"/>
      <c r="BY258" s="215"/>
      <c r="BZ258" s="215"/>
      <c r="CA258" s="218"/>
      <c r="CB258" s="215"/>
      <c r="CC258" s="215"/>
      <c r="CD258" s="215"/>
      <c r="CE258" s="217"/>
      <c r="CF258" s="218"/>
      <c r="CG258" s="215"/>
      <c r="CH258" s="215"/>
      <c r="CI258" s="215"/>
      <c r="CJ258" s="217"/>
      <c r="CK258" s="215"/>
      <c r="CL258" s="215"/>
      <c r="CM258" s="215"/>
      <c r="CN258" s="215"/>
      <c r="CO258" s="215"/>
      <c r="CP258" s="218"/>
      <c r="CQ258" s="215"/>
      <c r="CR258" s="215"/>
      <c r="CS258" s="215"/>
      <c r="CT258" s="217"/>
      <c r="CU258" s="215"/>
      <c r="CV258" s="215"/>
      <c r="CW258" s="215"/>
      <c r="CX258" s="215"/>
      <c r="CY258" s="215"/>
      <c r="CZ258" s="218"/>
      <c r="DA258" s="215"/>
      <c r="DB258" s="215"/>
      <c r="DC258" s="215"/>
      <c r="DD258" s="217"/>
      <c r="DE258" s="215"/>
      <c r="DF258" s="215"/>
      <c r="DG258" s="215"/>
      <c r="DH258" s="215"/>
      <c r="DI258" s="215"/>
      <c r="DJ258" s="219"/>
      <c r="DK258" s="215"/>
      <c r="DL258" s="215"/>
      <c r="DM258" s="215"/>
      <c r="DN258" s="217"/>
      <c r="DO258" s="215"/>
      <c r="DP258" s="215"/>
      <c r="DQ258" s="215"/>
      <c r="DR258" s="215"/>
      <c r="DS258" s="215"/>
      <c r="DT258" s="218"/>
      <c r="DU258" s="215"/>
      <c r="DV258" s="215"/>
      <c r="DW258" s="215"/>
      <c r="DX258" s="217"/>
      <c r="DY258" s="215"/>
      <c r="DZ258" s="215"/>
      <c r="EA258" s="215"/>
      <c r="EB258" s="215"/>
      <c r="EC258" s="215"/>
      <c r="ED258" s="218"/>
      <c r="EE258" s="215"/>
      <c r="EF258" s="215"/>
      <c r="EG258" s="215"/>
      <c r="EH258" s="217"/>
      <c r="EI258" s="215"/>
      <c r="EJ258" s="215"/>
      <c r="EK258" s="215"/>
      <c r="EL258" s="215"/>
      <c r="EM258" s="215"/>
      <c r="EN258" s="218"/>
      <c r="EO258" s="215"/>
      <c r="EP258" s="215"/>
      <c r="EQ258" s="215"/>
      <c r="ER258" s="217"/>
      <c r="ES258" s="215"/>
      <c r="ET258" s="215"/>
      <c r="EU258" s="215"/>
      <c r="EV258" s="215"/>
      <c r="EW258" s="215"/>
      <c r="EX258" s="218"/>
      <c r="EY258" s="215"/>
      <c r="EZ258" s="215"/>
      <c r="FA258" s="215"/>
      <c r="FB258" s="217"/>
      <c r="FC258" s="215"/>
      <c r="FD258" s="215"/>
      <c r="FE258" s="215"/>
      <c r="FF258" s="215"/>
      <c r="FG258" s="215"/>
      <c r="FH258" s="218"/>
      <c r="FI258" s="215"/>
      <c r="FJ258" s="215"/>
      <c r="FK258" s="215"/>
      <c r="FL258" s="217"/>
      <c r="FM258" s="215"/>
      <c r="FN258" s="215"/>
      <c r="FO258" s="215"/>
      <c r="FP258" s="215"/>
      <c r="FQ258" s="215"/>
      <c r="FR258" s="218"/>
      <c r="FS258" s="215"/>
      <c r="FT258" s="215"/>
      <c r="FU258" s="215"/>
      <c r="FV258" s="217"/>
      <c r="FW258" s="215"/>
      <c r="FX258" s="215"/>
      <c r="FY258" s="215"/>
      <c r="FZ258" s="215"/>
      <c r="GA258" s="215"/>
      <c r="GB258" s="218"/>
      <c r="GC258" s="215"/>
      <c r="GD258" s="215"/>
      <c r="GE258" s="215"/>
      <c r="GF258" s="217"/>
      <c r="GG258" s="218"/>
      <c r="GH258" s="215"/>
      <c r="GI258" s="215"/>
      <c r="GJ258" s="215"/>
      <c r="GK258" s="215"/>
      <c r="GL258" s="1504">
        <f>SUM(I260:GK260)</f>
        <v>0</v>
      </c>
      <c r="GM258" s="2157">
        <f>ROUND(GL258/20,2)</f>
        <v>0</v>
      </c>
      <c r="GN258" s="2169"/>
      <c r="GO258" s="2168"/>
    </row>
    <row r="259" spans="1:197" ht="10.35" customHeight="1">
      <c r="A259" s="1409"/>
      <c r="B259" s="1390"/>
      <c r="C259" s="1390"/>
      <c r="D259" s="1381"/>
      <c r="E259" s="1390"/>
      <c r="F259" s="1385"/>
      <c r="G259" s="1739"/>
      <c r="H259" s="1740"/>
      <c r="I259" s="214"/>
      <c r="J259" s="215"/>
      <c r="K259" s="215"/>
      <c r="L259" s="215"/>
      <c r="M259" s="215"/>
      <c r="N259" s="218"/>
      <c r="O259" s="215"/>
      <c r="P259" s="215"/>
      <c r="Q259" s="215"/>
      <c r="R259" s="217"/>
      <c r="S259" s="215"/>
      <c r="T259" s="215"/>
      <c r="U259" s="215"/>
      <c r="V259" s="215"/>
      <c r="W259" s="215"/>
      <c r="X259" s="218"/>
      <c r="Y259" s="215"/>
      <c r="Z259" s="215"/>
      <c r="AA259" s="215"/>
      <c r="AB259" s="217"/>
      <c r="AC259" s="215"/>
      <c r="AD259" s="215"/>
      <c r="AE259" s="215"/>
      <c r="AF259" s="215"/>
      <c r="AG259" s="215"/>
      <c r="AH259" s="218"/>
      <c r="AI259" s="215"/>
      <c r="AJ259" s="215"/>
      <c r="AK259" s="215"/>
      <c r="AL259" s="217"/>
      <c r="AM259" s="215"/>
      <c r="AN259" s="215"/>
      <c r="AO259" s="215"/>
      <c r="AP259" s="215"/>
      <c r="AQ259" s="215"/>
      <c r="AR259" s="218"/>
      <c r="AS259" s="215"/>
      <c r="AT259" s="215"/>
      <c r="AU259" s="215"/>
      <c r="AV259" s="217"/>
      <c r="AW259" s="218"/>
      <c r="AX259" s="215"/>
      <c r="AY259" s="215"/>
      <c r="AZ259" s="215"/>
      <c r="BA259" s="220"/>
      <c r="BB259" s="215"/>
      <c r="BC259" s="215"/>
      <c r="BD259" s="215"/>
      <c r="BE259" s="215"/>
      <c r="BF259" s="215"/>
      <c r="BG259" s="218"/>
      <c r="BH259" s="215"/>
      <c r="BI259" s="215"/>
      <c r="BJ259" s="215"/>
      <c r="BK259" s="217"/>
      <c r="BL259" s="215"/>
      <c r="BM259" s="215"/>
      <c r="BN259" s="215"/>
      <c r="BO259" s="215"/>
      <c r="BP259" s="215"/>
      <c r="BQ259" s="218"/>
      <c r="BR259" s="215"/>
      <c r="BS259" s="215"/>
      <c r="BT259" s="215"/>
      <c r="BU259" s="217"/>
      <c r="BV259" s="215"/>
      <c r="BW259" s="215"/>
      <c r="BX259" s="215"/>
      <c r="BY259" s="215"/>
      <c r="BZ259" s="215"/>
      <c r="CA259" s="218"/>
      <c r="CB259" s="215"/>
      <c r="CC259" s="215"/>
      <c r="CD259" s="215"/>
      <c r="CE259" s="217"/>
      <c r="CF259" s="218"/>
      <c r="CG259" s="215"/>
      <c r="CH259" s="215"/>
      <c r="CI259" s="215"/>
      <c r="CJ259" s="217"/>
      <c r="CK259" s="215"/>
      <c r="CL259" s="215"/>
      <c r="CM259" s="215"/>
      <c r="CN259" s="215"/>
      <c r="CO259" s="215"/>
      <c r="CP259" s="218"/>
      <c r="CQ259" s="215"/>
      <c r="CR259" s="215"/>
      <c r="CS259" s="215"/>
      <c r="CT259" s="217"/>
      <c r="CU259" s="215"/>
      <c r="CV259" s="215"/>
      <c r="CW259" s="215"/>
      <c r="CX259" s="215"/>
      <c r="CY259" s="215"/>
      <c r="CZ259" s="218"/>
      <c r="DA259" s="215"/>
      <c r="DB259" s="215"/>
      <c r="DC259" s="215"/>
      <c r="DD259" s="217"/>
      <c r="DE259" s="215"/>
      <c r="DF259" s="215"/>
      <c r="DG259" s="215"/>
      <c r="DH259" s="215"/>
      <c r="DI259" s="215"/>
      <c r="DJ259" s="219"/>
      <c r="DK259" s="215"/>
      <c r="DL259" s="215"/>
      <c r="DM259" s="215"/>
      <c r="DN259" s="217"/>
      <c r="DO259" s="215"/>
      <c r="DP259" s="215"/>
      <c r="DQ259" s="215"/>
      <c r="DR259" s="215"/>
      <c r="DS259" s="215"/>
      <c r="DT259" s="218"/>
      <c r="DU259" s="215"/>
      <c r="DV259" s="215"/>
      <c r="DW259" s="215"/>
      <c r="DX259" s="217"/>
      <c r="DY259" s="215"/>
      <c r="DZ259" s="215"/>
      <c r="EA259" s="215"/>
      <c r="EB259" s="215"/>
      <c r="EC259" s="215"/>
      <c r="ED259" s="218"/>
      <c r="EE259" s="215"/>
      <c r="EF259" s="215"/>
      <c r="EG259" s="215"/>
      <c r="EH259" s="217"/>
      <c r="EI259" s="215"/>
      <c r="EJ259" s="215"/>
      <c r="EK259" s="215"/>
      <c r="EL259" s="215"/>
      <c r="EM259" s="215"/>
      <c r="EN259" s="218"/>
      <c r="EO259" s="215"/>
      <c r="EP259" s="215"/>
      <c r="EQ259" s="215"/>
      <c r="ER259" s="217"/>
      <c r="ES259" s="215"/>
      <c r="ET259" s="215"/>
      <c r="EU259" s="215"/>
      <c r="EV259" s="215"/>
      <c r="EW259" s="215"/>
      <c r="EX259" s="218"/>
      <c r="EY259" s="215"/>
      <c r="EZ259" s="215"/>
      <c r="FA259" s="215"/>
      <c r="FB259" s="217"/>
      <c r="FC259" s="215"/>
      <c r="FD259" s="215"/>
      <c r="FE259" s="215"/>
      <c r="FF259" s="215"/>
      <c r="FG259" s="215"/>
      <c r="FH259" s="218"/>
      <c r="FI259" s="215"/>
      <c r="FJ259" s="215"/>
      <c r="FK259" s="215"/>
      <c r="FL259" s="217"/>
      <c r="FM259" s="215"/>
      <c r="FN259" s="215"/>
      <c r="FO259" s="215"/>
      <c r="FP259" s="215"/>
      <c r="FQ259" s="215"/>
      <c r="FR259" s="218"/>
      <c r="FS259" s="215"/>
      <c r="FT259" s="215"/>
      <c r="FU259" s="215"/>
      <c r="FV259" s="217"/>
      <c r="FW259" s="215"/>
      <c r="FX259" s="215"/>
      <c r="FY259" s="215"/>
      <c r="FZ259" s="215"/>
      <c r="GA259" s="215"/>
      <c r="GB259" s="218"/>
      <c r="GC259" s="215"/>
      <c r="GD259" s="215"/>
      <c r="GE259" s="215"/>
      <c r="GF259" s="217"/>
      <c r="GG259" s="218"/>
      <c r="GH259" s="215"/>
      <c r="GI259" s="215"/>
      <c r="GJ259" s="215"/>
      <c r="GK259" s="215"/>
      <c r="GL259" s="1505"/>
      <c r="GM259" s="2154"/>
      <c r="GN259" s="2169"/>
      <c r="GO259" s="2168"/>
    </row>
    <row r="260" spans="1:197" ht="10.35" customHeight="1">
      <c r="A260" s="1409"/>
      <c r="B260" s="1390"/>
      <c r="C260" s="1390"/>
      <c r="D260" s="1381"/>
      <c r="E260" s="1390"/>
      <c r="F260" s="1385"/>
      <c r="G260" s="1741"/>
      <c r="H260" s="1742"/>
      <c r="I260" s="1517"/>
      <c r="J260" s="1511"/>
      <c r="K260" s="1511"/>
      <c r="L260" s="1511"/>
      <c r="M260" s="1511"/>
      <c r="N260" s="1510"/>
      <c r="O260" s="1511"/>
      <c r="P260" s="1511"/>
      <c r="Q260" s="1511"/>
      <c r="R260" s="1512"/>
      <c r="S260" s="1511"/>
      <c r="T260" s="1511"/>
      <c r="U260" s="1511"/>
      <c r="V260" s="1511"/>
      <c r="W260" s="1511"/>
      <c r="X260" s="1510"/>
      <c r="Y260" s="1511"/>
      <c r="Z260" s="1511"/>
      <c r="AA260" s="1511"/>
      <c r="AB260" s="1512"/>
      <c r="AC260" s="1511"/>
      <c r="AD260" s="1511"/>
      <c r="AE260" s="1511"/>
      <c r="AF260" s="1511"/>
      <c r="AG260" s="1511"/>
      <c r="AH260" s="1510"/>
      <c r="AI260" s="1511"/>
      <c r="AJ260" s="1511"/>
      <c r="AK260" s="1511"/>
      <c r="AL260" s="1512"/>
      <c r="AM260" s="1511"/>
      <c r="AN260" s="1511"/>
      <c r="AO260" s="1511"/>
      <c r="AP260" s="1511"/>
      <c r="AQ260" s="1511"/>
      <c r="AR260" s="1510"/>
      <c r="AS260" s="1511"/>
      <c r="AT260" s="1511"/>
      <c r="AU260" s="1511"/>
      <c r="AV260" s="1512"/>
      <c r="AW260" s="1510"/>
      <c r="AX260" s="1511"/>
      <c r="AY260" s="1511"/>
      <c r="AZ260" s="1511"/>
      <c r="BA260" s="1521"/>
      <c r="BB260" s="1511"/>
      <c r="BC260" s="1511"/>
      <c r="BD260" s="1511"/>
      <c r="BE260" s="1511"/>
      <c r="BF260" s="1511"/>
      <c r="BG260" s="1510"/>
      <c r="BH260" s="1511"/>
      <c r="BI260" s="1511"/>
      <c r="BJ260" s="1511"/>
      <c r="BK260" s="1512"/>
      <c r="BL260" s="1511"/>
      <c r="BM260" s="1511"/>
      <c r="BN260" s="1511"/>
      <c r="BO260" s="1511"/>
      <c r="BP260" s="1511"/>
      <c r="BQ260" s="1510"/>
      <c r="BR260" s="1511"/>
      <c r="BS260" s="1511"/>
      <c r="BT260" s="1511"/>
      <c r="BU260" s="1512"/>
      <c r="BV260" s="1511"/>
      <c r="BW260" s="1511"/>
      <c r="BX260" s="1511"/>
      <c r="BY260" s="1511"/>
      <c r="BZ260" s="1511"/>
      <c r="CA260" s="1510"/>
      <c r="CB260" s="1511"/>
      <c r="CC260" s="1511"/>
      <c r="CD260" s="1511"/>
      <c r="CE260" s="1512"/>
      <c r="CF260" s="1510"/>
      <c r="CG260" s="1511"/>
      <c r="CH260" s="1511"/>
      <c r="CI260" s="1511"/>
      <c r="CJ260" s="1512"/>
      <c r="CK260" s="1511"/>
      <c r="CL260" s="1511"/>
      <c r="CM260" s="1511"/>
      <c r="CN260" s="1511"/>
      <c r="CO260" s="1511"/>
      <c r="CP260" s="1510"/>
      <c r="CQ260" s="1511"/>
      <c r="CR260" s="1511"/>
      <c r="CS260" s="1511"/>
      <c r="CT260" s="1512"/>
      <c r="CU260" s="1511"/>
      <c r="CV260" s="1511"/>
      <c r="CW260" s="1511"/>
      <c r="CX260" s="1511"/>
      <c r="CY260" s="1511"/>
      <c r="CZ260" s="1510"/>
      <c r="DA260" s="1511"/>
      <c r="DB260" s="1511"/>
      <c r="DC260" s="1511"/>
      <c r="DD260" s="1512"/>
      <c r="DE260" s="1511"/>
      <c r="DF260" s="1511"/>
      <c r="DG260" s="1511"/>
      <c r="DH260" s="1511"/>
      <c r="DI260" s="1511"/>
      <c r="DJ260" s="1522"/>
      <c r="DK260" s="1511"/>
      <c r="DL260" s="1511"/>
      <c r="DM260" s="1511"/>
      <c r="DN260" s="1512"/>
      <c r="DO260" s="1511"/>
      <c r="DP260" s="1511"/>
      <c r="DQ260" s="1511"/>
      <c r="DR260" s="1511"/>
      <c r="DS260" s="1511"/>
      <c r="DT260" s="1510"/>
      <c r="DU260" s="1511"/>
      <c r="DV260" s="1511"/>
      <c r="DW260" s="1511"/>
      <c r="DX260" s="1512"/>
      <c r="DY260" s="1511"/>
      <c r="DZ260" s="1511"/>
      <c r="EA260" s="1511"/>
      <c r="EB260" s="1511"/>
      <c r="EC260" s="1511"/>
      <c r="ED260" s="1510"/>
      <c r="EE260" s="1511"/>
      <c r="EF260" s="1511"/>
      <c r="EG260" s="1511"/>
      <c r="EH260" s="1512"/>
      <c r="EI260" s="1511"/>
      <c r="EJ260" s="1511"/>
      <c r="EK260" s="1511"/>
      <c r="EL260" s="1511"/>
      <c r="EM260" s="1511"/>
      <c r="EN260" s="1510"/>
      <c r="EO260" s="1511"/>
      <c r="EP260" s="1511"/>
      <c r="EQ260" s="1511"/>
      <c r="ER260" s="1512"/>
      <c r="ES260" s="1511"/>
      <c r="ET260" s="1511"/>
      <c r="EU260" s="1511"/>
      <c r="EV260" s="1511"/>
      <c r="EW260" s="1511"/>
      <c r="EX260" s="1510"/>
      <c r="EY260" s="1511"/>
      <c r="EZ260" s="1511"/>
      <c r="FA260" s="1511"/>
      <c r="FB260" s="1512"/>
      <c r="FC260" s="1511"/>
      <c r="FD260" s="1511"/>
      <c r="FE260" s="1511"/>
      <c r="FF260" s="1511"/>
      <c r="FG260" s="1511"/>
      <c r="FH260" s="1510"/>
      <c r="FI260" s="1511"/>
      <c r="FJ260" s="1511"/>
      <c r="FK260" s="1511"/>
      <c r="FL260" s="1512"/>
      <c r="FM260" s="1511"/>
      <c r="FN260" s="1511"/>
      <c r="FO260" s="1511"/>
      <c r="FP260" s="1511"/>
      <c r="FQ260" s="1511"/>
      <c r="FR260" s="1510"/>
      <c r="FS260" s="1511"/>
      <c r="FT260" s="1511"/>
      <c r="FU260" s="1511"/>
      <c r="FV260" s="1512"/>
      <c r="FW260" s="1511"/>
      <c r="FX260" s="1511"/>
      <c r="FY260" s="1511"/>
      <c r="FZ260" s="1511"/>
      <c r="GA260" s="1511"/>
      <c r="GB260" s="1510"/>
      <c r="GC260" s="1511"/>
      <c r="GD260" s="1511"/>
      <c r="GE260" s="1511"/>
      <c r="GF260" s="1512"/>
      <c r="GG260" s="1510"/>
      <c r="GH260" s="1511"/>
      <c r="GI260" s="1511"/>
      <c r="GJ260" s="1511"/>
      <c r="GK260" s="1513"/>
      <c r="GL260" s="1514"/>
      <c r="GM260" s="2155"/>
      <c r="GN260" s="2169"/>
      <c r="GO260" s="2168"/>
    </row>
    <row r="261" spans="1:197" ht="10.35" customHeight="1">
      <c r="A261" s="1409"/>
      <c r="B261" s="1390"/>
      <c r="C261" s="1390"/>
      <c r="D261" s="1381"/>
      <c r="E261" s="1390"/>
      <c r="F261" s="1385"/>
      <c r="G261" s="1781" t="s">
        <v>858</v>
      </c>
      <c r="H261" s="1738"/>
      <c r="I261" s="214"/>
      <c r="J261" s="215"/>
      <c r="K261" s="215"/>
      <c r="L261" s="215"/>
      <c r="M261" s="215"/>
      <c r="N261" s="218"/>
      <c r="O261" s="215"/>
      <c r="P261" s="215"/>
      <c r="Q261" s="215"/>
      <c r="R261" s="217"/>
      <c r="S261" s="215"/>
      <c r="T261" s="215"/>
      <c r="U261" s="215"/>
      <c r="V261" s="215"/>
      <c r="W261" s="215"/>
      <c r="X261" s="218"/>
      <c r="Y261" s="215"/>
      <c r="Z261" s="215"/>
      <c r="AA261" s="215"/>
      <c r="AB261" s="217"/>
      <c r="AC261" s="215"/>
      <c r="AD261" s="215"/>
      <c r="AE261" s="215"/>
      <c r="AF261" s="215"/>
      <c r="AG261" s="215"/>
      <c r="AH261" s="218"/>
      <c r="AI261" s="215"/>
      <c r="AJ261" s="215"/>
      <c r="AK261" s="215"/>
      <c r="AL261" s="217"/>
      <c r="AM261" s="215"/>
      <c r="AN261" s="215"/>
      <c r="AO261" s="215"/>
      <c r="AP261" s="215"/>
      <c r="AQ261" s="215"/>
      <c r="AR261" s="218"/>
      <c r="AS261" s="215"/>
      <c r="AT261" s="215"/>
      <c r="AU261" s="215"/>
      <c r="AV261" s="217"/>
      <c r="AW261" s="218"/>
      <c r="AX261" s="215"/>
      <c r="AY261" s="215"/>
      <c r="AZ261" s="215"/>
      <c r="BA261" s="220"/>
      <c r="BB261" s="215"/>
      <c r="BC261" s="215"/>
      <c r="BD261" s="215"/>
      <c r="BE261" s="215"/>
      <c r="BF261" s="215"/>
      <c r="BG261" s="218"/>
      <c r="BH261" s="215"/>
      <c r="BI261" s="215"/>
      <c r="BJ261" s="215"/>
      <c r="BK261" s="217"/>
      <c r="BL261" s="215"/>
      <c r="BM261" s="215"/>
      <c r="BN261" s="215"/>
      <c r="BO261" s="215"/>
      <c r="BP261" s="215"/>
      <c r="BQ261" s="218"/>
      <c r="BR261" s="215"/>
      <c r="BS261" s="215"/>
      <c r="BT261" s="215"/>
      <c r="BU261" s="217"/>
      <c r="BV261" s="215"/>
      <c r="BW261" s="215"/>
      <c r="BX261" s="215"/>
      <c r="BY261" s="215"/>
      <c r="BZ261" s="215"/>
      <c r="CA261" s="218"/>
      <c r="CB261" s="215"/>
      <c r="CC261" s="215"/>
      <c r="CD261" s="215"/>
      <c r="CE261" s="217"/>
      <c r="CF261" s="218"/>
      <c r="CG261" s="215"/>
      <c r="CH261" s="215"/>
      <c r="CI261" s="215"/>
      <c r="CJ261" s="217"/>
      <c r="CK261" s="215"/>
      <c r="CL261" s="215"/>
      <c r="CM261" s="215"/>
      <c r="CN261" s="215"/>
      <c r="CO261" s="215"/>
      <c r="CP261" s="218"/>
      <c r="CQ261" s="215"/>
      <c r="CR261" s="215"/>
      <c r="CS261" s="215"/>
      <c r="CT261" s="217"/>
      <c r="CU261" s="215"/>
      <c r="CV261" s="215"/>
      <c r="CW261" s="215"/>
      <c r="CX261" s="215"/>
      <c r="CY261" s="215"/>
      <c r="CZ261" s="218"/>
      <c r="DA261" s="215"/>
      <c r="DB261" s="215"/>
      <c r="DC261" s="215"/>
      <c r="DD261" s="217"/>
      <c r="DE261" s="215"/>
      <c r="DF261" s="215"/>
      <c r="DG261" s="215"/>
      <c r="DH261" s="215"/>
      <c r="DI261" s="215"/>
      <c r="DJ261" s="219"/>
      <c r="DK261" s="215"/>
      <c r="DL261" s="215"/>
      <c r="DM261" s="215"/>
      <c r="DN261" s="217"/>
      <c r="DO261" s="215"/>
      <c r="DP261" s="215"/>
      <c r="DQ261" s="215"/>
      <c r="DR261" s="215"/>
      <c r="DS261" s="215"/>
      <c r="DT261" s="218"/>
      <c r="DU261" s="215"/>
      <c r="DV261" s="215"/>
      <c r="DW261" s="215"/>
      <c r="DX261" s="217"/>
      <c r="DY261" s="215"/>
      <c r="DZ261" s="215"/>
      <c r="EA261" s="215"/>
      <c r="EB261" s="215"/>
      <c r="EC261" s="215"/>
      <c r="ED261" s="218"/>
      <c r="EE261" s="215"/>
      <c r="EF261" s="215"/>
      <c r="EG261" s="215"/>
      <c r="EH261" s="217"/>
      <c r="EI261" s="215"/>
      <c r="EJ261" s="215"/>
      <c r="EK261" s="215"/>
      <c r="EL261" s="215"/>
      <c r="EM261" s="215"/>
      <c r="EN261" s="218"/>
      <c r="EO261" s="215"/>
      <c r="EP261" s="215"/>
      <c r="EQ261" s="215"/>
      <c r="ER261" s="217"/>
      <c r="ES261" s="215"/>
      <c r="ET261" s="215"/>
      <c r="EU261" s="215"/>
      <c r="EV261" s="215"/>
      <c r="EW261" s="215"/>
      <c r="EX261" s="218"/>
      <c r="EY261" s="215"/>
      <c r="EZ261" s="215"/>
      <c r="FA261" s="215"/>
      <c r="FB261" s="217"/>
      <c r="FC261" s="215"/>
      <c r="FD261" s="215"/>
      <c r="FE261" s="215"/>
      <c r="FF261" s="215"/>
      <c r="FG261" s="215"/>
      <c r="FH261" s="218"/>
      <c r="FI261" s="215"/>
      <c r="FJ261" s="215"/>
      <c r="FK261" s="215"/>
      <c r="FL261" s="217"/>
      <c r="FM261" s="215"/>
      <c r="FN261" s="215"/>
      <c r="FO261" s="215"/>
      <c r="FP261" s="215"/>
      <c r="FQ261" s="215"/>
      <c r="FR261" s="218"/>
      <c r="FS261" s="215"/>
      <c r="FT261" s="215"/>
      <c r="FU261" s="215"/>
      <c r="FV261" s="217"/>
      <c r="FW261" s="215"/>
      <c r="FX261" s="215"/>
      <c r="FY261" s="215"/>
      <c r="FZ261" s="215"/>
      <c r="GA261" s="215"/>
      <c r="GB261" s="218"/>
      <c r="GC261" s="215"/>
      <c r="GD261" s="215"/>
      <c r="GE261" s="215"/>
      <c r="GF261" s="217"/>
      <c r="GG261" s="218"/>
      <c r="GH261" s="215"/>
      <c r="GI261" s="215"/>
      <c r="GJ261" s="215"/>
      <c r="GK261" s="215"/>
      <c r="GL261" s="1504">
        <f>SUM(I263:GK263)</f>
        <v>0</v>
      </c>
      <c r="GM261" s="2157">
        <f>ROUND(GL261/20,2)</f>
        <v>0</v>
      </c>
      <c r="GN261" s="2169"/>
      <c r="GO261" s="2168"/>
    </row>
    <row r="262" spans="1:197" ht="10.35" customHeight="1">
      <c r="A262" s="1409"/>
      <c r="B262" s="1390"/>
      <c r="C262" s="1390"/>
      <c r="D262" s="1381"/>
      <c r="E262" s="1390"/>
      <c r="F262" s="1385"/>
      <c r="G262" s="1733"/>
      <c r="H262" s="1740"/>
      <c r="I262" s="215"/>
      <c r="J262" s="215"/>
      <c r="K262" s="215"/>
      <c r="L262" s="215"/>
      <c r="M262" s="215"/>
      <c r="N262" s="218"/>
      <c r="O262" s="215"/>
      <c r="P262" s="215"/>
      <c r="Q262" s="215"/>
      <c r="R262" s="217"/>
      <c r="S262" s="215"/>
      <c r="T262" s="215"/>
      <c r="U262" s="215"/>
      <c r="V262" s="215"/>
      <c r="W262" s="215"/>
      <c r="X262" s="218"/>
      <c r="Y262" s="215"/>
      <c r="Z262" s="215"/>
      <c r="AA262" s="215"/>
      <c r="AB262" s="217"/>
      <c r="AC262" s="215"/>
      <c r="AD262" s="215"/>
      <c r="AE262" s="215"/>
      <c r="AF262" s="215"/>
      <c r="AG262" s="215"/>
      <c r="AH262" s="218"/>
      <c r="AI262" s="215"/>
      <c r="AJ262" s="215"/>
      <c r="AK262" s="215"/>
      <c r="AL262" s="217"/>
      <c r="AM262" s="215"/>
      <c r="AN262" s="215"/>
      <c r="AO262" s="215"/>
      <c r="AP262" s="215"/>
      <c r="AQ262" s="215"/>
      <c r="AR262" s="218"/>
      <c r="AS262" s="215"/>
      <c r="AT262" s="215"/>
      <c r="AU262" s="215"/>
      <c r="AV262" s="217"/>
      <c r="AW262" s="218"/>
      <c r="AX262" s="215"/>
      <c r="AY262" s="215"/>
      <c r="AZ262" s="215"/>
      <c r="BA262" s="220"/>
      <c r="BB262" s="215"/>
      <c r="BC262" s="215"/>
      <c r="BD262" s="215"/>
      <c r="BE262" s="215"/>
      <c r="BF262" s="215"/>
      <c r="BG262" s="218"/>
      <c r="BH262" s="215"/>
      <c r="BI262" s="215"/>
      <c r="BJ262" s="215"/>
      <c r="BK262" s="217"/>
      <c r="BL262" s="215"/>
      <c r="BM262" s="215"/>
      <c r="BN262" s="215"/>
      <c r="BO262" s="215"/>
      <c r="BP262" s="215"/>
      <c r="BQ262" s="218"/>
      <c r="BR262" s="215"/>
      <c r="BS262" s="215"/>
      <c r="BT262" s="215"/>
      <c r="BU262" s="217"/>
      <c r="BV262" s="215"/>
      <c r="BW262" s="215"/>
      <c r="BX262" s="215"/>
      <c r="BY262" s="215"/>
      <c r="BZ262" s="215"/>
      <c r="CA262" s="218"/>
      <c r="CB262" s="215"/>
      <c r="CC262" s="215"/>
      <c r="CD262" s="215"/>
      <c r="CE262" s="217"/>
      <c r="CF262" s="218"/>
      <c r="CG262" s="215"/>
      <c r="CH262" s="215"/>
      <c r="CI262" s="215"/>
      <c r="CJ262" s="217"/>
      <c r="CK262" s="215"/>
      <c r="CL262" s="215"/>
      <c r="CM262" s="215"/>
      <c r="CN262" s="215"/>
      <c r="CO262" s="215"/>
      <c r="CP262" s="218"/>
      <c r="CQ262" s="215"/>
      <c r="CR262" s="215"/>
      <c r="CS262" s="215"/>
      <c r="CT262" s="217"/>
      <c r="CU262" s="215"/>
      <c r="CV262" s="215"/>
      <c r="CW262" s="215"/>
      <c r="CX262" s="215"/>
      <c r="CY262" s="215"/>
      <c r="CZ262" s="218"/>
      <c r="DA262" s="215"/>
      <c r="DB262" s="215"/>
      <c r="DC262" s="215"/>
      <c r="DD262" s="217"/>
      <c r="DE262" s="215"/>
      <c r="DF262" s="215"/>
      <c r="DG262" s="215"/>
      <c r="DH262" s="215"/>
      <c r="DI262" s="215"/>
      <c r="DJ262" s="219"/>
      <c r="DK262" s="215"/>
      <c r="DL262" s="215"/>
      <c r="DM262" s="215"/>
      <c r="DN262" s="217"/>
      <c r="DO262" s="215"/>
      <c r="DP262" s="215"/>
      <c r="DQ262" s="215"/>
      <c r="DR262" s="215"/>
      <c r="DS262" s="215"/>
      <c r="DT262" s="218"/>
      <c r="DU262" s="215"/>
      <c r="DV262" s="215"/>
      <c r="DW262" s="215"/>
      <c r="DX262" s="217"/>
      <c r="DY262" s="215"/>
      <c r="DZ262" s="215"/>
      <c r="EA262" s="215"/>
      <c r="EB262" s="215"/>
      <c r="EC262" s="215"/>
      <c r="ED262" s="218"/>
      <c r="EE262" s="215"/>
      <c r="EF262" s="215"/>
      <c r="EG262" s="215"/>
      <c r="EH262" s="217"/>
      <c r="EI262" s="215"/>
      <c r="EJ262" s="215"/>
      <c r="EK262" s="215"/>
      <c r="EL262" s="215"/>
      <c r="EM262" s="215"/>
      <c r="EN262" s="218"/>
      <c r="EO262" s="215"/>
      <c r="EP262" s="215"/>
      <c r="EQ262" s="215"/>
      <c r="ER262" s="217"/>
      <c r="ES262" s="215"/>
      <c r="ET262" s="215"/>
      <c r="EU262" s="215"/>
      <c r="EV262" s="215"/>
      <c r="EW262" s="215"/>
      <c r="EX262" s="218"/>
      <c r="EY262" s="215"/>
      <c r="EZ262" s="215"/>
      <c r="FA262" s="215"/>
      <c r="FB262" s="217"/>
      <c r="FC262" s="215"/>
      <c r="FD262" s="215"/>
      <c r="FE262" s="215"/>
      <c r="FF262" s="215"/>
      <c r="FG262" s="215"/>
      <c r="FH262" s="218"/>
      <c r="FI262" s="215"/>
      <c r="FJ262" s="215"/>
      <c r="FK262" s="215"/>
      <c r="FL262" s="217"/>
      <c r="FM262" s="215"/>
      <c r="FN262" s="215"/>
      <c r="FO262" s="215"/>
      <c r="FP262" s="215"/>
      <c r="FQ262" s="215"/>
      <c r="FR262" s="218"/>
      <c r="FS262" s="215"/>
      <c r="FT262" s="215"/>
      <c r="FU262" s="215"/>
      <c r="FV262" s="217"/>
      <c r="FW262" s="215"/>
      <c r="FX262" s="215"/>
      <c r="FY262" s="215"/>
      <c r="FZ262" s="215"/>
      <c r="GA262" s="215"/>
      <c r="GB262" s="218"/>
      <c r="GC262" s="215"/>
      <c r="GD262" s="215"/>
      <c r="GE262" s="215"/>
      <c r="GF262" s="217"/>
      <c r="GG262" s="218"/>
      <c r="GH262" s="215"/>
      <c r="GI262" s="215"/>
      <c r="GJ262" s="215"/>
      <c r="GK262" s="215"/>
      <c r="GL262" s="1505"/>
      <c r="GM262" s="2154"/>
      <c r="GN262" s="2169"/>
      <c r="GO262" s="2168"/>
    </row>
    <row r="263" spans="1:197" ht="10.35" customHeight="1" thickBot="1">
      <c r="A263" s="1410"/>
      <c r="B263" s="1406"/>
      <c r="C263" s="1406"/>
      <c r="D263" s="1384"/>
      <c r="E263" s="1406"/>
      <c r="F263" s="1385"/>
      <c r="G263" s="1782"/>
      <c r="H263" s="1783"/>
      <c r="I263" s="1536"/>
      <c r="J263" s="1502"/>
      <c r="K263" s="1502"/>
      <c r="L263" s="1502"/>
      <c r="M263" s="1502"/>
      <c r="N263" s="1501"/>
      <c r="O263" s="1502"/>
      <c r="P263" s="1502"/>
      <c r="Q263" s="1502"/>
      <c r="R263" s="1503"/>
      <c r="S263" s="1502"/>
      <c r="T263" s="1502"/>
      <c r="U263" s="1502"/>
      <c r="V263" s="1502"/>
      <c r="W263" s="1502"/>
      <c r="X263" s="1501"/>
      <c r="Y263" s="1502"/>
      <c r="Z263" s="1502"/>
      <c r="AA263" s="1502"/>
      <c r="AB263" s="1503"/>
      <c r="AC263" s="1539"/>
      <c r="AD263" s="1539"/>
      <c r="AE263" s="1539"/>
      <c r="AF263" s="1539"/>
      <c r="AG263" s="1539"/>
      <c r="AH263" s="1533"/>
      <c r="AI263" s="1534"/>
      <c r="AJ263" s="1534"/>
      <c r="AK263" s="1534"/>
      <c r="AL263" s="1535"/>
      <c r="AM263" s="1534"/>
      <c r="AN263" s="1542"/>
      <c r="AO263" s="1542"/>
      <c r="AP263" s="1542"/>
      <c r="AQ263" s="1542"/>
      <c r="AR263" s="1533"/>
      <c r="AS263" s="1534"/>
      <c r="AT263" s="1534"/>
      <c r="AU263" s="1534"/>
      <c r="AV263" s="1535"/>
      <c r="AW263" s="1501"/>
      <c r="AX263" s="1502"/>
      <c r="AY263" s="1502"/>
      <c r="AZ263" s="1502"/>
      <c r="BA263" s="1544"/>
      <c r="BB263" s="1502"/>
      <c r="BC263" s="1502"/>
      <c r="BD263" s="1502"/>
      <c r="BE263" s="1502"/>
      <c r="BF263" s="1502"/>
      <c r="BG263" s="1501"/>
      <c r="BH263" s="1502"/>
      <c r="BI263" s="1502"/>
      <c r="BJ263" s="1502"/>
      <c r="BK263" s="1503"/>
      <c r="BL263" s="1501"/>
      <c r="BM263" s="1502"/>
      <c r="BN263" s="1502"/>
      <c r="BO263" s="1502"/>
      <c r="BP263" s="1502"/>
      <c r="BQ263" s="1501"/>
      <c r="BR263" s="1502"/>
      <c r="BS263" s="1502"/>
      <c r="BT263" s="1502"/>
      <c r="BU263" s="1503"/>
      <c r="BV263" s="1502"/>
      <c r="BW263" s="1502"/>
      <c r="BX263" s="1502"/>
      <c r="BY263" s="1502"/>
      <c r="BZ263" s="1502"/>
      <c r="CA263" s="1501"/>
      <c r="CB263" s="1502"/>
      <c r="CC263" s="1502"/>
      <c r="CD263" s="1502"/>
      <c r="CE263" s="1503"/>
      <c r="CF263" s="1501"/>
      <c r="CG263" s="1502"/>
      <c r="CH263" s="1502"/>
      <c r="CI263" s="1502"/>
      <c r="CJ263" s="1503"/>
      <c r="CK263" s="1502"/>
      <c r="CL263" s="1502"/>
      <c r="CM263" s="1502"/>
      <c r="CN263" s="1502"/>
      <c r="CO263" s="1502"/>
      <c r="CP263" s="1501"/>
      <c r="CQ263" s="1502"/>
      <c r="CR263" s="1502"/>
      <c r="CS263" s="1502"/>
      <c r="CT263" s="1503"/>
      <c r="CU263" s="1502"/>
      <c r="CV263" s="1502"/>
      <c r="CW263" s="1502"/>
      <c r="CX263" s="1502"/>
      <c r="CY263" s="1502"/>
      <c r="CZ263" s="1501"/>
      <c r="DA263" s="1502"/>
      <c r="DB263" s="1502"/>
      <c r="DC263" s="1502"/>
      <c r="DD263" s="1503"/>
      <c r="DE263" s="1502"/>
      <c r="DF263" s="1502"/>
      <c r="DG263" s="1502"/>
      <c r="DH263" s="1502"/>
      <c r="DI263" s="1502"/>
      <c r="DJ263" s="1545"/>
      <c r="DK263" s="1502"/>
      <c r="DL263" s="1502"/>
      <c r="DM263" s="1502"/>
      <c r="DN263" s="1503"/>
      <c r="DO263" s="1502"/>
      <c r="DP263" s="1502"/>
      <c r="DQ263" s="1502"/>
      <c r="DR263" s="1502"/>
      <c r="DS263" s="1502"/>
      <c r="DT263" s="1501"/>
      <c r="DU263" s="1502"/>
      <c r="DV263" s="1502"/>
      <c r="DW263" s="1502"/>
      <c r="DX263" s="1503"/>
      <c r="DY263" s="1502"/>
      <c r="DZ263" s="1502"/>
      <c r="EA263" s="1502"/>
      <c r="EB263" s="1502"/>
      <c r="EC263" s="1502"/>
      <c r="ED263" s="1501"/>
      <c r="EE263" s="1502"/>
      <c r="EF263" s="1502"/>
      <c r="EG263" s="1502"/>
      <c r="EH263" s="1503"/>
      <c r="EI263" s="1502"/>
      <c r="EJ263" s="1502"/>
      <c r="EK263" s="1502"/>
      <c r="EL263" s="1502"/>
      <c r="EM263" s="1502"/>
      <c r="EN263" s="1501"/>
      <c r="EO263" s="1502"/>
      <c r="EP263" s="1502"/>
      <c r="EQ263" s="1502"/>
      <c r="ER263" s="1503"/>
      <c r="ES263" s="1502"/>
      <c r="ET263" s="1502"/>
      <c r="EU263" s="1502"/>
      <c r="EV263" s="1502"/>
      <c r="EW263" s="1502"/>
      <c r="EX263" s="1501"/>
      <c r="EY263" s="1502"/>
      <c r="EZ263" s="1502"/>
      <c r="FA263" s="1502"/>
      <c r="FB263" s="1503"/>
      <c r="FC263" s="1502"/>
      <c r="FD263" s="1502"/>
      <c r="FE263" s="1502"/>
      <c r="FF263" s="1502"/>
      <c r="FG263" s="1502"/>
      <c r="FH263" s="1501"/>
      <c r="FI263" s="1502"/>
      <c r="FJ263" s="1502"/>
      <c r="FK263" s="1502"/>
      <c r="FL263" s="1503"/>
      <c r="FM263" s="1502"/>
      <c r="FN263" s="1502"/>
      <c r="FO263" s="1502"/>
      <c r="FP263" s="1502"/>
      <c r="FQ263" s="1502"/>
      <c r="FR263" s="1501"/>
      <c r="FS263" s="1502"/>
      <c r="FT263" s="1502"/>
      <c r="FU263" s="1502"/>
      <c r="FV263" s="1503"/>
      <c r="FW263" s="1502"/>
      <c r="FX263" s="1502"/>
      <c r="FY263" s="1502"/>
      <c r="FZ263" s="1502"/>
      <c r="GA263" s="1502"/>
      <c r="GB263" s="1501"/>
      <c r="GC263" s="1502"/>
      <c r="GD263" s="1502"/>
      <c r="GE263" s="1502"/>
      <c r="GF263" s="1503"/>
      <c r="GG263" s="1501"/>
      <c r="GH263" s="1502"/>
      <c r="GI263" s="1502"/>
      <c r="GJ263" s="1502"/>
      <c r="GK263" s="1541"/>
      <c r="GL263" s="1601"/>
      <c r="GM263" s="2156"/>
      <c r="GN263" s="2170"/>
      <c r="GO263" s="2171"/>
    </row>
    <row r="264" spans="1:197" ht="10.35" customHeight="1">
      <c r="A264" s="1387"/>
      <c r="B264" s="1405" t="str">
        <f>IF($A264="","",VLOOKUP($A264,②従事者明細!$A$3:$I$39,2))</f>
        <v/>
      </c>
      <c r="C264" s="1405" t="str">
        <f>IF($A264="","",VLOOKUP($A264,②従事者明細!$A$3:$I$39,3))</f>
        <v/>
      </c>
      <c r="D264" s="1383" t="str">
        <f>IF($A264="","",VLOOKUP($A264,②従事者明細!$A$3:$I$39,6))</f>
        <v/>
      </c>
      <c r="E264" s="1405" t="str">
        <f>IF($A264="","",VLOOKUP($A264,②従事者明細!$A$3:$I$39,5))</f>
        <v/>
      </c>
      <c r="F264" s="1385" t="str">
        <f>IF($A264="","",VLOOKUP($A264,②従事者明細!$A$3:$I$39,4))</f>
        <v/>
      </c>
      <c r="G264" s="1731" t="s">
        <v>856</v>
      </c>
      <c r="H264" s="1732"/>
      <c r="I264" s="214"/>
      <c r="J264" s="215"/>
      <c r="K264" s="215"/>
      <c r="L264" s="215"/>
      <c r="M264" s="215"/>
      <c r="N264" s="218"/>
      <c r="O264" s="215"/>
      <c r="P264" s="215"/>
      <c r="Q264" s="215"/>
      <c r="R264" s="217"/>
      <c r="S264" s="215"/>
      <c r="T264" s="215"/>
      <c r="U264" s="215"/>
      <c r="V264" s="215"/>
      <c r="W264" s="215"/>
      <c r="X264" s="218"/>
      <c r="Y264" s="215"/>
      <c r="Z264" s="215"/>
      <c r="AA264" s="215"/>
      <c r="AB264" s="217"/>
      <c r="AC264" s="215"/>
      <c r="AD264" s="215"/>
      <c r="AE264" s="215"/>
      <c r="AF264" s="215"/>
      <c r="AG264" s="215"/>
      <c r="AH264" s="218"/>
      <c r="AI264" s="215"/>
      <c r="AJ264" s="215"/>
      <c r="AK264" s="215"/>
      <c r="AL264" s="217"/>
      <c r="AM264" s="215"/>
      <c r="AN264" s="215"/>
      <c r="AO264" s="215"/>
      <c r="AP264" s="215"/>
      <c r="AQ264" s="215"/>
      <c r="AR264" s="218"/>
      <c r="AS264" s="215"/>
      <c r="AT264" s="215"/>
      <c r="AU264" s="215"/>
      <c r="AV264" s="217"/>
      <c r="AW264" s="218"/>
      <c r="AX264" s="215"/>
      <c r="AY264" s="215"/>
      <c r="AZ264" s="215"/>
      <c r="BA264" s="220"/>
      <c r="BB264" s="215"/>
      <c r="BC264" s="215"/>
      <c r="BD264" s="215"/>
      <c r="BE264" s="215"/>
      <c r="BF264" s="215"/>
      <c r="BG264" s="218"/>
      <c r="BH264" s="215"/>
      <c r="BI264" s="215"/>
      <c r="BJ264" s="215"/>
      <c r="BK264" s="217"/>
      <c r="BL264" s="215"/>
      <c r="BM264" s="215"/>
      <c r="BN264" s="215"/>
      <c r="BO264" s="215"/>
      <c r="BP264" s="215"/>
      <c r="BQ264" s="218"/>
      <c r="BR264" s="215"/>
      <c r="BS264" s="215"/>
      <c r="BT264" s="215"/>
      <c r="BU264" s="217"/>
      <c r="BV264" s="215"/>
      <c r="BW264" s="215"/>
      <c r="BX264" s="215"/>
      <c r="BY264" s="215"/>
      <c r="BZ264" s="215"/>
      <c r="CA264" s="218"/>
      <c r="CB264" s="215"/>
      <c r="CC264" s="215"/>
      <c r="CD264" s="215"/>
      <c r="CE264" s="217"/>
      <c r="CF264" s="218"/>
      <c r="CG264" s="215"/>
      <c r="CH264" s="215"/>
      <c r="CI264" s="215"/>
      <c r="CJ264" s="217"/>
      <c r="CK264" s="215"/>
      <c r="CL264" s="215"/>
      <c r="CM264" s="215"/>
      <c r="CN264" s="215"/>
      <c r="CO264" s="215"/>
      <c r="CP264" s="218"/>
      <c r="CQ264" s="215"/>
      <c r="CR264" s="215"/>
      <c r="CS264" s="215"/>
      <c r="CT264" s="217"/>
      <c r="CU264" s="215"/>
      <c r="CV264" s="215"/>
      <c r="CW264" s="215"/>
      <c r="CX264" s="215"/>
      <c r="CY264" s="215"/>
      <c r="CZ264" s="218"/>
      <c r="DA264" s="215"/>
      <c r="DB264" s="215"/>
      <c r="DC264" s="215"/>
      <c r="DD264" s="217"/>
      <c r="DE264" s="215"/>
      <c r="DF264" s="215"/>
      <c r="DG264" s="215"/>
      <c r="DH264" s="215"/>
      <c r="DI264" s="215"/>
      <c r="DJ264" s="219"/>
      <c r="DK264" s="215"/>
      <c r="DL264" s="215"/>
      <c r="DM264" s="215"/>
      <c r="DN264" s="217"/>
      <c r="DO264" s="215"/>
      <c r="DP264" s="215"/>
      <c r="DQ264" s="215"/>
      <c r="DR264" s="215"/>
      <c r="DS264" s="215"/>
      <c r="DT264" s="218"/>
      <c r="DU264" s="215"/>
      <c r="DV264" s="215"/>
      <c r="DW264" s="215"/>
      <c r="DX264" s="217"/>
      <c r="DY264" s="215"/>
      <c r="DZ264" s="215"/>
      <c r="EA264" s="215"/>
      <c r="EB264" s="215"/>
      <c r="EC264" s="215"/>
      <c r="ED264" s="218"/>
      <c r="EE264" s="215"/>
      <c r="EF264" s="215"/>
      <c r="EG264" s="215"/>
      <c r="EH264" s="217"/>
      <c r="EI264" s="215"/>
      <c r="EJ264" s="215"/>
      <c r="EK264" s="215"/>
      <c r="EL264" s="215"/>
      <c r="EM264" s="215"/>
      <c r="EN264" s="218"/>
      <c r="EO264" s="215"/>
      <c r="EP264" s="215"/>
      <c r="EQ264" s="215"/>
      <c r="ER264" s="217"/>
      <c r="ES264" s="215"/>
      <c r="ET264" s="215"/>
      <c r="EU264" s="215"/>
      <c r="EV264" s="215"/>
      <c r="EW264" s="215"/>
      <c r="EX264" s="218"/>
      <c r="EY264" s="215"/>
      <c r="EZ264" s="215"/>
      <c r="FA264" s="215"/>
      <c r="FB264" s="217"/>
      <c r="FC264" s="215"/>
      <c r="FD264" s="215"/>
      <c r="FE264" s="215"/>
      <c r="FF264" s="215"/>
      <c r="FG264" s="215"/>
      <c r="FH264" s="218"/>
      <c r="FI264" s="215"/>
      <c r="FJ264" s="215"/>
      <c r="FK264" s="215"/>
      <c r="FL264" s="217"/>
      <c r="FM264" s="215"/>
      <c r="FN264" s="215"/>
      <c r="FO264" s="215"/>
      <c r="FP264" s="215"/>
      <c r="FQ264" s="215"/>
      <c r="FR264" s="218"/>
      <c r="FS264" s="215"/>
      <c r="FT264" s="215"/>
      <c r="FU264" s="215"/>
      <c r="FV264" s="217"/>
      <c r="FW264" s="215"/>
      <c r="FX264" s="215"/>
      <c r="FY264" s="215"/>
      <c r="FZ264" s="215"/>
      <c r="GA264" s="215"/>
      <c r="GB264" s="218"/>
      <c r="GC264" s="215"/>
      <c r="GD264" s="215"/>
      <c r="GE264" s="215"/>
      <c r="GF264" s="217"/>
      <c r="GG264" s="218"/>
      <c r="GH264" s="215"/>
      <c r="GI264" s="215"/>
      <c r="GJ264" s="215"/>
      <c r="GK264" s="215"/>
      <c r="GL264" s="1514">
        <f>SUM(I266:GK266)</f>
        <v>0</v>
      </c>
      <c r="GM264" s="2160">
        <f>ROUND(GL264/20,2)</f>
        <v>0</v>
      </c>
      <c r="GN264" s="2172"/>
      <c r="GO264" s="2173"/>
    </row>
    <row r="265" spans="1:197" ht="10.35" customHeight="1">
      <c r="A265" s="1387"/>
      <c r="B265" s="1390"/>
      <c r="C265" s="1390"/>
      <c r="D265" s="1381"/>
      <c r="E265" s="1390"/>
      <c r="F265" s="1385"/>
      <c r="G265" s="1733"/>
      <c r="H265" s="1734"/>
      <c r="I265" s="214"/>
      <c r="J265" s="215"/>
      <c r="K265" s="215"/>
      <c r="L265" s="215"/>
      <c r="M265" s="215"/>
      <c r="N265" s="218"/>
      <c r="O265" s="215"/>
      <c r="P265" s="215"/>
      <c r="Q265" s="215"/>
      <c r="R265" s="217"/>
      <c r="S265" s="215"/>
      <c r="T265" s="215"/>
      <c r="U265" s="215"/>
      <c r="V265" s="215"/>
      <c r="W265" s="215"/>
      <c r="X265" s="218"/>
      <c r="Y265" s="215"/>
      <c r="Z265" s="215"/>
      <c r="AA265" s="215"/>
      <c r="AB265" s="217"/>
      <c r="AC265" s="215"/>
      <c r="AD265" s="215"/>
      <c r="AE265" s="215"/>
      <c r="AF265" s="215"/>
      <c r="AG265" s="215"/>
      <c r="AH265" s="218"/>
      <c r="AI265" s="215"/>
      <c r="AJ265" s="215"/>
      <c r="AK265" s="215"/>
      <c r="AL265" s="217"/>
      <c r="AM265" s="215"/>
      <c r="AN265" s="215"/>
      <c r="AO265" s="215"/>
      <c r="AP265" s="215"/>
      <c r="AQ265" s="215"/>
      <c r="AR265" s="218"/>
      <c r="AS265" s="215"/>
      <c r="AT265" s="215"/>
      <c r="AU265" s="215"/>
      <c r="AV265" s="217"/>
      <c r="AW265" s="218"/>
      <c r="AX265" s="215"/>
      <c r="AY265" s="215"/>
      <c r="AZ265" s="215"/>
      <c r="BA265" s="220"/>
      <c r="BB265" s="215"/>
      <c r="BC265" s="215"/>
      <c r="BD265" s="215"/>
      <c r="BE265" s="215"/>
      <c r="BF265" s="215"/>
      <c r="BG265" s="218"/>
      <c r="BH265" s="215"/>
      <c r="BI265" s="215"/>
      <c r="BJ265" s="215"/>
      <c r="BK265" s="217"/>
      <c r="BL265" s="215"/>
      <c r="BM265" s="215"/>
      <c r="BN265" s="215"/>
      <c r="BO265" s="215"/>
      <c r="BP265" s="215"/>
      <c r="BQ265" s="218"/>
      <c r="BR265" s="215"/>
      <c r="BS265" s="215"/>
      <c r="BT265" s="215"/>
      <c r="BU265" s="217"/>
      <c r="BV265" s="215"/>
      <c r="BW265" s="215"/>
      <c r="BX265" s="215"/>
      <c r="BY265" s="215"/>
      <c r="BZ265" s="215"/>
      <c r="CA265" s="218"/>
      <c r="CB265" s="215"/>
      <c r="CC265" s="215"/>
      <c r="CD265" s="215"/>
      <c r="CE265" s="217"/>
      <c r="CF265" s="218"/>
      <c r="CG265" s="215"/>
      <c r="CH265" s="215"/>
      <c r="CI265" s="215"/>
      <c r="CJ265" s="217"/>
      <c r="CK265" s="215"/>
      <c r="CL265" s="215"/>
      <c r="CM265" s="215"/>
      <c r="CN265" s="215"/>
      <c r="CO265" s="215"/>
      <c r="CP265" s="218"/>
      <c r="CQ265" s="215"/>
      <c r="CR265" s="215"/>
      <c r="CS265" s="215"/>
      <c r="CT265" s="217"/>
      <c r="CU265" s="215"/>
      <c r="CV265" s="215"/>
      <c r="CW265" s="215"/>
      <c r="CX265" s="215"/>
      <c r="CY265" s="215"/>
      <c r="CZ265" s="218"/>
      <c r="DA265" s="215"/>
      <c r="DB265" s="215"/>
      <c r="DC265" s="215"/>
      <c r="DD265" s="217"/>
      <c r="DE265" s="215"/>
      <c r="DF265" s="215"/>
      <c r="DG265" s="215"/>
      <c r="DH265" s="215"/>
      <c r="DI265" s="215"/>
      <c r="DJ265" s="219"/>
      <c r="DK265" s="215"/>
      <c r="DL265" s="215"/>
      <c r="DM265" s="215"/>
      <c r="DN265" s="217"/>
      <c r="DO265" s="215"/>
      <c r="DP265" s="215"/>
      <c r="DQ265" s="215"/>
      <c r="DR265" s="215"/>
      <c r="DS265" s="215"/>
      <c r="DT265" s="218"/>
      <c r="DU265" s="215"/>
      <c r="DV265" s="215"/>
      <c r="DW265" s="215"/>
      <c r="DX265" s="217"/>
      <c r="DY265" s="215"/>
      <c r="DZ265" s="215"/>
      <c r="EA265" s="215"/>
      <c r="EB265" s="215"/>
      <c r="EC265" s="215"/>
      <c r="ED265" s="218"/>
      <c r="EE265" s="215"/>
      <c r="EF265" s="215"/>
      <c r="EG265" s="215"/>
      <c r="EH265" s="217"/>
      <c r="EI265" s="215"/>
      <c r="EJ265" s="215"/>
      <c r="EK265" s="215"/>
      <c r="EL265" s="215"/>
      <c r="EM265" s="215"/>
      <c r="EN265" s="218"/>
      <c r="EO265" s="215"/>
      <c r="EP265" s="215"/>
      <c r="EQ265" s="215"/>
      <c r="ER265" s="217"/>
      <c r="ES265" s="215"/>
      <c r="ET265" s="215"/>
      <c r="EU265" s="215"/>
      <c r="EV265" s="215"/>
      <c r="EW265" s="215"/>
      <c r="EX265" s="218"/>
      <c r="EY265" s="215"/>
      <c r="EZ265" s="215"/>
      <c r="FA265" s="215"/>
      <c r="FB265" s="217"/>
      <c r="FC265" s="215"/>
      <c r="FD265" s="215"/>
      <c r="FE265" s="215"/>
      <c r="FF265" s="215"/>
      <c r="FG265" s="215"/>
      <c r="FH265" s="218"/>
      <c r="FI265" s="215"/>
      <c r="FJ265" s="215"/>
      <c r="FK265" s="215"/>
      <c r="FL265" s="217"/>
      <c r="FM265" s="215"/>
      <c r="FN265" s="215"/>
      <c r="FO265" s="215"/>
      <c r="FP265" s="215"/>
      <c r="FQ265" s="215"/>
      <c r="FR265" s="218"/>
      <c r="FS265" s="215"/>
      <c r="FT265" s="215"/>
      <c r="FU265" s="215"/>
      <c r="FV265" s="217"/>
      <c r="FW265" s="215"/>
      <c r="FX265" s="215"/>
      <c r="FY265" s="215"/>
      <c r="FZ265" s="215"/>
      <c r="GA265" s="215"/>
      <c r="GB265" s="218"/>
      <c r="GC265" s="215"/>
      <c r="GD265" s="215"/>
      <c r="GE265" s="215"/>
      <c r="GF265" s="217"/>
      <c r="GG265" s="218"/>
      <c r="GH265" s="215"/>
      <c r="GI265" s="215"/>
      <c r="GJ265" s="215"/>
      <c r="GK265" s="215"/>
      <c r="GL265" s="1549"/>
      <c r="GM265" s="2160"/>
      <c r="GN265" s="2169"/>
      <c r="GO265" s="2168"/>
    </row>
    <row r="266" spans="1:197" ht="10.35" customHeight="1">
      <c r="A266" s="1387"/>
      <c r="B266" s="1390"/>
      <c r="C266" s="1390"/>
      <c r="D266" s="1381"/>
      <c r="E266" s="1390"/>
      <c r="F266" s="1385"/>
      <c r="G266" s="1735"/>
      <c r="H266" s="1736"/>
      <c r="I266" s="1517"/>
      <c r="J266" s="1511"/>
      <c r="K266" s="1511"/>
      <c r="L266" s="1511"/>
      <c r="M266" s="1511"/>
      <c r="N266" s="1510"/>
      <c r="O266" s="1511"/>
      <c r="P266" s="1511"/>
      <c r="Q266" s="1511"/>
      <c r="R266" s="1512"/>
      <c r="S266" s="1511"/>
      <c r="T266" s="1511"/>
      <c r="U266" s="1511"/>
      <c r="V266" s="1511"/>
      <c r="W266" s="1511"/>
      <c r="X266" s="1510"/>
      <c r="Y266" s="1511"/>
      <c r="Z266" s="1511"/>
      <c r="AA266" s="1511"/>
      <c r="AB266" s="1512"/>
      <c r="AC266" s="1511"/>
      <c r="AD266" s="1511"/>
      <c r="AE266" s="1511"/>
      <c r="AF266" s="1511"/>
      <c r="AG266" s="1511"/>
      <c r="AH266" s="1510"/>
      <c r="AI266" s="1511"/>
      <c r="AJ266" s="1511"/>
      <c r="AK266" s="1511"/>
      <c r="AL266" s="1512"/>
      <c r="AM266" s="1511"/>
      <c r="AN266" s="1511"/>
      <c r="AO266" s="1511"/>
      <c r="AP266" s="1511"/>
      <c r="AQ266" s="1511"/>
      <c r="AR266" s="1510"/>
      <c r="AS266" s="1511"/>
      <c r="AT266" s="1511"/>
      <c r="AU266" s="1511"/>
      <c r="AV266" s="1512"/>
      <c r="AW266" s="1510"/>
      <c r="AX266" s="1511"/>
      <c r="AY266" s="1511"/>
      <c r="AZ266" s="1511"/>
      <c r="BA266" s="1521"/>
      <c r="BB266" s="1511"/>
      <c r="BC266" s="1511"/>
      <c r="BD266" s="1511"/>
      <c r="BE266" s="1511"/>
      <c r="BF266" s="1511"/>
      <c r="BG266" s="1510"/>
      <c r="BH266" s="1511"/>
      <c r="BI266" s="1511"/>
      <c r="BJ266" s="1511"/>
      <c r="BK266" s="1512"/>
      <c r="BL266" s="1511"/>
      <c r="BM266" s="1511"/>
      <c r="BN266" s="1511"/>
      <c r="BO266" s="1511"/>
      <c r="BP266" s="1511"/>
      <c r="BQ266" s="1510"/>
      <c r="BR266" s="1511"/>
      <c r="BS266" s="1511"/>
      <c r="BT266" s="1511"/>
      <c r="BU266" s="1512"/>
      <c r="BV266" s="1511"/>
      <c r="BW266" s="1511"/>
      <c r="BX266" s="1511"/>
      <c r="BY266" s="1511"/>
      <c r="BZ266" s="1511"/>
      <c r="CA266" s="1510"/>
      <c r="CB266" s="1511"/>
      <c r="CC266" s="1511"/>
      <c r="CD266" s="1511"/>
      <c r="CE266" s="1512"/>
      <c r="CF266" s="1510"/>
      <c r="CG266" s="1511"/>
      <c r="CH266" s="1511"/>
      <c r="CI266" s="1511"/>
      <c r="CJ266" s="1512"/>
      <c r="CK266" s="1511"/>
      <c r="CL266" s="1511"/>
      <c r="CM266" s="1511"/>
      <c r="CN266" s="1511"/>
      <c r="CO266" s="1511"/>
      <c r="CP266" s="1510"/>
      <c r="CQ266" s="1511"/>
      <c r="CR266" s="1511"/>
      <c r="CS266" s="1511"/>
      <c r="CT266" s="1512"/>
      <c r="CU266" s="1511"/>
      <c r="CV266" s="1511"/>
      <c r="CW266" s="1511"/>
      <c r="CX266" s="1511"/>
      <c r="CY266" s="1511"/>
      <c r="CZ266" s="1510"/>
      <c r="DA266" s="1511"/>
      <c r="DB266" s="1511"/>
      <c r="DC266" s="1511"/>
      <c r="DD266" s="1512"/>
      <c r="DE266" s="1511"/>
      <c r="DF266" s="1511"/>
      <c r="DG266" s="1511"/>
      <c r="DH266" s="1511"/>
      <c r="DI266" s="1511"/>
      <c r="DJ266" s="1522"/>
      <c r="DK266" s="1511"/>
      <c r="DL266" s="1511"/>
      <c r="DM266" s="1511"/>
      <c r="DN266" s="1512"/>
      <c r="DO266" s="1511"/>
      <c r="DP266" s="1511"/>
      <c r="DQ266" s="1511"/>
      <c r="DR266" s="1511"/>
      <c r="DS266" s="1511"/>
      <c r="DT266" s="1510"/>
      <c r="DU266" s="1511"/>
      <c r="DV266" s="1511"/>
      <c r="DW266" s="1511"/>
      <c r="DX266" s="1512"/>
      <c r="DY266" s="1511"/>
      <c r="DZ266" s="1511"/>
      <c r="EA266" s="1511"/>
      <c r="EB266" s="1511"/>
      <c r="EC266" s="1511"/>
      <c r="ED266" s="1510"/>
      <c r="EE266" s="1511"/>
      <c r="EF266" s="1511"/>
      <c r="EG266" s="1511"/>
      <c r="EH266" s="1512"/>
      <c r="EI266" s="1511"/>
      <c r="EJ266" s="1511"/>
      <c r="EK266" s="1511"/>
      <c r="EL266" s="1511"/>
      <c r="EM266" s="1511"/>
      <c r="EN266" s="1510"/>
      <c r="EO266" s="1511"/>
      <c r="EP266" s="1511"/>
      <c r="EQ266" s="1511"/>
      <c r="ER266" s="1512"/>
      <c r="ES266" s="1511"/>
      <c r="ET266" s="1511"/>
      <c r="EU266" s="1511"/>
      <c r="EV266" s="1511"/>
      <c r="EW266" s="1511"/>
      <c r="EX266" s="1510"/>
      <c r="EY266" s="1511"/>
      <c r="EZ266" s="1511"/>
      <c r="FA266" s="1511"/>
      <c r="FB266" s="1512"/>
      <c r="FC266" s="1511"/>
      <c r="FD266" s="1511"/>
      <c r="FE266" s="1511"/>
      <c r="FF266" s="1511"/>
      <c r="FG266" s="1511"/>
      <c r="FH266" s="1510"/>
      <c r="FI266" s="1511"/>
      <c r="FJ266" s="1511"/>
      <c r="FK266" s="1511"/>
      <c r="FL266" s="1512"/>
      <c r="FM266" s="1511"/>
      <c r="FN266" s="1511"/>
      <c r="FO266" s="1511"/>
      <c r="FP266" s="1511"/>
      <c r="FQ266" s="1511"/>
      <c r="FR266" s="1510"/>
      <c r="FS266" s="1511"/>
      <c r="FT266" s="1511"/>
      <c r="FU266" s="1511"/>
      <c r="FV266" s="1512"/>
      <c r="FW266" s="1511"/>
      <c r="FX266" s="1511"/>
      <c r="FY266" s="1511"/>
      <c r="FZ266" s="1511"/>
      <c r="GA266" s="1511"/>
      <c r="GB266" s="1510"/>
      <c r="GC266" s="1511"/>
      <c r="GD266" s="1511"/>
      <c r="GE266" s="1511"/>
      <c r="GF266" s="1512"/>
      <c r="GG266" s="1510"/>
      <c r="GH266" s="1511"/>
      <c r="GI266" s="1511"/>
      <c r="GJ266" s="1511"/>
      <c r="GK266" s="1512"/>
      <c r="GL266" s="1549"/>
      <c r="GM266" s="2161"/>
      <c r="GN266" s="2169"/>
      <c r="GO266" s="2168"/>
    </row>
    <row r="267" spans="1:197" ht="10.35" customHeight="1">
      <c r="A267" s="1387"/>
      <c r="B267" s="1390"/>
      <c r="C267" s="1390"/>
      <c r="D267" s="1381"/>
      <c r="E267" s="1390"/>
      <c r="F267" s="1385"/>
      <c r="G267" s="1737" t="s">
        <v>857</v>
      </c>
      <c r="H267" s="1738"/>
      <c r="I267" s="214"/>
      <c r="J267" s="215"/>
      <c r="K267" s="215"/>
      <c r="L267" s="215"/>
      <c r="M267" s="215"/>
      <c r="N267" s="218"/>
      <c r="O267" s="215"/>
      <c r="P267" s="215"/>
      <c r="Q267" s="215"/>
      <c r="R267" s="217"/>
      <c r="S267" s="215"/>
      <c r="T267" s="215"/>
      <c r="U267" s="215"/>
      <c r="V267" s="215"/>
      <c r="W267" s="215"/>
      <c r="X267" s="218"/>
      <c r="Y267" s="215"/>
      <c r="Z267" s="215"/>
      <c r="AA267" s="215"/>
      <c r="AB267" s="217"/>
      <c r="AC267" s="215"/>
      <c r="AD267" s="215"/>
      <c r="AE267" s="215"/>
      <c r="AF267" s="215"/>
      <c r="AG267" s="215"/>
      <c r="AH267" s="218"/>
      <c r="AI267" s="215"/>
      <c r="AJ267" s="215"/>
      <c r="AK267" s="215"/>
      <c r="AL267" s="217"/>
      <c r="AM267" s="215"/>
      <c r="AN267" s="215"/>
      <c r="AO267" s="215"/>
      <c r="AP267" s="215"/>
      <c r="AQ267" s="215"/>
      <c r="AR267" s="218"/>
      <c r="AS267" s="215"/>
      <c r="AT267" s="215"/>
      <c r="AU267" s="215"/>
      <c r="AV267" s="217"/>
      <c r="AW267" s="218"/>
      <c r="AX267" s="215"/>
      <c r="AY267" s="215"/>
      <c r="AZ267" s="215"/>
      <c r="BA267" s="220"/>
      <c r="BB267" s="215"/>
      <c r="BC267" s="215"/>
      <c r="BD267" s="215"/>
      <c r="BE267" s="215"/>
      <c r="BF267" s="215"/>
      <c r="BG267" s="218"/>
      <c r="BH267" s="215"/>
      <c r="BI267" s="215"/>
      <c r="BJ267" s="215"/>
      <c r="BK267" s="217"/>
      <c r="BL267" s="215"/>
      <c r="BM267" s="215"/>
      <c r="BN267" s="215"/>
      <c r="BO267" s="215"/>
      <c r="BP267" s="215"/>
      <c r="BQ267" s="218"/>
      <c r="BR267" s="215"/>
      <c r="BS267" s="215"/>
      <c r="BT267" s="215"/>
      <c r="BU267" s="217"/>
      <c r="BV267" s="215"/>
      <c r="BW267" s="215"/>
      <c r="BX267" s="215"/>
      <c r="BY267" s="215"/>
      <c r="BZ267" s="215"/>
      <c r="CA267" s="218"/>
      <c r="CB267" s="215"/>
      <c r="CC267" s="215"/>
      <c r="CD267" s="215"/>
      <c r="CE267" s="217"/>
      <c r="CF267" s="218"/>
      <c r="CG267" s="215"/>
      <c r="CH267" s="215"/>
      <c r="CI267" s="215"/>
      <c r="CJ267" s="217"/>
      <c r="CK267" s="215"/>
      <c r="CL267" s="215"/>
      <c r="CM267" s="215"/>
      <c r="CN267" s="215"/>
      <c r="CO267" s="215"/>
      <c r="CP267" s="218"/>
      <c r="CQ267" s="215"/>
      <c r="CR267" s="215"/>
      <c r="CS267" s="215"/>
      <c r="CT267" s="217"/>
      <c r="CU267" s="215"/>
      <c r="CV267" s="215"/>
      <c r="CW267" s="215"/>
      <c r="CX267" s="215"/>
      <c r="CY267" s="215"/>
      <c r="CZ267" s="218"/>
      <c r="DA267" s="215"/>
      <c r="DB267" s="215"/>
      <c r="DC267" s="215"/>
      <c r="DD267" s="217"/>
      <c r="DE267" s="215"/>
      <c r="DF267" s="215"/>
      <c r="DG267" s="215"/>
      <c r="DH267" s="215"/>
      <c r="DI267" s="215"/>
      <c r="DJ267" s="219"/>
      <c r="DK267" s="215"/>
      <c r="DL267" s="215"/>
      <c r="DM267" s="215"/>
      <c r="DN267" s="217"/>
      <c r="DO267" s="215"/>
      <c r="DP267" s="215"/>
      <c r="DQ267" s="215"/>
      <c r="DR267" s="215"/>
      <c r="DS267" s="215"/>
      <c r="DT267" s="218"/>
      <c r="DU267" s="215"/>
      <c r="DV267" s="215"/>
      <c r="DW267" s="215"/>
      <c r="DX267" s="217"/>
      <c r="DY267" s="215"/>
      <c r="DZ267" s="215"/>
      <c r="EA267" s="215"/>
      <c r="EB267" s="215"/>
      <c r="EC267" s="215"/>
      <c r="ED267" s="218"/>
      <c r="EE267" s="215"/>
      <c r="EF267" s="215"/>
      <c r="EG267" s="215"/>
      <c r="EH267" s="217"/>
      <c r="EI267" s="215"/>
      <c r="EJ267" s="215"/>
      <c r="EK267" s="215"/>
      <c r="EL267" s="215"/>
      <c r="EM267" s="215"/>
      <c r="EN267" s="218"/>
      <c r="EO267" s="215"/>
      <c r="EP267" s="215"/>
      <c r="EQ267" s="215"/>
      <c r="ER267" s="217"/>
      <c r="ES267" s="215"/>
      <c r="ET267" s="215"/>
      <c r="EU267" s="215"/>
      <c r="EV267" s="215"/>
      <c r="EW267" s="215"/>
      <c r="EX267" s="218"/>
      <c r="EY267" s="215"/>
      <c r="EZ267" s="215"/>
      <c r="FA267" s="215"/>
      <c r="FB267" s="217"/>
      <c r="FC267" s="215"/>
      <c r="FD267" s="215"/>
      <c r="FE267" s="215"/>
      <c r="FF267" s="215"/>
      <c r="FG267" s="215"/>
      <c r="FH267" s="218"/>
      <c r="FI267" s="215"/>
      <c r="FJ267" s="215"/>
      <c r="FK267" s="215"/>
      <c r="FL267" s="217"/>
      <c r="FM267" s="215"/>
      <c r="FN267" s="215"/>
      <c r="FO267" s="215"/>
      <c r="FP267" s="215"/>
      <c r="FQ267" s="215"/>
      <c r="FR267" s="218"/>
      <c r="FS267" s="215"/>
      <c r="FT267" s="215"/>
      <c r="FU267" s="215"/>
      <c r="FV267" s="217"/>
      <c r="FW267" s="215"/>
      <c r="FX267" s="215"/>
      <c r="FY267" s="215"/>
      <c r="FZ267" s="215"/>
      <c r="GA267" s="215"/>
      <c r="GB267" s="218"/>
      <c r="GC267" s="215"/>
      <c r="GD267" s="215"/>
      <c r="GE267" s="215"/>
      <c r="GF267" s="217"/>
      <c r="GG267" s="218"/>
      <c r="GH267" s="215"/>
      <c r="GI267" s="215"/>
      <c r="GJ267" s="215"/>
      <c r="GK267" s="215"/>
      <c r="GL267" s="1505">
        <f>SUM(I269:GK269)</f>
        <v>0</v>
      </c>
      <c r="GM267" s="2160">
        <f>ROUND(GL267/20,2)</f>
        <v>0</v>
      </c>
      <c r="GN267" s="2169"/>
      <c r="GO267" s="2168"/>
    </row>
    <row r="268" spans="1:197" ht="10.35" customHeight="1">
      <c r="A268" s="1387"/>
      <c r="B268" s="1390"/>
      <c r="C268" s="1390"/>
      <c r="D268" s="1381"/>
      <c r="E268" s="1390"/>
      <c r="F268" s="1385"/>
      <c r="G268" s="1739"/>
      <c r="H268" s="1740"/>
      <c r="I268" s="214"/>
      <c r="J268" s="215"/>
      <c r="K268" s="215"/>
      <c r="L268" s="215"/>
      <c r="M268" s="215"/>
      <c r="N268" s="218"/>
      <c r="O268" s="215"/>
      <c r="P268" s="215"/>
      <c r="Q268" s="215"/>
      <c r="R268" s="217"/>
      <c r="S268" s="215"/>
      <c r="T268" s="215"/>
      <c r="U268" s="215"/>
      <c r="V268" s="215"/>
      <c r="W268" s="215"/>
      <c r="X268" s="218"/>
      <c r="Y268" s="215"/>
      <c r="Z268" s="215"/>
      <c r="AA268" s="215"/>
      <c r="AB268" s="217"/>
      <c r="AC268" s="215"/>
      <c r="AD268" s="215"/>
      <c r="AE268" s="215"/>
      <c r="AF268" s="215"/>
      <c r="AG268" s="215"/>
      <c r="AH268" s="218"/>
      <c r="AI268" s="215"/>
      <c r="AJ268" s="215"/>
      <c r="AK268" s="215"/>
      <c r="AL268" s="217"/>
      <c r="AM268" s="215"/>
      <c r="AN268" s="215"/>
      <c r="AO268" s="215"/>
      <c r="AP268" s="215"/>
      <c r="AQ268" s="215"/>
      <c r="AR268" s="218"/>
      <c r="AS268" s="215"/>
      <c r="AT268" s="215"/>
      <c r="AU268" s="215"/>
      <c r="AV268" s="217"/>
      <c r="AW268" s="218"/>
      <c r="AX268" s="215"/>
      <c r="AY268" s="215"/>
      <c r="AZ268" s="215"/>
      <c r="BA268" s="220"/>
      <c r="BB268" s="215"/>
      <c r="BC268" s="215"/>
      <c r="BD268" s="215"/>
      <c r="BE268" s="215"/>
      <c r="BF268" s="215"/>
      <c r="BG268" s="218"/>
      <c r="BH268" s="215"/>
      <c r="BI268" s="215"/>
      <c r="BJ268" s="215"/>
      <c r="BK268" s="217"/>
      <c r="BL268" s="215"/>
      <c r="BM268" s="215"/>
      <c r="BN268" s="215"/>
      <c r="BO268" s="215"/>
      <c r="BP268" s="215"/>
      <c r="BQ268" s="218"/>
      <c r="BR268" s="215"/>
      <c r="BS268" s="215"/>
      <c r="BT268" s="215"/>
      <c r="BU268" s="217"/>
      <c r="BV268" s="215"/>
      <c r="BW268" s="215"/>
      <c r="BX268" s="215"/>
      <c r="BY268" s="215"/>
      <c r="BZ268" s="215"/>
      <c r="CA268" s="218"/>
      <c r="CB268" s="215"/>
      <c r="CC268" s="215"/>
      <c r="CD268" s="215"/>
      <c r="CE268" s="217"/>
      <c r="CF268" s="218"/>
      <c r="CG268" s="215"/>
      <c r="CH268" s="215"/>
      <c r="CI268" s="215"/>
      <c r="CJ268" s="217"/>
      <c r="CK268" s="215"/>
      <c r="CL268" s="215"/>
      <c r="CM268" s="215"/>
      <c r="CN268" s="215"/>
      <c r="CO268" s="215"/>
      <c r="CP268" s="218"/>
      <c r="CQ268" s="215"/>
      <c r="CR268" s="215"/>
      <c r="CS268" s="215"/>
      <c r="CT268" s="217"/>
      <c r="CU268" s="215"/>
      <c r="CV268" s="215"/>
      <c r="CW268" s="215"/>
      <c r="CX268" s="215"/>
      <c r="CY268" s="215"/>
      <c r="CZ268" s="218"/>
      <c r="DA268" s="215"/>
      <c r="DB268" s="215"/>
      <c r="DC268" s="215"/>
      <c r="DD268" s="217"/>
      <c r="DE268" s="215"/>
      <c r="DF268" s="215"/>
      <c r="DG268" s="215"/>
      <c r="DH268" s="215"/>
      <c r="DI268" s="215"/>
      <c r="DJ268" s="219"/>
      <c r="DK268" s="215"/>
      <c r="DL268" s="215"/>
      <c r="DM268" s="215"/>
      <c r="DN268" s="217"/>
      <c r="DO268" s="215"/>
      <c r="DP268" s="215"/>
      <c r="DQ268" s="215"/>
      <c r="DR268" s="215"/>
      <c r="DS268" s="215"/>
      <c r="DT268" s="218"/>
      <c r="DU268" s="215"/>
      <c r="DV268" s="215"/>
      <c r="DW268" s="215"/>
      <c r="DX268" s="217"/>
      <c r="DY268" s="215"/>
      <c r="DZ268" s="215"/>
      <c r="EA268" s="215"/>
      <c r="EB268" s="215"/>
      <c r="EC268" s="215"/>
      <c r="ED268" s="218"/>
      <c r="EE268" s="215"/>
      <c r="EF268" s="215"/>
      <c r="EG268" s="215"/>
      <c r="EH268" s="217"/>
      <c r="EI268" s="215"/>
      <c r="EJ268" s="215"/>
      <c r="EK268" s="215"/>
      <c r="EL268" s="215"/>
      <c r="EM268" s="215"/>
      <c r="EN268" s="218"/>
      <c r="EO268" s="215"/>
      <c r="EP268" s="215"/>
      <c r="EQ268" s="215"/>
      <c r="ER268" s="217"/>
      <c r="ES268" s="215"/>
      <c r="ET268" s="215"/>
      <c r="EU268" s="215"/>
      <c r="EV268" s="215"/>
      <c r="EW268" s="215"/>
      <c r="EX268" s="218"/>
      <c r="EY268" s="215"/>
      <c r="EZ268" s="215"/>
      <c r="FA268" s="215"/>
      <c r="FB268" s="217"/>
      <c r="FC268" s="215"/>
      <c r="FD268" s="215"/>
      <c r="FE268" s="215"/>
      <c r="FF268" s="215"/>
      <c r="FG268" s="215"/>
      <c r="FH268" s="218"/>
      <c r="FI268" s="215"/>
      <c r="FJ268" s="215"/>
      <c r="FK268" s="215"/>
      <c r="FL268" s="217"/>
      <c r="FM268" s="215"/>
      <c r="FN268" s="215"/>
      <c r="FO268" s="215"/>
      <c r="FP268" s="215"/>
      <c r="FQ268" s="215"/>
      <c r="FR268" s="218"/>
      <c r="FS268" s="215"/>
      <c r="FT268" s="215"/>
      <c r="FU268" s="215"/>
      <c r="FV268" s="217"/>
      <c r="FW268" s="215"/>
      <c r="FX268" s="215"/>
      <c r="FY268" s="215"/>
      <c r="FZ268" s="215"/>
      <c r="GA268" s="215"/>
      <c r="GB268" s="218"/>
      <c r="GC268" s="215"/>
      <c r="GD268" s="215"/>
      <c r="GE268" s="215"/>
      <c r="GF268" s="217"/>
      <c r="GG268" s="218"/>
      <c r="GH268" s="215"/>
      <c r="GI268" s="215"/>
      <c r="GJ268" s="215"/>
      <c r="GK268" s="215"/>
      <c r="GL268" s="1505"/>
      <c r="GM268" s="2160"/>
      <c r="GN268" s="2169"/>
      <c r="GO268" s="2168"/>
    </row>
    <row r="269" spans="1:197" ht="10.35" customHeight="1">
      <c r="A269" s="1387"/>
      <c r="B269" s="1390"/>
      <c r="C269" s="1390"/>
      <c r="D269" s="1381"/>
      <c r="E269" s="1390"/>
      <c r="F269" s="1385"/>
      <c r="G269" s="1741"/>
      <c r="H269" s="1742"/>
      <c r="I269" s="1517"/>
      <c r="J269" s="1511"/>
      <c r="K269" s="1511"/>
      <c r="L269" s="1511"/>
      <c r="M269" s="1511"/>
      <c r="N269" s="1510"/>
      <c r="O269" s="1511"/>
      <c r="P269" s="1511"/>
      <c r="Q269" s="1511"/>
      <c r="R269" s="1512"/>
      <c r="S269" s="1511"/>
      <c r="T269" s="1511"/>
      <c r="U269" s="1511"/>
      <c r="V269" s="1511"/>
      <c r="W269" s="1511"/>
      <c r="X269" s="1510"/>
      <c r="Y269" s="1511"/>
      <c r="Z269" s="1511"/>
      <c r="AA269" s="1511"/>
      <c r="AB269" s="1512"/>
      <c r="AC269" s="1511"/>
      <c r="AD269" s="1511"/>
      <c r="AE269" s="1511"/>
      <c r="AF269" s="1511"/>
      <c r="AG269" s="1511"/>
      <c r="AH269" s="1510"/>
      <c r="AI269" s="1511"/>
      <c r="AJ269" s="1511"/>
      <c r="AK269" s="1511"/>
      <c r="AL269" s="1512"/>
      <c r="AM269" s="1511"/>
      <c r="AN269" s="1511"/>
      <c r="AO269" s="1511"/>
      <c r="AP269" s="1511"/>
      <c r="AQ269" s="1511"/>
      <c r="AR269" s="1510"/>
      <c r="AS269" s="1511"/>
      <c r="AT269" s="1511"/>
      <c r="AU269" s="1511"/>
      <c r="AV269" s="1512"/>
      <c r="AW269" s="1510"/>
      <c r="AX269" s="1511"/>
      <c r="AY269" s="1511"/>
      <c r="AZ269" s="1511"/>
      <c r="BA269" s="1521"/>
      <c r="BB269" s="1511"/>
      <c r="BC269" s="1511"/>
      <c r="BD269" s="1511"/>
      <c r="BE269" s="1511"/>
      <c r="BF269" s="1511"/>
      <c r="BG269" s="1510"/>
      <c r="BH269" s="1511"/>
      <c r="BI269" s="1511"/>
      <c r="BJ269" s="1511"/>
      <c r="BK269" s="1512"/>
      <c r="BL269" s="1511"/>
      <c r="BM269" s="1511"/>
      <c r="BN269" s="1511"/>
      <c r="BO269" s="1511"/>
      <c r="BP269" s="1511"/>
      <c r="BQ269" s="1510"/>
      <c r="BR269" s="1511"/>
      <c r="BS269" s="1511"/>
      <c r="BT269" s="1511"/>
      <c r="BU269" s="1512"/>
      <c r="BV269" s="1511"/>
      <c r="BW269" s="1511"/>
      <c r="BX269" s="1511"/>
      <c r="BY269" s="1511"/>
      <c r="BZ269" s="1511"/>
      <c r="CA269" s="1510"/>
      <c r="CB269" s="1511"/>
      <c r="CC269" s="1511"/>
      <c r="CD269" s="1511"/>
      <c r="CE269" s="1512"/>
      <c r="CF269" s="1510"/>
      <c r="CG269" s="1511"/>
      <c r="CH269" s="1511"/>
      <c r="CI269" s="1511"/>
      <c r="CJ269" s="1512"/>
      <c r="CK269" s="1511"/>
      <c r="CL269" s="1511"/>
      <c r="CM269" s="1511"/>
      <c r="CN269" s="1511"/>
      <c r="CO269" s="1511"/>
      <c r="CP269" s="1510"/>
      <c r="CQ269" s="1511"/>
      <c r="CR269" s="1511"/>
      <c r="CS269" s="1511"/>
      <c r="CT269" s="1512"/>
      <c r="CU269" s="1511"/>
      <c r="CV269" s="1511"/>
      <c r="CW269" s="1511"/>
      <c r="CX269" s="1511"/>
      <c r="CY269" s="1511"/>
      <c r="CZ269" s="1510"/>
      <c r="DA269" s="1511"/>
      <c r="DB269" s="1511"/>
      <c r="DC269" s="1511"/>
      <c r="DD269" s="1512"/>
      <c r="DE269" s="1511"/>
      <c r="DF269" s="1511"/>
      <c r="DG269" s="1511"/>
      <c r="DH269" s="1511"/>
      <c r="DI269" s="1511"/>
      <c r="DJ269" s="1522"/>
      <c r="DK269" s="1511"/>
      <c r="DL269" s="1511"/>
      <c r="DM269" s="1511"/>
      <c r="DN269" s="1512"/>
      <c r="DO269" s="1511"/>
      <c r="DP269" s="1511"/>
      <c r="DQ269" s="1511"/>
      <c r="DR269" s="1511"/>
      <c r="DS269" s="1511"/>
      <c r="DT269" s="1510"/>
      <c r="DU269" s="1511"/>
      <c r="DV269" s="1511"/>
      <c r="DW269" s="1511"/>
      <c r="DX269" s="1512"/>
      <c r="DY269" s="1511"/>
      <c r="DZ269" s="1511"/>
      <c r="EA269" s="1511"/>
      <c r="EB269" s="1511"/>
      <c r="EC269" s="1511"/>
      <c r="ED269" s="1510"/>
      <c r="EE269" s="1511"/>
      <c r="EF269" s="1511"/>
      <c r="EG269" s="1511"/>
      <c r="EH269" s="1512"/>
      <c r="EI269" s="1511"/>
      <c r="EJ269" s="1511"/>
      <c r="EK269" s="1511"/>
      <c r="EL269" s="1511"/>
      <c r="EM269" s="1511"/>
      <c r="EN269" s="1510"/>
      <c r="EO269" s="1511"/>
      <c r="EP269" s="1511"/>
      <c r="EQ269" s="1511"/>
      <c r="ER269" s="1512"/>
      <c r="ES269" s="1511"/>
      <c r="ET269" s="1511"/>
      <c r="EU269" s="1511"/>
      <c r="EV269" s="1511"/>
      <c r="EW269" s="1511"/>
      <c r="EX269" s="1510"/>
      <c r="EY269" s="1511"/>
      <c r="EZ269" s="1511"/>
      <c r="FA269" s="1511"/>
      <c r="FB269" s="1512"/>
      <c r="FC269" s="1511"/>
      <c r="FD269" s="1511"/>
      <c r="FE269" s="1511"/>
      <c r="FF269" s="1511"/>
      <c r="FG269" s="1511"/>
      <c r="FH269" s="1510"/>
      <c r="FI269" s="1511"/>
      <c r="FJ269" s="1511"/>
      <c r="FK269" s="1511"/>
      <c r="FL269" s="1512"/>
      <c r="FM269" s="1511"/>
      <c r="FN269" s="1511"/>
      <c r="FO269" s="1511"/>
      <c r="FP269" s="1511"/>
      <c r="FQ269" s="1511"/>
      <c r="FR269" s="1510"/>
      <c r="FS269" s="1511"/>
      <c r="FT269" s="1511"/>
      <c r="FU269" s="1511"/>
      <c r="FV269" s="1512"/>
      <c r="FW269" s="1511"/>
      <c r="FX269" s="1511"/>
      <c r="FY269" s="1511"/>
      <c r="FZ269" s="1511"/>
      <c r="GA269" s="1511"/>
      <c r="GB269" s="1510"/>
      <c r="GC269" s="1511"/>
      <c r="GD269" s="1511"/>
      <c r="GE269" s="1511"/>
      <c r="GF269" s="1512"/>
      <c r="GG269" s="1510"/>
      <c r="GH269" s="1511"/>
      <c r="GI269" s="1511"/>
      <c r="GJ269" s="1511"/>
      <c r="GK269" s="1513"/>
      <c r="GL269" s="1514"/>
      <c r="GM269" s="2161"/>
      <c r="GN269" s="2169"/>
      <c r="GO269" s="2168"/>
    </row>
    <row r="270" spans="1:197" ht="10.35" customHeight="1">
      <c r="A270" s="1387"/>
      <c r="B270" s="1390"/>
      <c r="C270" s="1390"/>
      <c r="D270" s="1381"/>
      <c r="E270" s="1390"/>
      <c r="F270" s="1385"/>
      <c r="G270" s="1781" t="s">
        <v>858</v>
      </c>
      <c r="H270" s="1738"/>
      <c r="I270" s="214"/>
      <c r="J270" s="215"/>
      <c r="K270" s="215"/>
      <c r="L270" s="215"/>
      <c r="M270" s="215"/>
      <c r="N270" s="218"/>
      <c r="O270" s="215"/>
      <c r="P270" s="215"/>
      <c r="Q270" s="215"/>
      <c r="R270" s="217"/>
      <c r="S270" s="215"/>
      <c r="T270" s="215"/>
      <c r="U270" s="215"/>
      <c r="V270" s="215"/>
      <c r="W270" s="215"/>
      <c r="X270" s="218"/>
      <c r="Y270" s="215"/>
      <c r="Z270" s="215"/>
      <c r="AA270" s="215"/>
      <c r="AB270" s="217"/>
      <c r="AC270" s="215"/>
      <c r="AD270" s="215"/>
      <c r="AE270" s="215"/>
      <c r="AF270" s="215"/>
      <c r="AG270" s="215"/>
      <c r="AH270" s="218"/>
      <c r="AI270" s="215"/>
      <c r="AJ270" s="215"/>
      <c r="AK270" s="215"/>
      <c r="AL270" s="217"/>
      <c r="AM270" s="215"/>
      <c r="AN270" s="215"/>
      <c r="AO270" s="215"/>
      <c r="AP270" s="215"/>
      <c r="AQ270" s="215"/>
      <c r="AR270" s="218"/>
      <c r="AS270" s="215"/>
      <c r="AT270" s="215"/>
      <c r="AU270" s="215"/>
      <c r="AV270" s="217"/>
      <c r="AW270" s="218"/>
      <c r="AX270" s="215"/>
      <c r="AY270" s="215"/>
      <c r="AZ270" s="215"/>
      <c r="BA270" s="220"/>
      <c r="BB270" s="215"/>
      <c r="BC270" s="215"/>
      <c r="BD270" s="215"/>
      <c r="BE270" s="215"/>
      <c r="BF270" s="215"/>
      <c r="BG270" s="218"/>
      <c r="BH270" s="215"/>
      <c r="BI270" s="215"/>
      <c r="BJ270" s="215"/>
      <c r="BK270" s="217"/>
      <c r="BL270" s="215"/>
      <c r="BM270" s="215"/>
      <c r="BN270" s="215"/>
      <c r="BO270" s="215"/>
      <c r="BP270" s="215"/>
      <c r="BQ270" s="218"/>
      <c r="BR270" s="215"/>
      <c r="BS270" s="215"/>
      <c r="BT270" s="215"/>
      <c r="BU270" s="217"/>
      <c r="BV270" s="215"/>
      <c r="BW270" s="215"/>
      <c r="BX270" s="215"/>
      <c r="BY270" s="215"/>
      <c r="BZ270" s="215"/>
      <c r="CA270" s="218"/>
      <c r="CB270" s="215"/>
      <c r="CC270" s="215"/>
      <c r="CD270" s="215"/>
      <c r="CE270" s="217"/>
      <c r="CF270" s="218"/>
      <c r="CG270" s="215"/>
      <c r="CH270" s="215"/>
      <c r="CI270" s="215"/>
      <c r="CJ270" s="217"/>
      <c r="CK270" s="215"/>
      <c r="CL270" s="215"/>
      <c r="CM270" s="215"/>
      <c r="CN270" s="215"/>
      <c r="CO270" s="215"/>
      <c r="CP270" s="218"/>
      <c r="CQ270" s="215"/>
      <c r="CR270" s="215"/>
      <c r="CS270" s="215"/>
      <c r="CT270" s="217"/>
      <c r="CU270" s="215"/>
      <c r="CV270" s="215"/>
      <c r="CW270" s="215"/>
      <c r="CX270" s="215"/>
      <c r="CY270" s="215"/>
      <c r="CZ270" s="218"/>
      <c r="DA270" s="215"/>
      <c r="DB270" s="215"/>
      <c r="DC270" s="215"/>
      <c r="DD270" s="217"/>
      <c r="DE270" s="215"/>
      <c r="DF270" s="215"/>
      <c r="DG270" s="215"/>
      <c r="DH270" s="215"/>
      <c r="DI270" s="215"/>
      <c r="DJ270" s="219"/>
      <c r="DK270" s="215"/>
      <c r="DL270" s="215"/>
      <c r="DM270" s="215"/>
      <c r="DN270" s="217"/>
      <c r="DO270" s="215"/>
      <c r="DP270" s="215"/>
      <c r="DQ270" s="215"/>
      <c r="DR270" s="215"/>
      <c r="DS270" s="215"/>
      <c r="DT270" s="218"/>
      <c r="DU270" s="215"/>
      <c r="DV270" s="215"/>
      <c r="DW270" s="215"/>
      <c r="DX270" s="217"/>
      <c r="DY270" s="215"/>
      <c r="DZ270" s="215"/>
      <c r="EA270" s="215"/>
      <c r="EB270" s="215"/>
      <c r="EC270" s="215"/>
      <c r="ED270" s="218"/>
      <c r="EE270" s="215"/>
      <c r="EF270" s="215"/>
      <c r="EG270" s="215"/>
      <c r="EH270" s="217"/>
      <c r="EI270" s="215"/>
      <c r="EJ270" s="215"/>
      <c r="EK270" s="215"/>
      <c r="EL270" s="215"/>
      <c r="EM270" s="215"/>
      <c r="EN270" s="218"/>
      <c r="EO270" s="215"/>
      <c r="EP270" s="215"/>
      <c r="EQ270" s="215"/>
      <c r="ER270" s="217"/>
      <c r="ES270" s="215"/>
      <c r="ET270" s="215"/>
      <c r="EU270" s="215"/>
      <c r="EV270" s="215"/>
      <c r="EW270" s="215"/>
      <c r="EX270" s="218"/>
      <c r="EY270" s="215"/>
      <c r="EZ270" s="215"/>
      <c r="FA270" s="215"/>
      <c r="FB270" s="217"/>
      <c r="FC270" s="215"/>
      <c r="FD270" s="215"/>
      <c r="FE270" s="215"/>
      <c r="FF270" s="215"/>
      <c r="FG270" s="215"/>
      <c r="FH270" s="218"/>
      <c r="FI270" s="215"/>
      <c r="FJ270" s="215"/>
      <c r="FK270" s="215"/>
      <c r="FL270" s="217"/>
      <c r="FM270" s="215"/>
      <c r="FN270" s="215"/>
      <c r="FO270" s="215"/>
      <c r="FP270" s="215"/>
      <c r="FQ270" s="215"/>
      <c r="FR270" s="218"/>
      <c r="FS270" s="215"/>
      <c r="FT270" s="215"/>
      <c r="FU270" s="215"/>
      <c r="FV270" s="217"/>
      <c r="FW270" s="215"/>
      <c r="FX270" s="215"/>
      <c r="FY270" s="215"/>
      <c r="FZ270" s="215"/>
      <c r="GA270" s="215"/>
      <c r="GB270" s="218"/>
      <c r="GC270" s="215"/>
      <c r="GD270" s="215"/>
      <c r="GE270" s="215"/>
      <c r="GF270" s="217"/>
      <c r="GG270" s="218"/>
      <c r="GH270" s="215"/>
      <c r="GI270" s="215"/>
      <c r="GJ270" s="215"/>
      <c r="GK270" s="215"/>
      <c r="GL270" s="1504">
        <f>SUM(I272:GK272)</f>
        <v>0</v>
      </c>
      <c r="GM270" s="2157">
        <f>ROUND(GL270/20,2)</f>
        <v>0</v>
      </c>
      <c r="GN270" s="2169"/>
      <c r="GO270" s="2168"/>
    </row>
    <row r="271" spans="1:197" ht="10.35" customHeight="1">
      <c r="A271" s="1387"/>
      <c r="B271" s="1390"/>
      <c r="C271" s="1390"/>
      <c r="D271" s="1381"/>
      <c r="E271" s="1390"/>
      <c r="F271" s="1385"/>
      <c r="G271" s="1733"/>
      <c r="H271" s="1740"/>
      <c r="I271" s="214"/>
      <c r="J271" s="215"/>
      <c r="K271" s="215"/>
      <c r="L271" s="215"/>
      <c r="M271" s="215"/>
      <c r="N271" s="218"/>
      <c r="O271" s="215"/>
      <c r="P271" s="215"/>
      <c r="Q271" s="215"/>
      <c r="R271" s="217"/>
      <c r="S271" s="215"/>
      <c r="T271" s="215"/>
      <c r="U271" s="215"/>
      <c r="V271" s="215"/>
      <c r="W271" s="215"/>
      <c r="X271" s="218"/>
      <c r="Y271" s="215"/>
      <c r="Z271" s="215"/>
      <c r="AA271" s="215"/>
      <c r="AB271" s="217"/>
      <c r="AC271" s="215"/>
      <c r="AD271" s="215"/>
      <c r="AE271" s="215"/>
      <c r="AF271" s="215"/>
      <c r="AG271" s="215"/>
      <c r="AH271" s="218"/>
      <c r="AI271" s="215"/>
      <c r="AJ271" s="215"/>
      <c r="AK271" s="215"/>
      <c r="AL271" s="217"/>
      <c r="AM271" s="215"/>
      <c r="AN271" s="215"/>
      <c r="AO271" s="215"/>
      <c r="AP271" s="215"/>
      <c r="AQ271" s="215"/>
      <c r="AR271" s="218"/>
      <c r="AS271" s="215"/>
      <c r="AT271" s="215"/>
      <c r="AU271" s="215"/>
      <c r="AV271" s="217"/>
      <c r="AW271" s="218"/>
      <c r="AX271" s="215"/>
      <c r="AY271" s="215"/>
      <c r="AZ271" s="215"/>
      <c r="BA271" s="220"/>
      <c r="BB271" s="215"/>
      <c r="BC271" s="215"/>
      <c r="BD271" s="215"/>
      <c r="BE271" s="215"/>
      <c r="BF271" s="215"/>
      <c r="BG271" s="218"/>
      <c r="BH271" s="215"/>
      <c r="BI271" s="215"/>
      <c r="BJ271" s="215"/>
      <c r="BK271" s="217"/>
      <c r="BL271" s="215"/>
      <c r="BM271" s="215"/>
      <c r="BN271" s="215"/>
      <c r="BO271" s="215"/>
      <c r="BP271" s="215"/>
      <c r="BQ271" s="218"/>
      <c r="BR271" s="215"/>
      <c r="BS271" s="215"/>
      <c r="BT271" s="215"/>
      <c r="BU271" s="217"/>
      <c r="BV271" s="215"/>
      <c r="BW271" s="215"/>
      <c r="BX271" s="215"/>
      <c r="BY271" s="215"/>
      <c r="BZ271" s="215"/>
      <c r="CA271" s="218"/>
      <c r="CB271" s="215"/>
      <c r="CC271" s="215"/>
      <c r="CD271" s="215"/>
      <c r="CE271" s="217"/>
      <c r="CF271" s="218"/>
      <c r="CG271" s="215"/>
      <c r="CH271" s="215"/>
      <c r="CI271" s="215"/>
      <c r="CJ271" s="217"/>
      <c r="CK271" s="215"/>
      <c r="CL271" s="215"/>
      <c r="CM271" s="215"/>
      <c r="CN271" s="215"/>
      <c r="CO271" s="215"/>
      <c r="CP271" s="218"/>
      <c r="CQ271" s="215"/>
      <c r="CR271" s="215"/>
      <c r="CS271" s="215"/>
      <c r="CT271" s="217"/>
      <c r="CU271" s="215"/>
      <c r="CV271" s="215"/>
      <c r="CW271" s="215"/>
      <c r="CX271" s="215"/>
      <c r="CY271" s="215"/>
      <c r="CZ271" s="218"/>
      <c r="DA271" s="215"/>
      <c r="DB271" s="215"/>
      <c r="DC271" s="215"/>
      <c r="DD271" s="217"/>
      <c r="DE271" s="215"/>
      <c r="DF271" s="215"/>
      <c r="DG271" s="215"/>
      <c r="DH271" s="215"/>
      <c r="DI271" s="215"/>
      <c r="DJ271" s="219"/>
      <c r="DK271" s="215"/>
      <c r="DL271" s="215"/>
      <c r="DM271" s="215"/>
      <c r="DN271" s="217"/>
      <c r="DO271" s="215"/>
      <c r="DP271" s="215"/>
      <c r="DQ271" s="215"/>
      <c r="DR271" s="215"/>
      <c r="DS271" s="215"/>
      <c r="DT271" s="218"/>
      <c r="DU271" s="215"/>
      <c r="DV271" s="215"/>
      <c r="DW271" s="215"/>
      <c r="DX271" s="217"/>
      <c r="DY271" s="215"/>
      <c r="DZ271" s="215"/>
      <c r="EA271" s="215"/>
      <c r="EB271" s="215"/>
      <c r="EC271" s="215"/>
      <c r="ED271" s="218"/>
      <c r="EE271" s="215"/>
      <c r="EF271" s="215"/>
      <c r="EG271" s="215"/>
      <c r="EH271" s="217"/>
      <c r="EI271" s="215"/>
      <c r="EJ271" s="215"/>
      <c r="EK271" s="215"/>
      <c r="EL271" s="215"/>
      <c r="EM271" s="215"/>
      <c r="EN271" s="218"/>
      <c r="EO271" s="215"/>
      <c r="EP271" s="215"/>
      <c r="EQ271" s="215"/>
      <c r="ER271" s="217"/>
      <c r="ES271" s="215"/>
      <c r="ET271" s="215"/>
      <c r="EU271" s="215"/>
      <c r="EV271" s="215"/>
      <c r="EW271" s="215"/>
      <c r="EX271" s="218"/>
      <c r="EY271" s="215"/>
      <c r="EZ271" s="215"/>
      <c r="FA271" s="215"/>
      <c r="FB271" s="217"/>
      <c r="FC271" s="215"/>
      <c r="FD271" s="215"/>
      <c r="FE271" s="215"/>
      <c r="FF271" s="215"/>
      <c r="FG271" s="215"/>
      <c r="FH271" s="218"/>
      <c r="FI271" s="215"/>
      <c r="FJ271" s="215"/>
      <c r="FK271" s="215"/>
      <c r="FL271" s="217"/>
      <c r="FM271" s="215"/>
      <c r="FN271" s="215"/>
      <c r="FO271" s="215"/>
      <c r="FP271" s="215"/>
      <c r="FQ271" s="215"/>
      <c r="FR271" s="218"/>
      <c r="FS271" s="215"/>
      <c r="FT271" s="215"/>
      <c r="FU271" s="215"/>
      <c r="FV271" s="217"/>
      <c r="FW271" s="215"/>
      <c r="FX271" s="215"/>
      <c r="FY271" s="215"/>
      <c r="FZ271" s="215"/>
      <c r="GA271" s="215"/>
      <c r="GB271" s="218"/>
      <c r="GC271" s="215"/>
      <c r="GD271" s="215"/>
      <c r="GE271" s="215"/>
      <c r="GF271" s="217"/>
      <c r="GG271" s="218"/>
      <c r="GH271" s="215"/>
      <c r="GI271" s="215"/>
      <c r="GJ271" s="215"/>
      <c r="GK271" s="215"/>
      <c r="GL271" s="1505"/>
      <c r="GM271" s="2154"/>
      <c r="GN271" s="2169"/>
      <c r="GO271" s="2168"/>
    </row>
    <row r="272" spans="1:197" ht="10.35" customHeight="1" thickBot="1">
      <c r="A272" s="1387"/>
      <c r="B272" s="1406"/>
      <c r="C272" s="1406"/>
      <c r="D272" s="1384"/>
      <c r="E272" s="1406"/>
      <c r="F272" s="1385"/>
      <c r="G272" s="1782"/>
      <c r="H272" s="1783"/>
      <c r="I272" s="1536"/>
      <c r="J272" s="1502"/>
      <c r="K272" s="1502"/>
      <c r="L272" s="1502"/>
      <c r="M272" s="1502"/>
      <c r="N272" s="1501"/>
      <c r="O272" s="1502"/>
      <c r="P272" s="1502"/>
      <c r="Q272" s="1502"/>
      <c r="R272" s="1503"/>
      <c r="S272" s="1502"/>
      <c r="T272" s="1502"/>
      <c r="U272" s="1502"/>
      <c r="V272" s="1502"/>
      <c r="W272" s="1502"/>
      <c r="X272" s="1501"/>
      <c r="Y272" s="1502"/>
      <c r="Z272" s="1502"/>
      <c r="AA272" s="1502"/>
      <c r="AB272" s="1503"/>
      <c r="AC272" s="1539"/>
      <c r="AD272" s="1539"/>
      <c r="AE272" s="1539"/>
      <c r="AF272" s="1539"/>
      <c r="AG272" s="1539"/>
      <c r="AH272" s="1533"/>
      <c r="AI272" s="1534"/>
      <c r="AJ272" s="1534"/>
      <c r="AK272" s="1534"/>
      <c r="AL272" s="1535"/>
      <c r="AM272" s="1534"/>
      <c r="AN272" s="1542"/>
      <c r="AO272" s="1542"/>
      <c r="AP272" s="1542"/>
      <c r="AQ272" s="1542"/>
      <c r="AR272" s="1501"/>
      <c r="AS272" s="1502"/>
      <c r="AT272" s="1502"/>
      <c r="AU272" s="1502"/>
      <c r="AV272" s="1503"/>
      <c r="AW272" s="1501"/>
      <c r="AX272" s="1502"/>
      <c r="AY272" s="1502"/>
      <c r="AZ272" s="1502"/>
      <c r="BA272" s="1544"/>
      <c r="BB272" s="1502"/>
      <c r="BC272" s="1502"/>
      <c r="BD272" s="1502"/>
      <c r="BE272" s="1502"/>
      <c r="BF272" s="1502"/>
      <c r="BG272" s="1501"/>
      <c r="BH272" s="1502"/>
      <c r="BI272" s="1502"/>
      <c r="BJ272" s="1502"/>
      <c r="BK272" s="1503"/>
      <c r="BL272" s="1501"/>
      <c r="BM272" s="1502"/>
      <c r="BN272" s="1502"/>
      <c r="BO272" s="1502"/>
      <c r="BP272" s="1502"/>
      <c r="BQ272" s="1501"/>
      <c r="BR272" s="1502"/>
      <c r="BS272" s="1502"/>
      <c r="BT272" s="1502"/>
      <c r="BU272" s="1503"/>
      <c r="BV272" s="1502"/>
      <c r="BW272" s="1502"/>
      <c r="BX272" s="1502"/>
      <c r="BY272" s="1502"/>
      <c r="BZ272" s="1502"/>
      <c r="CA272" s="1501"/>
      <c r="CB272" s="1502"/>
      <c r="CC272" s="1502"/>
      <c r="CD272" s="1502"/>
      <c r="CE272" s="1503"/>
      <c r="CF272" s="1501"/>
      <c r="CG272" s="1502"/>
      <c r="CH272" s="1502"/>
      <c r="CI272" s="1502"/>
      <c r="CJ272" s="1503"/>
      <c r="CK272" s="1502"/>
      <c r="CL272" s="1502"/>
      <c r="CM272" s="1502"/>
      <c r="CN272" s="1502"/>
      <c r="CO272" s="1502"/>
      <c r="CP272" s="1501"/>
      <c r="CQ272" s="1502"/>
      <c r="CR272" s="1502"/>
      <c r="CS272" s="1502"/>
      <c r="CT272" s="1503"/>
      <c r="CU272" s="1502"/>
      <c r="CV272" s="1502"/>
      <c r="CW272" s="1502"/>
      <c r="CX272" s="1502"/>
      <c r="CY272" s="1502"/>
      <c r="CZ272" s="1501"/>
      <c r="DA272" s="1502"/>
      <c r="DB272" s="1502"/>
      <c r="DC272" s="1502"/>
      <c r="DD272" s="1503"/>
      <c r="DE272" s="1502"/>
      <c r="DF272" s="1502"/>
      <c r="DG272" s="1502"/>
      <c r="DH272" s="1502"/>
      <c r="DI272" s="1502"/>
      <c r="DJ272" s="1545"/>
      <c r="DK272" s="1502"/>
      <c r="DL272" s="1502"/>
      <c r="DM272" s="1502"/>
      <c r="DN272" s="1503"/>
      <c r="DO272" s="1502"/>
      <c r="DP272" s="1502"/>
      <c r="DQ272" s="1502"/>
      <c r="DR272" s="1502"/>
      <c r="DS272" s="1502"/>
      <c r="DT272" s="1501"/>
      <c r="DU272" s="1502"/>
      <c r="DV272" s="1502"/>
      <c r="DW272" s="1502"/>
      <c r="DX272" s="1503"/>
      <c r="DY272" s="1502"/>
      <c r="DZ272" s="1502"/>
      <c r="EA272" s="1502"/>
      <c r="EB272" s="1502"/>
      <c r="EC272" s="1502"/>
      <c r="ED272" s="1501"/>
      <c r="EE272" s="1502"/>
      <c r="EF272" s="1502"/>
      <c r="EG272" s="1502"/>
      <c r="EH272" s="1503"/>
      <c r="EI272" s="1502"/>
      <c r="EJ272" s="1502"/>
      <c r="EK272" s="1502"/>
      <c r="EL272" s="1502"/>
      <c r="EM272" s="1502"/>
      <c r="EN272" s="1501"/>
      <c r="EO272" s="1502"/>
      <c r="EP272" s="1502"/>
      <c r="EQ272" s="1502"/>
      <c r="ER272" s="1503"/>
      <c r="ES272" s="1502"/>
      <c r="ET272" s="1502"/>
      <c r="EU272" s="1502"/>
      <c r="EV272" s="1502"/>
      <c r="EW272" s="1502"/>
      <c r="EX272" s="1501"/>
      <c r="EY272" s="1502"/>
      <c r="EZ272" s="1502"/>
      <c r="FA272" s="1502"/>
      <c r="FB272" s="1503"/>
      <c r="FC272" s="1502"/>
      <c r="FD272" s="1502"/>
      <c r="FE272" s="1502"/>
      <c r="FF272" s="1502"/>
      <c r="FG272" s="1502"/>
      <c r="FH272" s="1501"/>
      <c r="FI272" s="1502"/>
      <c r="FJ272" s="1502"/>
      <c r="FK272" s="1502"/>
      <c r="FL272" s="1503"/>
      <c r="FM272" s="1502"/>
      <c r="FN272" s="1502"/>
      <c r="FO272" s="1502"/>
      <c r="FP272" s="1502"/>
      <c r="FQ272" s="1502"/>
      <c r="FR272" s="1501"/>
      <c r="FS272" s="1502"/>
      <c r="FT272" s="1502"/>
      <c r="FU272" s="1502"/>
      <c r="FV272" s="1503"/>
      <c r="FW272" s="1502"/>
      <c r="FX272" s="1502"/>
      <c r="FY272" s="1502"/>
      <c r="FZ272" s="1502"/>
      <c r="GA272" s="1502"/>
      <c r="GB272" s="1501"/>
      <c r="GC272" s="1502"/>
      <c r="GD272" s="1502"/>
      <c r="GE272" s="1502"/>
      <c r="GF272" s="1503"/>
      <c r="GG272" s="1501"/>
      <c r="GH272" s="1502"/>
      <c r="GI272" s="1502"/>
      <c r="GJ272" s="1502"/>
      <c r="GK272" s="1541"/>
      <c r="GL272" s="1601"/>
      <c r="GM272" s="2156"/>
      <c r="GN272" s="2170"/>
      <c r="GO272" s="2171"/>
    </row>
    <row r="273" spans="1:197" ht="10.35" customHeight="1">
      <c r="A273" s="1402"/>
      <c r="B273" s="1405" t="str">
        <f>IF($A273="","",VLOOKUP($A273,②従事者明細!$A$3:$I$39,2))</f>
        <v/>
      </c>
      <c r="C273" s="1405" t="str">
        <f>IF($A273="","",VLOOKUP($A273,②従事者明細!$A$3:$I$39,3))</f>
        <v/>
      </c>
      <c r="D273" s="1383" t="str">
        <f>IF($A273="","",VLOOKUP($A273,②従事者明細!$A$3:$I$39,6))</f>
        <v/>
      </c>
      <c r="E273" s="1405" t="str">
        <f>IF($A273="","",VLOOKUP($A273,②従事者明細!$A$3:$I$39,5))</f>
        <v/>
      </c>
      <c r="F273" s="1385" t="str">
        <f>IF($A273="","",VLOOKUP($A273,②従事者明細!$A$3:$I$39,4))</f>
        <v/>
      </c>
      <c r="G273" s="1731" t="s">
        <v>856</v>
      </c>
      <c r="H273" s="1732"/>
      <c r="I273" s="214"/>
      <c r="J273" s="215"/>
      <c r="K273" s="215"/>
      <c r="L273" s="215"/>
      <c r="M273" s="215"/>
      <c r="N273" s="218"/>
      <c r="O273" s="215"/>
      <c r="P273" s="215"/>
      <c r="Q273" s="215"/>
      <c r="R273" s="217"/>
      <c r="S273" s="215"/>
      <c r="T273" s="215"/>
      <c r="U273" s="215"/>
      <c r="V273" s="215"/>
      <c r="W273" s="215"/>
      <c r="X273" s="218"/>
      <c r="Y273" s="215"/>
      <c r="Z273" s="215"/>
      <c r="AA273" s="215"/>
      <c r="AB273" s="217"/>
      <c r="AC273" s="215"/>
      <c r="AD273" s="215"/>
      <c r="AE273" s="215"/>
      <c r="AF273" s="215"/>
      <c r="AG273" s="215"/>
      <c r="AH273" s="218"/>
      <c r="AI273" s="215"/>
      <c r="AJ273" s="215"/>
      <c r="AK273" s="215"/>
      <c r="AL273" s="217"/>
      <c r="AM273" s="215"/>
      <c r="AN273" s="215"/>
      <c r="AO273" s="215"/>
      <c r="AP273" s="215"/>
      <c r="AQ273" s="215"/>
      <c r="AR273" s="218"/>
      <c r="AS273" s="215"/>
      <c r="AT273" s="215"/>
      <c r="AU273" s="215"/>
      <c r="AV273" s="217"/>
      <c r="AW273" s="218"/>
      <c r="AX273" s="215"/>
      <c r="AY273" s="215"/>
      <c r="AZ273" s="215"/>
      <c r="BA273" s="220"/>
      <c r="BB273" s="215"/>
      <c r="BC273" s="215"/>
      <c r="BD273" s="215"/>
      <c r="BE273" s="215"/>
      <c r="BF273" s="215"/>
      <c r="BG273" s="218"/>
      <c r="BH273" s="215"/>
      <c r="BI273" s="215"/>
      <c r="BJ273" s="215"/>
      <c r="BK273" s="217"/>
      <c r="BL273" s="215"/>
      <c r="BM273" s="215"/>
      <c r="BN273" s="215"/>
      <c r="BO273" s="215"/>
      <c r="BP273" s="215"/>
      <c r="BQ273" s="218"/>
      <c r="BR273" s="215"/>
      <c r="BS273" s="215"/>
      <c r="BT273" s="215"/>
      <c r="BU273" s="217"/>
      <c r="BV273" s="215"/>
      <c r="BW273" s="215"/>
      <c r="BX273" s="215"/>
      <c r="BY273" s="215"/>
      <c r="BZ273" s="215"/>
      <c r="CA273" s="218"/>
      <c r="CB273" s="215"/>
      <c r="CC273" s="215"/>
      <c r="CD273" s="215"/>
      <c r="CE273" s="217"/>
      <c r="CF273" s="218"/>
      <c r="CG273" s="215"/>
      <c r="CH273" s="215"/>
      <c r="CI273" s="215"/>
      <c r="CJ273" s="217"/>
      <c r="CK273" s="215"/>
      <c r="CL273" s="215"/>
      <c r="CM273" s="215"/>
      <c r="CN273" s="215"/>
      <c r="CO273" s="215"/>
      <c r="CP273" s="218"/>
      <c r="CQ273" s="215"/>
      <c r="CR273" s="215"/>
      <c r="CS273" s="215"/>
      <c r="CT273" s="217"/>
      <c r="CU273" s="215"/>
      <c r="CV273" s="215"/>
      <c r="CW273" s="215"/>
      <c r="CX273" s="215"/>
      <c r="CY273" s="215"/>
      <c r="CZ273" s="218"/>
      <c r="DA273" s="215"/>
      <c r="DB273" s="215"/>
      <c r="DC273" s="215"/>
      <c r="DD273" s="217"/>
      <c r="DE273" s="215"/>
      <c r="DF273" s="215"/>
      <c r="DG273" s="215"/>
      <c r="DH273" s="215"/>
      <c r="DI273" s="215"/>
      <c r="DJ273" s="219"/>
      <c r="DK273" s="215"/>
      <c r="DL273" s="215"/>
      <c r="DM273" s="215"/>
      <c r="DN273" s="217"/>
      <c r="DO273" s="215"/>
      <c r="DP273" s="215"/>
      <c r="DQ273" s="215"/>
      <c r="DR273" s="215"/>
      <c r="DS273" s="215"/>
      <c r="DT273" s="218"/>
      <c r="DU273" s="215"/>
      <c r="DV273" s="215"/>
      <c r="DW273" s="215"/>
      <c r="DX273" s="217"/>
      <c r="DY273" s="215"/>
      <c r="DZ273" s="215"/>
      <c r="EA273" s="215"/>
      <c r="EB273" s="215"/>
      <c r="EC273" s="215"/>
      <c r="ED273" s="218"/>
      <c r="EE273" s="215"/>
      <c r="EF273" s="215"/>
      <c r="EG273" s="215"/>
      <c r="EH273" s="217"/>
      <c r="EI273" s="215"/>
      <c r="EJ273" s="215"/>
      <c r="EK273" s="215"/>
      <c r="EL273" s="215"/>
      <c r="EM273" s="215"/>
      <c r="EN273" s="218"/>
      <c r="EO273" s="215"/>
      <c r="EP273" s="215"/>
      <c r="EQ273" s="215"/>
      <c r="ER273" s="217"/>
      <c r="ES273" s="215"/>
      <c r="ET273" s="215"/>
      <c r="EU273" s="215"/>
      <c r="EV273" s="215"/>
      <c r="EW273" s="215"/>
      <c r="EX273" s="218"/>
      <c r="EY273" s="215"/>
      <c r="EZ273" s="215"/>
      <c r="FA273" s="215"/>
      <c r="FB273" s="217"/>
      <c r="FC273" s="215"/>
      <c r="FD273" s="215"/>
      <c r="FE273" s="215"/>
      <c r="FF273" s="215"/>
      <c r="FG273" s="215"/>
      <c r="FH273" s="218"/>
      <c r="FI273" s="215"/>
      <c r="FJ273" s="215"/>
      <c r="FK273" s="215"/>
      <c r="FL273" s="217"/>
      <c r="FM273" s="215"/>
      <c r="FN273" s="215"/>
      <c r="FO273" s="215"/>
      <c r="FP273" s="215"/>
      <c r="FQ273" s="215"/>
      <c r="FR273" s="218"/>
      <c r="FS273" s="215"/>
      <c r="FT273" s="215"/>
      <c r="FU273" s="215"/>
      <c r="FV273" s="217"/>
      <c r="FW273" s="215"/>
      <c r="FX273" s="215"/>
      <c r="FY273" s="215"/>
      <c r="FZ273" s="215"/>
      <c r="GA273" s="215"/>
      <c r="GB273" s="218"/>
      <c r="GC273" s="215"/>
      <c r="GD273" s="215"/>
      <c r="GE273" s="215"/>
      <c r="GF273" s="217"/>
      <c r="GG273" s="218"/>
      <c r="GH273" s="215"/>
      <c r="GI273" s="215"/>
      <c r="GJ273" s="215"/>
      <c r="GK273" s="215"/>
      <c r="GL273" s="1505">
        <f>SUM(I275:GK275)</f>
        <v>0</v>
      </c>
      <c r="GM273" s="2160">
        <f>ROUND(GL273/20,2)</f>
        <v>0</v>
      </c>
      <c r="GN273" s="2172"/>
      <c r="GO273" s="2173"/>
    </row>
    <row r="274" spans="1:197" ht="10.35" customHeight="1">
      <c r="A274" s="1387"/>
      <c r="B274" s="1390"/>
      <c r="C274" s="1390"/>
      <c r="D274" s="1381"/>
      <c r="E274" s="1390"/>
      <c r="F274" s="1385"/>
      <c r="G274" s="1733"/>
      <c r="H274" s="1734"/>
      <c r="I274" s="214"/>
      <c r="J274" s="215"/>
      <c r="K274" s="215"/>
      <c r="L274" s="215"/>
      <c r="M274" s="215"/>
      <c r="N274" s="218"/>
      <c r="O274" s="215"/>
      <c r="P274" s="215"/>
      <c r="Q274" s="215"/>
      <c r="R274" s="217"/>
      <c r="S274" s="215"/>
      <c r="T274" s="215"/>
      <c r="U274" s="215"/>
      <c r="V274" s="215"/>
      <c r="W274" s="215"/>
      <c r="X274" s="218"/>
      <c r="Y274" s="215"/>
      <c r="Z274" s="215"/>
      <c r="AA274" s="215"/>
      <c r="AB274" s="217"/>
      <c r="AC274" s="215"/>
      <c r="AD274" s="215"/>
      <c r="AE274" s="215"/>
      <c r="AF274" s="215"/>
      <c r="AG274" s="215"/>
      <c r="AH274" s="218"/>
      <c r="AI274" s="215"/>
      <c r="AJ274" s="215"/>
      <c r="AK274" s="215"/>
      <c r="AL274" s="217"/>
      <c r="AM274" s="215"/>
      <c r="AN274" s="215"/>
      <c r="AO274" s="215"/>
      <c r="AP274" s="215"/>
      <c r="AQ274" s="215"/>
      <c r="AR274" s="218"/>
      <c r="AS274" s="215"/>
      <c r="AT274" s="215"/>
      <c r="AU274" s="215"/>
      <c r="AV274" s="217"/>
      <c r="AW274" s="218"/>
      <c r="AX274" s="215"/>
      <c r="AY274" s="215"/>
      <c r="AZ274" s="215"/>
      <c r="BA274" s="220"/>
      <c r="BB274" s="215"/>
      <c r="BC274" s="215"/>
      <c r="BD274" s="215"/>
      <c r="BE274" s="215"/>
      <c r="BF274" s="215"/>
      <c r="BG274" s="218"/>
      <c r="BH274" s="215"/>
      <c r="BI274" s="215"/>
      <c r="BJ274" s="215"/>
      <c r="BK274" s="217"/>
      <c r="BL274" s="215"/>
      <c r="BM274" s="215"/>
      <c r="BN274" s="215"/>
      <c r="BO274" s="215"/>
      <c r="BP274" s="215"/>
      <c r="BQ274" s="218"/>
      <c r="BR274" s="215"/>
      <c r="BS274" s="215"/>
      <c r="BT274" s="215"/>
      <c r="BU274" s="217"/>
      <c r="BV274" s="215"/>
      <c r="BW274" s="215"/>
      <c r="BX274" s="215"/>
      <c r="BY274" s="215"/>
      <c r="BZ274" s="215"/>
      <c r="CA274" s="218"/>
      <c r="CB274" s="215"/>
      <c r="CC274" s="215"/>
      <c r="CD274" s="215"/>
      <c r="CE274" s="217"/>
      <c r="CF274" s="218"/>
      <c r="CG274" s="215"/>
      <c r="CH274" s="215"/>
      <c r="CI274" s="215"/>
      <c r="CJ274" s="217"/>
      <c r="CK274" s="215"/>
      <c r="CL274" s="215"/>
      <c r="CM274" s="215"/>
      <c r="CN274" s="215"/>
      <c r="CO274" s="215"/>
      <c r="CP274" s="218"/>
      <c r="CQ274" s="215"/>
      <c r="CR274" s="215"/>
      <c r="CS274" s="215"/>
      <c r="CT274" s="217"/>
      <c r="CU274" s="215"/>
      <c r="CV274" s="215"/>
      <c r="CW274" s="215"/>
      <c r="CX274" s="215"/>
      <c r="CY274" s="215"/>
      <c r="CZ274" s="218"/>
      <c r="DA274" s="215"/>
      <c r="DB274" s="215"/>
      <c r="DC274" s="215"/>
      <c r="DD274" s="217"/>
      <c r="DE274" s="215"/>
      <c r="DF274" s="215"/>
      <c r="DG274" s="215"/>
      <c r="DH274" s="215"/>
      <c r="DI274" s="215"/>
      <c r="DJ274" s="219"/>
      <c r="DK274" s="215"/>
      <c r="DL274" s="215"/>
      <c r="DM274" s="215"/>
      <c r="DN274" s="217"/>
      <c r="DO274" s="215"/>
      <c r="DP274" s="215"/>
      <c r="DQ274" s="215"/>
      <c r="DR274" s="215"/>
      <c r="DS274" s="215"/>
      <c r="DT274" s="218"/>
      <c r="DU274" s="215"/>
      <c r="DV274" s="215"/>
      <c r="DW274" s="215"/>
      <c r="DX274" s="217"/>
      <c r="DY274" s="215"/>
      <c r="DZ274" s="215"/>
      <c r="EA274" s="215"/>
      <c r="EB274" s="215"/>
      <c r="EC274" s="215"/>
      <c r="ED274" s="218"/>
      <c r="EE274" s="215"/>
      <c r="EF274" s="215"/>
      <c r="EG274" s="215"/>
      <c r="EH274" s="217"/>
      <c r="EI274" s="215"/>
      <c r="EJ274" s="215"/>
      <c r="EK274" s="215"/>
      <c r="EL274" s="215"/>
      <c r="EM274" s="215"/>
      <c r="EN274" s="218"/>
      <c r="EO274" s="215"/>
      <c r="EP274" s="215"/>
      <c r="EQ274" s="215"/>
      <c r="ER274" s="217"/>
      <c r="ES274" s="215"/>
      <c r="ET274" s="215"/>
      <c r="EU274" s="215"/>
      <c r="EV274" s="215"/>
      <c r="EW274" s="215"/>
      <c r="EX274" s="218"/>
      <c r="EY274" s="215"/>
      <c r="EZ274" s="215"/>
      <c r="FA274" s="215"/>
      <c r="FB274" s="217"/>
      <c r="FC274" s="215"/>
      <c r="FD274" s="215"/>
      <c r="FE274" s="215"/>
      <c r="FF274" s="215"/>
      <c r="FG274" s="215"/>
      <c r="FH274" s="218"/>
      <c r="FI274" s="215"/>
      <c r="FJ274" s="215"/>
      <c r="FK274" s="215"/>
      <c r="FL274" s="217"/>
      <c r="FM274" s="215"/>
      <c r="FN274" s="215"/>
      <c r="FO274" s="215"/>
      <c r="FP274" s="215"/>
      <c r="FQ274" s="215"/>
      <c r="FR274" s="218"/>
      <c r="FS274" s="215"/>
      <c r="FT274" s="215"/>
      <c r="FU274" s="215"/>
      <c r="FV274" s="217"/>
      <c r="FW274" s="215"/>
      <c r="FX274" s="215"/>
      <c r="FY274" s="215"/>
      <c r="FZ274" s="215"/>
      <c r="GA274" s="215"/>
      <c r="GB274" s="218"/>
      <c r="GC274" s="215"/>
      <c r="GD274" s="215"/>
      <c r="GE274" s="215"/>
      <c r="GF274" s="217"/>
      <c r="GG274" s="218"/>
      <c r="GH274" s="215"/>
      <c r="GI274" s="215"/>
      <c r="GJ274" s="215"/>
      <c r="GK274" s="215"/>
      <c r="GL274" s="1505"/>
      <c r="GM274" s="2160"/>
      <c r="GN274" s="2169"/>
      <c r="GO274" s="2168"/>
    </row>
    <row r="275" spans="1:197" ht="10.35" customHeight="1">
      <c r="A275" s="1387"/>
      <c r="B275" s="1390"/>
      <c r="C275" s="1390"/>
      <c r="D275" s="1381"/>
      <c r="E275" s="1390"/>
      <c r="F275" s="1385"/>
      <c r="G275" s="1735"/>
      <c r="H275" s="1736"/>
      <c r="I275" s="1517"/>
      <c r="J275" s="1511"/>
      <c r="K275" s="1511"/>
      <c r="L275" s="1511"/>
      <c r="M275" s="1511"/>
      <c r="N275" s="1510"/>
      <c r="O275" s="1511"/>
      <c r="P275" s="1511"/>
      <c r="Q275" s="1511"/>
      <c r="R275" s="1512"/>
      <c r="S275" s="1511"/>
      <c r="T275" s="1511"/>
      <c r="U275" s="1511"/>
      <c r="V275" s="1511"/>
      <c r="W275" s="1511"/>
      <c r="X275" s="1510"/>
      <c r="Y275" s="1511"/>
      <c r="Z275" s="1511"/>
      <c r="AA275" s="1511"/>
      <c r="AB275" s="1512"/>
      <c r="AC275" s="1511"/>
      <c r="AD275" s="1511"/>
      <c r="AE275" s="1511"/>
      <c r="AF275" s="1511"/>
      <c r="AG275" s="1511"/>
      <c r="AH275" s="1510"/>
      <c r="AI275" s="1511"/>
      <c r="AJ275" s="1511"/>
      <c r="AK275" s="1511"/>
      <c r="AL275" s="1512"/>
      <c r="AM275" s="1511"/>
      <c r="AN275" s="1511"/>
      <c r="AO275" s="1511"/>
      <c r="AP275" s="1511"/>
      <c r="AQ275" s="1511"/>
      <c r="AR275" s="1510"/>
      <c r="AS275" s="1511"/>
      <c r="AT275" s="1511"/>
      <c r="AU275" s="1511"/>
      <c r="AV275" s="1512"/>
      <c r="AW275" s="1510"/>
      <c r="AX275" s="1511"/>
      <c r="AY275" s="1511"/>
      <c r="AZ275" s="1511"/>
      <c r="BA275" s="1521"/>
      <c r="BB275" s="1511"/>
      <c r="BC275" s="1511"/>
      <c r="BD275" s="1511"/>
      <c r="BE275" s="1511"/>
      <c r="BF275" s="1511"/>
      <c r="BG275" s="1510"/>
      <c r="BH275" s="1511"/>
      <c r="BI275" s="1511"/>
      <c r="BJ275" s="1511"/>
      <c r="BK275" s="1512"/>
      <c r="BL275" s="1511"/>
      <c r="BM275" s="1511"/>
      <c r="BN275" s="1511"/>
      <c r="BO275" s="1511"/>
      <c r="BP275" s="1511"/>
      <c r="BQ275" s="1510"/>
      <c r="BR275" s="1511"/>
      <c r="BS275" s="1511"/>
      <c r="BT275" s="1511"/>
      <c r="BU275" s="1512"/>
      <c r="BV275" s="1511"/>
      <c r="BW275" s="1511"/>
      <c r="BX275" s="1511"/>
      <c r="BY275" s="1511"/>
      <c r="BZ275" s="1511"/>
      <c r="CA275" s="1510"/>
      <c r="CB275" s="1511"/>
      <c r="CC275" s="1511"/>
      <c r="CD275" s="1511"/>
      <c r="CE275" s="1512"/>
      <c r="CF275" s="1510"/>
      <c r="CG275" s="1511"/>
      <c r="CH275" s="1511"/>
      <c r="CI275" s="1511"/>
      <c r="CJ275" s="1512"/>
      <c r="CK275" s="1511"/>
      <c r="CL275" s="1511"/>
      <c r="CM275" s="1511"/>
      <c r="CN275" s="1511"/>
      <c r="CO275" s="1511"/>
      <c r="CP275" s="1510"/>
      <c r="CQ275" s="1511"/>
      <c r="CR275" s="1511"/>
      <c r="CS275" s="1511"/>
      <c r="CT275" s="1512"/>
      <c r="CU275" s="1511"/>
      <c r="CV275" s="1511"/>
      <c r="CW275" s="1511"/>
      <c r="CX275" s="1511"/>
      <c r="CY275" s="1511"/>
      <c r="CZ275" s="1510"/>
      <c r="DA275" s="1511"/>
      <c r="DB275" s="1511"/>
      <c r="DC275" s="1511"/>
      <c r="DD275" s="1512"/>
      <c r="DE275" s="1511"/>
      <c r="DF275" s="1511"/>
      <c r="DG275" s="1511"/>
      <c r="DH275" s="1511"/>
      <c r="DI275" s="1511"/>
      <c r="DJ275" s="1522"/>
      <c r="DK275" s="1511"/>
      <c r="DL275" s="1511"/>
      <c r="DM275" s="1511"/>
      <c r="DN275" s="1512"/>
      <c r="DO275" s="1511"/>
      <c r="DP275" s="1511"/>
      <c r="DQ275" s="1511"/>
      <c r="DR275" s="1511"/>
      <c r="DS275" s="1511"/>
      <c r="DT275" s="1510"/>
      <c r="DU275" s="1511"/>
      <c r="DV275" s="1511"/>
      <c r="DW275" s="1511"/>
      <c r="DX275" s="1512"/>
      <c r="DY275" s="1511"/>
      <c r="DZ275" s="1511"/>
      <c r="EA275" s="1511"/>
      <c r="EB275" s="1511"/>
      <c r="EC275" s="1511"/>
      <c r="ED275" s="1510"/>
      <c r="EE275" s="1511"/>
      <c r="EF275" s="1511"/>
      <c r="EG275" s="1511"/>
      <c r="EH275" s="1512"/>
      <c r="EI275" s="1511"/>
      <c r="EJ275" s="1511"/>
      <c r="EK275" s="1511"/>
      <c r="EL275" s="1511"/>
      <c r="EM275" s="1511"/>
      <c r="EN275" s="1510"/>
      <c r="EO275" s="1511"/>
      <c r="EP275" s="1511"/>
      <c r="EQ275" s="1511"/>
      <c r="ER275" s="1512"/>
      <c r="ES275" s="1511"/>
      <c r="ET275" s="1511"/>
      <c r="EU275" s="1511"/>
      <c r="EV275" s="1511"/>
      <c r="EW275" s="1511"/>
      <c r="EX275" s="1510"/>
      <c r="EY275" s="1511"/>
      <c r="EZ275" s="1511"/>
      <c r="FA275" s="1511"/>
      <c r="FB275" s="1512"/>
      <c r="FC275" s="1511"/>
      <c r="FD275" s="1511"/>
      <c r="FE275" s="1511"/>
      <c r="FF275" s="1511"/>
      <c r="FG275" s="1511"/>
      <c r="FH275" s="1510"/>
      <c r="FI275" s="1511"/>
      <c r="FJ275" s="1511"/>
      <c r="FK275" s="1511"/>
      <c r="FL275" s="1512"/>
      <c r="FM275" s="1511"/>
      <c r="FN275" s="1511"/>
      <c r="FO275" s="1511"/>
      <c r="FP275" s="1511"/>
      <c r="FQ275" s="1511"/>
      <c r="FR275" s="1510"/>
      <c r="FS275" s="1511"/>
      <c r="FT275" s="1511"/>
      <c r="FU275" s="1511"/>
      <c r="FV275" s="1512"/>
      <c r="FW275" s="1511"/>
      <c r="FX275" s="1511"/>
      <c r="FY275" s="1511"/>
      <c r="FZ275" s="1511"/>
      <c r="GA275" s="1511"/>
      <c r="GB275" s="1510"/>
      <c r="GC275" s="1511"/>
      <c r="GD275" s="1511"/>
      <c r="GE275" s="1511"/>
      <c r="GF275" s="1512"/>
      <c r="GG275" s="1510"/>
      <c r="GH275" s="1511"/>
      <c r="GI275" s="1511"/>
      <c r="GJ275" s="1511"/>
      <c r="GK275" s="1512"/>
      <c r="GL275" s="1514"/>
      <c r="GM275" s="2160"/>
      <c r="GN275" s="2169"/>
      <c r="GO275" s="2168"/>
    </row>
    <row r="276" spans="1:197" ht="10.35" customHeight="1">
      <c r="A276" s="1387"/>
      <c r="B276" s="1390"/>
      <c r="C276" s="1390"/>
      <c r="D276" s="1381"/>
      <c r="E276" s="1390"/>
      <c r="F276" s="1385"/>
      <c r="G276" s="1737" t="s">
        <v>857</v>
      </c>
      <c r="H276" s="1738"/>
      <c r="I276" s="214"/>
      <c r="J276" s="215"/>
      <c r="K276" s="215"/>
      <c r="L276" s="215"/>
      <c r="M276" s="215"/>
      <c r="N276" s="218"/>
      <c r="O276" s="215"/>
      <c r="P276" s="215"/>
      <c r="Q276" s="215"/>
      <c r="R276" s="217"/>
      <c r="S276" s="215"/>
      <c r="T276" s="215"/>
      <c r="U276" s="215"/>
      <c r="V276" s="215"/>
      <c r="W276" s="215"/>
      <c r="X276" s="218"/>
      <c r="Y276" s="215"/>
      <c r="Z276" s="215"/>
      <c r="AA276" s="215"/>
      <c r="AB276" s="217"/>
      <c r="AC276" s="215"/>
      <c r="AD276" s="215"/>
      <c r="AE276" s="215"/>
      <c r="AF276" s="215"/>
      <c r="AG276" s="215"/>
      <c r="AH276" s="218"/>
      <c r="AI276" s="215"/>
      <c r="AJ276" s="215"/>
      <c r="AK276" s="215"/>
      <c r="AL276" s="217"/>
      <c r="AM276" s="215"/>
      <c r="AN276" s="215"/>
      <c r="AO276" s="215"/>
      <c r="AP276" s="215"/>
      <c r="AQ276" s="215"/>
      <c r="AR276" s="218"/>
      <c r="AS276" s="215"/>
      <c r="AT276" s="215"/>
      <c r="AU276" s="215"/>
      <c r="AV276" s="217"/>
      <c r="AW276" s="218"/>
      <c r="AX276" s="215"/>
      <c r="AY276" s="215"/>
      <c r="AZ276" s="215"/>
      <c r="BA276" s="220"/>
      <c r="BB276" s="215"/>
      <c r="BC276" s="215"/>
      <c r="BD276" s="215"/>
      <c r="BE276" s="215"/>
      <c r="BF276" s="215"/>
      <c r="BG276" s="218"/>
      <c r="BH276" s="215"/>
      <c r="BI276" s="215"/>
      <c r="BJ276" s="215"/>
      <c r="BK276" s="217"/>
      <c r="BL276" s="215"/>
      <c r="BM276" s="215"/>
      <c r="BN276" s="215"/>
      <c r="BO276" s="215"/>
      <c r="BP276" s="215"/>
      <c r="BQ276" s="218"/>
      <c r="BR276" s="215"/>
      <c r="BS276" s="215"/>
      <c r="BT276" s="215"/>
      <c r="BU276" s="217"/>
      <c r="BV276" s="215"/>
      <c r="BW276" s="215"/>
      <c r="BX276" s="215"/>
      <c r="BY276" s="215"/>
      <c r="BZ276" s="215"/>
      <c r="CA276" s="218"/>
      <c r="CB276" s="215"/>
      <c r="CC276" s="215"/>
      <c r="CD276" s="215"/>
      <c r="CE276" s="217"/>
      <c r="CF276" s="218"/>
      <c r="CG276" s="215"/>
      <c r="CH276" s="215"/>
      <c r="CI276" s="215"/>
      <c r="CJ276" s="217"/>
      <c r="CK276" s="215"/>
      <c r="CL276" s="215"/>
      <c r="CM276" s="215"/>
      <c r="CN276" s="215"/>
      <c r="CO276" s="215"/>
      <c r="CP276" s="218"/>
      <c r="CQ276" s="215"/>
      <c r="CR276" s="215"/>
      <c r="CS276" s="215"/>
      <c r="CT276" s="217"/>
      <c r="CU276" s="215"/>
      <c r="CV276" s="215"/>
      <c r="CW276" s="215"/>
      <c r="CX276" s="215"/>
      <c r="CY276" s="215"/>
      <c r="CZ276" s="218"/>
      <c r="DA276" s="215"/>
      <c r="DB276" s="215"/>
      <c r="DC276" s="215"/>
      <c r="DD276" s="217"/>
      <c r="DE276" s="215"/>
      <c r="DF276" s="215"/>
      <c r="DG276" s="215"/>
      <c r="DH276" s="215"/>
      <c r="DI276" s="215"/>
      <c r="DJ276" s="219"/>
      <c r="DK276" s="215"/>
      <c r="DL276" s="215"/>
      <c r="DM276" s="215"/>
      <c r="DN276" s="217"/>
      <c r="DO276" s="215"/>
      <c r="DP276" s="215"/>
      <c r="DQ276" s="215"/>
      <c r="DR276" s="215"/>
      <c r="DS276" s="215"/>
      <c r="DT276" s="218"/>
      <c r="DU276" s="215"/>
      <c r="DV276" s="215"/>
      <c r="DW276" s="215"/>
      <c r="DX276" s="217"/>
      <c r="DY276" s="215"/>
      <c r="DZ276" s="215"/>
      <c r="EA276" s="215"/>
      <c r="EB276" s="215"/>
      <c r="EC276" s="215"/>
      <c r="ED276" s="218"/>
      <c r="EE276" s="215"/>
      <c r="EF276" s="215"/>
      <c r="EG276" s="215"/>
      <c r="EH276" s="217"/>
      <c r="EI276" s="215"/>
      <c r="EJ276" s="215"/>
      <c r="EK276" s="215"/>
      <c r="EL276" s="215"/>
      <c r="EM276" s="215"/>
      <c r="EN276" s="218"/>
      <c r="EO276" s="215"/>
      <c r="EP276" s="215"/>
      <c r="EQ276" s="215"/>
      <c r="ER276" s="217"/>
      <c r="ES276" s="215"/>
      <c r="ET276" s="215"/>
      <c r="EU276" s="215"/>
      <c r="EV276" s="215"/>
      <c r="EW276" s="215"/>
      <c r="EX276" s="218"/>
      <c r="EY276" s="215"/>
      <c r="EZ276" s="215"/>
      <c r="FA276" s="215"/>
      <c r="FB276" s="217"/>
      <c r="FC276" s="215"/>
      <c r="FD276" s="215"/>
      <c r="FE276" s="215"/>
      <c r="FF276" s="215"/>
      <c r="FG276" s="215"/>
      <c r="FH276" s="218"/>
      <c r="FI276" s="215"/>
      <c r="FJ276" s="215"/>
      <c r="FK276" s="215"/>
      <c r="FL276" s="217"/>
      <c r="FM276" s="215"/>
      <c r="FN276" s="215"/>
      <c r="FO276" s="215"/>
      <c r="FP276" s="215"/>
      <c r="FQ276" s="215"/>
      <c r="FR276" s="218"/>
      <c r="FS276" s="215"/>
      <c r="FT276" s="215"/>
      <c r="FU276" s="215"/>
      <c r="FV276" s="217"/>
      <c r="FW276" s="215"/>
      <c r="FX276" s="215"/>
      <c r="FY276" s="215"/>
      <c r="FZ276" s="215"/>
      <c r="GA276" s="215"/>
      <c r="GB276" s="218"/>
      <c r="GC276" s="215"/>
      <c r="GD276" s="215"/>
      <c r="GE276" s="215"/>
      <c r="GF276" s="217"/>
      <c r="GG276" s="218"/>
      <c r="GH276" s="215"/>
      <c r="GI276" s="215"/>
      <c r="GJ276" s="215"/>
      <c r="GK276" s="215"/>
      <c r="GL276" s="1504">
        <f>SUM(I278:GK278)</f>
        <v>0</v>
      </c>
      <c r="GM276" s="2157">
        <f>ROUND(GL276/20,2)</f>
        <v>0</v>
      </c>
      <c r="GN276" s="2169"/>
      <c r="GO276" s="2168"/>
    </row>
    <row r="277" spans="1:197" ht="10.35" customHeight="1">
      <c r="A277" s="1387"/>
      <c r="B277" s="1390"/>
      <c r="C277" s="1390"/>
      <c r="D277" s="1381"/>
      <c r="E277" s="1390"/>
      <c r="F277" s="1385"/>
      <c r="G277" s="1739"/>
      <c r="H277" s="1740"/>
      <c r="I277" s="214"/>
      <c r="J277" s="215"/>
      <c r="K277" s="215"/>
      <c r="L277" s="215"/>
      <c r="M277" s="215"/>
      <c r="N277" s="218"/>
      <c r="O277" s="215"/>
      <c r="P277" s="215"/>
      <c r="Q277" s="215"/>
      <c r="R277" s="217"/>
      <c r="S277" s="215"/>
      <c r="T277" s="215"/>
      <c r="U277" s="215"/>
      <c r="V277" s="215"/>
      <c r="W277" s="215"/>
      <c r="X277" s="218"/>
      <c r="Y277" s="215"/>
      <c r="Z277" s="215"/>
      <c r="AA277" s="215"/>
      <c r="AB277" s="217"/>
      <c r="AC277" s="215"/>
      <c r="AD277" s="215"/>
      <c r="AE277" s="215"/>
      <c r="AF277" s="215"/>
      <c r="AG277" s="215"/>
      <c r="AH277" s="218"/>
      <c r="AI277" s="215"/>
      <c r="AJ277" s="215"/>
      <c r="AK277" s="215"/>
      <c r="AL277" s="217"/>
      <c r="AM277" s="215"/>
      <c r="AN277" s="215"/>
      <c r="AO277" s="215"/>
      <c r="AP277" s="215"/>
      <c r="AQ277" s="215"/>
      <c r="AR277" s="218"/>
      <c r="AS277" s="215"/>
      <c r="AT277" s="215"/>
      <c r="AU277" s="215"/>
      <c r="AV277" s="217"/>
      <c r="AW277" s="218"/>
      <c r="AX277" s="215"/>
      <c r="AY277" s="215"/>
      <c r="AZ277" s="215"/>
      <c r="BA277" s="220"/>
      <c r="BB277" s="215"/>
      <c r="BC277" s="215"/>
      <c r="BD277" s="215"/>
      <c r="BE277" s="215"/>
      <c r="BF277" s="215"/>
      <c r="BG277" s="218"/>
      <c r="BH277" s="215"/>
      <c r="BI277" s="215"/>
      <c r="BJ277" s="215"/>
      <c r="BK277" s="217"/>
      <c r="BL277" s="215"/>
      <c r="BM277" s="215"/>
      <c r="BN277" s="215"/>
      <c r="BO277" s="215"/>
      <c r="BP277" s="215"/>
      <c r="BQ277" s="218"/>
      <c r="BR277" s="215"/>
      <c r="BS277" s="215"/>
      <c r="BT277" s="215"/>
      <c r="BU277" s="217"/>
      <c r="BV277" s="215"/>
      <c r="BW277" s="215"/>
      <c r="BX277" s="215"/>
      <c r="BY277" s="215"/>
      <c r="BZ277" s="215"/>
      <c r="CA277" s="218"/>
      <c r="CB277" s="215"/>
      <c r="CC277" s="215"/>
      <c r="CD277" s="215"/>
      <c r="CE277" s="217"/>
      <c r="CF277" s="218"/>
      <c r="CG277" s="215"/>
      <c r="CH277" s="215"/>
      <c r="CI277" s="215"/>
      <c r="CJ277" s="217"/>
      <c r="CK277" s="215"/>
      <c r="CL277" s="215"/>
      <c r="CM277" s="215"/>
      <c r="CN277" s="215"/>
      <c r="CO277" s="215"/>
      <c r="CP277" s="218"/>
      <c r="CQ277" s="215"/>
      <c r="CR277" s="215"/>
      <c r="CS277" s="215"/>
      <c r="CT277" s="217"/>
      <c r="CU277" s="215"/>
      <c r="CV277" s="215"/>
      <c r="CW277" s="215"/>
      <c r="CX277" s="215"/>
      <c r="CY277" s="215"/>
      <c r="CZ277" s="218"/>
      <c r="DA277" s="215"/>
      <c r="DB277" s="215"/>
      <c r="DC277" s="215"/>
      <c r="DD277" s="217"/>
      <c r="DE277" s="215"/>
      <c r="DF277" s="215"/>
      <c r="DG277" s="215"/>
      <c r="DH277" s="215"/>
      <c r="DI277" s="215"/>
      <c r="DJ277" s="219"/>
      <c r="DK277" s="215"/>
      <c r="DL277" s="215"/>
      <c r="DM277" s="215"/>
      <c r="DN277" s="217"/>
      <c r="DO277" s="215"/>
      <c r="DP277" s="215"/>
      <c r="DQ277" s="215"/>
      <c r="DR277" s="215"/>
      <c r="DS277" s="215"/>
      <c r="DT277" s="218"/>
      <c r="DU277" s="215"/>
      <c r="DV277" s="215"/>
      <c r="DW277" s="215"/>
      <c r="DX277" s="217"/>
      <c r="DY277" s="215"/>
      <c r="DZ277" s="215"/>
      <c r="EA277" s="215"/>
      <c r="EB277" s="215"/>
      <c r="EC277" s="215"/>
      <c r="ED277" s="218"/>
      <c r="EE277" s="215"/>
      <c r="EF277" s="215"/>
      <c r="EG277" s="215"/>
      <c r="EH277" s="217"/>
      <c r="EI277" s="215"/>
      <c r="EJ277" s="215"/>
      <c r="EK277" s="215"/>
      <c r="EL277" s="215"/>
      <c r="EM277" s="215"/>
      <c r="EN277" s="218"/>
      <c r="EO277" s="215"/>
      <c r="EP277" s="215"/>
      <c r="EQ277" s="215"/>
      <c r="ER277" s="217"/>
      <c r="ES277" s="215"/>
      <c r="ET277" s="215"/>
      <c r="EU277" s="215"/>
      <c r="EV277" s="215"/>
      <c r="EW277" s="215"/>
      <c r="EX277" s="218"/>
      <c r="EY277" s="215"/>
      <c r="EZ277" s="215"/>
      <c r="FA277" s="215"/>
      <c r="FB277" s="217"/>
      <c r="FC277" s="215"/>
      <c r="FD277" s="215"/>
      <c r="FE277" s="215"/>
      <c r="FF277" s="215"/>
      <c r="FG277" s="215"/>
      <c r="FH277" s="218"/>
      <c r="FI277" s="215"/>
      <c r="FJ277" s="215"/>
      <c r="FK277" s="215"/>
      <c r="FL277" s="217"/>
      <c r="FM277" s="215"/>
      <c r="FN277" s="215"/>
      <c r="FO277" s="215"/>
      <c r="FP277" s="215"/>
      <c r="FQ277" s="215"/>
      <c r="FR277" s="218"/>
      <c r="FS277" s="215"/>
      <c r="FT277" s="215"/>
      <c r="FU277" s="215"/>
      <c r="FV277" s="217"/>
      <c r="FW277" s="215"/>
      <c r="FX277" s="215"/>
      <c r="FY277" s="215"/>
      <c r="FZ277" s="215"/>
      <c r="GA277" s="215"/>
      <c r="GB277" s="218"/>
      <c r="GC277" s="215"/>
      <c r="GD277" s="215"/>
      <c r="GE277" s="215"/>
      <c r="GF277" s="217"/>
      <c r="GG277" s="218"/>
      <c r="GH277" s="215"/>
      <c r="GI277" s="215"/>
      <c r="GJ277" s="215"/>
      <c r="GK277" s="215"/>
      <c r="GL277" s="1505"/>
      <c r="GM277" s="2154"/>
      <c r="GN277" s="2169"/>
      <c r="GO277" s="2168"/>
    </row>
    <row r="278" spans="1:197" ht="10.35" customHeight="1">
      <c r="A278" s="1387"/>
      <c r="B278" s="1390"/>
      <c r="C278" s="1390"/>
      <c r="D278" s="1381"/>
      <c r="E278" s="1390"/>
      <c r="F278" s="1385"/>
      <c r="G278" s="1741"/>
      <c r="H278" s="1742"/>
      <c r="I278" s="1517"/>
      <c r="J278" s="1511"/>
      <c r="K278" s="1511"/>
      <c r="L278" s="1511"/>
      <c r="M278" s="1511"/>
      <c r="N278" s="1510"/>
      <c r="O278" s="1511"/>
      <c r="P278" s="1511"/>
      <c r="Q278" s="1511"/>
      <c r="R278" s="1512"/>
      <c r="S278" s="1511"/>
      <c r="T278" s="1511"/>
      <c r="U278" s="1511"/>
      <c r="V278" s="1511"/>
      <c r="W278" s="1511"/>
      <c r="X278" s="1510"/>
      <c r="Y278" s="1511"/>
      <c r="Z278" s="1511"/>
      <c r="AA278" s="1511"/>
      <c r="AB278" s="1512"/>
      <c r="AC278" s="1511"/>
      <c r="AD278" s="1511"/>
      <c r="AE278" s="1511"/>
      <c r="AF278" s="1511"/>
      <c r="AG278" s="1511"/>
      <c r="AH278" s="1510"/>
      <c r="AI278" s="1511"/>
      <c r="AJ278" s="1511"/>
      <c r="AK278" s="1511"/>
      <c r="AL278" s="1512"/>
      <c r="AM278" s="1511"/>
      <c r="AN278" s="1511"/>
      <c r="AO278" s="1511"/>
      <c r="AP278" s="1511"/>
      <c r="AQ278" s="1511"/>
      <c r="AR278" s="1510"/>
      <c r="AS278" s="1511"/>
      <c r="AT278" s="1511"/>
      <c r="AU278" s="1511"/>
      <c r="AV278" s="1512"/>
      <c r="AW278" s="1510"/>
      <c r="AX278" s="1511"/>
      <c r="AY278" s="1511"/>
      <c r="AZ278" s="1511"/>
      <c r="BA278" s="1521"/>
      <c r="BB278" s="1511"/>
      <c r="BC278" s="1511"/>
      <c r="BD278" s="1511"/>
      <c r="BE278" s="1511"/>
      <c r="BF278" s="1511"/>
      <c r="BG278" s="1510"/>
      <c r="BH278" s="1511"/>
      <c r="BI278" s="1511"/>
      <c r="BJ278" s="1511"/>
      <c r="BK278" s="1512"/>
      <c r="BL278" s="1511"/>
      <c r="BM278" s="1511"/>
      <c r="BN278" s="1511"/>
      <c r="BO278" s="1511"/>
      <c r="BP278" s="1511"/>
      <c r="BQ278" s="1510"/>
      <c r="BR278" s="1511"/>
      <c r="BS278" s="1511"/>
      <c r="BT278" s="1511"/>
      <c r="BU278" s="1512"/>
      <c r="BV278" s="1511"/>
      <c r="BW278" s="1511"/>
      <c r="BX278" s="1511"/>
      <c r="BY278" s="1511"/>
      <c r="BZ278" s="1511"/>
      <c r="CA278" s="1510"/>
      <c r="CB278" s="1511"/>
      <c r="CC278" s="1511"/>
      <c r="CD278" s="1511"/>
      <c r="CE278" s="1512"/>
      <c r="CF278" s="1510"/>
      <c r="CG278" s="1511"/>
      <c r="CH278" s="1511"/>
      <c r="CI278" s="1511"/>
      <c r="CJ278" s="1512"/>
      <c r="CK278" s="1511"/>
      <c r="CL278" s="1511"/>
      <c r="CM278" s="1511"/>
      <c r="CN278" s="1511"/>
      <c r="CO278" s="1511"/>
      <c r="CP278" s="1510"/>
      <c r="CQ278" s="1511"/>
      <c r="CR278" s="1511"/>
      <c r="CS278" s="1511"/>
      <c r="CT278" s="1512"/>
      <c r="CU278" s="1511"/>
      <c r="CV278" s="1511"/>
      <c r="CW278" s="1511"/>
      <c r="CX278" s="1511"/>
      <c r="CY278" s="1511"/>
      <c r="CZ278" s="1510"/>
      <c r="DA278" s="1511"/>
      <c r="DB278" s="1511"/>
      <c r="DC278" s="1511"/>
      <c r="DD278" s="1512"/>
      <c r="DE278" s="1511"/>
      <c r="DF278" s="1511"/>
      <c r="DG278" s="1511"/>
      <c r="DH278" s="1511"/>
      <c r="DI278" s="1511"/>
      <c r="DJ278" s="1522"/>
      <c r="DK278" s="1511"/>
      <c r="DL278" s="1511"/>
      <c r="DM278" s="1511"/>
      <c r="DN278" s="1512"/>
      <c r="DO278" s="1511"/>
      <c r="DP278" s="1511"/>
      <c r="DQ278" s="1511"/>
      <c r="DR278" s="1511"/>
      <c r="DS278" s="1511"/>
      <c r="DT278" s="1510"/>
      <c r="DU278" s="1511"/>
      <c r="DV278" s="1511"/>
      <c r="DW278" s="1511"/>
      <c r="DX278" s="1512"/>
      <c r="DY278" s="1511"/>
      <c r="DZ278" s="1511"/>
      <c r="EA278" s="1511"/>
      <c r="EB278" s="1511"/>
      <c r="EC278" s="1511"/>
      <c r="ED278" s="1510"/>
      <c r="EE278" s="1511"/>
      <c r="EF278" s="1511"/>
      <c r="EG278" s="1511"/>
      <c r="EH278" s="1512"/>
      <c r="EI278" s="1511"/>
      <c r="EJ278" s="1511"/>
      <c r="EK278" s="1511"/>
      <c r="EL278" s="1511"/>
      <c r="EM278" s="1511"/>
      <c r="EN278" s="1510"/>
      <c r="EO278" s="1511"/>
      <c r="EP278" s="1511"/>
      <c r="EQ278" s="1511"/>
      <c r="ER278" s="1512"/>
      <c r="ES278" s="1511"/>
      <c r="ET278" s="1511"/>
      <c r="EU278" s="1511"/>
      <c r="EV278" s="1511"/>
      <c r="EW278" s="1511"/>
      <c r="EX278" s="1510"/>
      <c r="EY278" s="1511"/>
      <c r="EZ278" s="1511"/>
      <c r="FA278" s="1511"/>
      <c r="FB278" s="1512"/>
      <c r="FC278" s="1511"/>
      <c r="FD278" s="1511"/>
      <c r="FE278" s="1511"/>
      <c r="FF278" s="1511"/>
      <c r="FG278" s="1511"/>
      <c r="FH278" s="1510"/>
      <c r="FI278" s="1511"/>
      <c r="FJ278" s="1511"/>
      <c r="FK278" s="1511"/>
      <c r="FL278" s="1512"/>
      <c r="FM278" s="1511"/>
      <c r="FN278" s="1511"/>
      <c r="FO278" s="1511"/>
      <c r="FP278" s="1511"/>
      <c r="FQ278" s="1511"/>
      <c r="FR278" s="1510"/>
      <c r="FS278" s="1511"/>
      <c r="FT278" s="1511"/>
      <c r="FU278" s="1511"/>
      <c r="FV278" s="1512"/>
      <c r="FW278" s="1511"/>
      <c r="FX278" s="1511"/>
      <c r="FY278" s="1511"/>
      <c r="FZ278" s="1511"/>
      <c r="GA278" s="1511"/>
      <c r="GB278" s="1510"/>
      <c r="GC278" s="1511"/>
      <c r="GD278" s="1511"/>
      <c r="GE278" s="1511"/>
      <c r="GF278" s="1512"/>
      <c r="GG278" s="1510"/>
      <c r="GH278" s="1511"/>
      <c r="GI278" s="1511"/>
      <c r="GJ278" s="1511"/>
      <c r="GK278" s="1513"/>
      <c r="GL278" s="1514"/>
      <c r="GM278" s="2155"/>
      <c r="GN278" s="2169"/>
      <c r="GO278" s="2168"/>
    </row>
    <row r="279" spans="1:197" ht="10.35" customHeight="1">
      <c r="A279" s="1387"/>
      <c r="B279" s="1390"/>
      <c r="C279" s="1390"/>
      <c r="D279" s="1381"/>
      <c r="E279" s="1390"/>
      <c r="F279" s="1385"/>
      <c r="G279" s="1781" t="s">
        <v>858</v>
      </c>
      <c r="H279" s="1738"/>
      <c r="I279" s="214"/>
      <c r="J279" s="215"/>
      <c r="K279" s="215"/>
      <c r="L279" s="215"/>
      <c r="M279" s="215"/>
      <c r="N279" s="218"/>
      <c r="O279" s="215"/>
      <c r="P279" s="215"/>
      <c r="Q279" s="215"/>
      <c r="R279" s="217"/>
      <c r="S279" s="215"/>
      <c r="T279" s="215"/>
      <c r="U279" s="215"/>
      <c r="V279" s="215"/>
      <c r="W279" s="215"/>
      <c r="X279" s="218"/>
      <c r="Y279" s="215"/>
      <c r="Z279" s="215"/>
      <c r="AA279" s="215"/>
      <c r="AB279" s="217"/>
      <c r="AC279" s="215"/>
      <c r="AD279" s="215"/>
      <c r="AE279" s="215"/>
      <c r="AF279" s="215"/>
      <c r="AG279" s="215"/>
      <c r="AH279" s="218"/>
      <c r="AI279" s="215"/>
      <c r="AJ279" s="215"/>
      <c r="AK279" s="215"/>
      <c r="AL279" s="217"/>
      <c r="AM279" s="215"/>
      <c r="AN279" s="215"/>
      <c r="AO279" s="215"/>
      <c r="AP279" s="215"/>
      <c r="AQ279" s="215"/>
      <c r="AR279" s="218"/>
      <c r="AS279" s="215"/>
      <c r="AT279" s="215"/>
      <c r="AU279" s="215"/>
      <c r="AV279" s="217"/>
      <c r="AW279" s="218"/>
      <c r="AX279" s="215"/>
      <c r="AY279" s="215"/>
      <c r="AZ279" s="215"/>
      <c r="BA279" s="220"/>
      <c r="BB279" s="215"/>
      <c r="BC279" s="215"/>
      <c r="BD279" s="215"/>
      <c r="BE279" s="215"/>
      <c r="BF279" s="215"/>
      <c r="BG279" s="218"/>
      <c r="BH279" s="215"/>
      <c r="BI279" s="215"/>
      <c r="BJ279" s="215"/>
      <c r="BK279" s="217"/>
      <c r="BL279" s="215"/>
      <c r="BM279" s="215"/>
      <c r="BN279" s="215"/>
      <c r="BO279" s="215"/>
      <c r="BP279" s="215"/>
      <c r="BQ279" s="218"/>
      <c r="BR279" s="215"/>
      <c r="BS279" s="215"/>
      <c r="BT279" s="215"/>
      <c r="BU279" s="217"/>
      <c r="BV279" s="215"/>
      <c r="BW279" s="215"/>
      <c r="BX279" s="215"/>
      <c r="BY279" s="215"/>
      <c r="BZ279" s="215"/>
      <c r="CA279" s="218"/>
      <c r="CB279" s="215"/>
      <c r="CC279" s="215"/>
      <c r="CD279" s="215"/>
      <c r="CE279" s="217"/>
      <c r="CF279" s="218"/>
      <c r="CG279" s="215"/>
      <c r="CH279" s="215"/>
      <c r="CI279" s="215"/>
      <c r="CJ279" s="217"/>
      <c r="CK279" s="215"/>
      <c r="CL279" s="215"/>
      <c r="CM279" s="215"/>
      <c r="CN279" s="215"/>
      <c r="CO279" s="215"/>
      <c r="CP279" s="218"/>
      <c r="CQ279" s="215"/>
      <c r="CR279" s="215"/>
      <c r="CS279" s="215"/>
      <c r="CT279" s="217"/>
      <c r="CU279" s="215"/>
      <c r="CV279" s="215"/>
      <c r="CW279" s="215"/>
      <c r="CX279" s="215"/>
      <c r="CY279" s="215"/>
      <c r="CZ279" s="218"/>
      <c r="DA279" s="215"/>
      <c r="DB279" s="215"/>
      <c r="DC279" s="215"/>
      <c r="DD279" s="217"/>
      <c r="DE279" s="215"/>
      <c r="DF279" s="215"/>
      <c r="DG279" s="215"/>
      <c r="DH279" s="215"/>
      <c r="DI279" s="215"/>
      <c r="DJ279" s="219"/>
      <c r="DK279" s="215"/>
      <c r="DL279" s="215"/>
      <c r="DM279" s="215"/>
      <c r="DN279" s="217"/>
      <c r="DO279" s="215"/>
      <c r="DP279" s="215"/>
      <c r="DQ279" s="215"/>
      <c r="DR279" s="215"/>
      <c r="DS279" s="215"/>
      <c r="DT279" s="218"/>
      <c r="DU279" s="215"/>
      <c r="DV279" s="215"/>
      <c r="DW279" s="215"/>
      <c r="DX279" s="217"/>
      <c r="DY279" s="215"/>
      <c r="DZ279" s="215"/>
      <c r="EA279" s="215"/>
      <c r="EB279" s="215"/>
      <c r="EC279" s="215"/>
      <c r="ED279" s="218"/>
      <c r="EE279" s="215"/>
      <c r="EF279" s="215"/>
      <c r="EG279" s="215"/>
      <c r="EH279" s="217"/>
      <c r="EI279" s="215"/>
      <c r="EJ279" s="215"/>
      <c r="EK279" s="215"/>
      <c r="EL279" s="215"/>
      <c r="EM279" s="215"/>
      <c r="EN279" s="218"/>
      <c r="EO279" s="215"/>
      <c r="EP279" s="215"/>
      <c r="EQ279" s="215"/>
      <c r="ER279" s="217"/>
      <c r="ES279" s="215"/>
      <c r="ET279" s="215"/>
      <c r="EU279" s="215"/>
      <c r="EV279" s="215"/>
      <c r="EW279" s="215"/>
      <c r="EX279" s="218"/>
      <c r="EY279" s="215"/>
      <c r="EZ279" s="215"/>
      <c r="FA279" s="215"/>
      <c r="FB279" s="217"/>
      <c r="FC279" s="215"/>
      <c r="FD279" s="215"/>
      <c r="FE279" s="215"/>
      <c r="FF279" s="215"/>
      <c r="FG279" s="215"/>
      <c r="FH279" s="218"/>
      <c r="FI279" s="215"/>
      <c r="FJ279" s="215"/>
      <c r="FK279" s="215"/>
      <c r="FL279" s="217"/>
      <c r="FM279" s="215"/>
      <c r="FN279" s="215"/>
      <c r="FO279" s="215"/>
      <c r="FP279" s="215"/>
      <c r="FQ279" s="215"/>
      <c r="FR279" s="218"/>
      <c r="FS279" s="215"/>
      <c r="FT279" s="215"/>
      <c r="FU279" s="215"/>
      <c r="FV279" s="217"/>
      <c r="FW279" s="215"/>
      <c r="FX279" s="215"/>
      <c r="FY279" s="215"/>
      <c r="FZ279" s="215"/>
      <c r="GA279" s="215"/>
      <c r="GB279" s="218"/>
      <c r="GC279" s="215"/>
      <c r="GD279" s="215"/>
      <c r="GE279" s="215"/>
      <c r="GF279" s="217"/>
      <c r="GG279" s="218"/>
      <c r="GH279" s="215"/>
      <c r="GI279" s="215"/>
      <c r="GJ279" s="215"/>
      <c r="GK279" s="215"/>
      <c r="GL279" s="1504">
        <f>SUM(I281:GK281)</f>
        <v>0</v>
      </c>
      <c r="GM279" s="2157">
        <f>ROUND(GL279/20,2)</f>
        <v>0</v>
      </c>
      <c r="GN279" s="2169"/>
      <c r="GO279" s="2168"/>
    </row>
    <row r="280" spans="1:197" ht="10.35" customHeight="1">
      <c r="A280" s="1387"/>
      <c r="B280" s="1390"/>
      <c r="C280" s="1390"/>
      <c r="D280" s="1381"/>
      <c r="E280" s="1390"/>
      <c r="F280" s="1385"/>
      <c r="G280" s="1733"/>
      <c r="H280" s="1740"/>
      <c r="I280" s="215"/>
      <c r="J280" s="215"/>
      <c r="K280" s="215"/>
      <c r="L280" s="215"/>
      <c r="M280" s="215"/>
      <c r="N280" s="218"/>
      <c r="O280" s="215"/>
      <c r="P280" s="215"/>
      <c r="Q280" s="215"/>
      <c r="R280" s="217"/>
      <c r="S280" s="215"/>
      <c r="T280" s="215"/>
      <c r="U280" s="215"/>
      <c r="V280" s="215"/>
      <c r="W280" s="215"/>
      <c r="X280" s="218"/>
      <c r="Y280" s="215"/>
      <c r="Z280" s="215"/>
      <c r="AA280" s="215"/>
      <c r="AB280" s="217"/>
      <c r="AC280" s="215"/>
      <c r="AD280" s="215"/>
      <c r="AE280" s="215"/>
      <c r="AF280" s="215"/>
      <c r="AG280" s="215"/>
      <c r="AH280" s="218"/>
      <c r="AI280" s="215"/>
      <c r="AJ280" s="215"/>
      <c r="AK280" s="215"/>
      <c r="AL280" s="217"/>
      <c r="AM280" s="215"/>
      <c r="AN280" s="215"/>
      <c r="AO280" s="215"/>
      <c r="AP280" s="215"/>
      <c r="AQ280" s="215"/>
      <c r="AR280" s="218"/>
      <c r="AS280" s="215"/>
      <c r="AT280" s="215"/>
      <c r="AU280" s="215"/>
      <c r="AV280" s="217"/>
      <c r="AW280" s="218"/>
      <c r="AX280" s="215"/>
      <c r="AY280" s="215"/>
      <c r="AZ280" s="215"/>
      <c r="BA280" s="220"/>
      <c r="BB280" s="215"/>
      <c r="BC280" s="215"/>
      <c r="BD280" s="215"/>
      <c r="BE280" s="215"/>
      <c r="BF280" s="215"/>
      <c r="BG280" s="218"/>
      <c r="BH280" s="215"/>
      <c r="BI280" s="215"/>
      <c r="BJ280" s="215"/>
      <c r="BK280" s="217"/>
      <c r="BL280" s="215"/>
      <c r="BM280" s="215"/>
      <c r="BN280" s="215"/>
      <c r="BO280" s="215"/>
      <c r="BP280" s="215"/>
      <c r="BQ280" s="218"/>
      <c r="BR280" s="215"/>
      <c r="BS280" s="215"/>
      <c r="BT280" s="215"/>
      <c r="BU280" s="217"/>
      <c r="BV280" s="215"/>
      <c r="BW280" s="215"/>
      <c r="BX280" s="215"/>
      <c r="BY280" s="215"/>
      <c r="BZ280" s="215"/>
      <c r="CA280" s="218"/>
      <c r="CB280" s="215"/>
      <c r="CC280" s="215"/>
      <c r="CD280" s="215"/>
      <c r="CE280" s="217"/>
      <c r="CF280" s="218"/>
      <c r="CG280" s="215"/>
      <c r="CH280" s="215"/>
      <c r="CI280" s="215"/>
      <c r="CJ280" s="217"/>
      <c r="CK280" s="215"/>
      <c r="CL280" s="215"/>
      <c r="CM280" s="215"/>
      <c r="CN280" s="215"/>
      <c r="CO280" s="215"/>
      <c r="CP280" s="218"/>
      <c r="CQ280" s="215"/>
      <c r="CR280" s="215"/>
      <c r="CS280" s="215"/>
      <c r="CT280" s="217"/>
      <c r="CU280" s="215"/>
      <c r="CV280" s="215"/>
      <c r="CW280" s="215"/>
      <c r="CX280" s="215"/>
      <c r="CY280" s="215"/>
      <c r="CZ280" s="218"/>
      <c r="DA280" s="215"/>
      <c r="DB280" s="215"/>
      <c r="DC280" s="215"/>
      <c r="DD280" s="217"/>
      <c r="DE280" s="215"/>
      <c r="DF280" s="215"/>
      <c r="DG280" s="215"/>
      <c r="DH280" s="215"/>
      <c r="DI280" s="215"/>
      <c r="DJ280" s="219"/>
      <c r="DK280" s="215"/>
      <c r="DL280" s="215"/>
      <c r="DM280" s="215"/>
      <c r="DN280" s="217"/>
      <c r="DO280" s="215"/>
      <c r="DP280" s="215"/>
      <c r="DQ280" s="215"/>
      <c r="DR280" s="215"/>
      <c r="DS280" s="215"/>
      <c r="DT280" s="218"/>
      <c r="DU280" s="215"/>
      <c r="DV280" s="215"/>
      <c r="DW280" s="215"/>
      <c r="DX280" s="217"/>
      <c r="DY280" s="215"/>
      <c r="DZ280" s="215"/>
      <c r="EA280" s="215"/>
      <c r="EB280" s="215"/>
      <c r="EC280" s="215"/>
      <c r="ED280" s="218"/>
      <c r="EE280" s="215"/>
      <c r="EF280" s="215"/>
      <c r="EG280" s="215"/>
      <c r="EH280" s="217"/>
      <c r="EI280" s="215"/>
      <c r="EJ280" s="215"/>
      <c r="EK280" s="215"/>
      <c r="EL280" s="215"/>
      <c r="EM280" s="215"/>
      <c r="EN280" s="218"/>
      <c r="EO280" s="215"/>
      <c r="EP280" s="215"/>
      <c r="EQ280" s="215"/>
      <c r="ER280" s="217"/>
      <c r="ES280" s="215"/>
      <c r="ET280" s="215"/>
      <c r="EU280" s="215"/>
      <c r="EV280" s="215"/>
      <c r="EW280" s="215"/>
      <c r="EX280" s="218"/>
      <c r="EY280" s="215"/>
      <c r="EZ280" s="215"/>
      <c r="FA280" s="215"/>
      <c r="FB280" s="217"/>
      <c r="FC280" s="215"/>
      <c r="FD280" s="215"/>
      <c r="FE280" s="215"/>
      <c r="FF280" s="215"/>
      <c r="FG280" s="215"/>
      <c r="FH280" s="218"/>
      <c r="FI280" s="215"/>
      <c r="FJ280" s="215"/>
      <c r="FK280" s="215"/>
      <c r="FL280" s="217"/>
      <c r="FM280" s="215"/>
      <c r="FN280" s="215"/>
      <c r="FO280" s="215"/>
      <c r="FP280" s="215"/>
      <c r="FQ280" s="215"/>
      <c r="FR280" s="218"/>
      <c r="FS280" s="215"/>
      <c r="FT280" s="215"/>
      <c r="FU280" s="215"/>
      <c r="FV280" s="217"/>
      <c r="FW280" s="215"/>
      <c r="FX280" s="215"/>
      <c r="FY280" s="215"/>
      <c r="FZ280" s="215"/>
      <c r="GA280" s="215"/>
      <c r="GB280" s="218"/>
      <c r="GC280" s="215"/>
      <c r="GD280" s="215"/>
      <c r="GE280" s="215"/>
      <c r="GF280" s="217"/>
      <c r="GG280" s="218"/>
      <c r="GH280" s="215"/>
      <c r="GI280" s="215"/>
      <c r="GJ280" s="215"/>
      <c r="GK280" s="215"/>
      <c r="GL280" s="1505"/>
      <c r="GM280" s="2154"/>
      <c r="GN280" s="2169"/>
      <c r="GO280" s="2168"/>
    </row>
    <row r="281" spans="1:197" ht="10.35" customHeight="1" thickBot="1">
      <c r="A281" s="1404"/>
      <c r="B281" s="1406"/>
      <c r="C281" s="1406"/>
      <c r="D281" s="1384"/>
      <c r="E281" s="1406"/>
      <c r="F281" s="1385"/>
      <c r="G281" s="1782"/>
      <c r="H281" s="1783"/>
      <c r="I281" s="1536"/>
      <c r="J281" s="1502"/>
      <c r="K281" s="1502"/>
      <c r="L281" s="1502"/>
      <c r="M281" s="1502"/>
      <c r="N281" s="1501"/>
      <c r="O281" s="1502"/>
      <c r="P281" s="1502"/>
      <c r="Q281" s="1502"/>
      <c r="R281" s="1503"/>
      <c r="S281" s="1502"/>
      <c r="T281" s="1502"/>
      <c r="U281" s="1502"/>
      <c r="V281" s="1502"/>
      <c r="W281" s="1502"/>
      <c r="X281" s="1501"/>
      <c r="Y281" s="1502"/>
      <c r="Z281" s="1502"/>
      <c r="AA281" s="1502"/>
      <c r="AB281" s="1503"/>
      <c r="AC281" s="1539"/>
      <c r="AD281" s="1539"/>
      <c r="AE281" s="1539"/>
      <c r="AF281" s="1539"/>
      <c r="AG281" s="1539"/>
      <c r="AH281" s="1533"/>
      <c r="AI281" s="1534"/>
      <c r="AJ281" s="1534"/>
      <c r="AK281" s="1534"/>
      <c r="AL281" s="1535"/>
      <c r="AM281" s="1534"/>
      <c r="AN281" s="1542"/>
      <c r="AO281" s="1542"/>
      <c r="AP281" s="1542"/>
      <c r="AQ281" s="1542"/>
      <c r="AR281" s="1501"/>
      <c r="AS281" s="1502"/>
      <c r="AT281" s="1502"/>
      <c r="AU281" s="1502"/>
      <c r="AV281" s="1503"/>
      <c r="AW281" s="1501"/>
      <c r="AX281" s="1502"/>
      <c r="AY281" s="1502"/>
      <c r="AZ281" s="1502"/>
      <c r="BA281" s="1544"/>
      <c r="BB281" s="1502"/>
      <c r="BC281" s="1502"/>
      <c r="BD281" s="1502"/>
      <c r="BE281" s="1502"/>
      <c r="BF281" s="1502"/>
      <c r="BG281" s="1510"/>
      <c r="BH281" s="1511"/>
      <c r="BI281" s="1511"/>
      <c r="BJ281" s="1511"/>
      <c r="BK281" s="1512"/>
      <c r="BL281" s="1501"/>
      <c r="BM281" s="1502"/>
      <c r="BN281" s="1502"/>
      <c r="BO281" s="1502"/>
      <c r="BP281" s="1502"/>
      <c r="BQ281" s="1501"/>
      <c r="BR281" s="1502"/>
      <c r="BS281" s="1502"/>
      <c r="BT281" s="1502"/>
      <c r="BU281" s="1503"/>
      <c r="BV281" s="1502"/>
      <c r="BW281" s="1502"/>
      <c r="BX281" s="1502"/>
      <c r="BY281" s="1502"/>
      <c r="BZ281" s="1502"/>
      <c r="CA281" s="1501"/>
      <c r="CB281" s="1502"/>
      <c r="CC281" s="1502"/>
      <c r="CD281" s="1502"/>
      <c r="CE281" s="1503"/>
      <c r="CF281" s="1501"/>
      <c r="CG281" s="1502"/>
      <c r="CH281" s="1502"/>
      <c r="CI281" s="1502"/>
      <c r="CJ281" s="1503"/>
      <c r="CK281" s="1502"/>
      <c r="CL281" s="1502"/>
      <c r="CM281" s="1502"/>
      <c r="CN281" s="1502"/>
      <c r="CO281" s="1502"/>
      <c r="CP281" s="1501"/>
      <c r="CQ281" s="1502"/>
      <c r="CR281" s="1502"/>
      <c r="CS281" s="1502"/>
      <c r="CT281" s="1503"/>
      <c r="CU281" s="1502"/>
      <c r="CV281" s="1502"/>
      <c r="CW281" s="1502"/>
      <c r="CX281" s="1502"/>
      <c r="CY281" s="1502"/>
      <c r="CZ281" s="1501"/>
      <c r="DA281" s="1502"/>
      <c r="DB281" s="1502"/>
      <c r="DC281" s="1502"/>
      <c r="DD281" s="1503"/>
      <c r="DE281" s="1502"/>
      <c r="DF281" s="1502"/>
      <c r="DG281" s="1502"/>
      <c r="DH281" s="1502"/>
      <c r="DI281" s="1502"/>
      <c r="DJ281" s="1545"/>
      <c r="DK281" s="1502"/>
      <c r="DL281" s="1502"/>
      <c r="DM281" s="1502"/>
      <c r="DN281" s="1503"/>
      <c r="DO281" s="1502"/>
      <c r="DP281" s="1502"/>
      <c r="DQ281" s="1502"/>
      <c r="DR281" s="1502"/>
      <c r="DS281" s="1502"/>
      <c r="DT281" s="1501"/>
      <c r="DU281" s="1502"/>
      <c r="DV281" s="1502"/>
      <c r="DW281" s="1502"/>
      <c r="DX281" s="1503"/>
      <c r="DY281" s="1502"/>
      <c r="DZ281" s="1502"/>
      <c r="EA281" s="1502"/>
      <c r="EB281" s="1502"/>
      <c r="EC281" s="1502"/>
      <c r="ED281" s="1501"/>
      <c r="EE281" s="1502"/>
      <c r="EF281" s="1502"/>
      <c r="EG281" s="1502"/>
      <c r="EH281" s="1503"/>
      <c r="EI281" s="1502"/>
      <c r="EJ281" s="1502"/>
      <c r="EK281" s="1502"/>
      <c r="EL281" s="1502"/>
      <c r="EM281" s="1502"/>
      <c r="EN281" s="1501"/>
      <c r="EO281" s="1502"/>
      <c r="EP281" s="1502"/>
      <c r="EQ281" s="1502"/>
      <c r="ER281" s="1503"/>
      <c r="ES281" s="1502"/>
      <c r="ET281" s="1502"/>
      <c r="EU281" s="1502"/>
      <c r="EV281" s="1502"/>
      <c r="EW281" s="1502"/>
      <c r="EX281" s="1501"/>
      <c r="EY281" s="1502"/>
      <c r="EZ281" s="1502"/>
      <c r="FA281" s="1502"/>
      <c r="FB281" s="1503"/>
      <c r="FC281" s="1502"/>
      <c r="FD281" s="1502"/>
      <c r="FE281" s="1502"/>
      <c r="FF281" s="1502"/>
      <c r="FG281" s="1502"/>
      <c r="FH281" s="1501"/>
      <c r="FI281" s="1502"/>
      <c r="FJ281" s="1502"/>
      <c r="FK281" s="1502"/>
      <c r="FL281" s="1503"/>
      <c r="FM281" s="1502"/>
      <c r="FN281" s="1502"/>
      <c r="FO281" s="1502"/>
      <c r="FP281" s="1502"/>
      <c r="FQ281" s="1502"/>
      <c r="FR281" s="1501"/>
      <c r="FS281" s="1502"/>
      <c r="FT281" s="1502"/>
      <c r="FU281" s="1502"/>
      <c r="FV281" s="1503"/>
      <c r="FW281" s="1502"/>
      <c r="FX281" s="1502"/>
      <c r="FY281" s="1502"/>
      <c r="FZ281" s="1502"/>
      <c r="GA281" s="1502"/>
      <c r="GB281" s="1501"/>
      <c r="GC281" s="1502"/>
      <c r="GD281" s="1502"/>
      <c r="GE281" s="1502"/>
      <c r="GF281" s="1503"/>
      <c r="GG281" s="1501"/>
      <c r="GH281" s="1502"/>
      <c r="GI281" s="1502"/>
      <c r="GJ281" s="1502"/>
      <c r="GK281" s="1541"/>
      <c r="GL281" s="1601"/>
      <c r="GM281" s="2156"/>
      <c r="GN281" s="2170"/>
      <c r="GO281" s="2171"/>
    </row>
    <row r="282" spans="1:197" ht="10.35" customHeight="1">
      <c r="A282" s="1402"/>
      <c r="B282" s="1405" t="str">
        <f>IF($A282="","",VLOOKUP($A282,②従事者明細!$A$3:$I$39,2))</f>
        <v/>
      </c>
      <c r="C282" s="1405" t="str">
        <f>IF($A282="","",VLOOKUP($A282,②従事者明細!$A$3:$I$39,3))</f>
        <v/>
      </c>
      <c r="D282" s="1383" t="str">
        <f>IF($A282="","",VLOOKUP($A282,②従事者明細!$A$3:$I$39,6))</f>
        <v/>
      </c>
      <c r="E282" s="1405" t="str">
        <f>IF($A282="","",VLOOKUP($A282,②従事者明細!$A$3:$I$39,5))</f>
        <v/>
      </c>
      <c r="F282" s="1385" t="str">
        <f>IF($A282="","",VLOOKUP($A282,②従事者明細!$A$3:$I$39,4))</f>
        <v/>
      </c>
      <c r="G282" s="1731" t="s">
        <v>856</v>
      </c>
      <c r="H282" s="1732"/>
      <c r="I282" s="207"/>
      <c r="J282" s="208"/>
      <c r="K282" s="208"/>
      <c r="L282" s="208"/>
      <c r="M282" s="208"/>
      <c r="N282" s="210"/>
      <c r="O282" s="208"/>
      <c r="P282" s="208"/>
      <c r="Q282" s="208"/>
      <c r="R282" s="209"/>
      <c r="S282" s="208"/>
      <c r="T282" s="208"/>
      <c r="U282" s="208"/>
      <c r="V282" s="208"/>
      <c r="W282" s="208"/>
      <c r="X282" s="210"/>
      <c r="Y282" s="208"/>
      <c r="Z282" s="208"/>
      <c r="AA282" s="208"/>
      <c r="AB282" s="209"/>
      <c r="AC282" s="208"/>
      <c r="AD282" s="208"/>
      <c r="AE282" s="208"/>
      <c r="AF282" s="208"/>
      <c r="AG282" s="208"/>
      <c r="AH282" s="210"/>
      <c r="AI282" s="208"/>
      <c r="AJ282" s="208"/>
      <c r="AK282" s="208"/>
      <c r="AL282" s="209"/>
      <c r="AM282" s="208"/>
      <c r="AN282" s="208"/>
      <c r="AO282" s="208"/>
      <c r="AP282" s="208"/>
      <c r="AQ282" s="208"/>
      <c r="AR282" s="210"/>
      <c r="AS282" s="208"/>
      <c r="AT282" s="208"/>
      <c r="AU282" s="208"/>
      <c r="AV282" s="209"/>
      <c r="AW282" s="210"/>
      <c r="AX282" s="208"/>
      <c r="AY282" s="208"/>
      <c r="AZ282" s="208"/>
      <c r="BA282" s="212"/>
      <c r="BB282" s="208"/>
      <c r="BC282" s="208"/>
      <c r="BD282" s="208"/>
      <c r="BE282" s="208"/>
      <c r="BF282" s="208"/>
      <c r="BG282" s="210"/>
      <c r="BH282" s="208"/>
      <c r="BI282" s="208"/>
      <c r="BJ282" s="208"/>
      <c r="BK282" s="209"/>
      <c r="BL282" s="208"/>
      <c r="BM282" s="208"/>
      <c r="BN282" s="208"/>
      <c r="BO282" s="208"/>
      <c r="BP282" s="208"/>
      <c r="BQ282" s="210"/>
      <c r="BR282" s="208"/>
      <c r="BS282" s="208"/>
      <c r="BT282" s="208"/>
      <c r="BU282" s="209"/>
      <c r="BV282" s="208"/>
      <c r="BW282" s="208"/>
      <c r="BX282" s="208"/>
      <c r="BY282" s="208"/>
      <c r="BZ282" s="208"/>
      <c r="CA282" s="210"/>
      <c r="CB282" s="208"/>
      <c r="CC282" s="208"/>
      <c r="CD282" s="208"/>
      <c r="CE282" s="209"/>
      <c r="CF282" s="210"/>
      <c r="CG282" s="208"/>
      <c r="CH282" s="208"/>
      <c r="CI282" s="208"/>
      <c r="CJ282" s="209"/>
      <c r="CK282" s="208"/>
      <c r="CL282" s="208"/>
      <c r="CM282" s="208"/>
      <c r="CN282" s="208"/>
      <c r="CO282" s="208"/>
      <c r="CP282" s="210"/>
      <c r="CQ282" s="208"/>
      <c r="CR282" s="208"/>
      <c r="CS282" s="208"/>
      <c r="CT282" s="209"/>
      <c r="CU282" s="208"/>
      <c r="CV282" s="208"/>
      <c r="CW282" s="208"/>
      <c r="CX282" s="208"/>
      <c r="CY282" s="208"/>
      <c r="CZ282" s="210"/>
      <c r="DA282" s="208"/>
      <c r="DB282" s="208"/>
      <c r="DC282" s="208"/>
      <c r="DD282" s="209"/>
      <c r="DE282" s="208"/>
      <c r="DF282" s="208"/>
      <c r="DG282" s="208"/>
      <c r="DH282" s="208"/>
      <c r="DI282" s="208"/>
      <c r="DJ282" s="211"/>
      <c r="DK282" s="208"/>
      <c r="DL282" s="208"/>
      <c r="DM282" s="208"/>
      <c r="DN282" s="209"/>
      <c r="DO282" s="208"/>
      <c r="DP282" s="208"/>
      <c r="DQ282" s="208"/>
      <c r="DR282" s="208"/>
      <c r="DS282" s="208"/>
      <c r="DT282" s="210"/>
      <c r="DU282" s="208"/>
      <c r="DV282" s="208"/>
      <c r="DW282" s="208"/>
      <c r="DX282" s="209"/>
      <c r="DY282" s="208"/>
      <c r="DZ282" s="208"/>
      <c r="EA282" s="208"/>
      <c r="EB282" s="208"/>
      <c r="EC282" s="208"/>
      <c r="ED282" s="210"/>
      <c r="EE282" s="208"/>
      <c r="EF282" s="208"/>
      <c r="EG282" s="208"/>
      <c r="EH282" s="209"/>
      <c r="EI282" s="208"/>
      <c r="EJ282" s="208"/>
      <c r="EK282" s="208"/>
      <c r="EL282" s="208"/>
      <c r="EM282" s="208"/>
      <c r="EN282" s="210"/>
      <c r="EO282" s="208"/>
      <c r="EP282" s="208"/>
      <c r="EQ282" s="208"/>
      <c r="ER282" s="209"/>
      <c r="ES282" s="208"/>
      <c r="ET282" s="208"/>
      <c r="EU282" s="208"/>
      <c r="EV282" s="208"/>
      <c r="EW282" s="208"/>
      <c r="EX282" s="210"/>
      <c r="EY282" s="208"/>
      <c r="EZ282" s="208"/>
      <c r="FA282" s="208"/>
      <c r="FB282" s="209"/>
      <c r="FC282" s="208"/>
      <c r="FD282" s="208"/>
      <c r="FE282" s="208"/>
      <c r="FF282" s="208"/>
      <c r="FG282" s="208"/>
      <c r="FH282" s="210"/>
      <c r="FI282" s="208"/>
      <c r="FJ282" s="208"/>
      <c r="FK282" s="208"/>
      <c r="FL282" s="209"/>
      <c r="FM282" s="208"/>
      <c r="FN282" s="208"/>
      <c r="FO282" s="208"/>
      <c r="FP282" s="208"/>
      <c r="FQ282" s="208"/>
      <c r="FR282" s="210"/>
      <c r="FS282" s="208"/>
      <c r="FT282" s="208"/>
      <c r="FU282" s="208"/>
      <c r="FV282" s="209"/>
      <c r="FW282" s="208"/>
      <c r="FX282" s="208"/>
      <c r="FY282" s="208"/>
      <c r="FZ282" s="208"/>
      <c r="GA282" s="208"/>
      <c r="GB282" s="210"/>
      <c r="GC282" s="208"/>
      <c r="GD282" s="208"/>
      <c r="GE282" s="208"/>
      <c r="GF282" s="209"/>
      <c r="GG282" s="210"/>
      <c r="GH282" s="208"/>
      <c r="GI282" s="208"/>
      <c r="GJ282" s="208"/>
      <c r="GK282" s="213"/>
      <c r="GL282" s="1594">
        <f>SUM(I284:GK284)</f>
        <v>0</v>
      </c>
      <c r="GM282" s="2174">
        <f>ROUND(GL282/20,2)</f>
        <v>0</v>
      </c>
      <c r="GN282" s="2172"/>
      <c r="GO282" s="2173"/>
    </row>
    <row r="283" spans="1:197" ht="10.35" customHeight="1">
      <c r="A283" s="1387"/>
      <c r="B283" s="1390"/>
      <c r="C283" s="1390"/>
      <c r="D283" s="1381"/>
      <c r="E283" s="1390"/>
      <c r="F283" s="1385"/>
      <c r="G283" s="1733"/>
      <c r="H283" s="1734"/>
      <c r="I283" s="214"/>
      <c r="J283" s="215"/>
      <c r="K283" s="215"/>
      <c r="L283" s="215"/>
      <c r="M283" s="215"/>
      <c r="N283" s="218"/>
      <c r="O283" s="215"/>
      <c r="P283" s="215"/>
      <c r="Q283" s="215"/>
      <c r="R283" s="217"/>
      <c r="S283" s="215"/>
      <c r="T283" s="215"/>
      <c r="U283" s="215"/>
      <c r="V283" s="215"/>
      <c r="W283" s="215"/>
      <c r="X283" s="218"/>
      <c r="Y283" s="215"/>
      <c r="Z283" s="215"/>
      <c r="AA283" s="215"/>
      <c r="AB283" s="217"/>
      <c r="AC283" s="215"/>
      <c r="AD283" s="215"/>
      <c r="AE283" s="215"/>
      <c r="AF283" s="215"/>
      <c r="AG283" s="215"/>
      <c r="AH283" s="218"/>
      <c r="AI283" s="215"/>
      <c r="AJ283" s="215"/>
      <c r="AK283" s="215"/>
      <c r="AL283" s="217"/>
      <c r="AM283" s="215"/>
      <c r="AN283" s="215"/>
      <c r="AO283" s="215"/>
      <c r="AP283" s="215"/>
      <c r="AQ283" s="215"/>
      <c r="AR283" s="218"/>
      <c r="AS283" s="215"/>
      <c r="AT283" s="215"/>
      <c r="AU283" s="215"/>
      <c r="AV283" s="217"/>
      <c r="AW283" s="218"/>
      <c r="AX283" s="215"/>
      <c r="AY283" s="215"/>
      <c r="AZ283" s="215"/>
      <c r="BA283" s="220"/>
      <c r="BB283" s="215"/>
      <c r="BC283" s="215"/>
      <c r="BD283" s="215"/>
      <c r="BE283" s="215"/>
      <c r="BF283" s="215"/>
      <c r="BG283" s="218"/>
      <c r="BH283" s="215"/>
      <c r="BI283" s="215"/>
      <c r="BJ283" s="215"/>
      <c r="BK283" s="217"/>
      <c r="BL283" s="215"/>
      <c r="BM283" s="215"/>
      <c r="BN283" s="215"/>
      <c r="BO283" s="215"/>
      <c r="BP283" s="215"/>
      <c r="BQ283" s="218"/>
      <c r="BR283" s="215"/>
      <c r="BS283" s="215"/>
      <c r="BT283" s="215"/>
      <c r="BU283" s="217"/>
      <c r="BV283" s="215"/>
      <c r="BW283" s="215"/>
      <c r="BX283" s="215"/>
      <c r="BY283" s="215"/>
      <c r="BZ283" s="215"/>
      <c r="CA283" s="218"/>
      <c r="CB283" s="215"/>
      <c r="CC283" s="215"/>
      <c r="CD283" s="215"/>
      <c r="CE283" s="217"/>
      <c r="CF283" s="218"/>
      <c r="CG283" s="215"/>
      <c r="CH283" s="215"/>
      <c r="CI283" s="215"/>
      <c r="CJ283" s="217"/>
      <c r="CK283" s="215"/>
      <c r="CL283" s="215"/>
      <c r="CM283" s="215"/>
      <c r="CN283" s="215"/>
      <c r="CO283" s="215"/>
      <c r="CP283" s="218"/>
      <c r="CQ283" s="215"/>
      <c r="CR283" s="215"/>
      <c r="CS283" s="215"/>
      <c r="CT283" s="217"/>
      <c r="CU283" s="215"/>
      <c r="CV283" s="215"/>
      <c r="CW283" s="215"/>
      <c r="CX283" s="215"/>
      <c r="CY283" s="215"/>
      <c r="CZ283" s="218"/>
      <c r="DA283" s="215"/>
      <c r="DB283" s="215"/>
      <c r="DC283" s="215"/>
      <c r="DD283" s="217"/>
      <c r="DE283" s="215"/>
      <c r="DF283" s="215"/>
      <c r="DG283" s="215"/>
      <c r="DH283" s="215"/>
      <c r="DI283" s="215"/>
      <c r="DJ283" s="219"/>
      <c r="DK283" s="215"/>
      <c r="DL283" s="215"/>
      <c r="DM283" s="215"/>
      <c r="DN283" s="217"/>
      <c r="DO283" s="215"/>
      <c r="DP283" s="215"/>
      <c r="DQ283" s="215"/>
      <c r="DR283" s="215"/>
      <c r="DS283" s="215"/>
      <c r="DT283" s="218"/>
      <c r="DU283" s="215"/>
      <c r="DV283" s="215"/>
      <c r="DW283" s="215"/>
      <c r="DX283" s="217"/>
      <c r="DY283" s="215"/>
      <c r="DZ283" s="215"/>
      <c r="EA283" s="215"/>
      <c r="EB283" s="215"/>
      <c r="EC283" s="215"/>
      <c r="ED283" s="218"/>
      <c r="EE283" s="215"/>
      <c r="EF283" s="215"/>
      <c r="EG283" s="215"/>
      <c r="EH283" s="217"/>
      <c r="EI283" s="215"/>
      <c r="EJ283" s="215"/>
      <c r="EK283" s="215"/>
      <c r="EL283" s="215"/>
      <c r="EM283" s="215"/>
      <c r="EN283" s="218"/>
      <c r="EO283" s="215"/>
      <c r="EP283" s="215"/>
      <c r="EQ283" s="215"/>
      <c r="ER283" s="217"/>
      <c r="ES283" s="215"/>
      <c r="ET283" s="215"/>
      <c r="EU283" s="215"/>
      <c r="EV283" s="215"/>
      <c r="EW283" s="215"/>
      <c r="EX283" s="218"/>
      <c r="EY283" s="215"/>
      <c r="EZ283" s="215"/>
      <c r="FA283" s="215"/>
      <c r="FB283" s="217"/>
      <c r="FC283" s="215"/>
      <c r="FD283" s="215"/>
      <c r="FE283" s="215"/>
      <c r="FF283" s="215"/>
      <c r="FG283" s="215"/>
      <c r="FH283" s="218"/>
      <c r="FI283" s="215"/>
      <c r="FJ283" s="215"/>
      <c r="FK283" s="215"/>
      <c r="FL283" s="217"/>
      <c r="FM283" s="215"/>
      <c r="FN283" s="215"/>
      <c r="FO283" s="215"/>
      <c r="FP283" s="215"/>
      <c r="FQ283" s="215"/>
      <c r="FR283" s="218"/>
      <c r="FS283" s="215"/>
      <c r="FT283" s="215"/>
      <c r="FU283" s="215"/>
      <c r="FV283" s="217"/>
      <c r="FW283" s="215"/>
      <c r="FX283" s="215"/>
      <c r="FY283" s="215"/>
      <c r="FZ283" s="215"/>
      <c r="GA283" s="215"/>
      <c r="GB283" s="218"/>
      <c r="GC283" s="215"/>
      <c r="GD283" s="215"/>
      <c r="GE283" s="215"/>
      <c r="GF283" s="217"/>
      <c r="GG283" s="218"/>
      <c r="GH283" s="215"/>
      <c r="GI283" s="215"/>
      <c r="GJ283" s="215"/>
      <c r="GK283" s="221"/>
      <c r="GL283" s="1505"/>
      <c r="GM283" s="2160"/>
      <c r="GN283" s="2169"/>
      <c r="GO283" s="2168"/>
    </row>
    <row r="284" spans="1:197" ht="10.35" customHeight="1">
      <c r="A284" s="1387"/>
      <c r="B284" s="1390"/>
      <c r="C284" s="1390"/>
      <c r="D284" s="1381"/>
      <c r="E284" s="1390"/>
      <c r="F284" s="1385"/>
      <c r="G284" s="1735"/>
      <c r="H284" s="1736"/>
      <c r="I284" s="1517"/>
      <c r="J284" s="1511"/>
      <c r="K284" s="1511"/>
      <c r="L284" s="1511"/>
      <c r="M284" s="1511"/>
      <c r="N284" s="1510"/>
      <c r="O284" s="1511"/>
      <c r="P284" s="1511"/>
      <c r="Q284" s="1511"/>
      <c r="R284" s="1512"/>
      <c r="S284" s="1511"/>
      <c r="T284" s="1511"/>
      <c r="U284" s="1511"/>
      <c r="V284" s="1511"/>
      <c r="W284" s="1511"/>
      <c r="X284" s="1510"/>
      <c r="Y284" s="1511"/>
      <c r="Z284" s="1511"/>
      <c r="AA284" s="1511"/>
      <c r="AB284" s="1512"/>
      <c r="AC284" s="1511"/>
      <c r="AD284" s="1511"/>
      <c r="AE284" s="1511"/>
      <c r="AF284" s="1511"/>
      <c r="AG284" s="1511"/>
      <c r="AH284" s="1510"/>
      <c r="AI284" s="1511"/>
      <c r="AJ284" s="1511"/>
      <c r="AK284" s="1511"/>
      <c r="AL284" s="1512"/>
      <c r="AM284" s="1511"/>
      <c r="AN284" s="1511"/>
      <c r="AO284" s="1511"/>
      <c r="AP284" s="1511"/>
      <c r="AQ284" s="1511"/>
      <c r="AR284" s="1510"/>
      <c r="AS284" s="1511"/>
      <c r="AT284" s="1511"/>
      <c r="AU284" s="1511"/>
      <c r="AV284" s="1512"/>
      <c r="AW284" s="1510"/>
      <c r="AX284" s="1511"/>
      <c r="AY284" s="1511"/>
      <c r="AZ284" s="1511"/>
      <c r="BA284" s="1521"/>
      <c r="BB284" s="1511"/>
      <c r="BC284" s="1511"/>
      <c r="BD284" s="1511"/>
      <c r="BE284" s="1511"/>
      <c r="BF284" s="1511"/>
      <c r="BG284" s="1510"/>
      <c r="BH284" s="1511"/>
      <c r="BI284" s="1511"/>
      <c r="BJ284" s="1511"/>
      <c r="BK284" s="1512"/>
      <c r="BL284" s="1511"/>
      <c r="BM284" s="1511"/>
      <c r="BN284" s="1511"/>
      <c r="BO284" s="1511"/>
      <c r="BP284" s="1511"/>
      <c r="BQ284" s="1510"/>
      <c r="BR284" s="1511"/>
      <c r="BS284" s="1511"/>
      <c r="BT284" s="1511"/>
      <c r="BU284" s="1512"/>
      <c r="BV284" s="1511"/>
      <c r="BW284" s="1511"/>
      <c r="BX284" s="1511"/>
      <c r="BY284" s="1511"/>
      <c r="BZ284" s="1511"/>
      <c r="CA284" s="1510"/>
      <c r="CB284" s="1511"/>
      <c r="CC284" s="1511"/>
      <c r="CD284" s="1511"/>
      <c r="CE284" s="1512"/>
      <c r="CF284" s="1510"/>
      <c r="CG284" s="1511"/>
      <c r="CH284" s="1511"/>
      <c r="CI284" s="1511"/>
      <c r="CJ284" s="1512"/>
      <c r="CK284" s="1511"/>
      <c r="CL284" s="1511"/>
      <c r="CM284" s="1511"/>
      <c r="CN284" s="1511"/>
      <c r="CO284" s="1511"/>
      <c r="CP284" s="1510"/>
      <c r="CQ284" s="1511"/>
      <c r="CR284" s="1511"/>
      <c r="CS284" s="1511"/>
      <c r="CT284" s="1512"/>
      <c r="CU284" s="1511"/>
      <c r="CV284" s="1511"/>
      <c r="CW284" s="1511"/>
      <c r="CX284" s="1511"/>
      <c r="CY284" s="1511"/>
      <c r="CZ284" s="1510"/>
      <c r="DA284" s="1511"/>
      <c r="DB284" s="1511"/>
      <c r="DC284" s="1511"/>
      <c r="DD284" s="1512"/>
      <c r="DE284" s="1511"/>
      <c r="DF284" s="1511"/>
      <c r="DG284" s="1511"/>
      <c r="DH284" s="1511"/>
      <c r="DI284" s="1511"/>
      <c r="DJ284" s="1522"/>
      <c r="DK284" s="1511"/>
      <c r="DL284" s="1511"/>
      <c r="DM284" s="1511"/>
      <c r="DN284" s="1512"/>
      <c r="DO284" s="1511"/>
      <c r="DP284" s="1511"/>
      <c r="DQ284" s="1511"/>
      <c r="DR284" s="1511"/>
      <c r="DS284" s="1511"/>
      <c r="DT284" s="1510"/>
      <c r="DU284" s="1511"/>
      <c r="DV284" s="1511"/>
      <c r="DW284" s="1511"/>
      <c r="DX284" s="1512"/>
      <c r="DY284" s="1511"/>
      <c r="DZ284" s="1511"/>
      <c r="EA284" s="1511"/>
      <c r="EB284" s="1511"/>
      <c r="EC284" s="1511"/>
      <c r="ED284" s="1510"/>
      <c r="EE284" s="1511"/>
      <c r="EF284" s="1511"/>
      <c r="EG284" s="1511"/>
      <c r="EH284" s="1512"/>
      <c r="EI284" s="1511"/>
      <c r="EJ284" s="1511"/>
      <c r="EK284" s="1511"/>
      <c r="EL284" s="1511"/>
      <c r="EM284" s="1511"/>
      <c r="EN284" s="1510"/>
      <c r="EO284" s="1511"/>
      <c r="EP284" s="1511"/>
      <c r="EQ284" s="1511"/>
      <c r="ER284" s="1512"/>
      <c r="ES284" s="1511"/>
      <c r="ET284" s="1511"/>
      <c r="EU284" s="1511"/>
      <c r="EV284" s="1511"/>
      <c r="EW284" s="1511"/>
      <c r="EX284" s="1510"/>
      <c r="EY284" s="1511"/>
      <c r="EZ284" s="1511"/>
      <c r="FA284" s="1511"/>
      <c r="FB284" s="1512"/>
      <c r="FC284" s="1511"/>
      <c r="FD284" s="1511"/>
      <c r="FE284" s="1511"/>
      <c r="FF284" s="1511"/>
      <c r="FG284" s="1511"/>
      <c r="FH284" s="1510"/>
      <c r="FI284" s="1511"/>
      <c r="FJ284" s="1511"/>
      <c r="FK284" s="1511"/>
      <c r="FL284" s="1512"/>
      <c r="FM284" s="1511"/>
      <c r="FN284" s="1511"/>
      <c r="FO284" s="1511"/>
      <c r="FP284" s="1511"/>
      <c r="FQ284" s="1511"/>
      <c r="FR284" s="1510"/>
      <c r="FS284" s="1511"/>
      <c r="FT284" s="1511"/>
      <c r="FU284" s="1511"/>
      <c r="FV284" s="1512"/>
      <c r="FW284" s="1511"/>
      <c r="FX284" s="1511"/>
      <c r="FY284" s="1511"/>
      <c r="FZ284" s="1511"/>
      <c r="GA284" s="1511"/>
      <c r="GB284" s="1510"/>
      <c r="GC284" s="1511"/>
      <c r="GD284" s="1511"/>
      <c r="GE284" s="1511"/>
      <c r="GF284" s="1512"/>
      <c r="GG284" s="1510"/>
      <c r="GH284" s="1511"/>
      <c r="GI284" s="1511"/>
      <c r="GJ284" s="1511"/>
      <c r="GK284" s="1513"/>
      <c r="GL284" s="1514"/>
      <c r="GM284" s="2160"/>
      <c r="GN284" s="2169"/>
      <c r="GO284" s="2168"/>
    </row>
    <row r="285" spans="1:197" ht="10.35" customHeight="1">
      <c r="A285" s="1387"/>
      <c r="B285" s="1390"/>
      <c r="C285" s="1390"/>
      <c r="D285" s="1381"/>
      <c r="E285" s="1390"/>
      <c r="F285" s="1385"/>
      <c r="G285" s="1737" t="s">
        <v>857</v>
      </c>
      <c r="H285" s="1738"/>
      <c r="I285" s="214"/>
      <c r="J285" s="215"/>
      <c r="K285" s="215"/>
      <c r="L285" s="215"/>
      <c r="M285" s="215"/>
      <c r="N285" s="218"/>
      <c r="O285" s="215"/>
      <c r="P285" s="215"/>
      <c r="Q285" s="215"/>
      <c r="R285" s="217"/>
      <c r="S285" s="215"/>
      <c r="T285" s="215"/>
      <c r="U285" s="215"/>
      <c r="V285" s="215"/>
      <c r="W285" s="215"/>
      <c r="X285" s="218"/>
      <c r="Y285" s="215"/>
      <c r="Z285" s="215"/>
      <c r="AA285" s="215"/>
      <c r="AB285" s="217"/>
      <c r="AC285" s="215"/>
      <c r="AD285" s="215"/>
      <c r="AE285" s="215"/>
      <c r="AF285" s="215"/>
      <c r="AG285" s="215"/>
      <c r="AH285" s="218"/>
      <c r="AI285" s="215"/>
      <c r="AJ285" s="215"/>
      <c r="AK285" s="215"/>
      <c r="AL285" s="217"/>
      <c r="AM285" s="215"/>
      <c r="AN285" s="215"/>
      <c r="AO285" s="215"/>
      <c r="AP285" s="215"/>
      <c r="AQ285" s="215"/>
      <c r="AR285" s="218"/>
      <c r="AS285" s="215"/>
      <c r="AT285" s="215"/>
      <c r="AU285" s="215"/>
      <c r="AV285" s="217"/>
      <c r="AW285" s="218"/>
      <c r="AX285" s="215"/>
      <c r="AY285" s="215"/>
      <c r="AZ285" s="215"/>
      <c r="BA285" s="220"/>
      <c r="BB285" s="215"/>
      <c r="BC285" s="215"/>
      <c r="BD285" s="215"/>
      <c r="BE285" s="215"/>
      <c r="BF285" s="215"/>
      <c r="BG285" s="218"/>
      <c r="BH285" s="215"/>
      <c r="BI285" s="215"/>
      <c r="BJ285" s="215"/>
      <c r="BK285" s="217"/>
      <c r="BL285" s="215"/>
      <c r="BM285" s="215"/>
      <c r="BN285" s="215"/>
      <c r="BO285" s="215"/>
      <c r="BP285" s="215"/>
      <c r="BQ285" s="218"/>
      <c r="BR285" s="215"/>
      <c r="BS285" s="215"/>
      <c r="BT285" s="215"/>
      <c r="BU285" s="217"/>
      <c r="BV285" s="215"/>
      <c r="BW285" s="215"/>
      <c r="BX285" s="215"/>
      <c r="BY285" s="215"/>
      <c r="BZ285" s="215"/>
      <c r="CA285" s="218"/>
      <c r="CB285" s="215"/>
      <c r="CC285" s="215"/>
      <c r="CD285" s="215"/>
      <c r="CE285" s="217"/>
      <c r="CF285" s="218"/>
      <c r="CG285" s="215"/>
      <c r="CH285" s="215"/>
      <c r="CI285" s="215"/>
      <c r="CJ285" s="217"/>
      <c r="CK285" s="215"/>
      <c r="CL285" s="215"/>
      <c r="CM285" s="215"/>
      <c r="CN285" s="215"/>
      <c r="CO285" s="215"/>
      <c r="CP285" s="218"/>
      <c r="CQ285" s="215"/>
      <c r="CR285" s="215"/>
      <c r="CS285" s="215"/>
      <c r="CT285" s="217"/>
      <c r="CU285" s="215"/>
      <c r="CV285" s="215"/>
      <c r="CW285" s="215"/>
      <c r="CX285" s="215"/>
      <c r="CY285" s="215"/>
      <c r="CZ285" s="218"/>
      <c r="DA285" s="215"/>
      <c r="DB285" s="215"/>
      <c r="DC285" s="215"/>
      <c r="DD285" s="217"/>
      <c r="DE285" s="215"/>
      <c r="DF285" s="215"/>
      <c r="DG285" s="215"/>
      <c r="DH285" s="215"/>
      <c r="DI285" s="215"/>
      <c r="DJ285" s="219"/>
      <c r="DK285" s="215"/>
      <c r="DL285" s="215"/>
      <c r="DM285" s="215"/>
      <c r="DN285" s="217"/>
      <c r="DO285" s="215"/>
      <c r="DP285" s="215"/>
      <c r="DQ285" s="215"/>
      <c r="DR285" s="215"/>
      <c r="DS285" s="215"/>
      <c r="DT285" s="218"/>
      <c r="DU285" s="215"/>
      <c r="DV285" s="215"/>
      <c r="DW285" s="215"/>
      <c r="DX285" s="217"/>
      <c r="DY285" s="215"/>
      <c r="DZ285" s="215"/>
      <c r="EA285" s="215"/>
      <c r="EB285" s="215"/>
      <c r="EC285" s="215"/>
      <c r="ED285" s="218"/>
      <c r="EE285" s="215"/>
      <c r="EF285" s="215"/>
      <c r="EG285" s="215"/>
      <c r="EH285" s="217"/>
      <c r="EI285" s="215"/>
      <c r="EJ285" s="215"/>
      <c r="EK285" s="215"/>
      <c r="EL285" s="215"/>
      <c r="EM285" s="215"/>
      <c r="EN285" s="218"/>
      <c r="EO285" s="215"/>
      <c r="EP285" s="215"/>
      <c r="EQ285" s="215"/>
      <c r="ER285" s="217"/>
      <c r="ES285" s="215"/>
      <c r="ET285" s="215"/>
      <c r="EU285" s="215"/>
      <c r="EV285" s="215"/>
      <c r="EW285" s="215"/>
      <c r="EX285" s="218"/>
      <c r="EY285" s="215"/>
      <c r="EZ285" s="215"/>
      <c r="FA285" s="215"/>
      <c r="FB285" s="217"/>
      <c r="FC285" s="215"/>
      <c r="FD285" s="215"/>
      <c r="FE285" s="215"/>
      <c r="FF285" s="215"/>
      <c r="FG285" s="215"/>
      <c r="FH285" s="218"/>
      <c r="FI285" s="215"/>
      <c r="FJ285" s="215"/>
      <c r="FK285" s="215"/>
      <c r="FL285" s="217"/>
      <c r="FM285" s="215"/>
      <c r="FN285" s="215"/>
      <c r="FO285" s="215"/>
      <c r="FP285" s="215"/>
      <c r="FQ285" s="215"/>
      <c r="FR285" s="218"/>
      <c r="FS285" s="215"/>
      <c r="FT285" s="215"/>
      <c r="FU285" s="215"/>
      <c r="FV285" s="217"/>
      <c r="FW285" s="215"/>
      <c r="FX285" s="215"/>
      <c r="FY285" s="215"/>
      <c r="FZ285" s="215"/>
      <c r="GA285" s="215"/>
      <c r="GB285" s="218"/>
      <c r="GC285" s="215"/>
      <c r="GD285" s="215"/>
      <c r="GE285" s="215"/>
      <c r="GF285" s="217"/>
      <c r="GG285" s="218"/>
      <c r="GH285" s="215"/>
      <c r="GI285" s="215"/>
      <c r="GJ285" s="215"/>
      <c r="GK285" s="221"/>
      <c r="GL285" s="1504">
        <f>SUM(I287:GK287)</f>
        <v>0</v>
      </c>
      <c r="GM285" s="2157">
        <f>ROUND(GL285/20,2)</f>
        <v>0</v>
      </c>
      <c r="GN285" s="2169"/>
      <c r="GO285" s="2168"/>
    </row>
    <row r="286" spans="1:197" ht="10.35" customHeight="1">
      <c r="A286" s="1387"/>
      <c r="B286" s="1390"/>
      <c r="C286" s="1390"/>
      <c r="D286" s="1381"/>
      <c r="E286" s="1390"/>
      <c r="F286" s="1385"/>
      <c r="G286" s="1739"/>
      <c r="H286" s="1740"/>
      <c r="I286" s="214"/>
      <c r="J286" s="215"/>
      <c r="K286" s="215"/>
      <c r="L286" s="215"/>
      <c r="M286" s="215"/>
      <c r="N286" s="218"/>
      <c r="O286" s="215"/>
      <c r="P286" s="215"/>
      <c r="Q286" s="215"/>
      <c r="R286" s="217"/>
      <c r="S286" s="215"/>
      <c r="T286" s="215"/>
      <c r="U286" s="215"/>
      <c r="V286" s="215"/>
      <c r="W286" s="215"/>
      <c r="X286" s="218"/>
      <c r="Y286" s="215"/>
      <c r="Z286" s="215"/>
      <c r="AA286" s="215"/>
      <c r="AB286" s="217"/>
      <c r="AC286" s="215"/>
      <c r="AD286" s="215"/>
      <c r="AE286" s="215"/>
      <c r="AF286" s="215"/>
      <c r="AG286" s="215"/>
      <c r="AH286" s="218"/>
      <c r="AI286" s="215"/>
      <c r="AJ286" s="215"/>
      <c r="AK286" s="215"/>
      <c r="AL286" s="217"/>
      <c r="AM286" s="215"/>
      <c r="AN286" s="215"/>
      <c r="AO286" s="215"/>
      <c r="AP286" s="215"/>
      <c r="AQ286" s="215"/>
      <c r="AR286" s="218"/>
      <c r="AS286" s="215"/>
      <c r="AT286" s="215"/>
      <c r="AU286" s="215"/>
      <c r="AV286" s="217"/>
      <c r="AW286" s="218"/>
      <c r="AX286" s="215"/>
      <c r="AY286" s="215"/>
      <c r="AZ286" s="215"/>
      <c r="BA286" s="220"/>
      <c r="BB286" s="215"/>
      <c r="BC286" s="215"/>
      <c r="BD286" s="215"/>
      <c r="BE286" s="215"/>
      <c r="BF286" s="215"/>
      <c r="BG286" s="218"/>
      <c r="BH286" s="215"/>
      <c r="BI286" s="215"/>
      <c r="BJ286" s="215"/>
      <c r="BK286" s="217"/>
      <c r="BL286" s="215"/>
      <c r="BM286" s="215"/>
      <c r="BN286" s="215"/>
      <c r="BO286" s="215"/>
      <c r="BP286" s="215"/>
      <c r="BQ286" s="218"/>
      <c r="BR286" s="215"/>
      <c r="BS286" s="215"/>
      <c r="BT286" s="215"/>
      <c r="BU286" s="217"/>
      <c r="BV286" s="215"/>
      <c r="BW286" s="215"/>
      <c r="BX286" s="215"/>
      <c r="BY286" s="215"/>
      <c r="BZ286" s="215"/>
      <c r="CA286" s="218"/>
      <c r="CB286" s="215"/>
      <c r="CC286" s="215"/>
      <c r="CD286" s="215"/>
      <c r="CE286" s="217"/>
      <c r="CF286" s="218"/>
      <c r="CG286" s="215"/>
      <c r="CH286" s="215"/>
      <c r="CI286" s="215"/>
      <c r="CJ286" s="217"/>
      <c r="CK286" s="215"/>
      <c r="CL286" s="215"/>
      <c r="CM286" s="215"/>
      <c r="CN286" s="215"/>
      <c r="CO286" s="215"/>
      <c r="CP286" s="218"/>
      <c r="CQ286" s="215"/>
      <c r="CR286" s="215"/>
      <c r="CS286" s="215"/>
      <c r="CT286" s="217"/>
      <c r="CU286" s="215"/>
      <c r="CV286" s="215"/>
      <c r="CW286" s="215"/>
      <c r="CX286" s="215"/>
      <c r="CY286" s="215"/>
      <c r="CZ286" s="218"/>
      <c r="DA286" s="215"/>
      <c r="DB286" s="215"/>
      <c r="DC286" s="215"/>
      <c r="DD286" s="217"/>
      <c r="DE286" s="215"/>
      <c r="DF286" s="215"/>
      <c r="DG286" s="215"/>
      <c r="DH286" s="215"/>
      <c r="DI286" s="215"/>
      <c r="DJ286" s="219"/>
      <c r="DK286" s="215"/>
      <c r="DL286" s="215"/>
      <c r="DM286" s="215"/>
      <c r="DN286" s="217"/>
      <c r="DO286" s="215"/>
      <c r="DP286" s="215"/>
      <c r="DQ286" s="215"/>
      <c r="DR286" s="215"/>
      <c r="DS286" s="215"/>
      <c r="DT286" s="218"/>
      <c r="DU286" s="215"/>
      <c r="DV286" s="215"/>
      <c r="DW286" s="215"/>
      <c r="DX286" s="217"/>
      <c r="DY286" s="215"/>
      <c r="DZ286" s="215"/>
      <c r="EA286" s="215"/>
      <c r="EB286" s="215"/>
      <c r="EC286" s="215"/>
      <c r="ED286" s="218"/>
      <c r="EE286" s="215"/>
      <c r="EF286" s="215"/>
      <c r="EG286" s="215"/>
      <c r="EH286" s="217"/>
      <c r="EI286" s="215"/>
      <c r="EJ286" s="215"/>
      <c r="EK286" s="215"/>
      <c r="EL286" s="215"/>
      <c r="EM286" s="215"/>
      <c r="EN286" s="218"/>
      <c r="EO286" s="215"/>
      <c r="EP286" s="215"/>
      <c r="EQ286" s="215"/>
      <c r="ER286" s="217"/>
      <c r="ES286" s="215"/>
      <c r="ET286" s="215"/>
      <c r="EU286" s="215"/>
      <c r="EV286" s="215"/>
      <c r="EW286" s="215"/>
      <c r="EX286" s="218"/>
      <c r="EY286" s="215"/>
      <c r="EZ286" s="215"/>
      <c r="FA286" s="215"/>
      <c r="FB286" s="217"/>
      <c r="FC286" s="215"/>
      <c r="FD286" s="215"/>
      <c r="FE286" s="215"/>
      <c r="FF286" s="215"/>
      <c r="FG286" s="215"/>
      <c r="FH286" s="218"/>
      <c r="FI286" s="215"/>
      <c r="FJ286" s="215"/>
      <c r="FK286" s="215"/>
      <c r="FL286" s="217"/>
      <c r="FM286" s="215"/>
      <c r="FN286" s="215"/>
      <c r="FO286" s="215"/>
      <c r="FP286" s="215"/>
      <c r="FQ286" s="215"/>
      <c r="FR286" s="218"/>
      <c r="FS286" s="215"/>
      <c r="FT286" s="215"/>
      <c r="FU286" s="215"/>
      <c r="FV286" s="217"/>
      <c r="FW286" s="215"/>
      <c r="FX286" s="215"/>
      <c r="FY286" s="215"/>
      <c r="FZ286" s="215"/>
      <c r="GA286" s="215"/>
      <c r="GB286" s="218"/>
      <c r="GC286" s="215"/>
      <c r="GD286" s="215"/>
      <c r="GE286" s="215"/>
      <c r="GF286" s="217"/>
      <c r="GG286" s="218"/>
      <c r="GH286" s="215"/>
      <c r="GI286" s="215"/>
      <c r="GJ286" s="215"/>
      <c r="GK286" s="221"/>
      <c r="GL286" s="1505"/>
      <c r="GM286" s="2154"/>
      <c r="GN286" s="2169"/>
      <c r="GO286" s="2168"/>
    </row>
    <row r="287" spans="1:197" ht="10.35" customHeight="1">
      <c r="A287" s="1387"/>
      <c r="B287" s="1390"/>
      <c r="C287" s="1390"/>
      <c r="D287" s="1381"/>
      <c r="E287" s="1390"/>
      <c r="F287" s="1385"/>
      <c r="G287" s="1741"/>
      <c r="H287" s="1742"/>
      <c r="I287" s="1517"/>
      <c r="J287" s="1511"/>
      <c r="K287" s="1511"/>
      <c r="L287" s="1511"/>
      <c r="M287" s="1511"/>
      <c r="N287" s="1510"/>
      <c r="O287" s="1511"/>
      <c r="P287" s="1511"/>
      <c r="Q287" s="1511"/>
      <c r="R287" s="1512"/>
      <c r="S287" s="1511"/>
      <c r="T287" s="1511"/>
      <c r="U287" s="1511"/>
      <c r="V287" s="1511"/>
      <c r="W287" s="1511"/>
      <c r="X287" s="1510"/>
      <c r="Y287" s="1511"/>
      <c r="Z287" s="1511"/>
      <c r="AA287" s="1511"/>
      <c r="AB287" s="1512"/>
      <c r="AC287" s="1511"/>
      <c r="AD287" s="1511"/>
      <c r="AE287" s="1511"/>
      <c r="AF287" s="1511"/>
      <c r="AG287" s="1511"/>
      <c r="AH287" s="1510"/>
      <c r="AI287" s="1511"/>
      <c r="AJ287" s="1511"/>
      <c r="AK287" s="1511"/>
      <c r="AL287" s="1512"/>
      <c r="AM287" s="1511"/>
      <c r="AN287" s="1511"/>
      <c r="AO287" s="1511"/>
      <c r="AP287" s="1511"/>
      <c r="AQ287" s="1511"/>
      <c r="AR287" s="1510"/>
      <c r="AS287" s="1511"/>
      <c r="AT287" s="1511"/>
      <c r="AU287" s="1511"/>
      <c r="AV287" s="1512"/>
      <c r="AW287" s="1510"/>
      <c r="AX287" s="1511"/>
      <c r="AY287" s="1511"/>
      <c r="AZ287" s="1511"/>
      <c r="BA287" s="1521"/>
      <c r="BB287" s="1511"/>
      <c r="BC287" s="1511"/>
      <c r="BD287" s="1511"/>
      <c r="BE287" s="1511"/>
      <c r="BF287" s="1511"/>
      <c r="BG287" s="1510"/>
      <c r="BH287" s="1511"/>
      <c r="BI287" s="1511"/>
      <c r="BJ287" s="1511"/>
      <c r="BK287" s="1512"/>
      <c r="BL287" s="1511"/>
      <c r="BM287" s="1511"/>
      <c r="BN287" s="1511"/>
      <c r="BO287" s="1511"/>
      <c r="BP287" s="1511"/>
      <c r="BQ287" s="1510"/>
      <c r="BR287" s="1511"/>
      <c r="BS287" s="1511"/>
      <c r="BT287" s="1511"/>
      <c r="BU287" s="1512"/>
      <c r="BV287" s="1511"/>
      <c r="BW287" s="1511"/>
      <c r="BX287" s="1511"/>
      <c r="BY287" s="1511"/>
      <c r="BZ287" s="1511"/>
      <c r="CA287" s="1510"/>
      <c r="CB287" s="1511"/>
      <c r="CC287" s="1511"/>
      <c r="CD287" s="1511"/>
      <c r="CE287" s="1512"/>
      <c r="CF287" s="1510"/>
      <c r="CG287" s="1511"/>
      <c r="CH287" s="1511"/>
      <c r="CI287" s="1511"/>
      <c r="CJ287" s="1512"/>
      <c r="CK287" s="1511"/>
      <c r="CL287" s="1511"/>
      <c r="CM287" s="1511"/>
      <c r="CN287" s="1511"/>
      <c r="CO287" s="1511"/>
      <c r="CP287" s="1510"/>
      <c r="CQ287" s="1511"/>
      <c r="CR287" s="1511"/>
      <c r="CS287" s="1511"/>
      <c r="CT287" s="1512"/>
      <c r="CU287" s="1511"/>
      <c r="CV287" s="1511"/>
      <c r="CW287" s="1511"/>
      <c r="CX287" s="1511"/>
      <c r="CY287" s="1511"/>
      <c r="CZ287" s="1510"/>
      <c r="DA287" s="1511"/>
      <c r="DB287" s="1511"/>
      <c r="DC287" s="1511"/>
      <c r="DD287" s="1512"/>
      <c r="DE287" s="1511"/>
      <c r="DF287" s="1511"/>
      <c r="DG287" s="1511"/>
      <c r="DH287" s="1511"/>
      <c r="DI287" s="1511"/>
      <c r="DJ287" s="1522"/>
      <c r="DK287" s="1511"/>
      <c r="DL287" s="1511"/>
      <c r="DM287" s="1511"/>
      <c r="DN287" s="1512"/>
      <c r="DO287" s="1511"/>
      <c r="DP287" s="1511"/>
      <c r="DQ287" s="1511"/>
      <c r="DR287" s="1511"/>
      <c r="DS287" s="1511"/>
      <c r="DT287" s="1510"/>
      <c r="DU287" s="1511"/>
      <c r="DV287" s="1511"/>
      <c r="DW287" s="1511"/>
      <c r="DX287" s="1512"/>
      <c r="DY287" s="1511"/>
      <c r="DZ287" s="1511"/>
      <c r="EA287" s="1511"/>
      <c r="EB287" s="1511"/>
      <c r="EC287" s="1511"/>
      <c r="ED287" s="1510"/>
      <c r="EE287" s="1511"/>
      <c r="EF287" s="1511"/>
      <c r="EG287" s="1511"/>
      <c r="EH287" s="1512"/>
      <c r="EI287" s="1511"/>
      <c r="EJ287" s="1511"/>
      <c r="EK287" s="1511"/>
      <c r="EL287" s="1511"/>
      <c r="EM287" s="1511"/>
      <c r="EN287" s="1510"/>
      <c r="EO287" s="1511"/>
      <c r="EP287" s="1511"/>
      <c r="EQ287" s="1511"/>
      <c r="ER287" s="1512"/>
      <c r="ES287" s="1511"/>
      <c r="ET287" s="1511"/>
      <c r="EU287" s="1511"/>
      <c r="EV287" s="1511"/>
      <c r="EW287" s="1511"/>
      <c r="EX287" s="1510"/>
      <c r="EY287" s="1511"/>
      <c r="EZ287" s="1511"/>
      <c r="FA287" s="1511"/>
      <c r="FB287" s="1512"/>
      <c r="FC287" s="1511"/>
      <c r="FD287" s="1511"/>
      <c r="FE287" s="1511"/>
      <c r="FF287" s="1511"/>
      <c r="FG287" s="1511"/>
      <c r="FH287" s="1510"/>
      <c r="FI287" s="1511"/>
      <c r="FJ287" s="1511"/>
      <c r="FK287" s="1511"/>
      <c r="FL287" s="1512"/>
      <c r="FM287" s="1511"/>
      <c r="FN287" s="1511"/>
      <c r="FO287" s="1511"/>
      <c r="FP287" s="1511"/>
      <c r="FQ287" s="1511"/>
      <c r="FR287" s="1510"/>
      <c r="FS287" s="1511"/>
      <c r="FT287" s="1511"/>
      <c r="FU287" s="1511"/>
      <c r="FV287" s="1512"/>
      <c r="FW287" s="1511"/>
      <c r="FX287" s="1511"/>
      <c r="FY287" s="1511"/>
      <c r="FZ287" s="1511"/>
      <c r="GA287" s="1511"/>
      <c r="GB287" s="1510"/>
      <c r="GC287" s="1511"/>
      <c r="GD287" s="1511"/>
      <c r="GE287" s="1511"/>
      <c r="GF287" s="1512"/>
      <c r="GG287" s="1510"/>
      <c r="GH287" s="1511"/>
      <c r="GI287" s="1511"/>
      <c r="GJ287" s="1511"/>
      <c r="GK287" s="1513"/>
      <c r="GL287" s="1514"/>
      <c r="GM287" s="2155"/>
      <c r="GN287" s="2169"/>
      <c r="GO287" s="2168"/>
    </row>
    <row r="288" spans="1:197" ht="10.35" customHeight="1">
      <c r="A288" s="1387"/>
      <c r="B288" s="1390"/>
      <c r="C288" s="1390"/>
      <c r="D288" s="1381"/>
      <c r="E288" s="1390"/>
      <c r="F288" s="1385"/>
      <c r="G288" s="1781" t="s">
        <v>858</v>
      </c>
      <c r="H288" s="1738"/>
      <c r="I288" s="214"/>
      <c r="J288" s="215"/>
      <c r="K288" s="215"/>
      <c r="L288" s="215"/>
      <c r="M288" s="215"/>
      <c r="N288" s="218"/>
      <c r="O288" s="215"/>
      <c r="P288" s="215"/>
      <c r="Q288" s="215"/>
      <c r="R288" s="217"/>
      <c r="S288" s="215"/>
      <c r="T288" s="215"/>
      <c r="U288" s="215"/>
      <c r="V288" s="215"/>
      <c r="W288" s="215"/>
      <c r="X288" s="218"/>
      <c r="Y288" s="215"/>
      <c r="Z288" s="215"/>
      <c r="AA288" s="215"/>
      <c r="AB288" s="217"/>
      <c r="AC288" s="215"/>
      <c r="AD288" s="215"/>
      <c r="AE288" s="215"/>
      <c r="AF288" s="215"/>
      <c r="AG288" s="215"/>
      <c r="AH288" s="218"/>
      <c r="AI288" s="215"/>
      <c r="AJ288" s="215"/>
      <c r="AK288" s="215"/>
      <c r="AL288" s="217"/>
      <c r="AM288" s="215"/>
      <c r="AN288" s="215"/>
      <c r="AO288" s="215"/>
      <c r="AP288" s="215"/>
      <c r="AQ288" s="215"/>
      <c r="AR288" s="218"/>
      <c r="AS288" s="215"/>
      <c r="AT288" s="215"/>
      <c r="AU288" s="215"/>
      <c r="AV288" s="217"/>
      <c r="AW288" s="218"/>
      <c r="AX288" s="215"/>
      <c r="AY288" s="215"/>
      <c r="AZ288" s="215"/>
      <c r="BA288" s="220"/>
      <c r="BB288" s="215"/>
      <c r="BC288" s="215"/>
      <c r="BD288" s="215"/>
      <c r="BE288" s="215"/>
      <c r="BF288" s="215"/>
      <c r="BG288" s="218"/>
      <c r="BH288" s="215"/>
      <c r="BI288" s="215"/>
      <c r="BJ288" s="215"/>
      <c r="BK288" s="217"/>
      <c r="BL288" s="215"/>
      <c r="BM288" s="215"/>
      <c r="BN288" s="215"/>
      <c r="BO288" s="215"/>
      <c r="BP288" s="215"/>
      <c r="BQ288" s="218"/>
      <c r="BR288" s="215"/>
      <c r="BS288" s="215"/>
      <c r="BT288" s="215"/>
      <c r="BU288" s="217"/>
      <c r="BV288" s="215"/>
      <c r="BW288" s="215"/>
      <c r="BX288" s="215"/>
      <c r="BY288" s="215"/>
      <c r="BZ288" s="215"/>
      <c r="CA288" s="218"/>
      <c r="CB288" s="215"/>
      <c r="CC288" s="215"/>
      <c r="CD288" s="215"/>
      <c r="CE288" s="217"/>
      <c r="CF288" s="218"/>
      <c r="CG288" s="215"/>
      <c r="CH288" s="215"/>
      <c r="CI288" s="215"/>
      <c r="CJ288" s="217"/>
      <c r="CK288" s="215"/>
      <c r="CL288" s="215"/>
      <c r="CM288" s="215"/>
      <c r="CN288" s="215"/>
      <c r="CO288" s="215"/>
      <c r="CP288" s="218"/>
      <c r="CQ288" s="215"/>
      <c r="CR288" s="215"/>
      <c r="CS288" s="215"/>
      <c r="CT288" s="217"/>
      <c r="CU288" s="215"/>
      <c r="CV288" s="215"/>
      <c r="CW288" s="215"/>
      <c r="CX288" s="215"/>
      <c r="CY288" s="215"/>
      <c r="CZ288" s="218"/>
      <c r="DA288" s="215"/>
      <c r="DB288" s="215"/>
      <c r="DC288" s="215"/>
      <c r="DD288" s="217"/>
      <c r="DE288" s="215"/>
      <c r="DF288" s="215"/>
      <c r="DG288" s="215"/>
      <c r="DH288" s="215"/>
      <c r="DI288" s="215"/>
      <c r="DJ288" s="219"/>
      <c r="DK288" s="215"/>
      <c r="DL288" s="215"/>
      <c r="DM288" s="215"/>
      <c r="DN288" s="217"/>
      <c r="DO288" s="215"/>
      <c r="DP288" s="215"/>
      <c r="DQ288" s="215"/>
      <c r="DR288" s="215"/>
      <c r="DS288" s="215"/>
      <c r="DT288" s="218"/>
      <c r="DU288" s="215"/>
      <c r="DV288" s="215"/>
      <c r="DW288" s="215"/>
      <c r="DX288" s="217"/>
      <c r="DY288" s="215"/>
      <c r="DZ288" s="215"/>
      <c r="EA288" s="215"/>
      <c r="EB288" s="215"/>
      <c r="EC288" s="215"/>
      <c r="ED288" s="218"/>
      <c r="EE288" s="215"/>
      <c r="EF288" s="215"/>
      <c r="EG288" s="215"/>
      <c r="EH288" s="217"/>
      <c r="EI288" s="215"/>
      <c r="EJ288" s="215"/>
      <c r="EK288" s="215"/>
      <c r="EL288" s="215"/>
      <c r="EM288" s="215"/>
      <c r="EN288" s="218"/>
      <c r="EO288" s="215"/>
      <c r="EP288" s="215"/>
      <c r="EQ288" s="215"/>
      <c r="ER288" s="217"/>
      <c r="ES288" s="215"/>
      <c r="ET288" s="215"/>
      <c r="EU288" s="215"/>
      <c r="EV288" s="215"/>
      <c r="EW288" s="215"/>
      <c r="EX288" s="218"/>
      <c r="EY288" s="215"/>
      <c r="EZ288" s="215"/>
      <c r="FA288" s="215"/>
      <c r="FB288" s="217"/>
      <c r="FC288" s="215"/>
      <c r="FD288" s="215"/>
      <c r="FE288" s="215"/>
      <c r="FF288" s="215"/>
      <c r="FG288" s="215"/>
      <c r="FH288" s="218"/>
      <c r="FI288" s="215"/>
      <c r="FJ288" s="215"/>
      <c r="FK288" s="215"/>
      <c r="FL288" s="217"/>
      <c r="FM288" s="215"/>
      <c r="FN288" s="215"/>
      <c r="FO288" s="215"/>
      <c r="FP288" s="215"/>
      <c r="FQ288" s="215"/>
      <c r="FR288" s="218"/>
      <c r="FS288" s="215"/>
      <c r="FT288" s="215"/>
      <c r="FU288" s="215"/>
      <c r="FV288" s="217"/>
      <c r="FW288" s="215"/>
      <c r="FX288" s="215"/>
      <c r="FY288" s="215"/>
      <c r="FZ288" s="215"/>
      <c r="GA288" s="215"/>
      <c r="GB288" s="218"/>
      <c r="GC288" s="215"/>
      <c r="GD288" s="215"/>
      <c r="GE288" s="215"/>
      <c r="GF288" s="217"/>
      <c r="GG288" s="218"/>
      <c r="GH288" s="215"/>
      <c r="GI288" s="215"/>
      <c r="GJ288" s="215"/>
      <c r="GK288" s="221"/>
      <c r="GL288" s="1504">
        <f>SUM(I290:GK290)</f>
        <v>0</v>
      </c>
      <c r="GM288" s="2157">
        <f>ROUND(GL288/20,2)</f>
        <v>0</v>
      </c>
      <c r="GN288" s="2169"/>
      <c r="GO288" s="2168"/>
    </row>
    <row r="289" spans="1:197" ht="10.35" customHeight="1">
      <c r="A289" s="1387"/>
      <c r="B289" s="1390"/>
      <c r="C289" s="1390"/>
      <c r="D289" s="1381"/>
      <c r="E289" s="1390"/>
      <c r="F289" s="1385"/>
      <c r="G289" s="1733"/>
      <c r="H289" s="1740"/>
      <c r="I289" s="215"/>
      <c r="J289" s="215"/>
      <c r="K289" s="215"/>
      <c r="L289" s="215"/>
      <c r="M289" s="215"/>
      <c r="N289" s="218"/>
      <c r="O289" s="215"/>
      <c r="P289" s="215"/>
      <c r="Q289" s="215"/>
      <c r="R289" s="217"/>
      <c r="S289" s="215"/>
      <c r="T289" s="215"/>
      <c r="U289" s="215"/>
      <c r="V289" s="215"/>
      <c r="W289" s="215"/>
      <c r="X289" s="218"/>
      <c r="Y289" s="215"/>
      <c r="Z289" s="215"/>
      <c r="AA289" s="215"/>
      <c r="AB289" s="217"/>
      <c r="AC289" s="215"/>
      <c r="AD289" s="215"/>
      <c r="AE289" s="215"/>
      <c r="AF289" s="215"/>
      <c r="AG289" s="215"/>
      <c r="AH289" s="218"/>
      <c r="AI289" s="215"/>
      <c r="AJ289" s="215"/>
      <c r="AK289" s="215"/>
      <c r="AL289" s="217"/>
      <c r="AM289" s="215"/>
      <c r="AN289" s="215"/>
      <c r="AO289" s="215"/>
      <c r="AP289" s="215"/>
      <c r="AQ289" s="215"/>
      <c r="AR289" s="218"/>
      <c r="AS289" s="215"/>
      <c r="AT289" s="215"/>
      <c r="AU289" s="215"/>
      <c r="AV289" s="217"/>
      <c r="AW289" s="218"/>
      <c r="AX289" s="215"/>
      <c r="AY289" s="215"/>
      <c r="AZ289" s="215"/>
      <c r="BA289" s="220"/>
      <c r="BB289" s="215"/>
      <c r="BC289" s="215"/>
      <c r="BD289" s="215"/>
      <c r="BE289" s="215"/>
      <c r="BF289" s="215"/>
      <c r="BG289" s="218"/>
      <c r="BH289" s="215"/>
      <c r="BI289" s="215"/>
      <c r="BJ289" s="215"/>
      <c r="BK289" s="217"/>
      <c r="BL289" s="215"/>
      <c r="BM289" s="215"/>
      <c r="BN289" s="215"/>
      <c r="BO289" s="215"/>
      <c r="BP289" s="215"/>
      <c r="BQ289" s="218"/>
      <c r="BR289" s="215"/>
      <c r="BS289" s="215"/>
      <c r="BT289" s="215"/>
      <c r="BU289" s="217"/>
      <c r="BV289" s="215"/>
      <c r="BW289" s="215"/>
      <c r="BX289" s="215"/>
      <c r="BY289" s="215"/>
      <c r="BZ289" s="215"/>
      <c r="CA289" s="218"/>
      <c r="CB289" s="215"/>
      <c r="CC289" s="215"/>
      <c r="CD289" s="215"/>
      <c r="CE289" s="217"/>
      <c r="CF289" s="218"/>
      <c r="CG289" s="215"/>
      <c r="CH289" s="215"/>
      <c r="CI289" s="215"/>
      <c r="CJ289" s="217"/>
      <c r="CK289" s="215"/>
      <c r="CL289" s="215"/>
      <c r="CM289" s="215"/>
      <c r="CN289" s="215"/>
      <c r="CO289" s="215"/>
      <c r="CP289" s="218"/>
      <c r="CQ289" s="215"/>
      <c r="CR289" s="215"/>
      <c r="CS289" s="215"/>
      <c r="CT289" s="217"/>
      <c r="CU289" s="215"/>
      <c r="CV289" s="215"/>
      <c r="CW289" s="215"/>
      <c r="CX289" s="215"/>
      <c r="CY289" s="215"/>
      <c r="CZ289" s="218"/>
      <c r="DA289" s="215"/>
      <c r="DB289" s="215"/>
      <c r="DC289" s="215"/>
      <c r="DD289" s="217"/>
      <c r="DE289" s="215"/>
      <c r="DF289" s="215"/>
      <c r="DG289" s="215"/>
      <c r="DH289" s="215"/>
      <c r="DI289" s="215"/>
      <c r="DJ289" s="219"/>
      <c r="DK289" s="215"/>
      <c r="DL289" s="215"/>
      <c r="DM289" s="215"/>
      <c r="DN289" s="217"/>
      <c r="DO289" s="215"/>
      <c r="DP289" s="215"/>
      <c r="DQ289" s="215"/>
      <c r="DR289" s="215"/>
      <c r="DS289" s="215"/>
      <c r="DT289" s="218"/>
      <c r="DU289" s="215"/>
      <c r="DV289" s="215"/>
      <c r="DW289" s="215"/>
      <c r="DX289" s="217"/>
      <c r="DY289" s="215"/>
      <c r="DZ289" s="215"/>
      <c r="EA289" s="215"/>
      <c r="EB289" s="215"/>
      <c r="EC289" s="215"/>
      <c r="ED289" s="218"/>
      <c r="EE289" s="215"/>
      <c r="EF289" s="215"/>
      <c r="EG289" s="215"/>
      <c r="EH289" s="217"/>
      <c r="EI289" s="215"/>
      <c r="EJ289" s="215"/>
      <c r="EK289" s="215"/>
      <c r="EL289" s="215"/>
      <c r="EM289" s="215"/>
      <c r="EN289" s="218"/>
      <c r="EO289" s="215"/>
      <c r="EP289" s="215"/>
      <c r="EQ289" s="215"/>
      <c r="ER289" s="217"/>
      <c r="ES289" s="215"/>
      <c r="ET289" s="215"/>
      <c r="EU289" s="215"/>
      <c r="EV289" s="215"/>
      <c r="EW289" s="215"/>
      <c r="EX289" s="218"/>
      <c r="EY289" s="215"/>
      <c r="EZ289" s="215"/>
      <c r="FA289" s="215"/>
      <c r="FB289" s="217"/>
      <c r="FC289" s="215"/>
      <c r="FD289" s="215"/>
      <c r="FE289" s="215"/>
      <c r="FF289" s="215"/>
      <c r="FG289" s="215"/>
      <c r="FH289" s="218"/>
      <c r="FI289" s="215"/>
      <c r="FJ289" s="215"/>
      <c r="FK289" s="215"/>
      <c r="FL289" s="217"/>
      <c r="FM289" s="215"/>
      <c r="FN289" s="215"/>
      <c r="FO289" s="215"/>
      <c r="FP289" s="215"/>
      <c r="FQ289" s="215"/>
      <c r="FR289" s="218"/>
      <c r="FS289" s="215"/>
      <c r="FT289" s="215"/>
      <c r="FU289" s="215"/>
      <c r="FV289" s="217"/>
      <c r="FW289" s="215"/>
      <c r="FX289" s="215"/>
      <c r="FY289" s="215"/>
      <c r="FZ289" s="215"/>
      <c r="GA289" s="215"/>
      <c r="GB289" s="218"/>
      <c r="GC289" s="215"/>
      <c r="GD289" s="215"/>
      <c r="GE289" s="215"/>
      <c r="GF289" s="217"/>
      <c r="GG289" s="218"/>
      <c r="GH289" s="215"/>
      <c r="GI289" s="215"/>
      <c r="GJ289" s="215"/>
      <c r="GK289" s="221"/>
      <c r="GL289" s="1505"/>
      <c r="GM289" s="2154"/>
      <c r="GN289" s="2169"/>
      <c r="GO289" s="2168"/>
    </row>
    <row r="290" spans="1:197" ht="10.35" customHeight="1" thickBot="1">
      <c r="A290" s="1388"/>
      <c r="B290" s="1391"/>
      <c r="C290" s="1391"/>
      <c r="D290" s="1382"/>
      <c r="E290" s="1391"/>
      <c r="F290" s="1386"/>
      <c r="G290" s="1784"/>
      <c r="H290" s="1753"/>
      <c r="I290" s="1506"/>
      <c r="J290" s="1472"/>
      <c r="K290" s="1472"/>
      <c r="L290" s="1472"/>
      <c r="M290" s="1472"/>
      <c r="N290" s="1471"/>
      <c r="O290" s="1472"/>
      <c r="P290" s="1472"/>
      <c r="Q290" s="1472"/>
      <c r="R290" s="1473"/>
      <c r="S290" s="1472"/>
      <c r="T290" s="1472"/>
      <c r="U290" s="1472"/>
      <c r="V290" s="1472"/>
      <c r="W290" s="1472"/>
      <c r="X290" s="1471"/>
      <c r="Y290" s="1472"/>
      <c r="Z290" s="1472"/>
      <c r="AA290" s="1472"/>
      <c r="AB290" s="1473"/>
      <c r="AC290" s="1472"/>
      <c r="AD290" s="1472"/>
      <c r="AE290" s="1472"/>
      <c r="AF290" s="1472"/>
      <c r="AG290" s="1472"/>
      <c r="AH290" s="1471"/>
      <c r="AI290" s="1472"/>
      <c r="AJ290" s="1472"/>
      <c r="AK290" s="1472"/>
      <c r="AL290" s="1473"/>
      <c r="AM290" s="1508"/>
      <c r="AN290" s="1508"/>
      <c r="AO290" s="1508"/>
      <c r="AP290" s="1508"/>
      <c r="AQ290" s="1508"/>
      <c r="AR290" s="1471"/>
      <c r="AS290" s="1472"/>
      <c r="AT290" s="1472"/>
      <c r="AU290" s="1472"/>
      <c r="AV290" s="1473"/>
      <c r="AW290" s="1471"/>
      <c r="AX290" s="1472"/>
      <c r="AY290" s="1472"/>
      <c r="AZ290" s="1472"/>
      <c r="BA290" s="1568"/>
      <c r="BB290" s="1472"/>
      <c r="BC290" s="1472"/>
      <c r="BD290" s="1472"/>
      <c r="BE290" s="1472"/>
      <c r="BF290" s="1472"/>
      <c r="BG290" s="1471"/>
      <c r="BH290" s="1472"/>
      <c r="BI290" s="1472"/>
      <c r="BJ290" s="1472"/>
      <c r="BK290" s="1473"/>
      <c r="BL290" s="1472"/>
      <c r="BM290" s="1472"/>
      <c r="BN290" s="1472"/>
      <c r="BO290" s="1472"/>
      <c r="BP290" s="1472"/>
      <c r="BQ290" s="1471"/>
      <c r="BR290" s="1472"/>
      <c r="BS290" s="1472"/>
      <c r="BT290" s="1472"/>
      <c r="BU290" s="1473"/>
      <c r="BV290" s="1472"/>
      <c r="BW290" s="1472"/>
      <c r="BX290" s="1472"/>
      <c r="BY290" s="1472"/>
      <c r="BZ290" s="1472"/>
      <c r="CA290" s="1471"/>
      <c r="CB290" s="1472"/>
      <c r="CC290" s="1472"/>
      <c r="CD290" s="1472"/>
      <c r="CE290" s="1473"/>
      <c r="CF290" s="1471"/>
      <c r="CG290" s="1472"/>
      <c r="CH290" s="1472"/>
      <c r="CI290" s="1472"/>
      <c r="CJ290" s="1473"/>
      <c r="CK290" s="1471"/>
      <c r="CL290" s="1472"/>
      <c r="CM290" s="1472"/>
      <c r="CN290" s="1472"/>
      <c r="CO290" s="1472"/>
      <c r="CP290" s="1471"/>
      <c r="CQ290" s="1472"/>
      <c r="CR290" s="1472"/>
      <c r="CS290" s="1472"/>
      <c r="CT290" s="1473"/>
      <c r="CU290" s="1472"/>
      <c r="CV290" s="1472"/>
      <c r="CW290" s="1472"/>
      <c r="CX290" s="1472"/>
      <c r="CY290" s="1472"/>
      <c r="CZ290" s="1471"/>
      <c r="DA290" s="1472"/>
      <c r="DB290" s="1472"/>
      <c r="DC290" s="1472"/>
      <c r="DD290" s="1473"/>
      <c r="DE290" s="1472"/>
      <c r="DF290" s="1472"/>
      <c r="DG290" s="1472"/>
      <c r="DH290" s="1472"/>
      <c r="DI290" s="1472"/>
      <c r="DJ290" s="1587"/>
      <c r="DK290" s="1472"/>
      <c r="DL290" s="1472"/>
      <c r="DM290" s="1472"/>
      <c r="DN290" s="1473"/>
      <c r="DO290" s="1472"/>
      <c r="DP290" s="1472"/>
      <c r="DQ290" s="1472"/>
      <c r="DR290" s="1472"/>
      <c r="DS290" s="1472"/>
      <c r="DT290" s="1471"/>
      <c r="DU290" s="1472"/>
      <c r="DV290" s="1472"/>
      <c r="DW290" s="1472"/>
      <c r="DX290" s="1473"/>
      <c r="DY290" s="1472"/>
      <c r="DZ290" s="1472"/>
      <c r="EA290" s="1472"/>
      <c r="EB290" s="1472"/>
      <c r="EC290" s="1472"/>
      <c r="ED290" s="1471"/>
      <c r="EE290" s="1472"/>
      <c r="EF290" s="1472"/>
      <c r="EG290" s="1472"/>
      <c r="EH290" s="1473"/>
      <c r="EI290" s="1472"/>
      <c r="EJ290" s="1472"/>
      <c r="EK290" s="1472"/>
      <c r="EL290" s="1472"/>
      <c r="EM290" s="1472"/>
      <c r="EN290" s="1471"/>
      <c r="EO290" s="1472"/>
      <c r="EP290" s="1472"/>
      <c r="EQ290" s="1472"/>
      <c r="ER290" s="1473"/>
      <c r="ES290" s="1472"/>
      <c r="ET290" s="1472"/>
      <c r="EU290" s="1472"/>
      <c r="EV290" s="1472"/>
      <c r="EW290" s="1472"/>
      <c r="EX290" s="1471"/>
      <c r="EY290" s="1472"/>
      <c r="EZ290" s="1472"/>
      <c r="FA290" s="1472"/>
      <c r="FB290" s="1473"/>
      <c r="FC290" s="1472"/>
      <c r="FD290" s="1472"/>
      <c r="FE290" s="1472"/>
      <c r="FF290" s="1472"/>
      <c r="FG290" s="1472"/>
      <c r="FH290" s="1471"/>
      <c r="FI290" s="1472"/>
      <c r="FJ290" s="1472"/>
      <c r="FK290" s="1472"/>
      <c r="FL290" s="1473"/>
      <c r="FM290" s="1472"/>
      <c r="FN290" s="1472"/>
      <c r="FO290" s="1472"/>
      <c r="FP290" s="1472"/>
      <c r="FQ290" s="1472"/>
      <c r="FR290" s="1471"/>
      <c r="FS290" s="1472"/>
      <c r="FT290" s="1472"/>
      <c r="FU290" s="1472"/>
      <c r="FV290" s="1473"/>
      <c r="FW290" s="1472"/>
      <c r="FX290" s="1472"/>
      <c r="FY290" s="1472"/>
      <c r="FZ290" s="1472"/>
      <c r="GA290" s="1472"/>
      <c r="GB290" s="1471"/>
      <c r="GC290" s="1472"/>
      <c r="GD290" s="1472"/>
      <c r="GE290" s="1472"/>
      <c r="GF290" s="1473"/>
      <c r="GG290" s="1471"/>
      <c r="GH290" s="1472"/>
      <c r="GI290" s="1472"/>
      <c r="GJ290" s="1472"/>
      <c r="GK290" s="1582"/>
      <c r="GL290" s="1570"/>
      <c r="GM290" s="2158"/>
      <c r="GN290" s="2170"/>
      <c r="GO290" s="2171"/>
    </row>
    <row r="291" spans="1:197" ht="10.35" hidden="1" customHeight="1">
      <c r="A291" s="1387"/>
      <c r="B291" s="1390" t="str">
        <f>IF($A291="","",VLOOKUP($A291,②従事者明細!$A$3:$I$39,2))</f>
        <v/>
      </c>
      <c r="C291" s="1390" t="str">
        <f>IF($A291="","",VLOOKUP($A291,②従事者明細!$A$3:$I$39,3))</f>
        <v/>
      </c>
      <c r="D291" s="1381" t="str">
        <f>IF($A291="","",VLOOKUP($A291,②従事者明細!$A$3:$I$39,6))</f>
        <v/>
      </c>
      <c r="E291" s="1390" t="str">
        <f>IF($A291="","",VLOOKUP($A291,②従事者明細!$A$3:$I$39,4))</f>
        <v/>
      </c>
      <c r="F291" s="1381" t="str">
        <f>IF($A291="","",VLOOKUP($A291,②従事者明細!$A$3:$I$39,5))</f>
        <v/>
      </c>
      <c r="G291" s="1392" t="s">
        <v>764</v>
      </c>
      <c r="H291" s="1515"/>
      <c r="I291" s="214"/>
      <c r="J291" s="215"/>
      <c r="K291" s="215"/>
      <c r="L291" s="215"/>
      <c r="M291" s="215"/>
      <c r="N291" s="218"/>
      <c r="O291" s="215"/>
      <c r="P291" s="215"/>
      <c r="Q291" s="215"/>
      <c r="R291" s="217"/>
      <c r="S291" s="215"/>
      <c r="T291" s="215"/>
      <c r="U291" s="215"/>
      <c r="V291" s="215"/>
      <c r="W291" s="215"/>
      <c r="X291" s="218"/>
      <c r="Y291" s="215"/>
      <c r="Z291" s="215"/>
      <c r="AA291" s="215"/>
      <c r="AB291" s="217"/>
      <c r="AC291" s="215"/>
      <c r="AD291" s="215"/>
      <c r="AE291" s="215"/>
      <c r="AF291" s="215"/>
      <c r="AG291" s="215"/>
      <c r="AH291" s="218"/>
      <c r="AI291" s="215"/>
      <c r="AJ291" s="215"/>
      <c r="AK291" s="215"/>
      <c r="AL291" s="217"/>
      <c r="AM291" s="215"/>
      <c r="AN291" s="215"/>
      <c r="AO291" s="215"/>
      <c r="AP291" s="215"/>
      <c r="AQ291" s="215"/>
      <c r="AR291" s="218"/>
      <c r="AS291" s="215"/>
      <c r="AT291" s="215"/>
      <c r="AU291" s="215"/>
      <c r="AV291" s="217"/>
      <c r="AW291" s="218"/>
      <c r="AX291" s="215"/>
      <c r="AY291" s="215"/>
      <c r="AZ291" s="215"/>
      <c r="BA291" s="220"/>
      <c r="BB291" s="215"/>
      <c r="BC291" s="215"/>
      <c r="BD291" s="215"/>
      <c r="BE291" s="215"/>
      <c r="BF291" s="215"/>
      <c r="BG291" s="218"/>
      <c r="BH291" s="215"/>
      <c r="BI291" s="215"/>
      <c r="BJ291" s="215"/>
      <c r="BK291" s="217"/>
      <c r="BL291" s="215"/>
      <c r="BM291" s="215"/>
      <c r="BN291" s="215"/>
      <c r="BO291" s="215"/>
      <c r="BP291" s="215"/>
      <c r="BQ291" s="218"/>
      <c r="BR291" s="215"/>
      <c r="BS291" s="215"/>
      <c r="BT291" s="215"/>
      <c r="BU291" s="217"/>
      <c r="BV291" s="215"/>
      <c r="BW291" s="215"/>
      <c r="BX291" s="215"/>
      <c r="BY291" s="215"/>
      <c r="BZ291" s="215"/>
      <c r="CA291" s="218"/>
      <c r="CB291" s="215"/>
      <c r="CC291" s="215"/>
      <c r="CD291" s="215"/>
      <c r="CE291" s="217"/>
      <c r="CF291" s="218"/>
      <c r="CG291" s="215"/>
      <c r="CH291" s="215"/>
      <c r="CI291" s="215"/>
      <c r="CJ291" s="217"/>
      <c r="CK291" s="215"/>
      <c r="CL291" s="215"/>
      <c r="CM291" s="215"/>
      <c r="CN291" s="215"/>
      <c r="CO291" s="215"/>
      <c r="CP291" s="218"/>
      <c r="CQ291" s="215"/>
      <c r="CR291" s="215"/>
      <c r="CS291" s="215"/>
      <c r="CT291" s="217"/>
      <c r="CU291" s="215"/>
      <c r="CV291" s="215"/>
      <c r="CW291" s="215"/>
      <c r="CX291" s="215"/>
      <c r="CY291" s="215"/>
      <c r="CZ291" s="218"/>
      <c r="DA291" s="215"/>
      <c r="DB291" s="215"/>
      <c r="DC291" s="215"/>
      <c r="DD291" s="217"/>
      <c r="DE291" s="215"/>
      <c r="DF291" s="215"/>
      <c r="DG291" s="215"/>
      <c r="DH291" s="215"/>
      <c r="DI291" s="215"/>
      <c r="DJ291" s="219"/>
      <c r="DK291" s="215"/>
      <c r="DL291" s="215"/>
      <c r="DM291" s="215"/>
      <c r="DN291" s="217"/>
      <c r="DO291" s="215"/>
      <c r="DP291" s="215"/>
      <c r="DQ291" s="215"/>
      <c r="DR291" s="215"/>
      <c r="DS291" s="215"/>
      <c r="DT291" s="218"/>
      <c r="DU291" s="215"/>
      <c r="DV291" s="215"/>
      <c r="DW291" s="215"/>
      <c r="DX291" s="217"/>
      <c r="DY291" s="215"/>
      <c r="DZ291" s="215"/>
      <c r="EA291" s="215"/>
      <c r="EB291" s="215"/>
      <c r="EC291" s="215"/>
      <c r="ED291" s="218"/>
      <c r="EE291" s="215"/>
      <c r="EF291" s="215"/>
      <c r="EG291" s="215"/>
      <c r="EH291" s="217"/>
      <c r="EI291" s="215"/>
      <c r="EJ291" s="215"/>
      <c r="EK291" s="215"/>
      <c r="EL291" s="215"/>
      <c r="EM291" s="215"/>
      <c r="EN291" s="218"/>
      <c r="EO291" s="215"/>
      <c r="EP291" s="215"/>
      <c r="EQ291" s="215"/>
      <c r="ER291" s="217"/>
      <c r="ES291" s="215"/>
      <c r="ET291" s="215"/>
      <c r="EU291" s="215"/>
      <c r="EV291" s="215"/>
      <c r="EW291" s="215"/>
      <c r="EX291" s="218"/>
      <c r="EY291" s="215"/>
      <c r="EZ291" s="215"/>
      <c r="FA291" s="215"/>
      <c r="FB291" s="217"/>
      <c r="FC291" s="215"/>
      <c r="FD291" s="215"/>
      <c r="FE291" s="215"/>
      <c r="FF291" s="215"/>
      <c r="FG291" s="215"/>
      <c r="FH291" s="218"/>
      <c r="FI291" s="215"/>
      <c r="FJ291" s="215"/>
      <c r="FK291" s="215"/>
      <c r="FL291" s="217"/>
      <c r="FM291" s="215"/>
      <c r="FN291" s="215"/>
      <c r="FO291" s="215"/>
      <c r="FP291" s="215"/>
      <c r="FQ291" s="215"/>
      <c r="FR291" s="218"/>
      <c r="FS291" s="215"/>
      <c r="FT291" s="215"/>
      <c r="FU291" s="215"/>
      <c r="FV291" s="217"/>
      <c r="FW291" s="215"/>
      <c r="FX291" s="215"/>
      <c r="FY291" s="215"/>
      <c r="FZ291" s="215"/>
      <c r="GA291" s="215"/>
      <c r="GB291" s="218"/>
      <c r="GC291" s="215"/>
      <c r="GD291" s="215"/>
      <c r="GE291" s="215"/>
      <c r="GF291" s="217"/>
      <c r="GG291" s="218"/>
      <c r="GH291" s="215"/>
      <c r="GI291" s="215"/>
      <c r="GJ291" s="215"/>
      <c r="GK291" s="215"/>
      <c r="GL291" s="1505">
        <f>SUM(I293:GK293)</f>
        <v>0</v>
      </c>
      <c r="GM291" s="2160">
        <f>ROUND(GL291/20,2)</f>
        <v>0</v>
      </c>
      <c r="GN291" s="613"/>
      <c r="GO291" s="1698"/>
    </row>
    <row r="292" spans="1:197" ht="10.35" hidden="1" customHeight="1">
      <c r="A292" s="1387"/>
      <c r="B292" s="1390"/>
      <c r="C292" s="1390"/>
      <c r="D292" s="1381"/>
      <c r="E292" s="1390"/>
      <c r="F292" s="1381"/>
      <c r="G292" s="1392"/>
      <c r="H292" s="1515"/>
      <c r="I292" s="214"/>
      <c r="J292" s="215"/>
      <c r="K292" s="215"/>
      <c r="L292" s="215"/>
      <c r="M292" s="215"/>
      <c r="N292" s="218"/>
      <c r="O292" s="215"/>
      <c r="P292" s="215"/>
      <c r="Q292" s="215"/>
      <c r="R292" s="217"/>
      <c r="S292" s="215"/>
      <c r="T292" s="215"/>
      <c r="U292" s="215"/>
      <c r="V292" s="215"/>
      <c r="W292" s="215"/>
      <c r="X292" s="218"/>
      <c r="Y292" s="215"/>
      <c r="Z292" s="215"/>
      <c r="AA292" s="215"/>
      <c r="AB292" s="217"/>
      <c r="AC292" s="215"/>
      <c r="AD292" s="215"/>
      <c r="AE292" s="215"/>
      <c r="AF292" s="215"/>
      <c r="AG292" s="215"/>
      <c r="AH292" s="218"/>
      <c r="AI292" s="215"/>
      <c r="AJ292" s="215"/>
      <c r="AK292" s="215"/>
      <c r="AL292" s="217"/>
      <c r="AM292" s="215"/>
      <c r="AN292" s="215"/>
      <c r="AO292" s="215"/>
      <c r="AP292" s="215"/>
      <c r="AQ292" s="215"/>
      <c r="AR292" s="218"/>
      <c r="AS292" s="215"/>
      <c r="AT292" s="215"/>
      <c r="AU292" s="215"/>
      <c r="AV292" s="217"/>
      <c r="AW292" s="218"/>
      <c r="AX292" s="215"/>
      <c r="AY292" s="215"/>
      <c r="AZ292" s="215"/>
      <c r="BA292" s="220"/>
      <c r="BB292" s="215"/>
      <c r="BC292" s="215"/>
      <c r="BD292" s="215"/>
      <c r="BE292" s="215"/>
      <c r="BF292" s="215"/>
      <c r="BG292" s="218"/>
      <c r="BH292" s="215"/>
      <c r="BI292" s="215"/>
      <c r="BJ292" s="215"/>
      <c r="BK292" s="217"/>
      <c r="BL292" s="215"/>
      <c r="BM292" s="215"/>
      <c r="BN292" s="215"/>
      <c r="BO292" s="215"/>
      <c r="BP292" s="215"/>
      <c r="BQ292" s="218"/>
      <c r="BR292" s="215"/>
      <c r="BS292" s="215"/>
      <c r="BT292" s="215"/>
      <c r="BU292" s="217"/>
      <c r="BV292" s="215"/>
      <c r="BW292" s="215"/>
      <c r="BX292" s="215"/>
      <c r="BY292" s="215"/>
      <c r="BZ292" s="215"/>
      <c r="CA292" s="218"/>
      <c r="CB292" s="215"/>
      <c r="CC292" s="215"/>
      <c r="CD292" s="215"/>
      <c r="CE292" s="217"/>
      <c r="CF292" s="218"/>
      <c r="CG292" s="215"/>
      <c r="CH292" s="215"/>
      <c r="CI292" s="215"/>
      <c r="CJ292" s="217"/>
      <c r="CK292" s="215"/>
      <c r="CL292" s="215"/>
      <c r="CM292" s="215"/>
      <c r="CN292" s="215"/>
      <c r="CO292" s="215"/>
      <c r="CP292" s="218"/>
      <c r="CQ292" s="215"/>
      <c r="CR292" s="215"/>
      <c r="CS292" s="215"/>
      <c r="CT292" s="217"/>
      <c r="CU292" s="215"/>
      <c r="CV292" s="215"/>
      <c r="CW292" s="215"/>
      <c r="CX292" s="215"/>
      <c r="CY292" s="215"/>
      <c r="CZ292" s="218"/>
      <c r="DA292" s="215"/>
      <c r="DB292" s="215"/>
      <c r="DC292" s="215"/>
      <c r="DD292" s="217"/>
      <c r="DE292" s="215"/>
      <c r="DF292" s="215"/>
      <c r="DG292" s="215"/>
      <c r="DH292" s="215"/>
      <c r="DI292" s="215"/>
      <c r="DJ292" s="219"/>
      <c r="DK292" s="215"/>
      <c r="DL292" s="215"/>
      <c r="DM292" s="215"/>
      <c r="DN292" s="217"/>
      <c r="DO292" s="215"/>
      <c r="DP292" s="215"/>
      <c r="DQ292" s="215"/>
      <c r="DR292" s="215"/>
      <c r="DS292" s="215"/>
      <c r="DT292" s="218"/>
      <c r="DU292" s="215"/>
      <c r="DV292" s="215"/>
      <c r="DW292" s="215"/>
      <c r="DX292" s="217"/>
      <c r="DY292" s="215"/>
      <c r="DZ292" s="215"/>
      <c r="EA292" s="215"/>
      <c r="EB292" s="215"/>
      <c r="EC292" s="215"/>
      <c r="ED292" s="218"/>
      <c r="EE292" s="215"/>
      <c r="EF292" s="215"/>
      <c r="EG292" s="215"/>
      <c r="EH292" s="217"/>
      <c r="EI292" s="215"/>
      <c r="EJ292" s="215"/>
      <c r="EK292" s="215"/>
      <c r="EL292" s="215"/>
      <c r="EM292" s="215"/>
      <c r="EN292" s="218"/>
      <c r="EO292" s="215"/>
      <c r="EP292" s="215"/>
      <c r="EQ292" s="215"/>
      <c r="ER292" s="217"/>
      <c r="ES292" s="215"/>
      <c r="ET292" s="215"/>
      <c r="EU292" s="215"/>
      <c r="EV292" s="215"/>
      <c r="EW292" s="215"/>
      <c r="EX292" s="218"/>
      <c r="EY292" s="215"/>
      <c r="EZ292" s="215"/>
      <c r="FA292" s="215"/>
      <c r="FB292" s="217"/>
      <c r="FC292" s="215"/>
      <c r="FD292" s="215"/>
      <c r="FE292" s="215"/>
      <c r="FF292" s="215"/>
      <c r="FG292" s="215"/>
      <c r="FH292" s="218"/>
      <c r="FI292" s="215"/>
      <c r="FJ292" s="215"/>
      <c r="FK292" s="215"/>
      <c r="FL292" s="217"/>
      <c r="FM292" s="215"/>
      <c r="FN292" s="215"/>
      <c r="FO292" s="215"/>
      <c r="FP292" s="215"/>
      <c r="FQ292" s="215"/>
      <c r="FR292" s="218"/>
      <c r="FS292" s="215"/>
      <c r="FT292" s="215"/>
      <c r="FU292" s="215"/>
      <c r="FV292" s="217"/>
      <c r="FW292" s="215"/>
      <c r="FX292" s="215"/>
      <c r="FY292" s="215"/>
      <c r="FZ292" s="215"/>
      <c r="GA292" s="215"/>
      <c r="GB292" s="218"/>
      <c r="GC292" s="215"/>
      <c r="GD292" s="215"/>
      <c r="GE292" s="215"/>
      <c r="GF292" s="217"/>
      <c r="GG292" s="218"/>
      <c r="GH292" s="215"/>
      <c r="GI292" s="215"/>
      <c r="GJ292" s="215"/>
      <c r="GK292" s="215"/>
      <c r="GL292" s="1505"/>
      <c r="GM292" s="2160"/>
      <c r="GN292" s="613"/>
      <c r="GO292" s="1699"/>
    </row>
    <row r="293" spans="1:197" ht="10.35" hidden="1" customHeight="1">
      <c r="A293" s="1387"/>
      <c r="B293" s="1390"/>
      <c r="C293" s="1390"/>
      <c r="D293" s="1381"/>
      <c r="E293" s="1390"/>
      <c r="F293" s="1381"/>
      <c r="G293" s="1393"/>
      <c r="H293" s="1520"/>
      <c r="I293" s="1510"/>
      <c r="J293" s="1511"/>
      <c r="K293" s="1511"/>
      <c r="L293" s="1511"/>
      <c r="M293" s="1511"/>
      <c r="N293" s="1510"/>
      <c r="O293" s="1511"/>
      <c r="P293" s="1511"/>
      <c r="Q293" s="1511"/>
      <c r="R293" s="1512"/>
      <c r="S293" s="1511"/>
      <c r="T293" s="1511"/>
      <c r="U293" s="1511"/>
      <c r="V293" s="1511"/>
      <c r="W293" s="1511"/>
      <c r="X293" s="1510"/>
      <c r="Y293" s="1511"/>
      <c r="Z293" s="1511"/>
      <c r="AA293" s="1511"/>
      <c r="AB293" s="1512"/>
      <c r="AC293" s="1511"/>
      <c r="AD293" s="1511"/>
      <c r="AE293" s="1511"/>
      <c r="AF293" s="1511"/>
      <c r="AG293" s="1511"/>
      <c r="AH293" s="1510"/>
      <c r="AI293" s="1511"/>
      <c r="AJ293" s="1511"/>
      <c r="AK293" s="1511"/>
      <c r="AL293" s="1512"/>
      <c r="AM293" s="1511"/>
      <c r="AN293" s="1511"/>
      <c r="AO293" s="1511"/>
      <c r="AP293" s="1511"/>
      <c r="AQ293" s="1511"/>
      <c r="AR293" s="1510"/>
      <c r="AS293" s="1511"/>
      <c r="AT293" s="1511"/>
      <c r="AU293" s="1511"/>
      <c r="AV293" s="1512"/>
      <c r="AW293" s="1510"/>
      <c r="AX293" s="1511"/>
      <c r="AY293" s="1511"/>
      <c r="AZ293" s="1511"/>
      <c r="BA293" s="1521"/>
      <c r="BB293" s="1511"/>
      <c r="BC293" s="1511"/>
      <c r="BD293" s="1511"/>
      <c r="BE293" s="1511"/>
      <c r="BF293" s="1511"/>
      <c r="BG293" s="1510"/>
      <c r="BH293" s="1511"/>
      <c r="BI293" s="1511"/>
      <c r="BJ293" s="1511"/>
      <c r="BK293" s="1512"/>
      <c r="BL293" s="1511"/>
      <c r="BM293" s="1511"/>
      <c r="BN293" s="1511"/>
      <c r="BO293" s="1511"/>
      <c r="BP293" s="1511"/>
      <c r="BQ293" s="1510"/>
      <c r="BR293" s="1511"/>
      <c r="BS293" s="1511"/>
      <c r="BT293" s="1511"/>
      <c r="BU293" s="1512"/>
      <c r="BV293" s="1511"/>
      <c r="BW293" s="1511"/>
      <c r="BX293" s="1511"/>
      <c r="BY293" s="1511"/>
      <c r="BZ293" s="1511"/>
      <c r="CA293" s="1510"/>
      <c r="CB293" s="1511"/>
      <c r="CC293" s="1511"/>
      <c r="CD293" s="1511"/>
      <c r="CE293" s="1512"/>
      <c r="CF293" s="1510"/>
      <c r="CG293" s="1511"/>
      <c r="CH293" s="1511"/>
      <c r="CI293" s="1511"/>
      <c r="CJ293" s="1512"/>
      <c r="CK293" s="1511"/>
      <c r="CL293" s="1511"/>
      <c r="CM293" s="1511"/>
      <c r="CN293" s="1511"/>
      <c r="CO293" s="1511"/>
      <c r="CP293" s="1510"/>
      <c r="CQ293" s="1511"/>
      <c r="CR293" s="1511"/>
      <c r="CS293" s="1511"/>
      <c r="CT293" s="1512"/>
      <c r="CU293" s="1511"/>
      <c r="CV293" s="1511"/>
      <c r="CW293" s="1511"/>
      <c r="CX293" s="1511"/>
      <c r="CY293" s="1511"/>
      <c r="CZ293" s="1510"/>
      <c r="DA293" s="1511"/>
      <c r="DB293" s="1511"/>
      <c r="DC293" s="1511"/>
      <c r="DD293" s="1512"/>
      <c r="DE293" s="1511"/>
      <c r="DF293" s="1511"/>
      <c r="DG293" s="1511"/>
      <c r="DH293" s="1511"/>
      <c r="DI293" s="1511"/>
      <c r="DJ293" s="1522"/>
      <c r="DK293" s="1511"/>
      <c r="DL293" s="1511"/>
      <c r="DM293" s="1511"/>
      <c r="DN293" s="1512"/>
      <c r="DO293" s="1511"/>
      <c r="DP293" s="1511"/>
      <c r="DQ293" s="1511"/>
      <c r="DR293" s="1511"/>
      <c r="DS293" s="1511"/>
      <c r="DT293" s="1510"/>
      <c r="DU293" s="1511"/>
      <c r="DV293" s="1511"/>
      <c r="DW293" s="1511"/>
      <c r="DX293" s="1512"/>
      <c r="DY293" s="1511"/>
      <c r="DZ293" s="1511"/>
      <c r="EA293" s="1511"/>
      <c r="EB293" s="1511"/>
      <c r="EC293" s="1511"/>
      <c r="ED293" s="1510"/>
      <c r="EE293" s="1511"/>
      <c r="EF293" s="1511"/>
      <c r="EG293" s="1511"/>
      <c r="EH293" s="1512"/>
      <c r="EI293" s="1511"/>
      <c r="EJ293" s="1511"/>
      <c r="EK293" s="1511"/>
      <c r="EL293" s="1511"/>
      <c r="EM293" s="1511"/>
      <c r="EN293" s="1510"/>
      <c r="EO293" s="1511"/>
      <c r="EP293" s="1511"/>
      <c r="EQ293" s="1511"/>
      <c r="ER293" s="1512"/>
      <c r="ES293" s="1511"/>
      <c r="ET293" s="1511"/>
      <c r="EU293" s="1511"/>
      <c r="EV293" s="1511"/>
      <c r="EW293" s="1511"/>
      <c r="EX293" s="1510"/>
      <c r="EY293" s="1511"/>
      <c r="EZ293" s="1511"/>
      <c r="FA293" s="1511"/>
      <c r="FB293" s="1512"/>
      <c r="FC293" s="1511"/>
      <c r="FD293" s="1511"/>
      <c r="FE293" s="1511"/>
      <c r="FF293" s="1511"/>
      <c r="FG293" s="1511"/>
      <c r="FH293" s="1510"/>
      <c r="FI293" s="1511"/>
      <c r="FJ293" s="1511"/>
      <c r="FK293" s="1511"/>
      <c r="FL293" s="1512"/>
      <c r="FM293" s="1511"/>
      <c r="FN293" s="1511"/>
      <c r="FO293" s="1511"/>
      <c r="FP293" s="1511"/>
      <c r="FQ293" s="1511"/>
      <c r="FR293" s="1510"/>
      <c r="FS293" s="1511"/>
      <c r="FT293" s="1511"/>
      <c r="FU293" s="1511"/>
      <c r="FV293" s="1512"/>
      <c r="FW293" s="1511"/>
      <c r="FX293" s="1511"/>
      <c r="FY293" s="1511"/>
      <c r="FZ293" s="1511"/>
      <c r="GA293" s="1511"/>
      <c r="GB293" s="1510"/>
      <c r="GC293" s="1511"/>
      <c r="GD293" s="1511"/>
      <c r="GE293" s="1511"/>
      <c r="GF293" s="1512"/>
      <c r="GG293" s="1510"/>
      <c r="GH293" s="1511"/>
      <c r="GI293" s="1511"/>
      <c r="GJ293" s="1511"/>
      <c r="GK293" s="1512"/>
      <c r="GL293" s="1514"/>
      <c r="GM293" s="2160"/>
      <c r="GN293" s="613"/>
      <c r="GO293" s="1699"/>
    </row>
    <row r="294" spans="1:197" ht="10.35" hidden="1" customHeight="1">
      <c r="A294" s="1387"/>
      <c r="B294" s="1390"/>
      <c r="C294" s="1390"/>
      <c r="D294" s="1381"/>
      <c r="E294" s="1390"/>
      <c r="F294" s="1381"/>
      <c r="G294" s="1728" t="s">
        <v>767</v>
      </c>
      <c r="H294" s="1515"/>
      <c r="I294" s="214"/>
      <c r="J294" s="215"/>
      <c r="K294" s="215"/>
      <c r="L294" s="215"/>
      <c r="M294" s="215"/>
      <c r="N294" s="218"/>
      <c r="O294" s="215"/>
      <c r="P294" s="215"/>
      <c r="Q294" s="215"/>
      <c r="R294" s="217"/>
      <c r="S294" s="215"/>
      <c r="T294" s="215"/>
      <c r="U294" s="215"/>
      <c r="V294" s="215"/>
      <c r="W294" s="215"/>
      <c r="X294" s="218"/>
      <c r="Y294" s="215"/>
      <c r="Z294" s="215"/>
      <c r="AA294" s="215"/>
      <c r="AB294" s="217"/>
      <c r="AC294" s="215"/>
      <c r="AD294" s="215"/>
      <c r="AE294" s="215"/>
      <c r="AF294" s="215"/>
      <c r="AG294" s="215"/>
      <c r="AH294" s="218"/>
      <c r="AI294" s="215"/>
      <c r="AJ294" s="215"/>
      <c r="AK294" s="215"/>
      <c r="AL294" s="217"/>
      <c r="AM294" s="215"/>
      <c r="AN294" s="215"/>
      <c r="AO294" s="215"/>
      <c r="AP294" s="215"/>
      <c r="AQ294" s="215"/>
      <c r="AR294" s="218"/>
      <c r="AS294" s="215"/>
      <c r="AT294" s="215"/>
      <c r="AU294" s="215"/>
      <c r="AV294" s="217"/>
      <c r="AW294" s="218"/>
      <c r="AX294" s="215"/>
      <c r="AY294" s="215"/>
      <c r="AZ294" s="215"/>
      <c r="BA294" s="220"/>
      <c r="BB294" s="215"/>
      <c r="BC294" s="215"/>
      <c r="BD294" s="215"/>
      <c r="BE294" s="215"/>
      <c r="BF294" s="215"/>
      <c r="BG294" s="218"/>
      <c r="BH294" s="215"/>
      <c r="BI294" s="215"/>
      <c r="BJ294" s="215"/>
      <c r="BK294" s="217"/>
      <c r="BL294" s="215"/>
      <c r="BM294" s="215"/>
      <c r="BN294" s="215"/>
      <c r="BO294" s="215"/>
      <c r="BP294" s="215"/>
      <c r="BQ294" s="218"/>
      <c r="BR294" s="215"/>
      <c r="BS294" s="215"/>
      <c r="BT294" s="215"/>
      <c r="BU294" s="217"/>
      <c r="BV294" s="215"/>
      <c r="BW294" s="215"/>
      <c r="BX294" s="215"/>
      <c r="BY294" s="215"/>
      <c r="BZ294" s="215"/>
      <c r="CA294" s="218"/>
      <c r="CB294" s="215"/>
      <c r="CC294" s="215"/>
      <c r="CD294" s="215"/>
      <c r="CE294" s="217"/>
      <c r="CF294" s="218"/>
      <c r="CG294" s="215"/>
      <c r="CH294" s="215"/>
      <c r="CI294" s="215"/>
      <c r="CJ294" s="217"/>
      <c r="CK294" s="215"/>
      <c r="CL294" s="215"/>
      <c r="CM294" s="215"/>
      <c r="CN294" s="215"/>
      <c r="CO294" s="215"/>
      <c r="CP294" s="218"/>
      <c r="CQ294" s="215"/>
      <c r="CR294" s="215"/>
      <c r="CS294" s="215"/>
      <c r="CT294" s="217"/>
      <c r="CU294" s="215"/>
      <c r="CV294" s="215"/>
      <c r="CW294" s="215"/>
      <c r="CX294" s="215"/>
      <c r="CY294" s="215"/>
      <c r="CZ294" s="218"/>
      <c r="DA294" s="215"/>
      <c r="DB294" s="215"/>
      <c r="DC294" s="215"/>
      <c r="DD294" s="217"/>
      <c r="DE294" s="215"/>
      <c r="DF294" s="215"/>
      <c r="DG294" s="215"/>
      <c r="DH294" s="215"/>
      <c r="DI294" s="215"/>
      <c r="DJ294" s="219"/>
      <c r="DK294" s="215"/>
      <c r="DL294" s="215"/>
      <c r="DM294" s="215"/>
      <c r="DN294" s="217"/>
      <c r="DO294" s="215"/>
      <c r="DP294" s="215"/>
      <c r="DQ294" s="215"/>
      <c r="DR294" s="215"/>
      <c r="DS294" s="215"/>
      <c r="DT294" s="218"/>
      <c r="DU294" s="215"/>
      <c r="DV294" s="215"/>
      <c r="DW294" s="215"/>
      <c r="DX294" s="217"/>
      <c r="DY294" s="215"/>
      <c r="DZ294" s="215"/>
      <c r="EA294" s="215"/>
      <c r="EB294" s="215"/>
      <c r="EC294" s="215"/>
      <c r="ED294" s="218"/>
      <c r="EE294" s="215"/>
      <c r="EF294" s="215"/>
      <c r="EG294" s="215"/>
      <c r="EH294" s="217"/>
      <c r="EI294" s="215"/>
      <c r="EJ294" s="215"/>
      <c r="EK294" s="215"/>
      <c r="EL294" s="215"/>
      <c r="EM294" s="215"/>
      <c r="EN294" s="218"/>
      <c r="EO294" s="215"/>
      <c r="EP294" s="215"/>
      <c r="EQ294" s="215"/>
      <c r="ER294" s="217"/>
      <c r="ES294" s="215"/>
      <c r="ET294" s="215"/>
      <c r="EU294" s="215"/>
      <c r="EV294" s="215"/>
      <c r="EW294" s="215"/>
      <c r="EX294" s="218"/>
      <c r="EY294" s="215"/>
      <c r="EZ294" s="215"/>
      <c r="FA294" s="215"/>
      <c r="FB294" s="217"/>
      <c r="FC294" s="215"/>
      <c r="FD294" s="215"/>
      <c r="FE294" s="215"/>
      <c r="FF294" s="215"/>
      <c r="FG294" s="215"/>
      <c r="FH294" s="218"/>
      <c r="FI294" s="215"/>
      <c r="FJ294" s="215"/>
      <c r="FK294" s="215"/>
      <c r="FL294" s="217"/>
      <c r="FM294" s="215"/>
      <c r="FN294" s="215"/>
      <c r="FO294" s="215"/>
      <c r="FP294" s="215"/>
      <c r="FQ294" s="215"/>
      <c r="FR294" s="218"/>
      <c r="FS294" s="215"/>
      <c r="FT294" s="215"/>
      <c r="FU294" s="215"/>
      <c r="FV294" s="217"/>
      <c r="FW294" s="215"/>
      <c r="FX294" s="215"/>
      <c r="FY294" s="215"/>
      <c r="FZ294" s="215"/>
      <c r="GA294" s="215"/>
      <c r="GB294" s="218"/>
      <c r="GC294" s="215"/>
      <c r="GD294" s="215"/>
      <c r="GE294" s="215"/>
      <c r="GF294" s="217"/>
      <c r="GG294" s="218"/>
      <c r="GH294" s="215"/>
      <c r="GI294" s="215"/>
      <c r="GJ294" s="215"/>
      <c r="GK294" s="215"/>
      <c r="GL294" s="1504">
        <f>SUM(I296:GK296)</f>
        <v>0</v>
      </c>
      <c r="GM294" s="2157">
        <f>ROUND(GL294/20,2)</f>
        <v>0</v>
      </c>
      <c r="GN294" s="613"/>
      <c r="GO294" s="1699"/>
    </row>
    <row r="295" spans="1:197" ht="10.35" hidden="1" customHeight="1">
      <c r="A295" s="1387"/>
      <c r="B295" s="1390"/>
      <c r="C295" s="1390"/>
      <c r="D295" s="1381"/>
      <c r="E295" s="1390"/>
      <c r="F295" s="1381"/>
      <c r="G295" s="1728"/>
      <c r="H295" s="1515"/>
      <c r="I295" s="214"/>
      <c r="J295" s="215"/>
      <c r="K295" s="215"/>
      <c r="L295" s="215"/>
      <c r="M295" s="215"/>
      <c r="N295" s="218"/>
      <c r="O295" s="215"/>
      <c r="P295" s="215"/>
      <c r="Q295" s="215"/>
      <c r="R295" s="217"/>
      <c r="S295" s="215"/>
      <c r="T295" s="215"/>
      <c r="U295" s="215"/>
      <c r="V295" s="215"/>
      <c r="W295" s="215"/>
      <c r="X295" s="218"/>
      <c r="Y295" s="215"/>
      <c r="Z295" s="215"/>
      <c r="AA295" s="215"/>
      <c r="AB295" s="217"/>
      <c r="AC295" s="215"/>
      <c r="AD295" s="215"/>
      <c r="AE295" s="215"/>
      <c r="AF295" s="215"/>
      <c r="AG295" s="215"/>
      <c r="AH295" s="218"/>
      <c r="AI295" s="215"/>
      <c r="AJ295" s="215"/>
      <c r="AK295" s="215"/>
      <c r="AL295" s="217"/>
      <c r="AM295" s="215"/>
      <c r="AN295" s="215"/>
      <c r="AO295" s="215"/>
      <c r="AP295" s="215"/>
      <c r="AQ295" s="215"/>
      <c r="AR295" s="218"/>
      <c r="AS295" s="215"/>
      <c r="AT295" s="215"/>
      <c r="AU295" s="215"/>
      <c r="AV295" s="217"/>
      <c r="AW295" s="218"/>
      <c r="AX295" s="215"/>
      <c r="AY295" s="215"/>
      <c r="AZ295" s="215"/>
      <c r="BA295" s="220"/>
      <c r="BB295" s="215"/>
      <c r="BC295" s="215"/>
      <c r="BD295" s="215"/>
      <c r="BE295" s="215"/>
      <c r="BF295" s="215"/>
      <c r="BG295" s="218"/>
      <c r="BH295" s="215"/>
      <c r="BI295" s="215"/>
      <c r="BJ295" s="215"/>
      <c r="BK295" s="217"/>
      <c r="BL295" s="215"/>
      <c r="BM295" s="215"/>
      <c r="BN295" s="215"/>
      <c r="BO295" s="215"/>
      <c r="BP295" s="215"/>
      <c r="BQ295" s="218"/>
      <c r="BR295" s="215"/>
      <c r="BS295" s="215"/>
      <c r="BT295" s="215"/>
      <c r="BU295" s="217"/>
      <c r="BV295" s="215"/>
      <c r="BW295" s="215"/>
      <c r="BX295" s="215"/>
      <c r="BY295" s="215"/>
      <c r="BZ295" s="215"/>
      <c r="CA295" s="218"/>
      <c r="CB295" s="215"/>
      <c r="CC295" s="215"/>
      <c r="CD295" s="215"/>
      <c r="CE295" s="217"/>
      <c r="CF295" s="218"/>
      <c r="CG295" s="215"/>
      <c r="CH295" s="215"/>
      <c r="CI295" s="215"/>
      <c r="CJ295" s="217"/>
      <c r="CK295" s="215"/>
      <c r="CL295" s="215"/>
      <c r="CM295" s="215"/>
      <c r="CN295" s="215"/>
      <c r="CO295" s="215"/>
      <c r="CP295" s="218"/>
      <c r="CQ295" s="215"/>
      <c r="CR295" s="215"/>
      <c r="CS295" s="215"/>
      <c r="CT295" s="217"/>
      <c r="CU295" s="215"/>
      <c r="CV295" s="215"/>
      <c r="CW295" s="215"/>
      <c r="CX295" s="215"/>
      <c r="CY295" s="215"/>
      <c r="CZ295" s="218"/>
      <c r="DA295" s="215"/>
      <c r="DB295" s="215"/>
      <c r="DC295" s="215"/>
      <c r="DD295" s="217"/>
      <c r="DE295" s="215"/>
      <c r="DF295" s="215"/>
      <c r="DG295" s="215"/>
      <c r="DH295" s="215"/>
      <c r="DI295" s="215"/>
      <c r="DJ295" s="219"/>
      <c r="DK295" s="215"/>
      <c r="DL295" s="215"/>
      <c r="DM295" s="215"/>
      <c r="DN295" s="217"/>
      <c r="DO295" s="215"/>
      <c r="DP295" s="215"/>
      <c r="DQ295" s="215"/>
      <c r="DR295" s="215"/>
      <c r="DS295" s="215"/>
      <c r="DT295" s="218"/>
      <c r="DU295" s="215"/>
      <c r="DV295" s="215"/>
      <c r="DW295" s="215"/>
      <c r="DX295" s="217"/>
      <c r="DY295" s="215"/>
      <c r="DZ295" s="215"/>
      <c r="EA295" s="215"/>
      <c r="EB295" s="215"/>
      <c r="EC295" s="215"/>
      <c r="ED295" s="218"/>
      <c r="EE295" s="215"/>
      <c r="EF295" s="215"/>
      <c r="EG295" s="215"/>
      <c r="EH295" s="217"/>
      <c r="EI295" s="215"/>
      <c r="EJ295" s="215"/>
      <c r="EK295" s="215"/>
      <c r="EL295" s="215"/>
      <c r="EM295" s="215"/>
      <c r="EN295" s="218"/>
      <c r="EO295" s="215"/>
      <c r="EP295" s="215"/>
      <c r="EQ295" s="215"/>
      <c r="ER295" s="217"/>
      <c r="ES295" s="215"/>
      <c r="ET295" s="215"/>
      <c r="EU295" s="215"/>
      <c r="EV295" s="215"/>
      <c r="EW295" s="215"/>
      <c r="EX295" s="218"/>
      <c r="EY295" s="215"/>
      <c r="EZ295" s="215"/>
      <c r="FA295" s="215"/>
      <c r="FB295" s="217"/>
      <c r="FC295" s="215"/>
      <c r="FD295" s="215"/>
      <c r="FE295" s="215"/>
      <c r="FF295" s="215"/>
      <c r="FG295" s="215"/>
      <c r="FH295" s="218"/>
      <c r="FI295" s="215"/>
      <c r="FJ295" s="215"/>
      <c r="FK295" s="215"/>
      <c r="FL295" s="217"/>
      <c r="FM295" s="215"/>
      <c r="FN295" s="215"/>
      <c r="FO295" s="215"/>
      <c r="FP295" s="215"/>
      <c r="FQ295" s="215"/>
      <c r="FR295" s="218"/>
      <c r="FS295" s="215"/>
      <c r="FT295" s="215"/>
      <c r="FU295" s="215"/>
      <c r="FV295" s="217"/>
      <c r="FW295" s="215"/>
      <c r="FX295" s="215"/>
      <c r="FY295" s="215"/>
      <c r="FZ295" s="215"/>
      <c r="GA295" s="215"/>
      <c r="GB295" s="218"/>
      <c r="GC295" s="215"/>
      <c r="GD295" s="215"/>
      <c r="GE295" s="215"/>
      <c r="GF295" s="217"/>
      <c r="GG295" s="218"/>
      <c r="GH295" s="215"/>
      <c r="GI295" s="215"/>
      <c r="GJ295" s="215"/>
      <c r="GK295" s="215"/>
      <c r="GL295" s="1505"/>
      <c r="GM295" s="2154"/>
      <c r="GN295" s="613"/>
      <c r="GO295" s="1699"/>
    </row>
    <row r="296" spans="1:197" ht="10.35" hidden="1" customHeight="1">
      <c r="A296" s="1387"/>
      <c r="B296" s="1390"/>
      <c r="C296" s="1390"/>
      <c r="D296" s="1381"/>
      <c r="E296" s="1390"/>
      <c r="F296" s="1381"/>
      <c r="G296" s="1729"/>
      <c r="H296" s="1520"/>
      <c r="I296" s="1517"/>
      <c r="J296" s="1511"/>
      <c r="K296" s="1511"/>
      <c r="L296" s="1511"/>
      <c r="M296" s="1511"/>
      <c r="N296" s="1510"/>
      <c r="O296" s="1511"/>
      <c r="P296" s="1511"/>
      <c r="Q296" s="1511"/>
      <c r="R296" s="1512"/>
      <c r="S296" s="1511"/>
      <c r="T296" s="1511"/>
      <c r="U296" s="1511"/>
      <c r="V296" s="1511"/>
      <c r="W296" s="1511"/>
      <c r="X296" s="1510"/>
      <c r="Y296" s="1511"/>
      <c r="Z296" s="1511"/>
      <c r="AA296" s="1511"/>
      <c r="AB296" s="1512"/>
      <c r="AC296" s="1511"/>
      <c r="AD296" s="1511"/>
      <c r="AE296" s="1511"/>
      <c r="AF296" s="1511"/>
      <c r="AG296" s="1511"/>
      <c r="AH296" s="1510"/>
      <c r="AI296" s="1511"/>
      <c r="AJ296" s="1511"/>
      <c r="AK296" s="1511"/>
      <c r="AL296" s="1512"/>
      <c r="AM296" s="1511"/>
      <c r="AN296" s="1511"/>
      <c r="AO296" s="1511"/>
      <c r="AP296" s="1511"/>
      <c r="AQ296" s="1511"/>
      <c r="AR296" s="1510"/>
      <c r="AS296" s="1511"/>
      <c r="AT296" s="1511"/>
      <c r="AU296" s="1511"/>
      <c r="AV296" s="1512"/>
      <c r="AW296" s="1510"/>
      <c r="AX296" s="1511"/>
      <c r="AY296" s="1511"/>
      <c r="AZ296" s="1511"/>
      <c r="BA296" s="1521"/>
      <c r="BB296" s="1511"/>
      <c r="BC296" s="1511"/>
      <c r="BD296" s="1511"/>
      <c r="BE296" s="1511"/>
      <c r="BF296" s="1511"/>
      <c r="BG296" s="1510"/>
      <c r="BH296" s="1511"/>
      <c r="BI296" s="1511"/>
      <c r="BJ296" s="1511"/>
      <c r="BK296" s="1512"/>
      <c r="BL296" s="1511"/>
      <c r="BM296" s="1511"/>
      <c r="BN296" s="1511"/>
      <c r="BO296" s="1511"/>
      <c r="BP296" s="1511"/>
      <c r="BQ296" s="1510"/>
      <c r="BR296" s="1511"/>
      <c r="BS296" s="1511"/>
      <c r="BT296" s="1511"/>
      <c r="BU296" s="1512"/>
      <c r="BV296" s="1511"/>
      <c r="BW296" s="1511"/>
      <c r="BX296" s="1511"/>
      <c r="BY296" s="1511"/>
      <c r="BZ296" s="1511"/>
      <c r="CA296" s="1510"/>
      <c r="CB296" s="1511"/>
      <c r="CC296" s="1511"/>
      <c r="CD296" s="1511"/>
      <c r="CE296" s="1512"/>
      <c r="CF296" s="1510"/>
      <c r="CG296" s="1511"/>
      <c r="CH296" s="1511"/>
      <c r="CI296" s="1511"/>
      <c r="CJ296" s="1512"/>
      <c r="CK296" s="1511"/>
      <c r="CL296" s="1511"/>
      <c r="CM296" s="1511"/>
      <c r="CN296" s="1511"/>
      <c r="CO296" s="1511"/>
      <c r="CP296" s="1510"/>
      <c r="CQ296" s="1511"/>
      <c r="CR296" s="1511"/>
      <c r="CS296" s="1511"/>
      <c r="CT296" s="1512"/>
      <c r="CU296" s="1511"/>
      <c r="CV296" s="1511"/>
      <c r="CW296" s="1511"/>
      <c r="CX296" s="1511"/>
      <c r="CY296" s="1511"/>
      <c r="CZ296" s="1510"/>
      <c r="DA296" s="1511"/>
      <c r="DB296" s="1511"/>
      <c r="DC296" s="1511"/>
      <c r="DD296" s="1512"/>
      <c r="DE296" s="1511"/>
      <c r="DF296" s="1511"/>
      <c r="DG296" s="1511"/>
      <c r="DH296" s="1511"/>
      <c r="DI296" s="1511"/>
      <c r="DJ296" s="1522"/>
      <c r="DK296" s="1511"/>
      <c r="DL296" s="1511"/>
      <c r="DM296" s="1511"/>
      <c r="DN296" s="1512"/>
      <c r="DO296" s="1511"/>
      <c r="DP296" s="1511"/>
      <c r="DQ296" s="1511"/>
      <c r="DR296" s="1511"/>
      <c r="DS296" s="1511"/>
      <c r="DT296" s="1510"/>
      <c r="DU296" s="1511"/>
      <c r="DV296" s="1511"/>
      <c r="DW296" s="1511"/>
      <c r="DX296" s="1512"/>
      <c r="DY296" s="1511"/>
      <c r="DZ296" s="1511"/>
      <c r="EA296" s="1511"/>
      <c r="EB296" s="1511"/>
      <c r="EC296" s="1511"/>
      <c r="ED296" s="1510"/>
      <c r="EE296" s="1511"/>
      <c r="EF296" s="1511"/>
      <c r="EG296" s="1511"/>
      <c r="EH296" s="1512"/>
      <c r="EI296" s="1511"/>
      <c r="EJ296" s="1511"/>
      <c r="EK296" s="1511"/>
      <c r="EL296" s="1511"/>
      <c r="EM296" s="1511"/>
      <c r="EN296" s="1510"/>
      <c r="EO296" s="1511"/>
      <c r="EP296" s="1511"/>
      <c r="EQ296" s="1511"/>
      <c r="ER296" s="1512"/>
      <c r="ES296" s="1511"/>
      <c r="ET296" s="1511"/>
      <c r="EU296" s="1511"/>
      <c r="EV296" s="1511"/>
      <c r="EW296" s="1511"/>
      <c r="EX296" s="1510"/>
      <c r="EY296" s="1511"/>
      <c r="EZ296" s="1511"/>
      <c r="FA296" s="1511"/>
      <c r="FB296" s="1512"/>
      <c r="FC296" s="1511"/>
      <c r="FD296" s="1511"/>
      <c r="FE296" s="1511"/>
      <c r="FF296" s="1511"/>
      <c r="FG296" s="1511"/>
      <c r="FH296" s="1510"/>
      <c r="FI296" s="1511"/>
      <c r="FJ296" s="1511"/>
      <c r="FK296" s="1511"/>
      <c r="FL296" s="1512"/>
      <c r="FM296" s="1511"/>
      <c r="FN296" s="1511"/>
      <c r="FO296" s="1511"/>
      <c r="FP296" s="1511"/>
      <c r="FQ296" s="1511"/>
      <c r="FR296" s="1510"/>
      <c r="FS296" s="1511"/>
      <c r="FT296" s="1511"/>
      <c r="FU296" s="1511"/>
      <c r="FV296" s="1512"/>
      <c r="FW296" s="1511"/>
      <c r="FX296" s="1511"/>
      <c r="FY296" s="1511"/>
      <c r="FZ296" s="1511"/>
      <c r="GA296" s="1511"/>
      <c r="GB296" s="1510"/>
      <c r="GC296" s="1511"/>
      <c r="GD296" s="1511"/>
      <c r="GE296" s="1511"/>
      <c r="GF296" s="1512"/>
      <c r="GG296" s="1510"/>
      <c r="GH296" s="1511"/>
      <c r="GI296" s="1511"/>
      <c r="GJ296" s="1511"/>
      <c r="GK296" s="1513"/>
      <c r="GL296" s="1514"/>
      <c r="GM296" s="2155"/>
      <c r="GN296" s="613"/>
      <c r="GO296" s="1699"/>
    </row>
    <row r="297" spans="1:197" ht="10.35" hidden="1" customHeight="1">
      <c r="A297" s="1387"/>
      <c r="B297" s="1390"/>
      <c r="C297" s="1390"/>
      <c r="D297" s="1381"/>
      <c r="E297" s="1390"/>
      <c r="F297" s="1381"/>
      <c r="G297" s="1392" t="s">
        <v>716</v>
      </c>
      <c r="H297" s="1515"/>
      <c r="I297" s="214"/>
      <c r="J297" s="215"/>
      <c r="K297" s="215"/>
      <c r="L297" s="215"/>
      <c r="M297" s="215"/>
      <c r="N297" s="218"/>
      <c r="O297" s="215"/>
      <c r="P297" s="215"/>
      <c r="Q297" s="215"/>
      <c r="R297" s="217"/>
      <c r="S297" s="215"/>
      <c r="T297" s="215"/>
      <c r="U297" s="215"/>
      <c r="V297" s="215"/>
      <c r="W297" s="215"/>
      <c r="X297" s="218"/>
      <c r="Y297" s="215"/>
      <c r="Z297" s="215"/>
      <c r="AA297" s="215"/>
      <c r="AB297" s="217"/>
      <c r="AC297" s="215"/>
      <c r="AD297" s="215"/>
      <c r="AE297" s="215"/>
      <c r="AF297" s="215"/>
      <c r="AG297" s="215"/>
      <c r="AH297" s="218"/>
      <c r="AI297" s="215"/>
      <c r="AJ297" s="215"/>
      <c r="AK297" s="215"/>
      <c r="AL297" s="217"/>
      <c r="AM297" s="215"/>
      <c r="AN297" s="215"/>
      <c r="AO297" s="215"/>
      <c r="AP297" s="215"/>
      <c r="AQ297" s="215"/>
      <c r="AR297" s="218"/>
      <c r="AS297" s="215"/>
      <c r="AT297" s="215"/>
      <c r="AU297" s="215"/>
      <c r="AV297" s="217"/>
      <c r="AW297" s="218"/>
      <c r="AX297" s="215"/>
      <c r="AY297" s="215"/>
      <c r="AZ297" s="215"/>
      <c r="BA297" s="220"/>
      <c r="BB297" s="215"/>
      <c r="BC297" s="215"/>
      <c r="BD297" s="215"/>
      <c r="BE297" s="215"/>
      <c r="BF297" s="215"/>
      <c r="BG297" s="218"/>
      <c r="BH297" s="215"/>
      <c r="BI297" s="215"/>
      <c r="BJ297" s="215"/>
      <c r="BK297" s="217"/>
      <c r="BL297" s="215"/>
      <c r="BM297" s="215"/>
      <c r="BN297" s="215"/>
      <c r="BO297" s="215"/>
      <c r="BP297" s="215"/>
      <c r="BQ297" s="218"/>
      <c r="BR297" s="215"/>
      <c r="BS297" s="215"/>
      <c r="BT297" s="215"/>
      <c r="BU297" s="217"/>
      <c r="BV297" s="215"/>
      <c r="BW297" s="215"/>
      <c r="BX297" s="215"/>
      <c r="BY297" s="215"/>
      <c r="BZ297" s="215"/>
      <c r="CA297" s="218"/>
      <c r="CB297" s="215"/>
      <c r="CC297" s="215"/>
      <c r="CD297" s="215"/>
      <c r="CE297" s="217"/>
      <c r="CF297" s="218"/>
      <c r="CG297" s="215"/>
      <c r="CH297" s="215"/>
      <c r="CI297" s="215"/>
      <c r="CJ297" s="217"/>
      <c r="CK297" s="215"/>
      <c r="CL297" s="215"/>
      <c r="CM297" s="215"/>
      <c r="CN297" s="215"/>
      <c r="CO297" s="215"/>
      <c r="CP297" s="218"/>
      <c r="CQ297" s="215"/>
      <c r="CR297" s="215"/>
      <c r="CS297" s="215"/>
      <c r="CT297" s="217"/>
      <c r="CU297" s="215"/>
      <c r="CV297" s="215"/>
      <c r="CW297" s="215"/>
      <c r="CX297" s="215"/>
      <c r="CY297" s="215"/>
      <c r="CZ297" s="218"/>
      <c r="DA297" s="215"/>
      <c r="DB297" s="215"/>
      <c r="DC297" s="215"/>
      <c r="DD297" s="217"/>
      <c r="DE297" s="215"/>
      <c r="DF297" s="215"/>
      <c r="DG297" s="215"/>
      <c r="DH297" s="215"/>
      <c r="DI297" s="215"/>
      <c r="DJ297" s="219"/>
      <c r="DK297" s="215"/>
      <c r="DL297" s="215"/>
      <c r="DM297" s="215"/>
      <c r="DN297" s="217"/>
      <c r="DO297" s="215"/>
      <c r="DP297" s="215"/>
      <c r="DQ297" s="215"/>
      <c r="DR297" s="215"/>
      <c r="DS297" s="215"/>
      <c r="DT297" s="218"/>
      <c r="DU297" s="215"/>
      <c r="DV297" s="215"/>
      <c r="DW297" s="215"/>
      <c r="DX297" s="217"/>
      <c r="DY297" s="215"/>
      <c r="DZ297" s="215"/>
      <c r="EA297" s="215"/>
      <c r="EB297" s="215"/>
      <c r="EC297" s="215"/>
      <c r="ED297" s="218"/>
      <c r="EE297" s="215"/>
      <c r="EF297" s="215"/>
      <c r="EG297" s="215"/>
      <c r="EH297" s="217"/>
      <c r="EI297" s="215"/>
      <c r="EJ297" s="215"/>
      <c r="EK297" s="215"/>
      <c r="EL297" s="215"/>
      <c r="EM297" s="215"/>
      <c r="EN297" s="218"/>
      <c r="EO297" s="215"/>
      <c r="EP297" s="215"/>
      <c r="EQ297" s="215"/>
      <c r="ER297" s="217"/>
      <c r="ES297" s="215"/>
      <c r="ET297" s="215"/>
      <c r="EU297" s="215"/>
      <c r="EV297" s="215"/>
      <c r="EW297" s="215"/>
      <c r="EX297" s="218"/>
      <c r="EY297" s="215"/>
      <c r="EZ297" s="215"/>
      <c r="FA297" s="215"/>
      <c r="FB297" s="217"/>
      <c r="FC297" s="215"/>
      <c r="FD297" s="215"/>
      <c r="FE297" s="215"/>
      <c r="FF297" s="215"/>
      <c r="FG297" s="215"/>
      <c r="FH297" s="218"/>
      <c r="FI297" s="215"/>
      <c r="FJ297" s="215"/>
      <c r="FK297" s="215"/>
      <c r="FL297" s="217"/>
      <c r="FM297" s="215"/>
      <c r="FN297" s="215"/>
      <c r="FO297" s="215"/>
      <c r="FP297" s="215"/>
      <c r="FQ297" s="215"/>
      <c r="FR297" s="218"/>
      <c r="FS297" s="215"/>
      <c r="FT297" s="215"/>
      <c r="FU297" s="215"/>
      <c r="FV297" s="217"/>
      <c r="FW297" s="215"/>
      <c r="FX297" s="215"/>
      <c r="FY297" s="215"/>
      <c r="FZ297" s="215"/>
      <c r="GA297" s="215"/>
      <c r="GB297" s="218"/>
      <c r="GC297" s="215"/>
      <c r="GD297" s="215"/>
      <c r="GE297" s="215"/>
      <c r="GF297" s="217"/>
      <c r="GG297" s="218"/>
      <c r="GH297" s="215"/>
      <c r="GI297" s="215"/>
      <c r="GJ297" s="215"/>
      <c r="GK297" s="215"/>
      <c r="GL297" s="1504">
        <f>SUM(I299:GK299)</f>
        <v>0</v>
      </c>
      <c r="GM297" s="2157">
        <f>ROUND(GL297/20,2)</f>
        <v>0</v>
      </c>
      <c r="GN297" s="613"/>
      <c r="GO297" s="1699"/>
    </row>
    <row r="298" spans="1:197" ht="10.35" hidden="1" customHeight="1">
      <c r="A298" s="1387"/>
      <c r="B298" s="1390"/>
      <c r="C298" s="1390"/>
      <c r="D298" s="1381"/>
      <c r="E298" s="1390"/>
      <c r="F298" s="1381"/>
      <c r="G298" s="1392"/>
      <c r="H298" s="1515"/>
      <c r="I298" s="214"/>
      <c r="J298" s="215"/>
      <c r="K298" s="215"/>
      <c r="L298" s="215"/>
      <c r="M298" s="215"/>
      <c r="N298" s="218"/>
      <c r="O298" s="215"/>
      <c r="P298" s="215"/>
      <c r="Q298" s="215"/>
      <c r="R298" s="217"/>
      <c r="S298" s="215"/>
      <c r="T298" s="215"/>
      <c r="U298" s="215"/>
      <c r="V298" s="215"/>
      <c r="W298" s="215"/>
      <c r="X298" s="218"/>
      <c r="Y298" s="215"/>
      <c r="Z298" s="215"/>
      <c r="AA298" s="215"/>
      <c r="AB298" s="217"/>
      <c r="AC298" s="215"/>
      <c r="AD298" s="215"/>
      <c r="AE298" s="215"/>
      <c r="AF298" s="215"/>
      <c r="AG298" s="215"/>
      <c r="AH298" s="218"/>
      <c r="AI298" s="215"/>
      <c r="AJ298" s="215"/>
      <c r="AK298" s="215"/>
      <c r="AL298" s="217"/>
      <c r="AM298" s="215"/>
      <c r="AN298" s="215"/>
      <c r="AO298" s="215"/>
      <c r="AP298" s="215"/>
      <c r="AQ298" s="215"/>
      <c r="AR298" s="218"/>
      <c r="AS298" s="215"/>
      <c r="AT298" s="215"/>
      <c r="AU298" s="215"/>
      <c r="AV298" s="217"/>
      <c r="AW298" s="218"/>
      <c r="AX298" s="215"/>
      <c r="AY298" s="215"/>
      <c r="AZ298" s="215"/>
      <c r="BA298" s="220"/>
      <c r="BB298" s="215"/>
      <c r="BC298" s="215"/>
      <c r="BD298" s="215"/>
      <c r="BE298" s="215"/>
      <c r="BF298" s="215"/>
      <c r="BG298" s="218"/>
      <c r="BH298" s="215"/>
      <c r="BI298" s="215"/>
      <c r="BJ298" s="215"/>
      <c r="BK298" s="217"/>
      <c r="BL298" s="215"/>
      <c r="BM298" s="215"/>
      <c r="BN298" s="215"/>
      <c r="BO298" s="215"/>
      <c r="BP298" s="215"/>
      <c r="BQ298" s="218"/>
      <c r="BR298" s="215"/>
      <c r="BS298" s="215"/>
      <c r="BT298" s="215"/>
      <c r="BU298" s="217"/>
      <c r="BV298" s="215"/>
      <c r="BW298" s="215"/>
      <c r="BX298" s="215"/>
      <c r="BY298" s="215"/>
      <c r="BZ298" s="215"/>
      <c r="CA298" s="218"/>
      <c r="CB298" s="215"/>
      <c r="CC298" s="215"/>
      <c r="CD298" s="215"/>
      <c r="CE298" s="217"/>
      <c r="CF298" s="218"/>
      <c r="CG298" s="215"/>
      <c r="CH298" s="215"/>
      <c r="CI298" s="215"/>
      <c r="CJ298" s="217"/>
      <c r="CK298" s="215"/>
      <c r="CL298" s="215"/>
      <c r="CM298" s="215"/>
      <c r="CN298" s="215"/>
      <c r="CO298" s="215"/>
      <c r="CP298" s="218"/>
      <c r="CQ298" s="215"/>
      <c r="CR298" s="215"/>
      <c r="CS298" s="215"/>
      <c r="CT298" s="217"/>
      <c r="CU298" s="215"/>
      <c r="CV298" s="215"/>
      <c r="CW298" s="215"/>
      <c r="CX298" s="215"/>
      <c r="CY298" s="215"/>
      <c r="CZ298" s="218"/>
      <c r="DA298" s="215"/>
      <c r="DB298" s="215"/>
      <c r="DC298" s="215"/>
      <c r="DD298" s="217"/>
      <c r="DE298" s="215"/>
      <c r="DF298" s="215"/>
      <c r="DG298" s="215"/>
      <c r="DH298" s="215"/>
      <c r="DI298" s="215"/>
      <c r="DJ298" s="219"/>
      <c r="DK298" s="215"/>
      <c r="DL298" s="215"/>
      <c r="DM298" s="215"/>
      <c r="DN298" s="217"/>
      <c r="DO298" s="215"/>
      <c r="DP298" s="215"/>
      <c r="DQ298" s="215"/>
      <c r="DR298" s="215"/>
      <c r="DS298" s="215"/>
      <c r="DT298" s="218"/>
      <c r="DU298" s="215"/>
      <c r="DV298" s="215"/>
      <c r="DW298" s="215"/>
      <c r="DX298" s="217"/>
      <c r="DY298" s="215"/>
      <c r="DZ298" s="215"/>
      <c r="EA298" s="215"/>
      <c r="EB298" s="215"/>
      <c r="EC298" s="215"/>
      <c r="ED298" s="218"/>
      <c r="EE298" s="215"/>
      <c r="EF298" s="215"/>
      <c r="EG298" s="215"/>
      <c r="EH298" s="217"/>
      <c r="EI298" s="215"/>
      <c r="EJ298" s="215"/>
      <c r="EK298" s="215"/>
      <c r="EL298" s="215"/>
      <c r="EM298" s="215"/>
      <c r="EN298" s="218"/>
      <c r="EO298" s="215"/>
      <c r="EP298" s="215"/>
      <c r="EQ298" s="215"/>
      <c r="ER298" s="217"/>
      <c r="ES298" s="215"/>
      <c r="ET298" s="215"/>
      <c r="EU298" s="215"/>
      <c r="EV298" s="215"/>
      <c r="EW298" s="215"/>
      <c r="EX298" s="218"/>
      <c r="EY298" s="215"/>
      <c r="EZ298" s="215"/>
      <c r="FA298" s="215"/>
      <c r="FB298" s="217"/>
      <c r="FC298" s="215"/>
      <c r="FD298" s="215"/>
      <c r="FE298" s="215"/>
      <c r="FF298" s="215"/>
      <c r="FG298" s="215"/>
      <c r="FH298" s="218"/>
      <c r="FI298" s="215"/>
      <c r="FJ298" s="215"/>
      <c r="FK298" s="215"/>
      <c r="FL298" s="217"/>
      <c r="FM298" s="215"/>
      <c r="FN298" s="215"/>
      <c r="FO298" s="215"/>
      <c r="FP298" s="215"/>
      <c r="FQ298" s="215"/>
      <c r="FR298" s="218"/>
      <c r="FS298" s="215"/>
      <c r="FT298" s="215"/>
      <c r="FU298" s="215"/>
      <c r="FV298" s="217"/>
      <c r="FW298" s="215"/>
      <c r="FX298" s="215"/>
      <c r="FY298" s="215"/>
      <c r="FZ298" s="215"/>
      <c r="GA298" s="215"/>
      <c r="GB298" s="218"/>
      <c r="GC298" s="215"/>
      <c r="GD298" s="215"/>
      <c r="GE298" s="215"/>
      <c r="GF298" s="217"/>
      <c r="GG298" s="218"/>
      <c r="GH298" s="215"/>
      <c r="GI298" s="215"/>
      <c r="GJ298" s="215"/>
      <c r="GK298" s="215"/>
      <c r="GL298" s="1505"/>
      <c r="GM298" s="2154"/>
      <c r="GN298" s="613"/>
      <c r="GO298" s="1699"/>
    </row>
    <row r="299" spans="1:197" ht="10.35" hidden="1" customHeight="1" thickBot="1">
      <c r="A299" s="1388"/>
      <c r="B299" s="1391"/>
      <c r="C299" s="1391"/>
      <c r="D299" s="1382"/>
      <c r="E299" s="1391"/>
      <c r="F299" s="1382"/>
      <c r="G299" s="1403"/>
      <c r="H299" s="1516"/>
      <c r="I299" s="1506"/>
      <c r="J299" s="1472"/>
      <c r="K299" s="1472"/>
      <c r="L299" s="1472"/>
      <c r="M299" s="1472"/>
      <c r="N299" s="1471"/>
      <c r="O299" s="1472"/>
      <c r="P299" s="1472"/>
      <c r="Q299" s="1472"/>
      <c r="R299" s="1473"/>
      <c r="S299" s="1472"/>
      <c r="T299" s="1472"/>
      <c r="U299" s="1472"/>
      <c r="V299" s="1472"/>
      <c r="W299" s="1472"/>
      <c r="X299" s="1471"/>
      <c r="Y299" s="1472"/>
      <c r="Z299" s="1472"/>
      <c r="AA299" s="1472"/>
      <c r="AB299" s="1473"/>
      <c r="AC299" s="1472"/>
      <c r="AD299" s="1472"/>
      <c r="AE299" s="1472"/>
      <c r="AF299" s="1472"/>
      <c r="AG299" s="1472"/>
      <c r="AH299" s="1471"/>
      <c r="AI299" s="1472"/>
      <c r="AJ299" s="1472"/>
      <c r="AK299" s="1472"/>
      <c r="AL299" s="1473"/>
      <c r="AM299" s="1508"/>
      <c r="AN299" s="1508"/>
      <c r="AO299" s="1508"/>
      <c r="AP299" s="1508"/>
      <c r="AQ299" s="1508"/>
      <c r="AR299" s="1471"/>
      <c r="AS299" s="1472"/>
      <c r="AT299" s="1472"/>
      <c r="AU299" s="1472"/>
      <c r="AV299" s="1473"/>
      <c r="AW299" s="1471"/>
      <c r="AX299" s="1472"/>
      <c r="AY299" s="1472"/>
      <c r="AZ299" s="1472"/>
      <c r="BA299" s="1568"/>
      <c r="BB299" s="1472"/>
      <c r="BC299" s="1472"/>
      <c r="BD299" s="1472"/>
      <c r="BE299" s="1472"/>
      <c r="BF299" s="1472"/>
      <c r="BG299" s="1471"/>
      <c r="BH299" s="1472"/>
      <c r="BI299" s="1472"/>
      <c r="BJ299" s="1472"/>
      <c r="BK299" s="1473"/>
      <c r="BL299" s="1472"/>
      <c r="BM299" s="1472"/>
      <c r="BN299" s="1472"/>
      <c r="BO299" s="1472"/>
      <c r="BP299" s="1472"/>
      <c r="BQ299" s="1471"/>
      <c r="BR299" s="1472"/>
      <c r="BS299" s="1472"/>
      <c r="BT299" s="1472"/>
      <c r="BU299" s="1473"/>
      <c r="BV299" s="1472"/>
      <c r="BW299" s="1472"/>
      <c r="BX299" s="1472"/>
      <c r="BY299" s="1472"/>
      <c r="BZ299" s="1472"/>
      <c r="CA299" s="1471"/>
      <c r="CB299" s="1472"/>
      <c r="CC299" s="1472"/>
      <c r="CD299" s="1472"/>
      <c r="CE299" s="1473"/>
      <c r="CF299" s="1471"/>
      <c r="CG299" s="1472"/>
      <c r="CH299" s="1472"/>
      <c r="CI299" s="1472"/>
      <c r="CJ299" s="1473"/>
      <c r="CK299" s="1471"/>
      <c r="CL299" s="1472"/>
      <c r="CM299" s="1472"/>
      <c r="CN299" s="1472"/>
      <c r="CO299" s="1472"/>
      <c r="CP299" s="1471"/>
      <c r="CQ299" s="1472"/>
      <c r="CR299" s="1472"/>
      <c r="CS299" s="1472"/>
      <c r="CT299" s="1473"/>
      <c r="CU299" s="1472"/>
      <c r="CV299" s="1472"/>
      <c r="CW299" s="1472"/>
      <c r="CX299" s="1472"/>
      <c r="CY299" s="1472"/>
      <c r="CZ299" s="1471"/>
      <c r="DA299" s="1472"/>
      <c r="DB299" s="1472"/>
      <c r="DC299" s="1472"/>
      <c r="DD299" s="1473"/>
      <c r="DE299" s="1472"/>
      <c r="DF299" s="1472"/>
      <c r="DG299" s="1472"/>
      <c r="DH299" s="1472"/>
      <c r="DI299" s="1472"/>
      <c r="DJ299" s="1587"/>
      <c r="DK299" s="1472"/>
      <c r="DL299" s="1472"/>
      <c r="DM299" s="1472"/>
      <c r="DN299" s="1473"/>
      <c r="DO299" s="1472"/>
      <c r="DP299" s="1472"/>
      <c r="DQ299" s="1472"/>
      <c r="DR299" s="1472"/>
      <c r="DS299" s="1472"/>
      <c r="DT299" s="1471"/>
      <c r="DU299" s="1472"/>
      <c r="DV299" s="1472"/>
      <c r="DW299" s="1472"/>
      <c r="DX299" s="1473"/>
      <c r="DY299" s="1472"/>
      <c r="DZ299" s="1472"/>
      <c r="EA299" s="1472"/>
      <c r="EB299" s="1472"/>
      <c r="EC299" s="1472"/>
      <c r="ED299" s="1471"/>
      <c r="EE299" s="1472"/>
      <c r="EF299" s="1472"/>
      <c r="EG299" s="1472"/>
      <c r="EH299" s="1473"/>
      <c r="EI299" s="1472"/>
      <c r="EJ299" s="1472"/>
      <c r="EK299" s="1472"/>
      <c r="EL299" s="1472"/>
      <c r="EM299" s="1472"/>
      <c r="EN299" s="1471"/>
      <c r="EO299" s="1472"/>
      <c r="EP299" s="1472"/>
      <c r="EQ299" s="1472"/>
      <c r="ER299" s="1473"/>
      <c r="ES299" s="1472"/>
      <c r="ET299" s="1472"/>
      <c r="EU299" s="1472"/>
      <c r="EV299" s="1472"/>
      <c r="EW299" s="1472"/>
      <c r="EX299" s="1471"/>
      <c r="EY299" s="1472"/>
      <c r="EZ299" s="1472"/>
      <c r="FA299" s="1472"/>
      <c r="FB299" s="1473"/>
      <c r="FC299" s="1472"/>
      <c r="FD299" s="1472"/>
      <c r="FE299" s="1472"/>
      <c r="FF299" s="1472"/>
      <c r="FG299" s="1472"/>
      <c r="FH299" s="1471"/>
      <c r="FI299" s="1472"/>
      <c r="FJ299" s="1472"/>
      <c r="FK299" s="1472"/>
      <c r="FL299" s="1473"/>
      <c r="FM299" s="1472"/>
      <c r="FN299" s="1472"/>
      <c r="FO299" s="1472"/>
      <c r="FP299" s="1472"/>
      <c r="FQ299" s="1472"/>
      <c r="FR299" s="1471"/>
      <c r="FS299" s="1472"/>
      <c r="FT299" s="1472"/>
      <c r="FU299" s="1472"/>
      <c r="FV299" s="1473"/>
      <c r="FW299" s="1472"/>
      <c r="FX299" s="1472"/>
      <c r="FY299" s="1472"/>
      <c r="FZ299" s="1472"/>
      <c r="GA299" s="1472"/>
      <c r="GB299" s="1471"/>
      <c r="GC299" s="1472"/>
      <c r="GD299" s="1472"/>
      <c r="GE299" s="1472"/>
      <c r="GF299" s="1473"/>
      <c r="GG299" s="1471"/>
      <c r="GH299" s="1472"/>
      <c r="GI299" s="1472"/>
      <c r="GJ299" s="1472"/>
      <c r="GK299" s="1473"/>
      <c r="GL299" s="1505"/>
      <c r="GM299" s="2154"/>
      <c r="GN299" s="613"/>
      <c r="GO299" s="1700"/>
    </row>
    <row r="300" spans="1:197" ht="10.35" hidden="1" customHeight="1">
      <c r="A300" s="1401"/>
      <c r="B300" s="1389" t="str">
        <f>IF($A300="","",VLOOKUP($A300,②従事者明細!$A$3:$I$39,2))</f>
        <v/>
      </c>
      <c r="C300" s="1389" t="str">
        <f>IF($A300="","",VLOOKUP($A300,②従事者明細!$A$3:$I$39,3))</f>
        <v/>
      </c>
      <c r="D300" s="1380" t="str">
        <f>IF($A300="","",VLOOKUP($A300,②従事者明細!$A$3:$I$39,6))</f>
        <v/>
      </c>
      <c r="E300" s="1389" t="str">
        <f>IF($A300="","",VLOOKUP($A300,②従事者明細!$A$3:$I$39,4))</f>
        <v/>
      </c>
      <c r="F300" s="1380" t="str">
        <f>IF($A300="","",VLOOKUP($A300,②従事者明細!$A$3:$I$39,5))</f>
        <v/>
      </c>
      <c r="G300" s="1527" t="s">
        <v>764</v>
      </c>
      <c r="H300" s="1528"/>
      <c r="I300" s="256"/>
      <c r="J300" s="257"/>
      <c r="K300" s="257"/>
      <c r="L300" s="257"/>
      <c r="M300" s="257"/>
      <c r="N300" s="259"/>
      <c r="O300" s="257"/>
      <c r="P300" s="257"/>
      <c r="Q300" s="257"/>
      <c r="R300" s="258"/>
      <c r="S300" s="257"/>
      <c r="T300" s="257"/>
      <c r="U300" s="257"/>
      <c r="V300" s="257"/>
      <c r="W300" s="257"/>
      <c r="X300" s="259"/>
      <c r="Y300" s="257"/>
      <c r="Z300" s="257"/>
      <c r="AA300" s="257"/>
      <c r="AB300" s="258"/>
      <c r="AC300" s="257"/>
      <c r="AD300" s="257"/>
      <c r="AE300" s="257"/>
      <c r="AF300" s="257"/>
      <c r="AG300" s="257"/>
      <c r="AH300" s="259"/>
      <c r="AI300" s="257"/>
      <c r="AJ300" s="257"/>
      <c r="AK300" s="257"/>
      <c r="AL300" s="258"/>
      <c r="AM300" s="257"/>
      <c r="AN300" s="257"/>
      <c r="AO300" s="257"/>
      <c r="AP300" s="257"/>
      <c r="AQ300" s="257"/>
      <c r="AR300" s="259"/>
      <c r="AS300" s="257"/>
      <c r="AT300" s="257"/>
      <c r="AU300" s="257"/>
      <c r="AV300" s="258"/>
      <c r="AW300" s="259"/>
      <c r="AX300" s="257"/>
      <c r="AY300" s="257"/>
      <c r="AZ300" s="257"/>
      <c r="BA300" s="461"/>
      <c r="BB300" s="257"/>
      <c r="BC300" s="257"/>
      <c r="BD300" s="257"/>
      <c r="BE300" s="257"/>
      <c r="BF300" s="257"/>
      <c r="BG300" s="259"/>
      <c r="BH300" s="257"/>
      <c r="BI300" s="257"/>
      <c r="BJ300" s="257"/>
      <c r="BK300" s="258"/>
      <c r="BL300" s="257"/>
      <c r="BM300" s="257"/>
      <c r="BN300" s="257"/>
      <c r="BO300" s="257"/>
      <c r="BP300" s="257"/>
      <c r="BQ300" s="259"/>
      <c r="BR300" s="257"/>
      <c r="BS300" s="257"/>
      <c r="BT300" s="257"/>
      <c r="BU300" s="258"/>
      <c r="BV300" s="257"/>
      <c r="BW300" s="257"/>
      <c r="BX300" s="257"/>
      <c r="BY300" s="257"/>
      <c r="BZ300" s="257"/>
      <c r="CA300" s="259"/>
      <c r="CB300" s="257"/>
      <c r="CC300" s="257"/>
      <c r="CD300" s="257"/>
      <c r="CE300" s="258"/>
      <c r="CF300" s="259"/>
      <c r="CG300" s="257"/>
      <c r="CH300" s="257"/>
      <c r="CI300" s="257"/>
      <c r="CJ300" s="258"/>
      <c r="CK300" s="257"/>
      <c r="CL300" s="257"/>
      <c r="CM300" s="257"/>
      <c r="CN300" s="257"/>
      <c r="CO300" s="257"/>
      <c r="CP300" s="259"/>
      <c r="CQ300" s="257"/>
      <c r="CR300" s="257"/>
      <c r="CS300" s="257"/>
      <c r="CT300" s="258"/>
      <c r="CU300" s="257"/>
      <c r="CV300" s="257"/>
      <c r="CW300" s="257"/>
      <c r="CX300" s="257"/>
      <c r="CY300" s="257"/>
      <c r="CZ300" s="259"/>
      <c r="DA300" s="257"/>
      <c r="DB300" s="257"/>
      <c r="DC300" s="257"/>
      <c r="DD300" s="258"/>
      <c r="DE300" s="257"/>
      <c r="DF300" s="257"/>
      <c r="DG300" s="257"/>
      <c r="DH300" s="257"/>
      <c r="DI300" s="257"/>
      <c r="DJ300" s="260"/>
      <c r="DK300" s="257"/>
      <c r="DL300" s="257"/>
      <c r="DM300" s="257"/>
      <c r="DN300" s="258"/>
      <c r="DO300" s="257"/>
      <c r="DP300" s="257"/>
      <c r="DQ300" s="257"/>
      <c r="DR300" s="257"/>
      <c r="DS300" s="257"/>
      <c r="DT300" s="259"/>
      <c r="DU300" s="257"/>
      <c r="DV300" s="257"/>
      <c r="DW300" s="257"/>
      <c r="DX300" s="258"/>
      <c r="DY300" s="257"/>
      <c r="DZ300" s="257"/>
      <c r="EA300" s="257"/>
      <c r="EB300" s="257"/>
      <c r="EC300" s="257"/>
      <c r="ED300" s="259"/>
      <c r="EE300" s="257"/>
      <c r="EF300" s="257"/>
      <c r="EG300" s="257"/>
      <c r="EH300" s="258"/>
      <c r="EI300" s="257"/>
      <c r="EJ300" s="257"/>
      <c r="EK300" s="257"/>
      <c r="EL300" s="257"/>
      <c r="EM300" s="257"/>
      <c r="EN300" s="259"/>
      <c r="EO300" s="257"/>
      <c r="EP300" s="257"/>
      <c r="EQ300" s="257"/>
      <c r="ER300" s="258"/>
      <c r="ES300" s="257"/>
      <c r="ET300" s="257"/>
      <c r="EU300" s="257"/>
      <c r="EV300" s="257"/>
      <c r="EW300" s="257"/>
      <c r="EX300" s="259"/>
      <c r="EY300" s="257"/>
      <c r="EZ300" s="257"/>
      <c r="FA300" s="257"/>
      <c r="FB300" s="258"/>
      <c r="FC300" s="257"/>
      <c r="FD300" s="257"/>
      <c r="FE300" s="257"/>
      <c r="FF300" s="257"/>
      <c r="FG300" s="257"/>
      <c r="FH300" s="259"/>
      <c r="FI300" s="257"/>
      <c r="FJ300" s="257"/>
      <c r="FK300" s="257"/>
      <c r="FL300" s="258"/>
      <c r="FM300" s="257"/>
      <c r="FN300" s="257"/>
      <c r="FO300" s="257"/>
      <c r="FP300" s="257"/>
      <c r="FQ300" s="257"/>
      <c r="FR300" s="259"/>
      <c r="FS300" s="257"/>
      <c r="FT300" s="257"/>
      <c r="FU300" s="257"/>
      <c r="FV300" s="258"/>
      <c r="FW300" s="257"/>
      <c r="FX300" s="257"/>
      <c r="FY300" s="257"/>
      <c r="FZ300" s="257"/>
      <c r="GA300" s="257"/>
      <c r="GB300" s="259"/>
      <c r="GC300" s="257"/>
      <c r="GD300" s="257"/>
      <c r="GE300" s="257"/>
      <c r="GF300" s="258"/>
      <c r="GG300" s="259"/>
      <c r="GH300" s="257"/>
      <c r="GI300" s="257"/>
      <c r="GJ300" s="257"/>
      <c r="GK300" s="257"/>
      <c r="GL300" s="1523">
        <f>SUM(I302:GK302)</f>
        <v>0</v>
      </c>
      <c r="GM300" s="2159">
        <f>ROUND(GL300/20,2)</f>
        <v>0</v>
      </c>
      <c r="GN300" s="619"/>
      <c r="GO300" s="1730"/>
    </row>
    <row r="301" spans="1:197" ht="10.35" hidden="1" customHeight="1">
      <c r="A301" s="1387"/>
      <c r="B301" s="1390"/>
      <c r="C301" s="1390"/>
      <c r="D301" s="1381"/>
      <c r="E301" s="1390"/>
      <c r="F301" s="1381"/>
      <c r="G301" s="1392"/>
      <c r="H301" s="1515"/>
      <c r="I301" s="214"/>
      <c r="J301" s="215"/>
      <c r="K301" s="215"/>
      <c r="L301" s="215"/>
      <c r="M301" s="215"/>
      <c r="N301" s="218"/>
      <c r="O301" s="215"/>
      <c r="P301" s="215"/>
      <c r="Q301" s="215"/>
      <c r="R301" s="217"/>
      <c r="S301" s="215"/>
      <c r="T301" s="215"/>
      <c r="U301" s="215"/>
      <c r="V301" s="215"/>
      <c r="W301" s="215"/>
      <c r="X301" s="218"/>
      <c r="Y301" s="215"/>
      <c r="Z301" s="215"/>
      <c r="AA301" s="215"/>
      <c r="AB301" s="217"/>
      <c r="AC301" s="215"/>
      <c r="AD301" s="215"/>
      <c r="AE301" s="215"/>
      <c r="AF301" s="215"/>
      <c r="AG301" s="215"/>
      <c r="AH301" s="218"/>
      <c r="AI301" s="215"/>
      <c r="AJ301" s="215"/>
      <c r="AK301" s="215"/>
      <c r="AL301" s="217"/>
      <c r="AM301" s="215"/>
      <c r="AN301" s="215"/>
      <c r="AO301" s="215"/>
      <c r="AP301" s="215"/>
      <c r="AQ301" s="215"/>
      <c r="AR301" s="218"/>
      <c r="AS301" s="215"/>
      <c r="AT301" s="215"/>
      <c r="AU301" s="215"/>
      <c r="AV301" s="217"/>
      <c r="AW301" s="218"/>
      <c r="AX301" s="215"/>
      <c r="AY301" s="215"/>
      <c r="AZ301" s="215"/>
      <c r="BA301" s="220"/>
      <c r="BB301" s="215"/>
      <c r="BC301" s="215"/>
      <c r="BD301" s="215"/>
      <c r="BE301" s="215"/>
      <c r="BF301" s="215"/>
      <c r="BG301" s="218"/>
      <c r="BH301" s="215"/>
      <c r="BI301" s="215"/>
      <c r="BJ301" s="215"/>
      <c r="BK301" s="217"/>
      <c r="BL301" s="215"/>
      <c r="BM301" s="215"/>
      <c r="BN301" s="215"/>
      <c r="BO301" s="215"/>
      <c r="BP301" s="215"/>
      <c r="BQ301" s="218"/>
      <c r="BR301" s="215"/>
      <c r="BS301" s="215"/>
      <c r="BT301" s="215"/>
      <c r="BU301" s="217"/>
      <c r="BV301" s="215"/>
      <c r="BW301" s="215"/>
      <c r="BX301" s="215"/>
      <c r="BY301" s="215"/>
      <c r="BZ301" s="215"/>
      <c r="CA301" s="218"/>
      <c r="CB301" s="215"/>
      <c r="CC301" s="215"/>
      <c r="CD301" s="215"/>
      <c r="CE301" s="217"/>
      <c r="CF301" s="218"/>
      <c r="CG301" s="215"/>
      <c r="CH301" s="215"/>
      <c r="CI301" s="215"/>
      <c r="CJ301" s="217"/>
      <c r="CK301" s="215"/>
      <c r="CL301" s="215"/>
      <c r="CM301" s="215"/>
      <c r="CN301" s="215"/>
      <c r="CO301" s="215"/>
      <c r="CP301" s="218"/>
      <c r="CQ301" s="215"/>
      <c r="CR301" s="215"/>
      <c r="CS301" s="215"/>
      <c r="CT301" s="217"/>
      <c r="CU301" s="215"/>
      <c r="CV301" s="215"/>
      <c r="CW301" s="215"/>
      <c r="CX301" s="215"/>
      <c r="CY301" s="215"/>
      <c r="CZ301" s="218"/>
      <c r="DA301" s="215"/>
      <c r="DB301" s="215"/>
      <c r="DC301" s="215"/>
      <c r="DD301" s="217"/>
      <c r="DE301" s="215"/>
      <c r="DF301" s="215"/>
      <c r="DG301" s="215"/>
      <c r="DH301" s="215"/>
      <c r="DI301" s="215"/>
      <c r="DJ301" s="219"/>
      <c r="DK301" s="215"/>
      <c r="DL301" s="215"/>
      <c r="DM301" s="215"/>
      <c r="DN301" s="217"/>
      <c r="DO301" s="215"/>
      <c r="DP301" s="215"/>
      <c r="DQ301" s="215"/>
      <c r="DR301" s="215"/>
      <c r="DS301" s="215"/>
      <c r="DT301" s="218"/>
      <c r="DU301" s="215"/>
      <c r="DV301" s="215"/>
      <c r="DW301" s="215"/>
      <c r="DX301" s="217"/>
      <c r="DY301" s="215"/>
      <c r="DZ301" s="215"/>
      <c r="EA301" s="215"/>
      <c r="EB301" s="215"/>
      <c r="EC301" s="215"/>
      <c r="ED301" s="218"/>
      <c r="EE301" s="215"/>
      <c r="EF301" s="215"/>
      <c r="EG301" s="215"/>
      <c r="EH301" s="217"/>
      <c r="EI301" s="215"/>
      <c r="EJ301" s="215"/>
      <c r="EK301" s="215"/>
      <c r="EL301" s="215"/>
      <c r="EM301" s="215"/>
      <c r="EN301" s="218"/>
      <c r="EO301" s="215"/>
      <c r="EP301" s="215"/>
      <c r="EQ301" s="215"/>
      <c r="ER301" s="217"/>
      <c r="ES301" s="215"/>
      <c r="ET301" s="215"/>
      <c r="EU301" s="215"/>
      <c r="EV301" s="215"/>
      <c r="EW301" s="215"/>
      <c r="EX301" s="218"/>
      <c r="EY301" s="215"/>
      <c r="EZ301" s="215"/>
      <c r="FA301" s="215"/>
      <c r="FB301" s="217"/>
      <c r="FC301" s="215"/>
      <c r="FD301" s="215"/>
      <c r="FE301" s="215"/>
      <c r="FF301" s="215"/>
      <c r="FG301" s="215"/>
      <c r="FH301" s="218"/>
      <c r="FI301" s="215"/>
      <c r="FJ301" s="215"/>
      <c r="FK301" s="215"/>
      <c r="FL301" s="217"/>
      <c r="FM301" s="215"/>
      <c r="FN301" s="215"/>
      <c r="FO301" s="215"/>
      <c r="FP301" s="215"/>
      <c r="FQ301" s="215"/>
      <c r="FR301" s="218"/>
      <c r="FS301" s="215"/>
      <c r="FT301" s="215"/>
      <c r="FU301" s="215"/>
      <c r="FV301" s="217"/>
      <c r="FW301" s="215"/>
      <c r="FX301" s="215"/>
      <c r="FY301" s="215"/>
      <c r="FZ301" s="215"/>
      <c r="GA301" s="215"/>
      <c r="GB301" s="218"/>
      <c r="GC301" s="215"/>
      <c r="GD301" s="215"/>
      <c r="GE301" s="215"/>
      <c r="GF301" s="217"/>
      <c r="GG301" s="218"/>
      <c r="GH301" s="215"/>
      <c r="GI301" s="215"/>
      <c r="GJ301" s="215"/>
      <c r="GK301" s="215"/>
      <c r="GL301" s="1505"/>
      <c r="GM301" s="2160"/>
      <c r="GN301" s="613"/>
      <c r="GO301" s="1699"/>
    </row>
    <row r="302" spans="1:197" ht="10.35" hidden="1" customHeight="1">
      <c r="A302" s="1387"/>
      <c r="B302" s="1390"/>
      <c r="C302" s="1390"/>
      <c r="D302" s="1381"/>
      <c r="E302" s="1390"/>
      <c r="F302" s="1381"/>
      <c r="G302" s="1393"/>
      <c r="H302" s="1520"/>
      <c r="I302" s="1510"/>
      <c r="J302" s="1511"/>
      <c r="K302" s="1511"/>
      <c r="L302" s="1511"/>
      <c r="M302" s="1511"/>
      <c r="N302" s="1510"/>
      <c r="O302" s="1511"/>
      <c r="P302" s="1511"/>
      <c r="Q302" s="1511"/>
      <c r="R302" s="1512"/>
      <c r="S302" s="1511"/>
      <c r="T302" s="1511"/>
      <c r="U302" s="1511"/>
      <c r="V302" s="1511"/>
      <c r="W302" s="1511"/>
      <c r="X302" s="1510"/>
      <c r="Y302" s="1511"/>
      <c r="Z302" s="1511"/>
      <c r="AA302" s="1511"/>
      <c r="AB302" s="1512"/>
      <c r="AC302" s="1511"/>
      <c r="AD302" s="1511"/>
      <c r="AE302" s="1511"/>
      <c r="AF302" s="1511"/>
      <c r="AG302" s="1511"/>
      <c r="AH302" s="1510"/>
      <c r="AI302" s="1511"/>
      <c r="AJ302" s="1511"/>
      <c r="AK302" s="1511"/>
      <c r="AL302" s="1512"/>
      <c r="AM302" s="1511"/>
      <c r="AN302" s="1511"/>
      <c r="AO302" s="1511"/>
      <c r="AP302" s="1511"/>
      <c r="AQ302" s="1511"/>
      <c r="AR302" s="1510"/>
      <c r="AS302" s="1511"/>
      <c r="AT302" s="1511"/>
      <c r="AU302" s="1511"/>
      <c r="AV302" s="1512"/>
      <c r="AW302" s="1510"/>
      <c r="AX302" s="1511"/>
      <c r="AY302" s="1511"/>
      <c r="AZ302" s="1511"/>
      <c r="BA302" s="1521"/>
      <c r="BB302" s="1511"/>
      <c r="BC302" s="1511"/>
      <c r="BD302" s="1511"/>
      <c r="BE302" s="1511"/>
      <c r="BF302" s="1511"/>
      <c r="BG302" s="1510"/>
      <c r="BH302" s="1511"/>
      <c r="BI302" s="1511"/>
      <c r="BJ302" s="1511"/>
      <c r="BK302" s="1512"/>
      <c r="BL302" s="1511"/>
      <c r="BM302" s="1511"/>
      <c r="BN302" s="1511"/>
      <c r="BO302" s="1511"/>
      <c r="BP302" s="1511"/>
      <c r="BQ302" s="1510"/>
      <c r="BR302" s="1511"/>
      <c r="BS302" s="1511"/>
      <c r="BT302" s="1511"/>
      <c r="BU302" s="1512"/>
      <c r="BV302" s="1511"/>
      <c r="BW302" s="1511"/>
      <c r="BX302" s="1511"/>
      <c r="BY302" s="1511"/>
      <c r="BZ302" s="1511"/>
      <c r="CA302" s="1510"/>
      <c r="CB302" s="1511"/>
      <c r="CC302" s="1511"/>
      <c r="CD302" s="1511"/>
      <c r="CE302" s="1512"/>
      <c r="CF302" s="1510"/>
      <c r="CG302" s="1511"/>
      <c r="CH302" s="1511"/>
      <c r="CI302" s="1511"/>
      <c r="CJ302" s="1512"/>
      <c r="CK302" s="1511"/>
      <c r="CL302" s="1511"/>
      <c r="CM302" s="1511"/>
      <c r="CN302" s="1511"/>
      <c r="CO302" s="1511"/>
      <c r="CP302" s="1510"/>
      <c r="CQ302" s="1511"/>
      <c r="CR302" s="1511"/>
      <c r="CS302" s="1511"/>
      <c r="CT302" s="1512"/>
      <c r="CU302" s="1511"/>
      <c r="CV302" s="1511"/>
      <c r="CW302" s="1511"/>
      <c r="CX302" s="1511"/>
      <c r="CY302" s="1511"/>
      <c r="CZ302" s="1510"/>
      <c r="DA302" s="1511"/>
      <c r="DB302" s="1511"/>
      <c r="DC302" s="1511"/>
      <c r="DD302" s="1512"/>
      <c r="DE302" s="1511"/>
      <c r="DF302" s="1511"/>
      <c r="DG302" s="1511"/>
      <c r="DH302" s="1511"/>
      <c r="DI302" s="1511"/>
      <c r="DJ302" s="1522"/>
      <c r="DK302" s="1511"/>
      <c r="DL302" s="1511"/>
      <c r="DM302" s="1511"/>
      <c r="DN302" s="1512"/>
      <c r="DO302" s="1511"/>
      <c r="DP302" s="1511"/>
      <c r="DQ302" s="1511"/>
      <c r="DR302" s="1511"/>
      <c r="DS302" s="1511"/>
      <c r="DT302" s="1510"/>
      <c r="DU302" s="1511"/>
      <c r="DV302" s="1511"/>
      <c r="DW302" s="1511"/>
      <c r="DX302" s="1512"/>
      <c r="DY302" s="1511"/>
      <c r="DZ302" s="1511"/>
      <c r="EA302" s="1511"/>
      <c r="EB302" s="1511"/>
      <c r="EC302" s="1511"/>
      <c r="ED302" s="1510"/>
      <c r="EE302" s="1511"/>
      <c r="EF302" s="1511"/>
      <c r="EG302" s="1511"/>
      <c r="EH302" s="1512"/>
      <c r="EI302" s="1511"/>
      <c r="EJ302" s="1511"/>
      <c r="EK302" s="1511"/>
      <c r="EL302" s="1511"/>
      <c r="EM302" s="1511"/>
      <c r="EN302" s="1510"/>
      <c r="EO302" s="1511"/>
      <c r="EP302" s="1511"/>
      <c r="EQ302" s="1511"/>
      <c r="ER302" s="1512"/>
      <c r="ES302" s="1511"/>
      <c r="ET302" s="1511"/>
      <c r="EU302" s="1511"/>
      <c r="EV302" s="1511"/>
      <c r="EW302" s="1511"/>
      <c r="EX302" s="1510"/>
      <c r="EY302" s="1511"/>
      <c r="EZ302" s="1511"/>
      <c r="FA302" s="1511"/>
      <c r="FB302" s="1512"/>
      <c r="FC302" s="1511"/>
      <c r="FD302" s="1511"/>
      <c r="FE302" s="1511"/>
      <c r="FF302" s="1511"/>
      <c r="FG302" s="1511"/>
      <c r="FH302" s="1510"/>
      <c r="FI302" s="1511"/>
      <c r="FJ302" s="1511"/>
      <c r="FK302" s="1511"/>
      <c r="FL302" s="1512"/>
      <c r="FM302" s="1511"/>
      <c r="FN302" s="1511"/>
      <c r="FO302" s="1511"/>
      <c r="FP302" s="1511"/>
      <c r="FQ302" s="1511"/>
      <c r="FR302" s="1510"/>
      <c r="FS302" s="1511"/>
      <c r="FT302" s="1511"/>
      <c r="FU302" s="1511"/>
      <c r="FV302" s="1512"/>
      <c r="FW302" s="1511"/>
      <c r="FX302" s="1511"/>
      <c r="FY302" s="1511"/>
      <c r="FZ302" s="1511"/>
      <c r="GA302" s="1511"/>
      <c r="GB302" s="1510"/>
      <c r="GC302" s="1511"/>
      <c r="GD302" s="1511"/>
      <c r="GE302" s="1511"/>
      <c r="GF302" s="1512"/>
      <c r="GG302" s="1510"/>
      <c r="GH302" s="1511"/>
      <c r="GI302" s="1511"/>
      <c r="GJ302" s="1511"/>
      <c r="GK302" s="1512"/>
      <c r="GL302" s="1514"/>
      <c r="GM302" s="2160"/>
      <c r="GN302" s="613"/>
      <c r="GO302" s="1699"/>
    </row>
    <row r="303" spans="1:197" ht="10.35" hidden="1" customHeight="1">
      <c r="A303" s="1387"/>
      <c r="B303" s="1390"/>
      <c r="C303" s="1390"/>
      <c r="D303" s="1381"/>
      <c r="E303" s="1390"/>
      <c r="F303" s="1381"/>
      <c r="G303" s="1728" t="s">
        <v>767</v>
      </c>
      <c r="H303" s="1515"/>
      <c r="I303" s="214"/>
      <c r="J303" s="215"/>
      <c r="K303" s="215"/>
      <c r="L303" s="215"/>
      <c r="M303" s="215"/>
      <c r="N303" s="218"/>
      <c r="O303" s="215"/>
      <c r="P303" s="215"/>
      <c r="Q303" s="215"/>
      <c r="R303" s="217"/>
      <c r="S303" s="215"/>
      <c r="T303" s="215"/>
      <c r="U303" s="215"/>
      <c r="V303" s="215"/>
      <c r="W303" s="215"/>
      <c r="X303" s="218"/>
      <c r="Y303" s="215"/>
      <c r="Z303" s="215"/>
      <c r="AA303" s="215"/>
      <c r="AB303" s="217"/>
      <c r="AC303" s="215"/>
      <c r="AD303" s="215"/>
      <c r="AE303" s="215"/>
      <c r="AF303" s="215"/>
      <c r="AG303" s="215"/>
      <c r="AH303" s="218"/>
      <c r="AI303" s="215"/>
      <c r="AJ303" s="215"/>
      <c r="AK303" s="215"/>
      <c r="AL303" s="217"/>
      <c r="AM303" s="215"/>
      <c r="AN303" s="215"/>
      <c r="AO303" s="215"/>
      <c r="AP303" s="215"/>
      <c r="AQ303" s="215"/>
      <c r="AR303" s="218"/>
      <c r="AS303" s="215"/>
      <c r="AT303" s="215"/>
      <c r="AU303" s="215"/>
      <c r="AV303" s="217"/>
      <c r="AW303" s="218"/>
      <c r="AX303" s="215"/>
      <c r="AY303" s="215"/>
      <c r="AZ303" s="215"/>
      <c r="BA303" s="220"/>
      <c r="BB303" s="215"/>
      <c r="BC303" s="215"/>
      <c r="BD303" s="215"/>
      <c r="BE303" s="215"/>
      <c r="BF303" s="215"/>
      <c r="BG303" s="218"/>
      <c r="BH303" s="215"/>
      <c r="BI303" s="215"/>
      <c r="BJ303" s="215"/>
      <c r="BK303" s="217"/>
      <c r="BL303" s="215"/>
      <c r="BM303" s="215"/>
      <c r="BN303" s="215"/>
      <c r="BO303" s="215"/>
      <c r="BP303" s="215"/>
      <c r="BQ303" s="218"/>
      <c r="BR303" s="215"/>
      <c r="BS303" s="215"/>
      <c r="BT303" s="215"/>
      <c r="BU303" s="217"/>
      <c r="BV303" s="215"/>
      <c r="BW303" s="215"/>
      <c r="BX303" s="215"/>
      <c r="BY303" s="215"/>
      <c r="BZ303" s="215"/>
      <c r="CA303" s="218"/>
      <c r="CB303" s="215"/>
      <c r="CC303" s="215"/>
      <c r="CD303" s="215"/>
      <c r="CE303" s="217"/>
      <c r="CF303" s="218"/>
      <c r="CG303" s="215"/>
      <c r="CH303" s="215"/>
      <c r="CI303" s="215"/>
      <c r="CJ303" s="217"/>
      <c r="CK303" s="215"/>
      <c r="CL303" s="215"/>
      <c r="CM303" s="215"/>
      <c r="CN303" s="215"/>
      <c r="CO303" s="215"/>
      <c r="CP303" s="218"/>
      <c r="CQ303" s="215"/>
      <c r="CR303" s="215"/>
      <c r="CS303" s="215"/>
      <c r="CT303" s="217"/>
      <c r="CU303" s="215"/>
      <c r="CV303" s="215"/>
      <c r="CW303" s="215"/>
      <c r="CX303" s="215"/>
      <c r="CY303" s="215"/>
      <c r="CZ303" s="218"/>
      <c r="DA303" s="215"/>
      <c r="DB303" s="215"/>
      <c r="DC303" s="215"/>
      <c r="DD303" s="217"/>
      <c r="DE303" s="215"/>
      <c r="DF303" s="215"/>
      <c r="DG303" s="215"/>
      <c r="DH303" s="215"/>
      <c r="DI303" s="215"/>
      <c r="DJ303" s="219"/>
      <c r="DK303" s="215"/>
      <c r="DL303" s="215"/>
      <c r="DM303" s="215"/>
      <c r="DN303" s="217"/>
      <c r="DO303" s="215"/>
      <c r="DP303" s="215"/>
      <c r="DQ303" s="215"/>
      <c r="DR303" s="215"/>
      <c r="DS303" s="215"/>
      <c r="DT303" s="218"/>
      <c r="DU303" s="215"/>
      <c r="DV303" s="215"/>
      <c r="DW303" s="215"/>
      <c r="DX303" s="217"/>
      <c r="DY303" s="215"/>
      <c r="DZ303" s="215"/>
      <c r="EA303" s="215"/>
      <c r="EB303" s="215"/>
      <c r="EC303" s="215"/>
      <c r="ED303" s="218"/>
      <c r="EE303" s="215"/>
      <c r="EF303" s="215"/>
      <c r="EG303" s="215"/>
      <c r="EH303" s="217"/>
      <c r="EI303" s="215"/>
      <c r="EJ303" s="215"/>
      <c r="EK303" s="215"/>
      <c r="EL303" s="215"/>
      <c r="EM303" s="215"/>
      <c r="EN303" s="218"/>
      <c r="EO303" s="215"/>
      <c r="EP303" s="215"/>
      <c r="EQ303" s="215"/>
      <c r="ER303" s="217"/>
      <c r="ES303" s="215"/>
      <c r="ET303" s="215"/>
      <c r="EU303" s="215"/>
      <c r="EV303" s="215"/>
      <c r="EW303" s="215"/>
      <c r="EX303" s="218"/>
      <c r="EY303" s="215"/>
      <c r="EZ303" s="215"/>
      <c r="FA303" s="215"/>
      <c r="FB303" s="217"/>
      <c r="FC303" s="215"/>
      <c r="FD303" s="215"/>
      <c r="FE303" s="215"/>
      <c r="FF303" s="215"/>
      <c r="FG303" s="215"/>
      <c r="FH303" s="218"/>
      <c r="FI303" s="215"/>
      <c r="FJ303" s="215"/>
      <c r="FK303" s="215"/>
      <c r="FL303" s="217"/>
      <c r="FM303" s="215"/>
      <c r="FN303" s="215"/>
      <c r="FO303" s="215"/>
      <c r="FP303" s="215"/>
      <c r="FQ303" s="215"/>
      <c r="FR303" s="218"/>
      <c r="FS303" s="215"/>
      <c r="FT303" s="215"/>
      <c r="FU303" s="215"/>
      <c r="FV303" s="217"/>
      <c r="FW303" s="215"/>
      <c r="FX303" s="215"/>
      <c r="FY303" s="215"/>
      <c r="FZ303" s="215"/>
      <c r="GA303" s="215"/>
      <c r="GB303" s="218"/>
      <c r="GC303" s="215"/>
      <c r="GD303" s="215"/>
      <c r="GE303" s="215"/>
      <c r="GF303" s="217"/>
      <c r="GG303" s="218"/>
      <c r="GH303" s="215"/>
      <c r="GI303" s="215"/>
      <c r="GJ303" s="215"/>
      <c r="GK303" s="215"/>
      <c r="GL303" s="1504">
        <f>SUM(I305:GK305)</f>
        <v>0</v>
      </c>
      <c r="GM303" s="2157">
        <f>ROUND(GL303/20,2)</f>
        <v>0</v>
      </c>
      <c r="GN303" s="613"/>
      <c r="GO303" s="1699"/>
    </row>
    <row r="304" spans="1:197" ht="10.35" hidden="1" customHeight="1">
      <c r="A304" s="1387"/>
      <c r="B304" s="1390"/>
      <c r="C304" s="1390"/>
      <c r="D304" s="1381"/>
      <c r="E304" s="1390"/>
      <c r="F304" s="1381"/>
      <c r="G304" s="1728"/>
      <c r="H304" s="1515"/>
      <c r="I304" s="214"/>
      <c r="J304" s="215"/>
      <c r="K304" s="215"/>
      <c r="L304" s="215"/>
      <c r="M304" s="215"/>
      <c r="N304" s="218"/>
      <c r="O304" s="215"/>
      <c r="P304" s="215"/>
      <c r="Q304" s="215"/>
      <c r="R304" s="217"/>
      <c r="S304" s="215"/>
      <c r="T304" s="215"/>
      <c r="U304" s="215"/>
      <c r="V304" s="215"/>
      <c r="W304" s="215"/>
      <c r="X304" s="218"/>
      <c r="Y304" s="215"/>
      <c r="Z304" s="215"/>
      <c r="AA304" s="215"/>
      <c r="AB304" s="217"/>
      <c r="AC304" s="215"/>
      <c r="AD304" s="215"/>
      <c r="AE304" s="215"/>
      <c r="AF304" s="215"/>
      <c r="AG304" s="215"/>
      <c r="AH304" s="218"/>
      <c r="AI304" s="215"/>
      <c r="AJ304" s="215"/>
      <c r="AK304" s="215"/>
      <c r="AL304" s="217"/>
      <c r="AM304" s="215"/>
      <c r="AN304" s="215"/>
      <c r="AO304" s="215"/>
      <c r="AP304" s="215"/>
      <c r="AQ304" s="215"/>
      <c r="AR304" s="218"/>
      <c r="AS304" s="215"/>
      <c r="AT304" s="215"/>
      <c r="AU304" s="215"/>
      <c r="AV304" s="217"/>
      <c r="AW304" s="218"/>
      <c r="AX304" s="215"/>
      <c r="AY304" s="215"/>
      <c r="AZ304" s="215"/>
      <c r="BA304" s="220"/>
      <c r="BB304" s="215"/>
      <c r="BC304" s="215"/>
      <c r="BD304" s="215"/>
      <c r="BE304" s="215"/>
      <c r="BF304" s="215"/>
      <c r="BG304" s="218"/>
      <c r="BH304" s="215"/>
      <c r="BI304" s="215"/>
      <c r="BJ304" s="215"/>
      <c r="BK304" s="217"/>
      <c r="BL304" s="215"/>
      <c r="BM304" s="215"/>
      <c r="BN304" s="215"/>
      <c r="BO304" s="215"/>
      <c r="BP304" s="215"/>
      <c r="BQ304" s="218"/>
      <c r="BR304" s="215"/>
      <c r="BS304" s="215"/>
      <c r="BT304" s="215"/>
      <c r="BU304" s="217"/>
      <c r="BV304" s="215"/>
      <c r="BW304" s="215"/>
      <c r="BX304" s="215"/>
      <c r="BY304" s="215"/>
      <c r="BZ304" s="215"/>
      <c r="CA304" s="218"/>
      <c r="CB304" s="215"/>
      <c r="CC304" s="215"/>
      <c r="CD304" s="215"/>
      <c r="CE304" s="217"/>
      <c r="CF304" s="218"/>
      <c r="CG304" s="215"/>
      <c r="CH304" s="215"/>
      <c r="CI304" s="215"/>
      <c r="CJ304" s="217"/>
      <c r="CK304" s="215"/>
      <c r="CL304" s="215"/>
      <c r="CM304" s="215"/>
      <c r="CN304" s="215"/>
      <c r="CO304" s="215"/>
      <c r="CP304" s="218"/>
      <c r="CQ304" s="215"/>
      <c r="CR304" s="215"/>
      <c r="CS304" s="215"/>
      <c r="CT304" s="217"/>
      <c r="CU304" s="215"/>
      <c r="CV304" s="215"/>
      <c r="CW304" s="215"/>
      <c r="CX304" s="215"/>
      <c r="CY304" s="215"/>
      <c r="CZ304" s="218"/>
      <c r="DA304" s="215"/>
      <c r="DB304" s="215"/>
      <c r="DC304" s="215"/>
      <c r="DD304" s="217"/>
      <c r="DE304" s="215"/>
      <c r="DF304" s="215"/>
      <c r="DG304" s="215"/>
      <c r="DH304" s="215"/>
      <c r="DI304" s="215"/>
      <c r="DJ304" s="219"/>
      <c r="DK304" s="215"/>
      <c r="DL304" s="215"/>
      <c r="DM304" s="215"/>
      <c r="DN304" s="217"/>
      <c r="DO304" s="215"/>
      <c r="DP304" s="215"/>
      <c r="DQ304" s="215"/>
      <c r="DR304" s="215"/>
      <c r="DS304" s="215"/>
      <c r="DT304" s="218"/>
      <c r="DU304" s="215"/>
      <c r="DV304" s="215"/>
      <c r="DW304" s="215"/>
      <c r="DX304" s="217"/>
      <c r="DY304" s="215"/>
      <c r="DZ304" s="215"/>
      <c r="EA304" s="215"/>
      <c r="EB304" s="215"/>
      <c r="EC304" s="215"/>
      <c r="ED304" s="218"/>
      <c r="EE304" s="215"/>
      <c r="EF304" s="215"/>
      <c r="EG304" s="215"/>
      <c r="EH304" s="217"/>
      <c r="EI304" s="215"/>
      <c r="EJ304" s="215"/>
      <c r="EK304" s="215"/>
      <c r="EL304" s="215"/>
      <c r="EM304" s="215"/>
      <c r="EN304" s="218"/>
      <c r="EO304" s="215"/>
      <c r="EP304" s="215"/>
      <c r="EQ304" s="215"/>
      <c r="ER304" s="217"/>
      <c r="ES304" s="215"/>
      <c r="ET304" s="215"/>
      <c r="EU304" s="215"/>
      <c r="EV304" s="215"/>
      <c r="EW304" s="215"/>
      <c r="EX304" s="218"/>
      <c r="EY304" s="215"/>
      <c r="EZ304" s="215"/>
      <c r="FA304" s="215"/>
      <c r="FB304" s="217"/>
      <c r="FC304" s="215"/>
      <c r="FD304" s="215"/>
      <c r="FE304" s="215"/>
      <c r="FF304" s="215"/>
      <c r="FG304" s="215"/>
      <c r="FH304" s="218"/>
      <c r="FI304" s="215"/>
      <c r="FJ304" s="215"/>
      <c r="FK304" s="215"/>
      <c r="FL304" s="217"/>
      <c r="FM304" s="215"/>
      <c r="FN304" s="215"/>
      <c r="FO304" s="215"/>
      <c r="FP304" s="215"/>
      <c r="FQ304" s="215"/>
      <c r="FR304" s="218"/>
      <c r="FS304" s="215"/>
      <c r="FT304" s="215"/>
      <c r="FU304" s="215"/>
      <c r="FV304" s="217"/>
      <c r="FW304" s="215"/>
      <c r="FX304" s="215"/>
      <c r="FY304" s="215"/>
      <c r="FZ304" s="215"/>
      <c r="GA304" s="215"/>
      <c r="GB304" s="218"/>
      <c r="GC304" s="215"/>
      <c r="GD304" s="215"/>
      <c r="GE304" s="215"/>
      <c r="GF304" s="217"/>
      <c r="GG304" s="218"/>
      <c r="GH304" s="215"/>
      <c r="GI304" s="215"/>
      <c r="GJ304" s="215"/>
      <c r="GK304" s="215"/>
      <c r="GL304" s="1505"/>
      <c r="GM304" s="2154"/>
      <c r="GN304" s="613"/>
      <c r="GO304" s="1699"/>
    </row>
    <row r="305" spans="1:197" ht="10.35" hidden="1" customHeight="1">
      <c r="A305" s="1387"/>
      <c r="B305" s="1390"/>
      <c r="C305" s="1390"/>
      <c r="D305" s="1381"/>
      <c r="E305" s="1390"/>
      <c r="F305" s="1381"/>
      <c r="G305" s="1729"/>
      <c r="H305" s="1520"/>
      <c r="I305" s="1517"/>
      <c r="J305" s="1511"/>
      <c r="K305" s="1511"/>
      <c r="L305" s="1511"/>
      <c r="M305" s="1511"/>
      <c r="N305" s="1510"/>
      <c r="O305" s="1511"/>
      <c r="P305" s="1511"/>
      <c r="Q305" s="1511"/>
      <c r="R305" s="1512"/>
      <c r="S305" s="1511"/>
      <c r="T305" s="1511"/>
      <c r="U305" s="1511"/>
      <c r="V305" s="1511"/>
      <c r="W305" s="1511"/>
      <c r="X305" s="1510"/>
      <c r="Y305" s="1511"/>
      <c r="Z305" s="1511"/>
      <c r="AA305" s="1511"/>
      <c r="AB305" s="1512"/>
      <c r="AC305" s="1511"/>
      <c r="AD305" s="1511"/>
      <c r="AE305" s="1511"/>
      <c r="AF305" s="1511"/>
      <c r="AG305" s="1511"/>
      <c r="AH305" s="1510"/>
      <c r="AI305" s="1511"/>
      <c r="AJ305" s="1511"/>
      <c r="AK305" s="1511"/>
      <c r="AL305" s="1512"/>
      <c r="AM305" s="1511"/>
      <c r="AN305" s="1511"/>
      <c r="AO305" s="1511"/>
      <c r="AP305" s="1511"/>
      <c r="AQ305" s="1511"/>
      <c r="AR305" s="1510"/>
      <c r="AS305" s="1511"/>
      <c r="AT305" s="1511"/>
      <c r="AU305" s="1511"/>
      <c r="AV305" s="1512"/>
      <c r="AW305" s="1510"/>
      <c r="AX305" s="1511"/>
      <c r="AY305" s="1511"/>
      <c r="AZ305" s="1511"/>
      <c r="BA305" s="1521"/>
      <c r="BB305" s="1511"/>
      <c r="BC305" s="1511"/>
      <c r="BD305" s="1511"/>
      <c r="BE305" s="1511"/>
      <c r="BF305" s="1511"/>
      <c r="BG305" s="1510"/>
      <c r="BH305" s="1511"/>
      <c r="BI305" s="1511"/>
      <c r="BJ305" s="1511"/>
      <c r="BK305" s="1512"/>
      <c r="BL305" s="1511"/>
      <c r="BM305" s="1511"/>
      <c r="BN305" s="1511"/>
      <c r="BO305" s="1511"/>
      <c r="BP305" s="1511"/>
      <c r="BQ305" s="1510"/>
      <c r="BR305" s="1511"/>
      <c r="BS305" s="1511"/>
      <c r="BT305" s="1511"/>
      <c r="BU305" s="1512"/>
      <c r="BV305" s="1511"/>
      <c r="BW305" s="1511"/>
      <c r="BX305" s="1511"/>
      <c r="BY305" s="1511"/>
      <c r="BZ305" s="1511"/>
      <c r="CA305" s="1510"/>
      <c r="CB305" s="1511"/>
      <c r="CC305" s="1511"/>
      <c r="CD305" s="1511"/>
      <c r="CE305" s="1512"/>
      <c r="CF305" s="1510"/>
      <c r="CG305" s="1511"/>
      <c r="CH305" s="1511"/>
      <c r="CI305" s="1511"/>
      <c r="CJ305" s="1512"/>
      <c r="CK305" s="1511"/>
      <c r="CL305" s="1511"/>
      <c r="CM305" s="1511"/>
      <c r="CN305" s="1511"/>
      <c r="CO305" s="1511"/>
      <c r="CP305" s="1510"/>
      <c r="CQ305" s="1511"/>
      <c r="CR305" s="1511"/>
      <c r="CS305" s="1511"/>
      <c r="CT305" s="1512"/>
      <c r="CU305" s="1511"/>
      <c r="CV305" s="1511"/>
      <c r="CW305" s="1511"/>
      <c r="CX305" s="1511"/>
      <c r="CY305" s="1511"/>
      <c r="CZ305" s="1510"/>
      <c r="DA305" s="1511"/>
      <c r="DB305" s="1511"/>
      <c r="DC305" s="1511"/>
      <c r="DD305" s="1512"/>
      <c r="DE305" s="1511"/>
      <c r="DF305" s="1511"/>
      <c r="DG305" s="1511"/>
      <c r="DH305" s="1511"/>
      <c r="DI305" s="1511"/>
      <c r="DJ305" s="1522"/>
      <c r="DK305" s="1511"/>
      <c r="DL305" s="1511"/>
      <c r="DM305" s="1511"/>
      <c r="DN305" s="1512"/>
      <c r="DO305" s="1511"/>
      <c r="DP305" s="1511"/>
      <c r="DQ305" s="1511"/>
      <c r="DR305" s="1511"/>
      <c r="DS305" s="1511"/>
      <c r="DT305" s="1510"/>
      <c r="DU305" s="1511"/>
      <c r="DV305" s="1511"/>
      <c r="DW305" s="1511"/>
      <c r="DX305" s="1512"/>
      <c r="DY305" s="1511"/>
      <c r="DZ305" s="1511"/>
      <c r="EA305" s="1511"/>
      <c r="EB305" s="1511"/>
      <c r="EC305" s="1511"/>
      <c r="ED305" s="1510"/>
      <c r="EE305" s="1511"/>
      <c r="EF305" s="1511"/>
      <c r="EG305" s="1511"/>
      <c r="EH305" s="1512"/>
      <c r="EI305" s="1511"/>
      <c r="EJ305" s="1511"/>
      <c r="EK305" s="1511"/>
      <c r="EL305" s="1511"/>
      <c r="EM305" s="1511"/>
      <c r="EN305" s="1510"/>
      <c r="EO305" s="1511"/>
      <c r="EP305" s="1511"/>
      <c r="EQ305" s="1511"/>
      <c r="ER305" s="1512"/>
      <c r="ES305" s="1511"/>
      <c r="ET305" s="1511"/>
      <c r="EU305" s="1511"/>
      <c r="EV305" s="1511"/>
      <c r="EW305" s="1511"/>
      <c r="EX305" s="1510"/>
      <c r="EY305" s="1511"/>
      <c r="EZ305" s="1511"/>
      <c r="FA305" s="1511"/>
      <c r="FB305" s="1512"/>
      <c r="FC305" s="1511"/>
      <c r="FD305" s="1511"/>
      <c r="FE305" s="1511"/>
      <c r="FF305" s="1511"/>
      <c r="FG305" s="1511"/>
      <c r="FH305" s="1510"/>
      <c r="FI305" s="1511"/>
      <c r="FJ305" s="1511"/>
      <c r="FK305" s="1511"/>
      <c r="FL305" s="1512"/>
      <c r="FM305" s="1511"/>
      <c r="FN305" s="1511"/>
      <c r="FO305" s="1511"/>
      <c r="FP305" s="1511"/>
      <c r="FQ305" s="1511"/>
      <c r="FR305" s="1510"/>
      <c r="FS305" s="1511"/>
      <c r="FT305" s="1511"/>
      <c r="FU305" s="1511"/>
      <c r="FV305" s="1512"/>
      <c r="FW305" s="1511"/>
      <c r="FX305" s="1511"/>
      <c r="FY305" s="1511"/>
      <c r="FZ305" s="1511"/>
      <c r="GA305" s="1511"/>
      <c r="GB305" s="1510"/>
      <c r="GC305" s="1511"/>
      <c r="GD305" s="1511"/>
      <c r="GE305" s="1511"/>
      <c r="GF305" s="1512"/>
      <c r="GG305" s="1510"/>
      <c r="GH305" s="1511"/>
      <c r="GI305" s="1511"/>
      <c r="GJ305" s="1511"/>
      <c r="GK305" s="1513"/>
      <c r="GL305" s="1514"/>
      <c r="GM305" s="2155"/>
      <c r="GN305" s="613"/>
      <c r="GO305" s="1699"/>
    </row>
    <row r="306" spans="1:197" ht="10.35" hidden="1" customHeight="1">
      <c r="A306" s="1387"/>
      <c r="B306" s="1390"/>
      <c r="C306" s="1390"/>
      <c r="D306" s="1381"/>
      <c r="E306" s="1390"/>
      <c r="F306" s="1381"/>
      <c r="G306" s="1392" t="s">
        <v>716</v>
      </c>
      <c r="H306" s="1515"/>
      <c r="I306" s="214"/>
      <c r="J306" s="215"/>
      <c r="K306" s="215"/>
      <c r="L306" s="215"/>
      <c r="M306" s="215"/>
      <c r="N306" s="218"/>
      <c r="O306" s="215"/>
      <c r="P306" s="215"/>
      <c r="Q306" s="215"/>
      <c r="R306" s="217"/>
      <c r="S306" s="215"/>
      <c r="T306" s="215"/>
      <c r="U306" s="215"/>
      <c r="V306" s="215"/>
      <c r="W306" s="215"/>
      <c r="X306" s="218"/>
      <c r="Y306" s="215"/>
      <c r="Z306" s="215"/>
      <c r="AA306" s="215"/>
      <c r="AB306" s="217"/>
      <c r="AC306" s="215"/>
      <c r="AD306" s="215"/>
      <c r="AE306" s="215"/>
      <c r="AF306" s="215"/>
      <c r="AG306" s="215"/>
      <c r="AH306" s="218"/>
      <c r="AI306" s="215"/>
      <c r="AJ306" s="215"/>
      <c r="AK306" s="215"/>
      <c r="AL306" s="217"/>
      <c r="AM306" s="215"/>
      <c r="AN306" s="215"/>
      <c r="AO306" s="215"/>
      <c r="AP306" s="215"/>
      <c r="AQ306" s="215"/>
      <c r="AR306" s="218"/>
      <c r="AS306" s="215"/>
      <c r="AT306" s="215"/>
      <c r="AU306" s="215"/>
      <c r="AV306" s="217"/>
      <c r="AW306" s="218"/>
      <c r="AX306" s="215"/>
      <c r="AY306" s="215"/>
      <c r="AZ306" s="215"/>
      <c r="BA306" s="220"/>
      <c r="BB306" s="215"/>
      <c r="BC306" s="215"/>
      <c r="BD306" s="215"/>
      <c r="BE306" s="215"/>
      <c r="BF306" s="215"/>
      <c r="BG306" s="218"/>
      <c r="BH306" s="215"/>
      <c r="BI306" s="215"/>
      <c r="BJ306" s="215"/>
      <c r="BK306" s="217"/>
      <c r="BL306" s="215"/>
      <c r="BM306" s="215"/>
      <c r="BN306" s="215"/>
      <c r="BO306" s="215"/>
      <c r="BP306" s="215"/>
      <c r="BQ306" s="218"/>
      <c r="BR306" s="215"/>
      <c r="BS306" s="215"/>
      <c r="BT306" s="215"/>
      <c r="BU306" s="217"/>
      <c r="BV306" s="215"/>
      <c r="BW306" s="215"/>
      <c r="BX306" s="215"/>
      <c r="BY306" s="215"/>
      <c r="BZ306" s="215"/>
      <c r="CA306" s="218"/>
      <c r="CB306" s="215"/>
      <c r="CC306" s="215"/>
      <c r="CD306" s="215"/>
      <c r="CE306" s="217"/>
      <c r="CF306" s="218"/>
      <c r="CG306" s="215"/>
      <c r="CH306" s="215"/>
      <c r="CI306" s="215"/>
      <c r="CJ306" s="217"/>
      <c r="CK306" s="215"/>
      <c r="CL306" s="215"/>
      <c r="CM306" s="215"/>
      <c r="CN306" s="215"/>
      <c r="CO306" s="215"/>
      <c r="CP306" s="218"/>
      <c r="CQ306" s="215"/>
      <c r="CR306" s="215"/>
      <c r="CS306" s="215"/>
      <c r="CT306" s="217"/>
      <c r="CU306" s="215"/>
      <c r="CV306" s="215"/>
      <c r="CW306" s="215"/>
      <c r="CX306" s="215"/>
      <c r="CY306" s="215"/>
      <c r="CZ306" s="218"/>
      <c r="DA306" s="215"/>
      <c r="DB306" s="215"/>
      <c r="DC306" s="215"/>
      <c r="DD306" s="217"/>
      <c r="DE306" s="215"/>
      <c r="DF306" s="215"/>
      <c r="DG306" s="215"/>
      <c r="DH306" s="215"/>
      <c r="DI306" s="215"/>
      <c r="DJ306" s="219"/>
      <c r="DK306" s="215"/>
      <c r="DL306" s="215"/>
      <c r="DM306" s="215"/>
      <c r="DN306" s="217"/>
      <c r="DO306" s="215"/>
      <c r="DP306" s="215"/>
      <c r="DQ306" s="215"/>
      <c r="DR306" s="215"/>
      <c r="DS306" s="215"/>
      <c r="DT306" s="218"/>
      <c r="DU306" s="215"/>
      <c r="DV306" s="215"/>
      <c r="DW306" s="215"/>
      <c r="DX306" s="217"/>
      <c r="DY306" s="215"/>
      <c r="DZ306" s="215"/>
      <c r="EA306" s="215"/>
      <c r="EB306" s="215"/>
      <c r="EC306" s="215"/>
      <c r="ED306" s="218"/>
      <c r="EE306" s="215"/>
      <c r="EF306" s="215"/>
      <c r="EG306" s="215"/>
      <c r="EH306" s="217"/>
      <c r="EI306" s="215"/>
      <c r="EJ306" s="215"/>
      <c r="EK306" s="215"/>
      <c r="EL306" s="215"/>
      <c r="EM306" s="215"/>
      <c r="EN306" s="218"/>
      <c r="EO306" s="215"/>
      <c r="EP306" s="215"/>
      <c r="EQ306" s="215"/>
      <c r="ER306" s="217"/>
      <c r="ES306" s="215"/>
      <c r="ET306" s="215"/>
      <c r="EU306" s="215"/>
      <c r="EV306" s="215"/>
      <c r="EW306" s="215"/>
      <c r="EX306" s="218"/>
      <c r="EY306" s="215"/>
      <c r="EZ306" s="215"/>
      <c r="FA306" s="215"/>
      <c r="FB306" s="217"/>
      <c r="FC306" s="215"/>
      <c r="FD306" s="215"/>
      <c r="FE306" s="215"/>
      <c r="FF306" s="215"/>
      <c r="FG306" s="215"/>
      <c r="FH306" s="218"/>
      <c r="FI306" s="215"/>
      <c r="FJ306" s="215"/>
      <c r="FK306" s="215"/>
      <c r="FL306" s="217"/>
      <c r="FM306" s="215"/>
      <c r="FN306" s="215"/>
      <c r="FO306" s="215"/>
      <c r="FP306" s="215"/>
      <c r="FQ306" s="215"/>
      <c r="FR306" s="218"/>
      <c r="FS306" s="215"/>
      <c r="FT306" s="215"/>
      <c r="FU306" s="215"/>
      <c r="FV306" s="217"/>
      <c r="FW306" s="215"/>
      <c r="FX306" s="215"/>
      <c r="FY306" s="215"/>
      <c r="FZ306" s="215"/>
      <c r="GA306" s="215"/>
      <c r="GB306" s="218"/>
      <c r="GC306" s="215"/>
      <c r="GD306" s="215"/>
      <c r="GE306" s="215"/>
      <c r="GF306" s="217"/>
      <c r="GG306" s="218"/>
      <c r="GH306" s="215"/>
      <c r="GI306" s="215"/>
      <c r="GJ306" s="215"/>
      <c r="GK306" s="215"/>
      <c r="GL306" s="1504">
        <f>SUM(I308:GK308)</f>
        <v>0</v>
      </c>
      <c r="GM306" s="2157">
        <f>ROUND(GL306/20,2)</f>
        <v>0</v>
      </c>
      <c r="GN306" s="613"/>
      <c r="GO306" s="1699"/>
    </row>
    <row r="307" spans="1:197" ht="10.35" hidden="1" customHeight="1">
      <c r="A307" s="1387"/>
      <c r="B307" s="1390"/>
      <c r="C307" s="1390"/>
      <c r="D307" s="1381"/>
      <c r="E307" s="1390"/>
      <c r="F307" s="1381"/>
      <c r="G307" s="1392"/>
      <c r="H307" s="1515"/>
      <c r="I307" s="214"/>
      <c r="J307" s="215"/>
      <c r="K307" s="215"/>
      <c r="L307" s="215"/>
      <c r="M307" s="215"/>
      <c r="N307" s="218"/>
      <c r="O307" s="215"/>
      <c r="P307" s="215"/>
      <c r="Q307" s="215"/>
      <c r="R307" s="217"/>
      <c r="S307" s="215"/>
      <c r="T307" s="215"/>
      <c r="U307" s="215"/>
      <c r="V307" s="215"/>
      <c r="W307" s="215"/>
      <c r="X307" s="218"/>
      <c r="Y307" s="215"/>
      <c r="Z307" s="215"/>
      <c r="AA307" s="215"/>
      <c r="AB307" s="217"/>
      <c r="AC307" s="215"/>
      <c r="AD307" s="215"/>
      <c r="AE307" s="215"/>
      <c r="AF307" s="215"/>
      <c r="AG307" s="215"/>
      <c r="AH307" s="218"/>
      <c r="AI307" s="215"/>
      <c r="AJ307" s="215"/>
      <c r="AK307" s="215"/>
      <c r="AL307" s="217"/>
      <c r="AM307" s="215"/>
      <c r="AN307" s="215"/>
      <c r="AO307" s="215"/>
      <c r="AP307" s="215"/>
      <c r="AQ307" s="215"/>
      <c r="AR307" s="218"/>
      <c r="AS307" s="215"/>
      <c r="AT307" s="215"/>
      <c r="AU307" s="215"/>
      <c r="AV307" s="217"/>
      <c r="AW307" s="218"/>
      <c r="AX307" s="215"/>
      <c r="AY307" s="215"/>
      <c r="AZ307" s="215"/>
      <c r="BA307" s="220"/>
      <c r="BB307" s="215"/>
      <c r="BC307" s="215"/>
      <c r="BD307" s="215"/>
      <c r="BE307" s="215"/>
      <c r="BF307" s="215"/>
      <c r="BG307" s="218"/>
      <c r="BH307" s="215"/>
      <c r="BI307" s="215"/>
      <c r="BJ307" s="215"/>
      <c r="BK307" s="217"/>
      <c r="BL307" s="215"/>
      <c r="BM307" s="215"/>
      <c r="BN307" s="215"/>
      <c r="BO307" s="215"/>
      <c r="BP307" s="215"/>
      <c r="BQ307" s="218"/>
      <c r="BR307" s="215"/>
      <c r="BS307" s="215"/>
      <c r="BT307" s="215"/>
      <c r="BU307" s="217"/>
      <c r="BV307" s="215"/>
      <c r="BW307" s="215"/>
      <c r="BX307" s="215"/>
      <c r="BY307" s="215"/>
      <c r="BZ307" s="215"/>
      <c r="CA307" s="218"/>
      <c r="CB307" s="215"/>
      <c r="CC307" s="215"/>
      <c r="CD307" s="215"/>
      <c r="CE307" s="217"/>
      <c r="CF307" s="218"/>
      <c r="CG307" s="215"/>
      <c r="CH307" s="215"/>
      <c r="CI307" s="215"/>
      <c r="CJ307" s="217"/>
      <c r="CK307" s="215"/>
      <c r="CL307" s="215"/>
      <c r="CM307" s="215"/>
      <c r="CN307" s="215"/>
      <c r="CO307" s="215"/>
      <c r="CP307" s="218"/>
      <c r="CQ307" s="215"/>
      <c r="CR307" s="215"/>
      <c r="CS307" s="215"/>
      <c r="CT307" s="217"/>
      <c r="CU307" s="215"/>
      <c r="CV307" s="215"/>
      <c r="CW307" s="215"/>
      <c r="CX307" s="215"/>
      <c r="CY307" s="215"/>
      <c r="CZ307" s="218"/>
      <c r="DA307" s="215"/>
      <c r="DB307" s="215"/>
      <c r="DC307" s="215"/>
      <c r="DD307" s="217"/>
      <c r="DE307" s="215"/>
      <c r="DF307" s="215"/>
      <c r="DG307" s="215"/>
      <c r="DH307" s="215"/>
      <c r="DI307" s="215"/>
      <c r="DJ307" s="219"/>
      <c r="DK307" s="215"/>
      <c r="DL307" s="215"/>
      <c r="DM307" s="215"/>
      <c r="DN307" s="217"/>
      <c r="DO307" s="215"/>
      <c r="DP307" s="215"/>
      <c r="DQ307" s="215"/>
      <c r="DR307" s="215"/>
      <c r="DS307" s="215"/>
      <c r="DT307" s="218"/>
      <c r="DU307" s="215"/>
      <c r="DV307" s="215"/>
      <c r="DW307" s="215"/>
      <c r="DX307" s="217"/>
      <c r="DY307" s="215"/>
      <c r="DZ307" s="215"/>
      <c r="EA307" s="215"/>
      <c r="EB307" s="215"/>
      <c r="EC307" s="215"/>
      <c r="ED307" s="218"/>
      <c r="EE307" s="215"/>
      <c r="EF307" s="215"/>
      <c r="EG307" s="215"/>
      <c r="EH307" s="217"/>
      <c r="EI307" s="215"/>
      <c r="EJ307" s="215"/>
      <c r="EK307" s="215"/>
      <c r="EL307" s="215"/>
      <c r="EM307" s="215"/>
      <c r="EN307" s="218"/>
      <c r="EO307" s="215"/>
      <c r="EP307" s="215"/>
      <c r="EQ307" s="215"/>
      <c r="ER307" s="217"/>
      <c r="ES307" s="215"/>
      <c r="ET307" s="215"/>
      <c r="EU307" s="215"/>
      <c r="EV307" s="215"/>
      <c r="EW307" s="215"/>
      <c r="EX307" s="218"/>
      <c r="EY307" s="215"/>
      <c r="EZ307" s="215"/>
      <c r="FA307" s="215"/>
      <c r="FB307" s="217"/>
      <c r="FC307" s="215"/>
      <c r="FD307" s="215"/>
      <c r="FE307" s="215"/>
      <c r="FF307" s="215"/>
      <c r="FG307" s="215"/>
      <c r="FH307" s="218"/>
      <c r="FI307" s="215"/>
      <c r="FJ307" s="215"/>
      <c r="FK307" s="215"/>
      <c r="FL307" s="217"/>
      <c r="FM307" s="215"/>
      <c r="FN307" s="215"/>
      <c r="FO307" s="215"/>
      <c r="FP307" s="215"/>
      <c r="FQ307" s="215"/>
      <c r="FR307" s="218"/>
      <c r="FS307" s="215"/>
      <c r="FT307" s="215"/>
      <c r="FU307" s="215"/>
      <c r="FV307" s="217"/>
      <c r="FW307" s="215"/>
      <c r="FX307" s="215"/>
      <c r="FY307" s="215"/>
      <c r="FZ307" s="215"/>
      <c r="GA307" s="215"/>
      <c r="GB307" s="218"/>
      <c r="GC307" s="215"/>
      <c r="GD307" s="215"/>
      <c r="GE307" s="215"/>
      <c r="GF307" s="217"/>
      <c r="GG307" s="218"/>
      <c r="GH307" s="215"/>
      <c r="GI307" s="215"/>
      <c r="GJ307" s="215"/>
      <c r="GK307" s="215"/>
      <c r="GL307" s="1505"/>
      <c r="GM307" s="2154"/>
      <c r="GN307" s="613"/>
      <c r="GO307" s="1699"/>
    </row>
    <row r="308" spans="1:197" ht="10.35" hidden="1" customHeight="1" thickBot="1">
      <c r="A308" s="1388"/>
      <c r="B308" s="1391"/>
      <c r="C308" s="1391"/>
      <c r="D308" s="1382"/>
      <c r="E308" s="1391"/>
      <c r="F308" s="1382"/>
      <c r="G308" s="1403"/>
      <c r="H308" s="1516"/>
      <c r="I308" s="1506"/>
      <c r="J308" s="1472"/>
      <c r="K308" s="1472"/>
      <c r="L308" s="1472"/>
      <c r="M308" s="1472"/>
      <c r="N308" s="1471"/>
      <c r="O308" s="1472"/>
      <c r="P308" s="1472"/>
      <c r="Q308" s="1472"/>
      <c r="R308" s="1473"/>
      <c r="S308" s="1472"/>
      <c r="T308" s="1472"/>
      <c r="U308" s="1472"/>
      <c r="V308" s="1472"/>
      <c r="W308" s="1472"/>
      <c r="X308" s="1471"/>
      <c r="Y308" s="1472"/>
      <c r="Z308" s="1472"/>
      <c r="AA308" s="1472"/>
      <c r="AB308" s="1473"/>
      <c r="AC308" s="1472"/>
      <c r="AD308" s="1472"/>
      <c r="AE308" s="1472"/>
      <c r="AF308" s="1472"/>
      <c r="AG308" s="1472"/>
      <c r="AH308" s="1471"/>
      <c r="AI308" s="1472"/>
      <c r="AJ308" s="1472"/>
      <c r="AK308" s="1472"/>
      <c r="AL308" s="1473"/>
      <c r="AM308" s="1508"/>
      <c r="AN308" s="1508"/>
      <c r="AO308" s="1508"/>
      <c r="AP308" s="1508"/>
      <c r="AQ308" s="1508"/>
      <c r="AR308" s="1471"/>
      <c r="AS308" s="1472"/>
      <c r="AT308" s="1472"/>
      <c r="AU308" s="1472"/>
      <c r="AV308" s="1473"/>
      <c r="AW308" s="1471"/>
      <c r="AX308" s="1472"/>
      <c r="AY308" s="1472"/>
      <c r="AZ308" s="1472"/>
      <c r="BA308" s="1568"/>
      <c r="BB308" s="1472"/>
      <c r="BC308" s="1472"/>
      <c r="BD308" s="1472"/>
      <c r="BE308" s="1472"/>
      <c r="BF308" s="1472"/>
      <c r="BG308" s="1471"/>
      <c r="BH308" s="1472"/>
      <c r="BI308" s="1472"/>
      <c r="BJ308" s="1472"/>
      <c r="BK308" s="1473"/>
      <c r="BL308" s="1472"/>
      <c r="BM308" s="1472"/>
      <c r="BN308" s="1472"/>
      <c r="BO308" s="1472"/>
      <c r="BP308" s="1472"/>
      <c r="BQ308" s="1471"/>
      <c r="BR308" s="1472"/>
      <c r="BS308" s="1472"/>
      <c r="BT308" s="1472"/>
      <c r="BU308" s="1473"/>
      <c r="BV308" s="1472"/>
      <c r="BW308" s="1472"/>
      <c r="BX308" s="1472"/>
      <c r="BY308" s="1472"/>
      <c r="BZ308" s="1472"/>
      <c r="CA308" s="1471"/>
      <c r="CB308" s="1472"/>
      <c r="CC308" s="1472"/>
      <c r="CD308" s="1472"/>
      <c r="CE308" s="1473"/>
      <c r="CF308" s="1471"/>
      <c r="CG308" s="1472"/>
      <c r="CH308" s="1472"/>
      <c r="CI308" s="1472"/>
      <c r="CJ308" s="1473"/>
      <c r="CK308" s="1471"/>
      <c r="CL308" s="1472"/>
      <c r="CM308" s="1472"/>
      <c r="CN308" s="1472"/>
      <c r="CO308" s="1472"/>
      <c r="CP308" s="1471"/>
      <c r="CQ308" s="1472"/>
      <c r="CR308" s="1472"/>
      <c r="CS308" s="1472"/>
      <c r="CT308" s="1473"/>
      <c r="CU308" s="1472"/>
      <c r="CV308" s="1472"/>
      <c r="CW308" s="1472"/>
      <c r="CX308" s="1472"/>
      <c r="CY308" s="1472"/>
      <c r="CZ308" s="1471"/>
      <c r="DA308" s="1472"/>
      <c r="DB308" s="1472"/>
      <c r="DC308" s="1472"/>
      <c r="DD308" s="1473"/>
      <c r="DE308" s="1472"/>
      <c r="DF308" s="1472"/>
      <c r="DG308" s="1472"/>
      <c r="DH308" s="1472"/>
      <c r="DI308" s="1472"/>
      <c r="DJ308" s="1587"/>
      <c r="DK308" s="1472"/>
      <c r="DL308" s="1472"/>
      <c r="DM308" s="1472"/>
      <c r="DN308" s="1473"/>
      <c r="DO308" s="1472"/>
      <c r="DP308" s="1472"/>
      <c r="DQ308" s="1472"/>
      <c r="DR308" s="1472"/>
      <c r="DS308" s="1472"/>
      <c r="DT308" s="1471"/>
      <c r="DU308" s="1472"/>
      <c r="DV308" s="1472"/>
      <c r="DW308" s="1472"/>
      <c r="DX308" s="1473"/>
      <c r="DY308" s="1472"/>
      <c r="DZ308" s="1472"/>
      <c r="EA308" s="1472"/>
      <c r="EB308" s="1472"/>
      <c r="EC308" s="1472"/>
      <c r="ED308" s="1471"/>
      <c r="EE308" s="1472"/>
      <c r="EF308" s="1472"/>
      <c r="EG308" s="1472"/>
      <c r="EH308" s="1473"/>
      <c r="EI308" s="1472"/>
      <c r="EJ308" s="1472"/>
      <c r="EK308" s="1472"/>
      <c r="EL308" s="1472"/>
      <c r="EM308" s="1472"/>
      <c r="EN308" s="1471"/>
      <c r="EO308" s="1472"/>
      <c r="EP308" s="1472"/>
      <c r="EQ308" s="1472"/>
      <c r="ER308" s="1473"/>
      <c r="ES308" s="1472"/>
      <c r="ET308" s="1472"/>
      <c r="EU308" s="1472"/>
      <c r="EV308" s="1472"/>
      <c r="EW308" s="1472"/>
      <c r="EX308" s="1471"/>
      <c r="EY308" s="1472"/>
      <c r="EZ308" s="1472"/>
      <c r="FA308" s="1472"/>
      <c r="FB308" s="1473"/>
      <c r="FC308" s="1472"/>
      <c r="FD308" s="1472"/>
      <c r="FE308" s="1472"/>
      <c r="FF308" s="1472"/>
      <c r="FG308" s="1472"/>
      <c r="FH308" s="1471"/>
      <c r="FI308" s="1472"/>
      <c r="FJ308" s="1472"/>
      <c r="FK308" s="1472"/>
      <c r="FL308" s="1473"/>
      <c r="FM308" s="1472"/>
      <c r="FN308" s="1472"/>
      <c r="FO308" s="1472"/>
      <c r="FP308" s="1472"/>
      <c r="FQ308" s="1472"/>
      <c r="FR308" s="1471"/>
      <c r="FS308" s="1472"/>
      <c r="FT308" s="1472"/>
      <c r="FU308" s="1472"/>
      <c r="FV308" s="1473"/>
      <c r="FW308" s="1472"/>
      <c r="FX308" s="1472"/>
      <c r="FY308" s="1472"/>
      <c r="FZ308" s="1472"/>
      <c r="GA308" s="1472"/>
      <c r="GB308" s="1471"/>
      <c r="GC308" s="1472"/>
      <c r="GD308" s="1472"/>
      <c r="GE308" s="1472"/>
      <c r="GF308" s="1473"/>
      <c r="GG308" s="1471"/>
      <c r="GH308" s="1472"/>
      <c r="GI308" s="1472"/>
      <c r="GJ308" s="1472"/>
      <c r="GK308" s="1473"/>
      <c r="GL308" s="1505"/>
      <c r="GM308" s="2154"/>
      <c r="GN308" s="613"/>
      <c r="GO308" s="1700"/>
    </row>
    <row r="309" spans="1:197" ht="10.35" hidden="1" customHeight="1">
      <c r="A309" s="1401"/>
      <c r="B309" s="1389" t="str">
        <f>IF($A309="","",VLOOKUP($A309,②従事者明細!$A$3:$I$39,2))</f>
        <v/>
      </c>
      <c r="C309" s="1389" t="str">
        <f>IF($A309="","",VLOOKUP($A309,②従事者明細!$A$3:$I$39,3))</f>
        <v/>
      </c>
      <c r="D309" s="1380" t="str">
        <f>IF($A309="","",VLOOKUP($A309,②従事者明細!$A$3:$I$39,6))</f>
        <v/>
      </c>
      <c r="E309" s="1389" t="str">
        <f>IF($A309="","",VLOOKUP($A309,②従事者明細!$A$3:$I$39,4))</f>
        <v/>
      </c>
      <c r="F309" s="1380" t="str">
        <f>IF($A309="","",VLOOKUP($A309,②従事者明細!$A$3:$I$39,5))</f>
        <v/>
      </c>
      <c r="G309" s="1527" t="s">
        <v>764</v>
      </c>
      <c r="H309" s="1528"/>
      <c r="I309" s="256"/>
      <c r="J309" s="257"/>
      <c r="K309" s="257"/>
      <c r="L309" s="257"/>
      <c r="M309" s="257"/>
      <c r="N309" s="259"/>
      <c r="O309" s="257"/>
      <c r="P309" s="257"/>
      <c r="Q309" s="257"/>
      <c r="R309" s="258"/>
      <c r="S309" s="257"/>
      <c r="T309" s="257"/>
      <c r="U309" s="257"/>
      <c r="V309" s="257"/>
      <c r="W309" s="257"/>
      <c r="X309" s="259"/>
      <c r="Y309" s="257"/>
      <c r="Z309" s="257"/>
      <c r="AA309" s="257"/>
      <c r="AB309" s="258"/>
      <c r="AC309" s="257"/>
      <c r="AD309" s="257"/>
      <c r="AE309" s="257"/>
      <c r="AF309" s="257"/>
      <c r="AG309" s="257"/>
      <c r="AH309" s="259"/>
      <c r="AI309" s="257"/>
      <c r="AJ309" s="257"/>
      <c r="AK309" s="257"/>
      <c r="AL309" s="258"/>
      <c r="AM309" s="257"/>
      <c r="AN309" s="257"/>
      <c r="AO309" s="257"/>
      <c r="AP309" s="257"/>
      <c r="AQ309" s="257"/>
      <c r="AR309" s="259"/>
      <c r="AS309" s="257"/>
      <c r="AT309" s="257"/>
      <c r="AU309" s="257"/>
      <c r="AV309" s="258"/>
      <c r="AW309" s="259"/>
      <c r="AX309" s="257"/>
      <c r="AY309" s="257"/>
      <c r="AZ309" s="257"/>
      <c r="BA309" s="461"/>
      <c r="BB309" s="257"/>
      <c r="BC309" s="257"/>
      <c r="BD309" s="257"/>
      <c r="BE309" s="257"/>
      <c r="BF309" s="257"/>
      <c r="BG309" s="259"/>
      <c r="BH309" s="257"/>
      <c r="BI309" s="257"/>
      <c r="BJ309" s="257"/>
      <c r="BK309" s="258"/>
      <c r="BL309" s="257"/>
      <c r="BM309" s="257"/>
      <c r="BN309" s="257"/>
      <c r="BO309" s="257"/>
      <c r="BP309" s="257"/>
      <c r="BQ309" s="259"/>
      <c r="BR309" s="257"/>
      <c r="BS309" s="257"/>
      <c r="BT309" s="257"/>
      <c r="BU309" s="258"/>
      <c r="BV309" s="257"/>
      <c r="BW309" s="257"/>
      <c r="BX309" s="257"/>
      <c r="BY309" s="257"/>
      <c r="BZ309" s="257"/>
      <c r="CA309" s="259"/>
      <c r="CB309" s="257"/>
      <c r="CC309" s="257"/>
      <c r="CD309" s="257"/>
      <c r="CE309" s="258"/>
      <c r="CF309" s="259"/>
      <c r="CG309" s="257"/>
      <c r="CH309" s="257"/>
      <c r="CI309" s="257"/>
      <c r="CJ309" s="258"/>
      <c r="CK309" s="257"/>
      <c r="CL309" s="257"/>
      <c r="CM309" s="257"/>
      <c r="CN309" s="257"/>
      <c r="CO309" s="257"/>
      <c r="CP309" s="259"/>
      <c r="CQ309" s="257"/>
      <c r="CR309" s="257"/>
      <c r="CS309" s="257"/>
      <c r="CT309" s="258"/>
      <c r="CU309" s="257"/>
      <c r="CV309" s="257"/>
      <c r="CW309" s="257"/>
      <c r="CX309" s="257"/>
      <c r="CY309" s="257"/>
      <c r="CZ309" s="259"/>
      <c r="DA309" s="257"/>
      <c r="DB309" s="257"/>
      <c r="DC309" s="257"/>
      <c r="DD309" s="258"/>
      <c r="DE309" s="257"/>
      <c r="DF309" s="257"/>
      <c r="DG309" s="257"/>
      <c r="DH309" s="257"/>
      <c r="DI309" s="257"/>
      <c r="DJ309" s="260"/>
      <c r="DK309" s="257"/>
      <c r="DL309" s="257"/>
      <c r="DM309" s="257"/>
      <c r="DN309" s="258"/>
      <c r="DO309" s="257"/>
      <c r="DP309" s="257"/>
      <c r="DQ309" s="257"/>
      <c r="DR309" s="257"/>
      <c r="DS309" s="257"/>
      <c r="DT309" s="259"/>
      <c r="DU309" s="257"/>
      <c r="DV309" s="257"/>
      <c r="DW309" s="257"/>
      <c r="DX309" s="258"/>
      <c r="DY309" s="257"/>
      <c r="DZ309" s="257"/>
      <c r="EA309" s="257"/>
      <c r="EB309" s="257"/>
      <c r="EC309" s="257"/>
      <c r="ED309" s="259"/>
      <c r="EE309" s="257"/>
      <c r="EF309" s="257"/>
      <c r="EG309" s="257"/>
      <c r="EH309" s="258"/>
      <c r="EI309" s="257"/>
      <c r="EJ309" s="257"/>
      <c r="EK309" s="257"/>
      <c r="EL309" s="257"/>
      <c r="EM309" s="257"/>
      <c r="EN309" s="259"/>
      <c r="EO309" s="257"/>
      <c r="EP309" s="257"/>
      <c r="EQ309" s="257"/>
      <c r="ER309" s="258"/>
      <c r="ES309" s="257"/>
      <c r="ET309" s="257"/>
      <c r="EU309" s="257"/>
      <c r="EV309" s="257"/>
      <c r="EW309" s="257"/>
      <c r="EX309" s="259"/>
      <c r="EY309" s="257"/>
      <c r="EZ309" s="257"/>
      <c r="FA309" s="257"/>
      <c r="FB309" s="258"/>
      <c r="FC309" s="257"/>
      <c r="FD309" s="257"/>
      <c r="FE309" s="257"/>
      <c r="FF309" s="257"/>
      <c r="FG309" s="257"/>
      <c r="FH309" s="259"/>
      <c r="FI309" s="257"/>
      <c r="FJ309" s="257"/>
      <c r="FK309" s="257"/>
      <c r="FL309" s="258"/>
      <c r="FM309" s="257"/>
      <c r="FN309" s="257"/>
      <c r="FO309" s="257"/>
      <c r="FP309" s="257"/>
      <c r="FQ309" s="257"/>
      <c r="FR309" s="259"/>
      <c r="FS309" s="257"/>
      <c r="FT309" s="257"/>
      <c r="FU309" s="257"/>
      <c r="FV309" s="258"/>
      <c r="FW309" s="257"/>
      <c r="FX309" s="257"/>
      <c r="FY309" s="257"/>
      <c r="FZ309" s="257"/>
      <c r="GA309" s="257"/>
      <c r="GB309" s="259"/>
      <c r="GC309" s="257"/>
      <c r="GD309" s="257"/>
      <c r="GE309" s="257"/>
      <c r="GF309" s="258"/>
      <c r="GG309" s="259"/>
      <c r="GH309" s="257"/>
      <c r="GI309" s="257"/>
      <c r="GJ309" s="257"/>
      <c r="GK309" s="257"/>
      <c r="GL309" s="1523">
        <f>SUM(I311:GK311)</f>
        <v>0</v>
      </c>
      <c r="GM309" s="2159">
        <f>ROUND(GL309/20,2)</f>
        <v>0</v>
      </c>
      <c r="GN309" s="619"/>
      <c r="GO309" s="1730"/>
    </row>
    <row r="310" spans="1:197" ht="10.35" hidden="1" customHeight="1">
      <c r="A310" s="1387"/>
      <c r="B310" s="1390"/>
      <c r="C310" s="1390"/>
      <c r="D310" s="1381"/>
      <c r="E310" s="1390"/>
      <c r="F310" s="1381"/>
      <c r="G310" s="1392"/>
      <c r="H310" s="1515"/>
      <c r="I310" s="214"/>
      <c r="J310" s="215"/>
      <c r="K310" s="215"/>
      <c r="L310" s="215"/>
      <c r="M310" s="215"/>
      <c r="N310" s="218"/>
      <c r="O310" s="215"/>
      <c r="P310" s="215"/>
      <c r="Q310" s="215"/>
      <c r="R310" s="217"/>
      <c r="S310" s="215"/>
      <c r="T310" s="215"/>
      <c r="U310" s="215"/>
      <c r="V310" s="215"/>
      <c r="W310" s="215"/>
      <c r="X310" s="218"/>
      <c r="Y310" s="215"/>
      <c r="Z310" s="215"/>
      <c r="AA310" s="215"/>
      <c r="AB310" s="217"/>
      <c r="AC310" s="215"/>
      <c r="AD310" s="215"/>
      <c r="AE310" s="215"/>
      <c r="AF310" s="215"/>
      <c r="AG310" s="215"/>
      <c r="AH310" s="218"/>
      <c r="AI310" s="215"/>
      <c r="AJ310" s="215"/>
      <c r="AK310" s="215"/>
      <c r="AL310" s="217"/>
      <c r="AM310" s="215"/>
      <c r="AN310" s="215"/>
      <c r="AO310" s="215"/>
      <c r="AP310" s="215"/>
      <c r="AQ310" s="215"/>
      <c r="AR310" s="218"/>
      <c r="AS310" s="215"/>
      <c r="AT310" s="215"/>
      <c r="AU310" s="215"/>
      <c r="AV310" s="217"/>
      <c r="AW310" s="218"/>
      <c r="AX310" s="215"/>
      <c r="AY310" s="215"/>
      <c r="AZ310" s="215"/>
      <c r="BA310" s="220"/>
      <c r="BB310" s="215"/>
      <c r="BC310" s="215"/>
      <c r="BD310" s="215"/>
      <c r="BE310" s="215"/>
      <c r="BF310" s="215"/>
      <c r="BG310" s="218"/>
      <c r="BH310" s="215"/>
      <c r="BI310" s="215"/>
      <c r="BJ310" s="215"/>
      <c r="BK310" s="217"/>
      <c r="BL310" s="215"/>
      <c r="BM310" s="215"/>
      <c r="BN310" s="215"/>
      <c r="BO310" s="215"/>
      <c r="BP310" s="215"/>
      <c r="BQ310" s="218"/>
      <c r="BR310" s="215"/>
      <c r="BS310" s="215"/>
      <c r="BT310" s="215"/>
      <c r="BU310" s="217"/>
      <c r="BV310" s="215"/>
      <c r="BW310" s="215"/>
      <c r="BX310" s="215"/>
      <c r="BY310" s="215"/>
      <c r="BZ310" s="215"/>
      <c r="CA310" s="218"/>
      <c r="CB310" s="215"/>
      <c r="CC310" s="215"/>
      <c r="CD310" s="215"/>
      <c r="CE310" s="217"/>
      <c r="CF310" s="218"/>
      <c r="CG310" s="215"/>
      <c r="CH310" s="215"/>
      <c r="CI310" s="215"/>
      <c r="CJ310" s="217"/>
      <c r="CK310" s="215"/>
      <c r="CL310" s="215"/>
      <c r="CM310" s="215"/>
      <c r="CN310" s="215"/>
      <c r="CO310" s="215"/>
      <c r="CP310" s="218"/>
      <c r="CQ310" s="215"/>
      <c r="CR310" s="215"/>
      <c r="CS310" s="215"/>
      <c r="CT310" s="217"/>
      <c r="CU310" s="215"/>
      <c r="CV310" s="215"/>
      <c r="CW310" s="215"/>
      <c r="CX310" s="215"/>
      <c r="CY310" s="215"/>
      <c r="CZ310" s="218"/>
      <c r="DA310" s="215"/>
      <c r="DB310" s="215"/>
      <c r="DC310" s="215"/>
      <c r="DD310" s="217"/>
      <c r="DE310" s="215"/>
      <c r="DF310" s="215"/>
      <c r="DG310" s="215"/>
      <c r="DH310" s="215"/>
      <c r="DI310" s="215"/>
      <c r="DJ310" s="219"/>
      <c r="DK310" s="215"/>
      <c r="DL310" s="215"/>
      <c r="DM310" s="215"/>
      <c r="DN310" s="217"/>
      <c r="DO310" s="215"/>
      <c r="DP310" s="215"/>
      <c r="DQ310" s="215"/>
      <c r="DR310" s="215"/>
      <c r="DS310" s="215"/>
      <c r="DT310" s="218"/>
      <c r="DU310" s="215"/>
      <c r="DV310" s="215"/>
      <c r="DW310" s="215"/>
      <c r="DX310" s="217"/>
      <c r="DY310" s="215"/>
      <c r="DZ310" s="215"/>
      <c r="EA310" s="215"/>
      <c r="EB310" s="215"/>
      <c r="EC310" s="215"/>
      <c r="ED310" s="218"/>
      <c r="EE310" s="215"/>
      <c r="EF310" s="215"/>
      <c r="EG310" s="215"/>
      <c r="EH310" s="217"/>
      <c r="EI310" s="215"/>
      <c r="EJ310" s="215"/>
      <c r="EK310" s="215"/>
      <c r="EL310" s="215"/>
      <c r="EM310" s="215"/>
      <c r="EN310" s="218"/>
      <c r="EO310" s="215"/>
      <c r="EP310" s="215"/>
      <c r="EQ310" s="215"/>
      <c r="ER310" s="217"/>
      <c r="ES310" s="215"/>
      <c r="ET310" s="215"/>
      <c r="EU310" s="215"/>
      <c r="EV310" s="215"/>
      <c r="EW310" s="215"/>
      <c r="EX310" s="218"/>
      <c r="EY310" s="215"/>
      <c r="EZ310" s="215"/>
      <c r="FA310" s="215"/>
      <c r="FB310" s="217"/>
      <c r="FC310" s="215"/>
      <c r="FD310" s="215"/>
      <c r="FE310" s="215"/>
      <c r="FF310" s="215"/>
      <c r="FG310" s="215"/>
      <c r="FH310" s="218"/>
      <c r="FI310" s="215"/>
      <c r="FJ310" s="215"/>
      <c r="FK310" s="215"/>
      <c r="FL310" s="217"/>
      <c r="FM310" s="215"/>
      <c r="FN310" s="215"/>
      <c r="FO310" s="215"/>
      <c r="FP310" s="215"/>
      <c r="FQ310" s="215"/>
      <c r="FR310" s="218"/>
      <c r="FS310" s="215"/>
      <c r="FT310" s="215"/>
      <c r="FU310" s="215"/>
      <c r="FV310" s="217"/>
      <c r="FW310" s="215"/>
      <c r="FX310" s="215"/>
      <c r="FY310" s="215"/>
      <c r="FZ310" s="215"/>
      <c r="GA310" s="215"/>
      <c r="GB310" s="218"/>
      <c r="GC310" s="215"/>
      <c r="GD310" s="215"/>
      <c r="GE310" s="215"/>
      <c r="GF310" s="217"/>
      <c r="GG310" s="218"/>
      <c r="GH310" s="215"/>
      <c r="GI310" s="215"/>
      <c r="GJ310" s="215"/>
      <c r="GK310" s="215"/>
      <c r="GL310" s="1505"/>
      <c r="GM310" s="2160"/>
      <c r="GN310" s="613"/>
      <c r="GO310" s="1699"/>
    </row>
    <row r="311" spans="1:197" ht="10.35" hidden="1" customHeight="1">
      <c r="A311" s="1387"/>
      <c r="B311" s="1390"/>
      <c r="C311" s="1390"/>
      <c r="D311" s="1381"/>
      <c r="E311" s="1390"/>
      <c r="F311" s="1381"/>
      <c r="G311" s="1393"/>
      <c r="H311" s="1520"/>
      <c r="I311" s="1510"/>
      <c r="J311" s="1511"/>
      <c r="K311" s="1511"/>
      <c r="L311" s="1511"/>
      <c r="M311" s="1511"/>
      <c r="N311" s="1510"/>
      <c r="O311" s="1511"/>
      <c r="P311" s="1511"/>
      <c r="Q311" s="1511"/>
      <c r="R311" s="1512"/>
      <c r="S311" s="1511"/>
      <c r="T311" s="1511"/>
      <c r="U311" s="1511"/>
      <c r="V311" s="1511"/>
      <c r="W311" s="1511"/>
      <c r="X311" s="1510"/>
      <c r="Y311" s="1511"/>
      <c r="Z311" s="1511"/>
      <c r="AA311" s="1511"/>
      <c r="AB311" s="1512"/>
      <c r="AC311" s="1511"/>
      <c r="AD311" s="1511"/>
      <c r="AE311" s="1511"/>
      <c r="AF311" s="1511"/>
      <c r="AG311" s="1511"/>
      <c r="AH311" s="1510"/>
      <c r="AI311" s="1511"/>
      <c r="AJ311" s="1511"/>
      <c r="AK311" s="1511"/>
      <c r="AL311" s="1512"/>
      <c r="AM311" s="1511"/>
      <c r="AN311" s="1511"/>
      <c r="AO311" s="1511"/>
      <c r="AP311" s="1511"/>
      <c r="AQ311" s="1511"/>
      <c r="AR311" s="1510"/>
      <c r="AS311" s="1511"/>
      <c r="AT311" s="1511"/>
      <c r="AU311" s="1511"/>
      <c r="AV311" s="1512"/>
      <c r="AW311" s="1510"/>
      <c r="AX311" s="1511"/>
      <c r="AY311" s="1511"/>
      <c r="AZ311" s="1511"/>
      <c r="BA311" s="1521"/>
      <c r="BB311" s="1511"/>
      <c r="BC311" s="1511"/>
      <c r="BD311" s="1511"/>
      <c r="BE311" s="1511"/>
      <c r="BF311" s="1511"/>
      <c r="BG311" s="1510"/>
      <c r="BH311" s="1511"/>
      <c r="BI311" s="1511"/>
      <c r="BJ311" s="1511"/>
      <c r="BK311" s="1512"/>
      <c r="BL311" s="1511"/>
      <c r="BM311" s="1511"/>
      <c r="BN311" s="1511"/>
      <c r="BO311" s="1511"/>
      <c r="BP311" s="1511"/>
      <c r="BQ311" s="1510"/>
      <c r="BR311" s="1511"/>
      <c r="BS311" s="1511"/>
      <c r="BT311" s="1511"/>
      <c r="BU311" s="1512"/>
      <c r="BV311" s="1511"/>
      <c r="BW311" s="1511"/>
      <c r="BX311" s="1511"/>
      <c r="BY311" s="1511"/>
      <c r="BZ311" s="1511"/>
      <c r="CA311" s="1510"/>
      <c r="CB311" s="1511"/>
      <c r="CC311" s="1511"/>
      <c r="CD311" s="1511"/>
      <c r="CE311" s="1512"/>
      <c r="CF311" s="1510"/>
      <c r="CG311" s="1511"/>
      <c r="CH311" s="1511"/>
      <c r="CI311" s="1511"/>
      <c r="CJ311" s="1512"/>
      <c r="CK311" s="1511"/>
      <c r="CL311" s="1511"/>
      <c r="CM311" s="1511"/>
      <c r="CN311" s="1511"/>
      <c r="CO311" s="1511"/>
      <c r="CP311" s="1510"/>
      <c r="CQ311" s="1511"/>
      <c r="CR311" s="1511"/>
      <c r="CS311" s="1511"/>
      <c r="CT311" s="1512"/>
      <c r="CU311" s="1511"/>
      <c r="CV311" s="1511"/>
      <c r="CW311" s="1511"/>
      <c r="CX311" s="1511"/>
      <c r="CY311" s="1511"/>
      <c r="CZ311" s="1510"/>
      <c r="DA311" s="1511"/>
      <c r="DB311" s="1511"/>
      <c r="DC311" s="1511"/>
      <c r="DD311" s="1512"/>
      <c r="DE311" s="1511"/>
      <c r="DF311" s="1511"/>
      <c r="DG311" s="1511"/>
      <c r="DH311" s="1511"/>
      <c r="DI311" s="1511"/>
      <c r="DJ311" s="1522"/>
      <c r="DK311" s="1511"/>
      <c r="DL311" s="1511"/>
      <c r="DM311" s="1511"/>
      <c r="DN311" s="1512"/>
      <c r="DO311" s="1511"/>
      <c r="DP311" s="1511"/>
      <c r="DQ311" s="1511"/>
      <c r="DR311" s="1511"/>
      <c r="DS311" s="1511"/>
      <c r="DT311" s="1510"/>
      <c r="DU311" s="1511"/>
      <c r="DV311" s="1511"/>
      <c r="DW311" s="1511"/>
      <c r="DX311" s="1512"/>
      <c r="DY311" s="1511"/>
      <c r="DZ311" s="1511"/>
      <c r="EA311" s="1511"/>
      <c r="EB311" s="1511"/>
      <c r="EC311" s="1511"/>
      <c r="ED311" s="1510"/>
      <c r="EE311" s="1511"/>
      <c r="EF311" s="1511"/>
      <c r="EG311" s="1511"/>
      <c r="EH311" s="1512"/>
      <c r="EI311" s="1511"/>
      <c r="EJ311" s="1511"/>
      <c r="EK311" s="1511"/>
      <c r="EL311" s="1511"/>
      <c r="EM311" s="1511"/>
      <c r="EN311" s="1510"/>
      <c r="EO311" s="1511"/>
      <c r="EP311" s="1511"/>
      <c r="EQ311" s="1511"/>
      <c r="ER311" s="1512"/>
      <c r="ES311" s="1511"/>
      <c r="ET311" s="1511"/>
      <c r="EU311" s="1511"/>
      <c r="EV311" s="1511"/>
      <c r="EW311" s="1511"/>
      <c r="EX311" s="1510"/>
      <c r="EY311" s="1511"/>
      <c r="EZ311" s="1511"/>
      <c r="FA311" s="1511"/>
      <c r="FB311" s="1512"/>
      <c r="FC311" s="1511"/>
      <c r="FD311" s="1511"/>
      <c r="FE311" s="1511"/>
      <c r="FF311" s="1511"/>
      <c r="FG311" s="1511"/>
      <c r="FH311" s="1510"/>
      <c r="FI311" s="1511"/>
      <c r="FJ311" s="1511"/>
      <c r="FK311" s="1511"/>
      <c r="FL311" s="1512"/>
      <c r="FM311" s="1511"/>
      <c r="FN311" s="1511"/>
      <c r="FO311" s="1511"/>
      <c r="FP311" s="1511"/>
      <c r="FQ311" s="1511"/>
      <c r="FR311" s="1510"/>
      <c r="FS311" s="1511"/>
      <c r="FT311" s="1511"/>
      <c r="FU311" s="1511"/>
      <c r="FV311" s="1512"/>
      <c r="FW311" s="1511"/>
      <c r="FX311" s="1511"/>
      <c r="FY311" s="1511"/>
      <c r="FZ311" s="1511"/>
      <c r="GA311" s="1511"/>
      <c r="GB311" s="1510"/>
      <c r="GC311" s="1511"/>
      <c r="GD311" s="1511"/>
      <c r="GE311" s="1511"/>
      <c r="GF311" s="1512"/>
      <c r="GG311" s="1510"/>
      <c r="GH311" s="1511"/>
      <c r="GI311" s="1511"/>
      <c r="GJ311" s="1511"/>
      <c r="GK311" s="1512"/>
      <c r="GL311" s="1514"/>
      <c r="GM311" s="2160"/>
      <c r="GN311" s="613"/>
      <c r="GO311" s="1699"/>
    </row>
    <row r="312" spans="1:197" ht="10.35" hidden="1" customHeight="1">
      <c r="A312" s="1387"/>
      <c r="B312" s="1390"/>
      <c r="C312" s="1390"/>
      <c r="D312" s="1381"/>
      <c r="E312" s="1390"/>
      <c r="F312" s="1381"/>
      <c r="G312" s="1728" t="s">
        <v>767</v>
      </c>
      <c r="H312" s="1515"/>
      <c r="I312" s="214"/>
      <c r="J312" s="215"/>
      <c r="K312" s="215"/>
      <c r="L312" s="215"/>
      <c r="M312" s="215"/>
      <c r="N312" s="218"/>
      <c r="O312" s="215"/>
      <c r="P312" s="215"/>
      <c r="Q312" s="215"/>
      <c r="R312" s="217"/>
      <c r="S312" s="215"/>
      <c r="T312" s="215"/>
      <c r="U312" s="215"/>
      <c r="V312" s="215"/>
      <c r="W312" s="215"/>
      <c r="X312" s="218"/>
      <c r="Y312" s="215"/>
      <c r="Z312" s="215"/>
      <c r="AA312" s="215"/>
      <c r="AB312" s="217"/>
      <c r="AC312" s="215"/>
      <c r="AD312" s="215"/>
      <c r="AE312" s="215"/>
      <c r="AF312" s="215"/>
      <c r="AG312" s="215"/>
      <c r="AH312" s="218"/>
      <c r="AI312" s="215"/>
      <c r="AJ312" s="215"/>
      <c r="AK312" s="215"/>
      <c r="AL312" s="217"/>
      <c r="AM312" s="215"/>
      <c r="AN312" s="215"/>
      <c r="AO312" s="215"/>
      <c r="AP312" s="215"/>
      <c r="AQ312" s="215"/>
      <c r="AR312" s="218"/>
      <c r="AS312" s="215"/>
      <c r="AT312" s="215"/>
      <c r="AU312" s="215"/>
      <c r="AV312" s="217"/>
      <c r="AW312" s="218"/>
      <c r="AX312" s="215"/>
      <c r="AY312" s="215"/>
      <c r="AZ312" s="215"/>
      <c r="BA312" s="220"/>
      <c r="BB312" s="215"/>
      <c r="BC312" s="215"/>
      <c r="BD312" s="215"/>
      <c r="BE312" s="215"/>
      <c r="BF312" s="215"/>
      <c r="BG312" s="218"/>
      <c r="BH312" s="215"/>
      <c r="BI312" s="215"/>
      <c r="BJ312" s="215"/>
      <c r="BK312" s="217"/>
      <c r="BL312" s="215"/>
      <c r="BM312" s="215"/>
      <c r="BN312" s="215"/>
      <c r="BO312" s="215"/>
      <c r="BP312" s="215"/>
      <c r="BQ312" s="218"/>
      <c r="BR312" s="215"/>
      <c r="BS312" s="215"/>
      <c r="BT312" s="215"/>
      <c r="BU312" s="217"/>
      <c r="BV312" s="215"/>
      <c r="BW312" s="215"/>
      <c r="BX312" s="215"/>
      <c r="BY312" s="215"/>
      <c r="BZ312" s="215"/>
      <c r="CA312" s="218"/>
      <c r="CB312" s="215"/>
      <c r="CC312" s="215"/>
      <c r="CD312" s="215"/>
      <c r="CE312" s="217"/>
      <c r="CF312" s="218"/>
      <c r="CG312" s="215"/>
      <c r="CH312" s="215"/>
      <c r="CI312" s="215"/>
      <c r="CJ312" s="217"/>
      <c r="CK312" s="215"/>
      <c r="CL312" s="215"/>
      <c r="CM312" s="215"/>
      <c r="CN312" s="215"/>
      <c r="CO312" s="215"/>
      <c r="CP312" s="218"/>
      <c r="CQ312" s="215"/>
      <c r="CR312" s="215"/>
      <c r="CS312" s="215"/>
      <c r="CT312" s="217"/>
      <c r="CU312" s="215"/>
      <c r="CV312" s="215"/>
      <c r="CW312" s="215"/>
      <c r="CX312" s="215"/>
      <c r="CY312" s="215"/>
      <c r="CZ312" s="218"/>
      <c r="DA312" s="215"/>
      <c r="DB312" s="215"/>
      <c r="DC312" s="215"/>
      <c r="DD312" s="217"/>
      <c r="DE312" s="215"/>
      <c r="DF312" s="215"/>
      <c r="DG312" s="215"/>
      <c r="DH312" s="215"/>
      <c r="DI312" s="215"/>
      <c r="DJ312" s="219"/>
      <c r="DK312" s="215"/>
      <c r="DL312" s="215"/>
      <c r="DM312" s="215"/>
      <c r="DN312" s="217"/>
      <c r="DO312" s="215"/>
      <c r="DP312" s="215"/>
      <c r="DQ312" s="215"/>
      <c r="DR312" s="215"/>
      <c r="DS312" s="215"/>
      <c r="DT312" s="218"/>
      <c r="DU312" s="215"/>
      <c r="DV312" s="215"/>
      <c r="DW312" s="215"/>
      <c r="DX312" s="217"/>
      <c r="DY312" s="215"/>
      <c r="DZ312" s="215"/>
      <c r="EA312" s="215"/>
      <c r="EB312" s="215"/>
      <c r="EC312" s="215"/>
      <c r="ED312" s="218"/>
      <c r="EE312" s="215"/>
      <c r="EF312" s="215"/>
      <c r="EG312" s="215"/>
      <c r="EH312" s="217"/>
      <c r="EI312" s="215"/>
      <c r="EJ312" s="215"/>
      <c r="EK312" s="215"/>
      <c r="EL312" s="215"/>
      <c r="EM312" s="215"/>
      <c r="EN312" s="218"/>
      <c r="EO312" s="215"/>
      <c r="EP312" s="215"/>
      <c r="EQ312" s="215"/>
      <c r="ER312" s="217"/>
      <c r="ES312" s="215"/>
      <c r="ET312" s="215"/>
      <c r="EU312" s="215"/>
      <c r="EV312" s="215"/>
      <c r="EW312" s="215"/>
      <c r="EX312" s="218"/>
      <c r="EY312" s="215"/>
      <c r="EZ312" s="215"/>
      <c r="FA312" s="215"/>
      <c r="FB312" s="217"/>
      <c r="FC312" s="215"/>
      <c r="FD312" s="215"/>
      <c r="FE312" s="215"/>
      <c r="FF312" s="215"/>
      <c r="FG312" s="215"/>
      <c r="FH312" s="218"/>
      <c r="FI312" s="215"/>
      <c r="FJ312" s="215"/>
      <c r="FK312" s="215"/>
      <c r="FL312" s="217"/>
      <c r="FM312" s="215"/>
      <c r="FN312" s="215"/>
      <c r="FO312" s="215"/>
      <c r="FP312" s="215"/>
      <c r="FQ312" s="215"/>
      <c r="FR312" s="218"/>
      <c r="FS312" s="215"/>
      <c r="FT312" s="215"/>
      <c r="FU312" s="215"/>
      <c r="FV312" s="217"/>
      <c r="FW312" s="215"/>
      <c r="FX312" s="215"/>
      <c r="FY312" s="215"/>
      <c r="FZ312" s="215"/>
      <c r="GA312" s="215"/>
      <c r="GB312" s="218"/>
      <c r="GC312" s="215"/>
      <c r="GD312" s="215"/>
      <c r="GE312" s="215"/>
      <c r="GF312" s="217"/>
      <c r="GG312" s="218"/>
      <c r="GH312" s="215"/>
      <c r="GI312" s="215"/>
      <c r="GJ312" s="215"/>
      <c r="GK312" s="215"/>
      <c r="GL312" s="1504">
        <f>SUM(I314:GK314)</f>
        <v>0</v>
      </c>
      <c r="GM312" s="2157">
        <f>ROUND(GL312/20,2)</f>
        <v>0</v>
      </c>
      <c r="GN312" s="613"/>
      <c r="GO312" s="1699"/>
    </row>
    <row r="313" spans="1:197" ht="10.35" hidden="1" customHeight="1">
      <c r="A313" s="1387"/>
      <c r="B313" s="1390"/>
      <c r="C313" s="1390"/>
      <c r="D313" s="1381"/>
      <c r="E313" s="1390"/>
      <c r="F313" s="1381"/>
      <c r="G313" s="1728"/>
      <c r="H313" s="1515"/>
      <c r="I313" s="214"/>
      <c r="J313" s="215"/>
      <c r="K313" s="215"/>
      <c r="L313" s="215"/>
      <c r="M313" s="215"/>
      <c r="N313" s="218"/>
      <c r="O313" s="215"/>
      <c r="P313" s="215"/>
      <c r="Q313" s="215"/>
      <c r="R313" s="217"/>
      <c r="S313" s="215"/>
      <c r="T313" s="215"/>
      <c r="U313" s="215"/>
      <c r="V313" s="215"/>
      <c r="W313" s="215"/>
      <c r="X313" s="218"/>
      <c r="Y313" s="215"/>
      <c r="Z313" s="215"/>
      <c r="AA313" s="215"/>
      <c r="AB313" s="217"/>
      <c r="AC313" s="215"/>
      <c r="AD313" s="215"/>
      <c r="AE313" s="215"/>
      <c r="AF313" s="215"/>
      <c r="AG313" s="215"/>
      <c r="AH313" s="218"/>
      <c r="AI313" s="215"/>
      <c r="AJ313" s="215"/>
      <c r="AK313" s="215"/>
      <c r="AL313" s="217"/>
      <c r="AM313" s="215"/>
      <c r="AN313" s="215"/>
      <c r="AO313" s="215"/>
      <c r="AP313" s="215"/>
      <c r="AQ313" s="215"/>
      <c r="AR313" s="218"/>
      <c r="AS313" s="215"/>
      <c r="AT313" s="215"/>
      <c r="AU313" s="215"/>
      <c r="AV313" s="217"/>
      <c r="AW313" s="218"/>
      <c r="AX313" s="215"/>
      <c r="AY313" s="215"/>
      <c r="AZ313" s="215"/>
      <c r="BA313" s="220"/>
      <c r="BB313" s="215"/>
      <c r="BC313" s="215"/>
      <c r="BD313" s="215"/>
      <c r="BE313" s="215"/>
      <c r="BF313" s="215"/>
      <c r="BG313" s="218"/>
      <c r="BH313" s="215"/>
      <c r="BI313" s="215"/>
      <c r="BJ313" s="215"/>
      <c r="BK313" s="217"/>
      <c r="BL313" s="215"/>
      <c r="BM313" s="215"/>
      <c r="BN313" s="215"/>
      <c r="BO313" s="215"/>
      <c r="BP313" s="215"/>
      <c r="BQ313" s="218"/>
      <c r="BR313" s="215"/>
      <c r="BS313" s="215"/>
      <c r="BT313" s="215"/>
      <c r="BU313" s="217"/>
      <c r="BV313" s="215"/>
      <c r="BW313" s="215"/>
      <c r="BX313" s="215"/>
      <c r="BY313" s="215"/>
      <c r="BZ313" s="215"/>
      <c r="CA313" s="218"/>
      <c r="CB313" s="215"/>
      <c r="CC313" s="215"/>
      <c r="CD313" s="215"/>
      <c r="CE313" s="217"/>
      <c r="CF313" s="218"/>
      <c r="CG313" s="215"/>
      <c r="CH313" s="215"/>
      <c r="CI313" s="215"/>
      <c r="CJ313" s="217"/>
      <c r="CK313" s="215"/>
      <c r="CL313" s="215"/>
      <c r="CM313" s="215"/>
      <c r="CN313" s="215"/>
      <c r="CO313" s="215"/>
      <c r="CP313" s="218"/>
      <c r="CQ313" s="215"/>
      <c r="CR313" s="215"/>
      <c r="CS313" s="215"/>
      <c r="CT313" s="217"/>
      <c r="CU313" s="215"/>
      <c r="CV313" s="215"/>
      <c r="CW313" s="215"/>
      <c r="CX313" s="215"/>
      <c r="CY313" s="215"/>
      <c r="CZ313" s="218"/>
      <c r="DA313" s="215"/>
      <c r="DB313" s="215"/>
      <c r="DC313" s="215"/>
      <c r="DD313" s="217"/>
      <c r="DE313" s="215"/>
      <c r="DF313" s="215"/>
      <c r="DG313" s="215"/>
      <c r="DH313" s="215"/>
      <c r="DI313" s="215"/>
      <c r="DJ313" s="219"/>
      <c r="DK313" s="215"/>
      <c r="DL313" s="215"/>
      <c r="DM313" s="215"/>
      <c r="DN313" s="217"/>
      <c r="DO313" s="215"/>
      <c r="DP313" s="215"/>
      <c r="DQ313" s="215"/>
      <c r="DR313" s="215"/>
      <c r="DS313" s="215"/>
      <c r="DT313" s="218"/>
      <c r="DU313" s="215"/>
      <c r="DV313" s="215"/>
      <c r="DW313" s="215"/>
      <c r="DX313" s="217"/>
      <c r="DY313" s="215"/>
      <c r="DZ313" s="215"/>
      <c r="EA313" s="215"/>
      <c r="EB313" s="215"/>
      <c r="EC313" s="215"/>
      <c r="ED313" s="218"/>
      <c r="EE313" s="215"/>
      <c r="EF313" s="215"/>
      <c r="EG313" s="215"/>
      <c r="EH313" s="217"/>
      <c r="EI313" s="215"/>
      <c r="EJ313" s="215"/>
      <c r="EK313" s="215"/>
      <c r="EL313" s="215"/>
      <c r="EM313" s="215"/>
      <c r="EN313" s="218"/>
      <c r="EO313" s="215"/>
      <c r="EP313" s="215"/>
      <c r="EQ313" s="215"/>
      <c r="ER313" s="217"/>
      <c r="ES313" s="215"/>
      <c r="ET313" s="215"/>
      <c r="EU313" s="215"/>
      <c r="EV313" s="215"/>
      <c r="EW313" s="215"/>
      <c r="EX313" s="218"/>
      <c r="EY313" s="215"/>
      <c r="EZ313" s="215"/>
      <c r="FA313" s="215"/>
      <c r="FB313" s="217"/>
      <c r="FC313" s="215"/>
      <c r="FD313" s="215"/>
      <c r="FE313" s="215"/>
      <c r="FF313" s="215"/>
      <c r="FG313" s="215"/>
      <c r="FH313" s="218"/>
      <c r="FI313" s="215"/>
      <c r="FJ313" s="215"/>
      <c r="FK313" s="215"/>
      <c r="FL313" s="217"/>
      <c r="FM313" s="215"/>
      <c r="FN313" s="215"/>
      <c r="FO313" s="215"/>
      <c r="FP313" s="215"/>
      <c r="FQ313" s="215"/>
      <c r="FR313" s="218"/>
      <c r="FS313" s="215"/>
      <c r="FT313" s="215"/>
      <c r="FU313" s="215"/>
      <c r="FV313" s="217"/>
      <c r="FW313" s="215"/>
      <c r="FX313" s="215"/>
      <c r="FY313" s="215"/>
      <c r="FZ313" s="215"/>
      <c r="GA313" s="215"/>
      <c r="GB313" s="218"/>
      <c r="GC313" s="215"/>
      <c r="GD313" s="215"/>
      <c r="GE313" s="215"/>
      <c r="GF313" s="217"/>
      <c r="GG313" s="218"/>
      <c r="GH313" s="215"/>
      <c r="GI313" s="215"/>
      <c r="GJ313" s="215"/>
      <c r="GK313" s="215"/>
      <c r="GL313" s="1505"/>
      <c r="GM313" s="2154"/>
      <c r="GN313" s="613"/>
      <c r="GO313" s="1699"/>
    </row>
    <row r="314" spans="1:197" ht="10.35" hidden="1" customHeight="1">
      <c r="A314" s="1387"/>
      <c r="B314" s="1390"/>
      <c r="C314" s="1390"/>
      <c r="D314" s="1381"/>
      <c r="E314" s="1390"/>
      <c r="F314" s="1381"/>
      <c r="G314" s="1729"/>
      <c r="H314" s="1520"/>
      <c r="I314" s="1517"/>
      <c r="J314" s="1511"/>
      <c r="K314" s="1511"/>
      <c r="L314" s="1511"/>
      <c r="M314" s="1511"/>
      <c r="N314" s="1510"/>
      <c r="O314" s="1511"/>
      <c r="P314" s="1511"/>
      <c r="Q314" s="1511"/>
      <c r="R314" s="1512"/>
      <c r="S314" s="1511"/>
      <c r="T314" s="1511"/>
      <c r="U314" s="1511"/>
      <c r="V314" s="1511"/>
      <c r="W314" s="1511"/>
      <c r="X314" s="1510"/>
      <c r="Y314" s="1511"/>
      <c r="Z314" s="1511"/>
      <c r="AA314" s="1511"/>
      <c r="AB314" s="1512"/>
      <c r="AC314" s="1511"/>
      <c r="AD314" s="1511"/>
      <c r="AE314" s="1511"/>
      <c r="AF314" s="1511"/>
      <c r="AG314" s="1511"/>
      <c r="AH314" s="1510"/>
      <c r="AI314" s="1511"/>
      <c r="AJ314" s="1511"/>
      <c r="AK314" s="1511"/>
      <c r="AL314" s="1512"/>
      <c r="AM314" s="1511"/>
      <c r="AN314" s="1511"/>
      <c r="AO314" s="1511"/>
      <c r="AP314" s="1511"/>
      <c r="AQ314" s="1511"/>
      <c r="AR314" s="1510"/>
      <c r="AS314" s="1511"/>
      <c r="AT314" s="1511"/>
      <c r="AU314" s="1511"/>
      <c r="AV314" s="1512"/>
      <c r="AW314" s="1510"/>
      <c r="AX314" s="1511"/>
      <c r="AY314" s="1511"/>
      <c r="AZ314" s="1511"/>
      <c r="BA314" s="1521"/>
      <c r="BB314" s="1511"/>
      <c r="BC314" s="1511"/>
      <c r="BD314" s="1511"/>
      <c r="BE314" s="1511"/>
      <c r="BF314" s="1511"/>
      <c r="BG314" s="1510"/>
      <c r="BH314" s="1511"/>
      <c r="BI314" s="1511"/>
      <c r="BJ314" s="1511"/>
      <c r="BK314" s="1512"/>
      <c r="BL314" s="1511"/>
      <c r="BM314" s="1511"/>
      <c r="BN314" s="1511"/>
      <c r="BO314" s="1511"/>
      <c r="BP314" s="1511"/>
      <c r="BQ314" s="1510"/>
      <c r="BR314" s="1511"/>
      <c r="BS314" s="1511"/>
      <c r="BT314" s="1511"/>
      <c r="BU314" s="1512"/>
      <c r="BV314" s="1511"/>
      <c r="BW314" s="1511"/>
      <c r="BX314" s="1511"/>
      <c r="BY314" s="1511"/>
      <c r="BZ314" s="1511"/>
      <c r="CA314" s="1510"/>
      <c r="CB314" s="1511"/>
      <c r="CC314" s="1511"/>
      <c r="CD314" s="1511"/>
      <c r="CE314" s="1512"/>
      <c r="CF314" s="1510"/>
      <c r="CG314" s="1511"/>
      <c r="CH314" s="1511"/>
      <c r="CI314" s="1511"/>
      <c r="CJ314" s="1512"/>
      <c r="CK314" s="1511"/>
      <c r="CL314" s="1511"/>
      <c r="CM314" s="1511"/>
      <c r="CN314" s="1511"/>
      <c r="CO314" s="1511"/>
      <c r="CP314" s="1510"/>
      <c r="CQ314" s="1511"/>
      <c r="CR314" s="1511"/>
      <c r="CS314" s="1511"/>
      <c r="CT314" s="1512"/>
      <c r="CU314" s="1511"/>
      <c r="CV314" s="1511"/>
      <c r="CW314" s="1511"/>
      <c r="CX314" s="1511"/>
      <c r="CY314" s="1511"/>
      <c r="CZ314" s="1510"/>
      <c r="DA314" s="1511"/>
      <c r="DB314" s="1511"/>
      <c r="DC314" s="1511"/>
      <c r="DD314" s="1512"/>
      <c r="DE314" s="1511"/>
      <c r="DF314" s="1511"/>
      <c r="DG314" s="1511"/>
      <c r="DH314" s="1511"/>
      <c r="DI314" s="1511"/>
      <c r="DJ314" s="1522"/>
      <c r="DK314" s="1511"/>
      <c r="DL314" s="1511"/>
      <c r="DM314" s="1511"/>
      <c r="DN314" s="1512"/>
      <c r="DO314" s="1511"/>
      <c r="DP314" s="1511"/>
      <c r="DQ314" s="1511"/>
      <c r="DR314" s="1511"/>
      <c r="DS314" s="1511"/>
      <c r="DT314" s="1510"/>
      <c r="DU314" s="1511"/>
      <c r="DV314" s="1511"/>
      <c r="DW314" s="1511"/>
      <c r="DX314" s="1512"/>
      <c r="DY314" s="1511"/>
      <c r="DZ314" s="1511"/>
      <c r="EA314" s="1511"/>
      <c r="EB314" s="1511"/>
      <c r="EC314" s="1511"/>
      <c r="ED314" s="1510"/>
      <c r="EE314" s="1511"/>
      <c r="EF314" s="1511"/>
      <c r="EG314" s="1511"/>
      <c r="EH314" s="1512"/>
      <c r="EI314" s="1511"/>
      <c r="EJ314" s="1511"/>
      <c r="EK314" s="1511"/>
      <c r="EL314" s="1511"/>
      <c r="EM314" s="1511"/>
      <c r="EN314" s="1510"/>
      <c r="EO314" s="1511"/>
      <c r="EP314" s="1511"/>
      <c r="EQ314" s="1511"/>
      <c r="ER314" s="1512"/>
      <c r="ES314" s="1511"/>
      <c r="ET314" s="1511"/>
      <c r="EU314" s="1511"/>
      <c r="EV314" s="1511"/>
      <c r="EW314" s="1511"/>
      <c r="EX314" s="1510"/>
      <c r="EY314" s="1511"/>
      <c r="EZ314" s="1511"/>
      <c r="FA314" s="1511"/>
      <c r="FB314" s="1512"/>
      <c r="FC314" s="1511"/>
      <c r="FD314" s="1511"/>
      <c r="FE314" s="1511"/>
      <c r="FF314" s="1511"/>
      <c r="FG314" s="1511"/>
      <c r="FH314" s="1510"/>
      <c r="FI314" s="1511"/>
      <c r="FJ314" s="1511"/>
      <c r="FK314" s="1511"/>
      <c r="FL314" s="1512"/>
      <c r="FM314" s="1511"/>
      <c r="FN314" s="1511"/>
      <c r="FO314" s="1511"/>
      <c r="FP314" s="1511"/>
      <c r="FQ314" s="1511"/>
      <c r="FR314" s="1510"/>
      <c r="FS314" s="1511"/>
      <c r="FT314" s="1511"/>
      <c r="FU314" s="1511"/>
      <c r="FV314" s="1512"/>
      <c r="FW314" s="1511"/>
      <c r="FX314" s="1511"/>
      <c r="FY314" s="1511"/>
      <c r="FZ314" s="1511"/>
      <c r="GA314" s="1511"/>
      <c r="GB314" s="1510"/>
      <c r="GC314" s="1511"/>
      <c r="GD314" s="1511"/>
      <c r="GE314" s="1511"/>
      <c r="GF314" s="1512"/>
      <c r="GG314" s="1510"/>
      <c r="GH314" s="1511"/>
      <c r="GI314" s="1511"/>
      <c r="GJ314" s="1511"/>
      <c r="GK314" s="1513"/>
      <c r="GL314" s="1514"/>
      <c r="GM314" s="2155"/>
      <c r="GN314" s="613"/>
      <c r="GO314" s="1699"/>
    </row>
    <row r="315" spans="1:197" ht="10.35" hidden="1" customHeight="1">
      <c r="A315" s="1387"/>
      <c r="B315" s="1390"/>
      <c r="C315" s="1390"/>
      <c r="D315" s="1381"/>
      <c r="E315" s="1390"/>
      <c r="F315" s="1381"/>
      <c r="G315" s="1392" t="s">
        <v>716</v>
      </c>
      <c r="H315" s="1515"/>
      <c r="I315" s="214"/>
      <c r="J315" s="215"/>
      <c r="K315" s="215"/>
      <c r="L315" s="215"/>
      <c r="M315" s="215"/>
      <c r="N315" s="218"/>
      <c r="O315" s="215"/>
      <c r="P315" s="215"/>
      <c r="Q315" s="215"/>
      <c r="R315" s="217"/>
      <c r="S315" s="215"/>
      <c r="T315" s="215"/>
      <c r="U315" s="215"/>
      <c r="V315" s="215"/>
      <c r="W315" s="215"/>
      <c r="X315" s="218"/>
      <c r="Y315" s="215"/>
      <c r="Z315" s="215"/>
      <c r="AA315" s="215"/>
      <c r="AB315" s="217"/>
      <c r="AC315" s="215"/>
      <c r="AD315" s="215"/>
      <c r="AE315" s="215"/>
      <c r="AF315" s="215"/>
      <c r="AG315" s="215"/>
      <c r="AH315" s="218"/>
      <c r="AI315" s="215"/>
      <c r="AJ315" s="215"/>
      <c r="AK315" s="215"/>
      <c r="AL315" s="217"/>
      <c r="AM315" s="215"/>
      <c r="AN315" s="215"/>
      <c r="AO315" s="215"/>
      <c r="AP315" s="215"/>
      <c r="AQ315" s="215"/>
      <c r="AR315" s="218"/>
      <c r="AS315" s="215"/>
      <c r="AT315" s="215"/>
      <c r="AU315" s="215"/>
      <c r="AV315" s="217"/>
      <c r="AW315" s="218"/>
      <c r="AX315" s="215"/>
      <c r="AY315" s="215"/>
      <c r="AZ315" s="215"/>
      <c r="BA315" s="220"/>
      <c r="BB315" s="215"/>
      <c r="BC315" s="215"/>
      <c r="BD315" s="215"/>
      <c r="BE315" s="215"/>
      <c r="BF315" s="215"/>
      <c r="BG315" s="218"/>
      <c r="BH315" s="215"/>
      <c r="BI315" s="215"/>
      <c r="BJ315" s="215"/>
      <c r="BK315" s="217"/>
      <c r="BL315" s="215"/>
      <c r="BM315" s="215"/>
      <c r="BN315" s="215"/>
      <c r="BO315" s="215"/>
      <c r="BP315" s="215"/>
      <c r="BQ315" s="218"/>
      <c r="BR315" s="215"/>
      <c r="BS315" s="215"/>
      <c r="BT315" s="215"/>
      <c r="BU315" s="217"/>
      <c r="BV315" s="215"/>
      <c r="BW315" s="215"/>
      <c r="BX315" s="215"/>
      <c r="BY315" s="215"/>
      <c r="BZ315" s="215"/>
      <c r="CA315" s="218"/>
      <c r="CB315" s="215"/>
      <c r="CC315" s="215"/>
      <c r="CD315" s="215"/>
      <c r="CE315" s="217"/>
      <c r="CF315" s="218"/>
      <c r="CG315" s="215"/>
      <c r="CH315" s="215"/>
      <c r="CI315" s="215"/>
      <c r="CJ315" s="217"/>
      <c r="CK315" s="215"/>
      <c r="CL315" s="215"/>
      <c r="CM315" s="215"/>
      <c r="CN315" s="215"/>
      <c r="CO315" s="215"/>
      <c r="CP315" s="218"/>
      <c r="CQ315" s="215"/>
      <c r="CR315" s="215"/>
      <c r="CS315" s="215"/>
      <c r="CT315" s="217"/>
      <c r="CU315" s="215"/>
      <c r="CV315" s="215"/>
      <c r="CW315" s="215"/>
      <c r="CX315" s="215"/>
      <c r="CY315" s="215"/>
      <c r="CZ315" s="218"/>
      <c r="DA315" s="215"/>
      <c r="DB315" s="215"/>
      <c r="DC315" s="215"/>
      <c r="DD315" s="217"/>
      <c r="DE315" s="215"/>
      <c r="DF315" s="215"/>
      <c r="DG315" s="215"/>
      <c r="DH315" s="215"/>
      <c r="DI315" s="215"/>
      <c r="DJ315" s="219"/>
      <c r="DK315" s="215"/>
      <c r="DL315" s="215"/>
      <c r="DM315" s="215"/>
      <c r="DN315" s="217"/>
      <c r="DO315" s="215"/>
      <c r="DP315" s="215"/>
      <c r="DQ315" s="215"/>
      <c r="DR315" s="215"/>
      <c r="DS315" s="215"/>
      <c r="DT315" s="218"/>
      <c r="DU315" s="215"/>
      <c r="DV315" s="215"/>
      <c r="DW315" s="215"/>
      <c r="DX315" s="217"/>
      <c r="DY315" s="215"/>
      <c r="DZ315" s="215"/>
      <c r="EA315" s="215"/>
      <c r="EB315" s="215"/>
      <c r="EC315" s="215"/>
      <c r="ED315" s="218"/>
      <c r="EE315" s="215"/>
      <c r="EF315" s="215"/>
      <c r="EG315" s="215"/>
      <c r="EH315" s="217"/>
      <c r="EI315" s="215"/>
      <c r="EJ315" s="215"/>
      <c r="EK315" s="215"/>
      <c r="EL315" s="215"/>
      <c r="EM315" s="215"/>
      <c r="EN315" s="218"/>
      <c r="EO315" s="215"/>
      <c r="EP315" s="215"/>
      <c r="EQ315" s="215"/>
      <c r="ER315" s="217"/>
      <c r="ES315" s="215"/>
      <c r="ET315" s="215"/>
      <c r="EU315" s="215"/>
      <c r="EV315" s="215"/>
      <c r="EW315" s="215"/>
      <c r="EX315" s="218"/>
      <c r="EY315" s="215"/>
      <c r="EZ315" s="215"/>
      <c r="FA315" s="215"/>
      <c r="FB315" s="217"/>
      <c r="FC315" s="215"/>
      <c r="FD315" s="215"/>
      <c r="FE315" s="215"/>
      <c r="FF315" s="215"/>
      <c r="FG315" s="215"/>
      <c r="FH315" s="218"/>
      <c r="FI315" s="215"/>
      <c r="FJ315" s="215"/>
      <c r="FK315" s="215"/>
      <c r="FL315" s="217"/>
      <c r="FM315" s="215"/>
      <c r="FN315" s="215"/>
      <c r="FO315" s="215"/>
      <c r="FP315" s="215"/>
      <c r="FQ315" s="215"/>
      <c r="FR315" s="218"/>
      <c r="FS315" s="215"/>
      <c r="FT315" s="215"/>
      <c r="FU315" s="215"/>
      <c r="FV315" s="217"/>
      <c r="FW315" s="215"/>
      <c r="FX315" s="215"/>
      <c r="FY315" s="215"/>
      <c r="FZ315" s="215"/>
      <c r="GA315" s="215"/>
      <c r="GB315" s="218"/>
      <c r="GC315" s="215"/>
      <c r="GD315" s="215"/>
      <c r="GE315" s="215"/>
      <c r="GF315" s="217"/>
      <c r="GG315" s="218"/>
      <c r="GH315" s="215"/>
      <c r="GI315" s="215"/>
      <c r="GJ315" s="215"/>
      <c r="GK315" s="215"/>
      <c r="GL315" s="1504">
        <f>SUM(I317:GK317)</f>
        <v>0</v>
      </c>
      <c r="GM315" s="2157">
        <f>ROUND(GL315/20,2)</f>
        <v>0</v>
      </c>
      <c r="GN315" s="613"/>
      <c r="GO315" s="1699"/>
    </row>
    <row r="316" spans="1:197" ht="10.35" hidden="1" customHeight="1">
      <c r="A316" s="1387"/>
      <c r="B316" s="1390"/>
      <c r="C316" s="1390"/>
      <c r="D316" s="1381"/>
      <c r="E316" s="1390"/>
      <c r="F316" s="1381"/>
      <c r="G316" s="1392"/>
      <c r="H316" s="1515"/>
      <c r="I316" s="214"/>
      <c r="J316" s="215"/>
      <c r="K316" s="215"/>
      <c r="L316" s="215"/>
      <c r="M316" s="215"/>
      <c r="N316" s="218"/>
      <c r="O316" s="215"/>
      <c r="P316" s="215"/>
      <c r="Q316" s="215"/>
      <c r="R316" s="217"/>
      <c r="S316" s="215"/>
      <c r="T316" s="215"/>
      <c r="U316" s="215"/>
      <c r="V316" s="215"/>
      <c r="W316" s="215"/>
      <c r="X316" s="218"/>
      <c r="Y316" s="215"/>
      <c r="Z316" s="215"/>
      <c r="AA316" s="215"/>
      <c r="AB316" s="217"/>
      <c r="AC316" s="215"/>
      <c r="AD316" s="215"/>
      <c r="AE316" s="215"/>
      <c r="AF316" s="215"/>
      <c r="AG316" s="215"/>
      <c r="AH316" s="218"/>
      <c r="AI316" s="215"/>
      <c r="AJ316" s="215"/>
      <c r="AK316" s="215"/>
      <c r="AL316" s="217"/>
      <c r="AM316" s="215"/>
      <c r="AN316" s="215"/>
      <c r="AO316" s="215"/>
      <c r="AP316" s="215"/>
      <c r="AQ316" s="215"/>
      <c r="AR316" s="218"/>
      <c r="AS316" s="215"/>
      <c r="AT316" s="215"/>
      <c r="AU316" s="215"/>
      <c r="AV316" s="217"/>
      <c r="AW316" s="218"/>
      <c r="AX316" s="215"/>
      <c r="AY316" s="215"/>
      <c r="AZ316" s="215"/>
      <c r="BA316" s="220"/>
      <c r="BB316" s="215"/>
      <c r="BC316" s="215"/>
      <c r="BD316" s="215"/>
      <c r="BE316" s="215"/>
      <c r="BF316" s="215"/>
      <c r="BG316" s="218"/>
      <c r="BH316" s="215"/>
      <c r="BI316" s="215"/>
      <c r="BJ316" s="215"/>
      <c r="BK316" s="217"/>
      <c r="BL316" s="215"/>
      <c r="BM316" s="215"/>
      <c r="BN316" s="215"/>
      <c r="BO316" s="215"/>
      <c r="BP316" s="215"/>
      <c r="BQ316" s="218"/>
      <c r="BR316" s="215"/>
      <c r="BS316" s="215"/>
      <c r="BT316" s="215"/>
      <c r="BU316" s="217"/>
      <c r="BV316" s="215"/>
      <c r="BW316" s="215"/>
      <c r="BX316" s="215"/>
      <c r="BY316" s="215"/>
      <c r="BZ316" s="215"/>
      <c r="CA316" s="218"/>
      <c r="CB316" s="215"/>
      <c r="CC316" s="215"/>
      <c r="CD316" s="215"/>
      <c r="CE316" s="217"/>
      <c r="CF316" s="218"/>
      <c r="CG316" s="215"/>
      <c r="CH316" s="215"/>
      <c r="CI316" s="215"/>
      <c r="CJ316" s="217"/>
      <c r="CK316" s="215"/>
      <c r="CL316" s="215"/>
      <c r="CM316" s="215"/>
      <c r="CN316" s="215"/>
      <c r="CO316" s="215"/>
      <c r="CP316" s="218"/>
      <c r="CQ316" s="215"/>
      <c r="CR316" s="215"/>
      <c r="CS316" s="215"/>
      <c r="CT316" s="217"/>
      <c r="CU316" s="215"/>
      <c r="CV316" s="215"/>
      <c r="CW316" s="215"/>
      <c r="CX316" s="215"/>
      <c r="CY316" s="215"/>
      <c r="CZ316" s="218"/>
      <c r="DA316" s="215"/>
      <c r="DB316" s="215"/>
      <c r="DC316" s="215"/>
      <c r="DD316" s="217"/>
      <c r="DE316" s="215"/>
      <c r="DF316" s="215"/>
      <c r="DG316" s="215"/>
      <c r="DH316" s="215"/>
      <c r="DI316" s="215"/>
      <c r="DJ316" s="219"/>
      <c r="DK316" s="215"/>
      <c r="DL316" s="215"/>
      <c r="DM316" s="215"/>
      <c r="DN316" s="217"/>
      <c r="DO316" s="215"/>
      <c r="DP316" s="215"/>
      <c r="DQ316" s="215"/>
      <c r="DR316" s="215"/>
      <c r="DS316" s="215"/>
      <c r="DT316" s="218"/>
      <c r="DU316" s="215"/>
      <c r="DV316" s="215"/>
      <c r="DW316" s="215"/>
      <c r="DX316" s="217"/>
      <c r="DY316" s="215"/>
      <c r="DZ316" s="215"/>
      <c r="EA316" s="215"/>
      <c r="EB316" s="215"/>
      <c r="EC316" s="215"/>
      <c r="ED316" s="218"/>
      <c r="EE316" s="215"/>
      <c r="EF316" s="215"/>
      <c r="EG316" s="215"/>
      <c r="EH316" s="217"/>
      <c r="EI316" s="215"/>
      <c r="EJ316" s="215"/>
      <c r="EK316" s="215"/>
      <c r="EL316" s="215"/>
      <c r="EM316" s="215"/>
      <c r="EN316" s="218"/>
      <c r="EO316" s="215"/>
      <c r="EP316" s="215"/>
      <c r="EQ316" s="215"/>
      <c r="ER316" s="217"/>
      <c r="ES316" s="215"/>
      <c r="ET316" s="215"/>
      <c r="EU316" s="215"/>
      <c r="EV316" s="215"/>
      <c r="EW316" s="215"/>
      <c r="EX316" s="218"/>
      <c r="EY316" s="215"/>
      <c r="EZ316" s="215"/>
      <c r="FA316" s="215"/>
      <c r="FB316" s="217"/>
      <c r="FC316" s="215"/>
      <c r="FD316" s="215"/>
      <c r="FE316" s="215"/>
      <c r="FF316" s="215"/>
      <c r="FG316" s="215"/>
      <c r="FH316" s="218"/>
      <c r="FI316" s="215"/>
      <c r="FJ316" s="215"/>
      <c r="FK316" s="215"/>
      <c r="FL316" s="217"/>
      <c r="FM316" s="215"/>
      <c r="FN316" s="215"/>
      <c r="FO316" s="215"/>
      <c r="FP316" s="215"/>
      <c r="FQ316" s="215"/>
      <c r="FR316" s="218"/>
      <c r="FS316" s="215"/>
      <c r="FT316" s="215"/>
      <c r="FU316" s="215"/>
      <c r="FV316" s="217"/>
      <c r="FW316" s="215"/>
      <c r="FX316" s="215"/>
      <c r="FY316" s="215"/>
      <c r="FZ316" s="215"/>
      <c r="GA316" s="215"/>
      <c r="GB316" s="218"/>
      <c r="GC316" s="215"/>
      <c r="GD316" s="215"/>
      <c r="GE316" s="215"/>
      <c r="GF316" s="217"/>
      <c r="GG316" s="218"/>
      <c r="GH316" s="215"/>
      <c r="GI316" s="215"/>
      <c r="GJ316" s="215"/>
      <c r="GK316" s="215"/>
      <c r="GL316" s="1505"/>
      <c r="GM316" s="2154"/>
      <c r="GN316" s="613"/>
      <c r="GO316" s="1699"/>
    </row>
    <row r="317" spans="1:197" ht="10.35" hidden="1" customHeight="1" thickBot="1">
      <c r="A317" s="1388"/>
      <c r="B317" s="1391"/>
      <c r="C317" s="1391"/>
      <c r="D317" s="1382"/>
      <c r="E317" s="1391"/>
      <c r="F317" s="1382"/>
      <c r="G317" s="1403"/>
      <c r="H317" s="1516"/>
      <c r="I317" s="1506"/>
      <c r="J317" s="1472"/>
      <c r="K317" s="1472"/>
      <c r="L317" s="1472"/>
      <c r="M317" s="1472"/>
      <c r="N317" s="1471"/>
      <c r="O317" s="1472"/>
      <c r="P317" s="1472"/>
      <c r="Q317" s="1472"/>
      <c r="R317" s="1473"/>
      <c r="S317" s="1472"/>
      <c r="T317" s="1472"/>
      <c r="U317" s="1472"/>
      <c r="V317" s="1472"/>
      <c r="W317" s="1472"/>
      <c r="X317" s="1471"/>
      <c r="Y317" s="1472"/>
      <c r="Z317" s="1472"/>
      <c r="AA317" s="1472"/>
      <c r="AB317" s="1473"/>
      <c r="AC317" s="1472"/>
      <c r="AD317" s="1472"/>
      <c r="AE317" s="1472"/>
      <c r="AF317" s="1472"/>
      <c r="AG317" s="1472"/>
      <c r="AH317" s="1471"/>
      <c r="AI317" s="1472"/>
      <c r="AJ317" s="1472"/>
      <c r="AK317" s="1472"/>
      <c r="AL317" s="1473"/>
      <c r="AM317" s="1508"/>
      <c r="AN317" s="1508"/>
      <c r="AO317" s="1508"/>
      <c r="AP317" s="1508"/>
      <c r="AQ317" s="1508"/>
      <c r="AR317" s="1471"/>
      <c r="AS317" s="1472"/>
      <c r="AT317" s="1472"/>
      <c r="AU317" s="1472"/>
      <c r="AV317" s="1473"/>
      <c r="AW317" s="1471"/>
      <c r="AX317" s="1472"/>
      <c r="AY317" s="1472"/>
      <c r="AZ317" s="1472"/>
      <c r="BA317" s="1568"/>
      <c r="BB317" s="1472"/>
      <c r="BC317" s="1472"/>
      <c r="BD317" s="1472"/>
      <c r="BE317" s="1472"/>
      <c r="BF317" s="1472"/>
      <c r="BG317" s="1471"/>
      <c r="BH317" s="1472"/>
      <c r="BI317" s="1472"/>
      <c r="BJ317" s="1472"/>
      <c r="BK317" s="1473"/>
      <c r="BL317" s="1472"/>
      <c r="BM317" s="1472"/>
      <c r="BN317" s="1472"/>
      <c r="BO317" s="1472"/>
      <c r="BP317" s="1472"/>
      <c r="BQ317" s="1471"/>
      <c r="BR317" s="1472"/>
      <c r="BS317" s="1472"/>
      <c r="BT317" s="1472"/>
      <c r="BU317" s="1473"/>
      <c r="BV317" s="1472"/>
      <c r="BW317" s="1472"/>
      <c r="BX317" s="1472"/>
      <c r="BY317" s="1472"/>
      <c r="BZ317" s="1472"/>
      <c r="CA317" s="1471"/>
      <c r="CB317" s="1472"/>
      <c r="CC317" s="1472"/>
      <c r="CD317" s="1472"/>
      <c r="CE317" s="1473"/>
      <c r="CF317" s="1471"/>
      <c r="CG317" s="1472"/>
      <c r="CH317" s="1472"/>
      <c r="CI317" s="1472"/>
      <c r="CJ317" s="1473"/>
      <c r="CK317" s="1471"/>
      <c r="CL317" s="1472"/>
      <c r="CM317" s="1472"/>
      <c r="CN317" s="1472"/>
      <c r="CO317" s="1472"/>
      <c r="CP317" s="1471"/>
      <c r="CQ317" s="1472"/>
      <c r="CR317" s="1472"/>
      <c r="CS317" s="1472"/>
      <c r="CT317" s="1473"/>
      <c r="CU317" s="1472"/>
      <c r="CV317" s="1472"/>
      <c r="CW317" s="1472"/>
      <c r="CX317" s="1472"/>
      <c r="CY317" s="1472"/>
      <c r="CZ317" s="1471"/>
      <c r="DA317" s="1472"/>
      <c r="DB317" s="1472"/>
      <c r="DC317" s="1472"/>
      <c r="DD317" s="1473"/>
      <c r="DE317" s="1472"/>
      <c r="DF317" s="1472"/>
      <c r="DG317" s="1472"/>
      <c r="DH317" s="1472"/>
      <c r="DI317" s="1472"/>
      <c r="DJ317" s="1587"/>
      <c r="DK317" s="1472"/>
      <c r="DL317" s="1472"/>
      <c r="DM317" s="1472"/>
      <c r="DN317" s="1473"/>
      <c r="DO317" s="1472"/>
      <c r="DP317" s="1472"/>
      <c r="DQ317" s="1472"/>
      <c r="DR317" s="1472"/>
      <c r="DS317" s="1472"/>
      <c r="DT317" s="1471"/>
      <c r="DU317" s="1472"/>
      <c r="DV317" s="1472"/>
      <c r="DW317" s="1472"/>
      <c r="DX317" s="1473"/>
      <c r="DY317" s="1472"/>
      <c r="DZ317" s="1472"/>
      <c r="EA317" s="1472"/>
      <c r="EB317" s="1472"/>
      <c r="EC317" s="1472"/>
      <c r="ED317" s="1471"/>
      <c r="EE317" s="1472"/>
      <c r="EF317" s="1472"/>
      <c r="EG317" s="1472"/>
      <c r="EH317" s="1473"/>
      <c r="EI317" s="1472"/>
      <c r="EJ317" s="1472"/>
      <c r="EK317" s="1472"/>
      <c r="EL317" s="1472"/>
      <c r="EM317" s="1472"/>
      <c r="EN317" s="1471"/>
      <c r="EO317" s="1472"/>
      <c r="EP317" s="1472"/>
      <c r="EQ317" s="1472"/>
      <c r="ER317" s="1473"/>
      <c r="ES317" s="1472"/>
      <c r="ET317" s="1472"/>
      <c r="EU317" s="1472"/>
      <c r="EV317" s="1472"/>
      <c r="EW317" s="1472"/>
      <c r="EX317" s="1471"/>
      <c r="EY317" s="1472"/>
      <c r="EZ317" s="1472"/>
      <c r="FA317" s="1472"/>
      <c r="FB317" s="1473"/>
      <c r="FC317" s="1472"/>
      <c r="FD317" s="1472"/>
      <c r="FE317" s="1472"/>
      <c r="FF317" s="1472"/>
      <c r="FG317" s="1472"/>
      <c r="FH317" s="1471"/>
      <c r="FI317" s="1472"/>
      <c r="FJ317" s="1472"/>
      <c r="FK317" s="1472"/>
      <c r="FL317" s="1473"/>
      <c r="FM317" s="1472"/>
      <c r="FN317" s="1472"/>
      <c r="FO317" s="1472"/>
      <c r="FP317" s="1472"/>
      <c r="FQ317" s="1472"/>
      <c r="FR317" s="1471"/>
      <c r="FS317" s="1472"/>
      <c r="FT317" s="1472"/>
      <c r="FU317" s="1472"/>
      <c r="FV317" s="1473"/>
      <c r="FW317" s="1472"/>
      <c r="FX317" s="1472"/>
      <c r="FY317" s="1472"/>
      <c r="FZ317" s="1472"/>
      <c r="GA317" s="1472"/>
      <c r="GB317" s="1471"/>
      <c r="GC317" s="1472"/>
      <c r="GD317" s="1472"/>
      <c r="GE317" s="1472"/>
      <c r="GF317" s="1473"/>
      <c r="GG317" s="1471"/>
      <c r="GH317" s="1472"/>
      <c r="GI317" s="1472"/>
      <c r="GJ317" s="1472"/>
      <c r="GK317" s="1473"/>
      <c r="GL317" s="1505"/>
      <c r="GM317" s="2154"/>
      <c r="GN317" s="613"/>
      <c r="GO317" s="1700"/>
    </row>
    <row r="318" spans="1:197" ht="10.35" hidden="1" customHeight="1">
      <c r="A318" s="1401"/>
      <c r="B318" s="1389" t="str">
        <f>IF($A318="","",VLOOKUP($A318,②従事者明細!$A$3:$I$39,2))</f>
        <v/>
      </c>
      <c r="C318" s="1389" t="str">
        <f>IF($A318="","",VLOOKUP($A318,②従事者明細!$A$3:$I$39,3))</f>
        <v/>
      </c>
      <c r="D318" s="1380" t="str">
        <f>IF($A318="","",VLOOKUP($A318,②従事者明細!$A$3:$I$39,6))</f>
        <v/>
      </c>
      <c r="E318" s="1389" t="str">
        <f>IF($A318="","",VLOOKUP($A318,②従事者明細!$A$3:$I$39,4))</f>
        <v/>
      </c>
      <c r="F318" s="1380" t="str">
        <f>IF($A318="","",VLOOKUP($A318,②従事者明細!$A$3:$I$39,5))</f>
        <v/>
      </c>
      <c r="G318" s="1527" t="s">
        <v>764</v>
      </c>
      <c r="H318" s="1528"/>
      <c r="I318" s="256"/>
      <c r="J318" s="257"/>
      <c r="K318" s="257"/>
      <c r="L318" s="257"/>
      <c r="M318" s="257"/>
      <c r="N318" s="259"/>
      <c r="O318" s="257"/>
      <c r="P318" s="257"/>
      <c r="Q318" s="257"/>
      <c r="R318" s="258"/>
      <c r="S318" s="257"/>
      <c r="T318" s="257"/>
      <c r="U318" s="257"/>
      <c r="V318" s="257"/>
      <c r="W318" s="257"/>
      <c r="X318" s="259"/>
      <c r="Y318" s="257"/>
      <c r="Z318" s="257"/>
      <c r="AA318" s="257"/>
      <c r="AB318" s="258"/>
      <c r="AC318" s="257"/>
      <c r="AD318" s="257"/>
      <c r="AE318" s="257"/>
      <c r="AF318" s="257"/>
      <c r="AG318" s="257"/>
      <c r="AH318" s="259"/>
      <c r="AI318" s="257"/>
      <c r="AJ318" s="257"/>
      <c r="AK318" s="257"/>
      <c r="AL318" s="258"/>
      <c r="AM318" s="257"/>
      <c r="AN318" s="257"/>
      <c r="AO318" s="257"/>
      <c r="AP318" s="257"/>
      <c r="AQ318" s="257"/>
      <c r="AR318" s="259"/>
      <c r="AS318" s="257"/>
      <c r="AT318" s="257"/>
      <c r="AU318" s="257"/>
      <c r="AV318" s="258"/>
      <c r="AW318" s="259"/>
      <c r="AX318" s="257"/>
      <c r="AY318" s="257"/>
      <c r="AZ318" s="257"/>
      <c r="BA318" s="461"/>
      <c r="BB318" s="257"/>
      <c r="BC318" s="257"/>
      <c r="BD318" s="257"/>
      <c r="BE318" s="257"/>
      <c r="BF318" s="257"/>
      <c r="BG318" s="259"/>
      <c r="BH318" s="257"/>
      <c r="BI318" s="257"/>
      <c r="BJ318" s="257"/>
      <c r="BK318" s="258"/>
      <c r="BL318" s="257"/>
      <c r="BM318" s="257"/>
      <c r="BN318" s="257"/>
      <c r="BO318" s="257"/>
      <c r="BP318" s="257"/>
      <c r="BQ318" s="259"/>
      <c r="BR318" s="257"/>
      <c r="BS318" s="257"/>
      <c r="BT318" s="257"/>
      <c r="BU318" s="258"/>
      <c r="BV318" s="257"/>
      <c r="BW318" s="257"/>
      <c r="BX318" s="257"/>
      <c r="BY318" s="257"/>
      <c r="BZ318" s="257"/>
      <c r="CA318" s="259"/>
      <c r="CB318" s="257"/>
      <c r="CC318" s="257"/>
      <c r="CD318" s="257"/>
      <c r="CE318" s="258"/>
      <c r="CF318" s="259"/>
      <c r="CG318" s="257"/>
      <c r="CH318" s="257"/>
      <c r="CI318" s="257"/>
      <c r="CJ318" s="258"/>
      <c r="CK318" s="257"/>
      <c r="CL318" s="257"/>
      <c r="CM318" s="257"/>
      <c r="CN318" s="257"/>
      <c r="CO318" s="257"/>
      <c r="CP318" s="259"/>
      <c r="CQ318" s="257"/>
      <c r="CR318" s="257"/>
      <c r="CS318" s="257"/>
      <c r="CT318" s="258"/>
      <c r="CU318" s="257"/>
      <c r="CV318" s="257"/>
      <c r="CW318" s="257"/>
      <c r="CX318" s="257"/>
      <c r="CY318" s="257"/>
      <c r="CZ318" s="259"/>
      <c r="DA318" s="257"/>
      <c r="DB318" s="257"/>
      <c r="DC318" s="257"/>
      <c r="DD318" s="258"/>
      <c r="DE318" s="257"/>
      <c r="DF318" s="257"/>
      <c r="DG318" s="257"/>
      <c r="DH318" s="257"/>
      <c r="DI318" s="257"/>
      <c r="DJ318" s="260"/>
      <c r="DK318" s="257"/>
      <c r="DL318" s="257"/>
      <c r="DM318" s="257"/>
      <c r="DN318" s="258"/>
      <c r="DO318" s="257"/>
      <c r="DP318" s="257"/>
      <c r="DQ318" s="257"/>
      <c r="DR318" s="257"/>
      <c r="DS318" s="257"/>
      <c r="DT318" s="259"/>
      <c r="DU318" s="257"/>
      <c r="DV318" s="257"/>
      <c r="DW318" s="257"/>
      <c r="DX318" s="258"/>
      <c r="DY318" s="257"/>
      <c r="DZ318" s="257"/>
      <c r="EA318" s="257"/>
      <c r="EB318" s="257"/>
      <c r="EC318" s="257"/>
      <c r="ED318" s="259"/>
      <c r="EE318" s="257"/>
      <c r="EF318" s="257"/>
      <c r="EG318" s="257"/>
      <c r="EH318" s="258"/>
      <c r="EI318" s="257"/>
      <c r="EJ318" s="257"/>
      <c r="EK318" s="257"/>
      <c r="EL318" s="257"/>
      <c r="EM318" s="257"/>
      <c r="EN318" s="259"/>
      <c r="EO318" s="257"/>
      <c r="EP318" s="257"/>
      <c r="EQ318" s="257"/>
      <c r="ER318" s="258"/>
      <c r="ES318" s="257"/>
      <c r="ET318" s="257"/>
      <c r="EU318" s="257"/>
      <c r="EV318" s="257"/>
      <c r="EW318" s="257"/>
      <c r="EX318" s="259"/>
      <c r="EY318" s="257"/>
      <c r="EZ318" s="257"/>
      <c r="FA318" s="257"/>
      <c r="FB318" s="258"/>
      <c r="FC318" s="257"/>
      <c r="FD318" s="257"/>
      <c r="FE318" s="257"/>
      <c r="FF318" s="257"/>
      <c r="FG318" s="257"/>
      <c r="FH318" s="259"/>
      <c r="FI318" s="257"/>
      <c r="FJ318" s="257"/>
      <c r="FK318" s="257"/>
      <c r="FL318" s="258"/>
      <c r="FM318" s="257"/>
      <c r="FN318" s="257"/>
      <c r="FO318" s="257"/>
      <c r="FP318" s="257"/>
      <c r="FQ318" s="257"/>
      <c r="FR318" s="259"/>
      <c r="FS318" s="257"/>
      <c r="FT318" s="257"/>
      <c r="FU318" s="257"/>
      <c r="FV318" s="258"/>
      <c r="FW318" s="257"/>
      <c r="FX318" s="257"/>
      <c r="FY318" s="257"/>
      <c r="FZ318" s="257"/>
      <c r="GA318" s="257"/>
      <c r="GB318" s="259"/>
      <c r="GC318" s="257"/>
      <c r="GD318" s="257"/>
      <c r="GE318" s="257"/>
      <c r="GF318" s="258"/>
      <c r="GG318" s="259"/>
      <c r="GH318" s="257"/>
      <c r="GI318" s="257"/>
      <c r="GJ318" s="257"/>
      <c r="GK318" s="257"/>
      <c r="GL318" s="1523">
        <f>SUM(I320:GK320)</f>
        <v>0</v>
      </c>
      <c r="GM318" s="2159">
        <f>ROUND(GL318/20,2)</f>
        <v>0</v>
      </c>
      <c r="GN318" s="619"/>
      <c r="GO318" s="1730"/>
    </row>
    <row r="319" spans="1:197" ht="10.35" hidden="1" customHeight="1">
      <c r="A319" s="1387"/>
      <c r="B319" s="1390"/>
      <c r="C319" s="1390"/>
      <c r="D319" s="1381"/>
      <c r="E319" s="1390"/>
      <c r="F319" s="1381"/>
      <c r="G319" s="1392"/>
      <c r="H319" s="1515"/>
      <c r="I319" s="214"/>
      <c r="J319" s="215"/>
      <c r="K319" s="215"/>
      <c r="L319" s="215"/>
      <c r="M319" s="215"/>
      <c r="N319" s="218"/>
      <c r="O319" s="215"/>
      <c r="P319" s="215"/>
      <c r="Q319" s="215"/>
      <c r="R319" s="217"/>
      <c r="S319" s="215"/>
      <c r="T319" s="215"/>
      <c r="U319" s="215"/>
      <c r="V319" s="215"/>
      <c r="W319" s="215"/>
      <c r="X319" s="218"/>
      <c r="Y319" s="215"/>
      <c r="Z319" s="215"/>
      <c r="AA319" s="215"/>
      <c r="AB319" s="217"/>
      <c r="AC319" s="215"/>
      <c r="AD319" s="215"/>
      <c r="AE319" s="215"/>
      <c r="AF319" s="215"/>
      <c r="AG319" s="215"/>
      <c r="AH319" s="218"/>
      <c r="AI319" s="215"/>
      <c r="AJ319" s="215"/>
      <c r="AK319" s="215"/>
      <c r="AL319" s="217"/>
      <c r="AM319" s="215"/>
      <c r="AN319" s="215"/>
      <c r="AO319" s="215"/>
      <c r="AP319" s="215"/>
      <c r="AQ319" s="215"/>
      <c r="AR319" s="218"/>
      <c r="AS319" s="215"/>
      <c r="AT319" s="215"/>
      <c r="AU319" s="215"/>
      <c r="AV319" s="217"/>
      <c r="AW319" s="218"/>
      <c r="AX319" s="215"/>
      <c r="AY319" s="215"/>
      <c r="AZ319" s="215"/>
      <c r="BA319" s="220"/>
      <c r="BB319" s="215"/>
      <c r="BC319" s="215"/>
      <c r="BD319" s="215"/>
      <c r="BE319" s="215"/>
      <c r="BF319" s="215"/>
      <c r="BG319" s="218"/>
      <c r="BH319" s="215"/>
      <c r="BI319" s="215"/>
      <c r="BJ319" s="215"/>
      <c r="BK319" s="217"/>
      <c r="BL319" s="215"/>
      <c r="BM319" s="215"/>
      <c r="BN319" s="215"/>
      <c r="BO319" s="215"/>
      <c r="BP319" s="215"/>
      <c r="BQ319" s="218"/>
      <c r="BR319" s="215"/>
      <c r="BS319" s="215"/>
      <c r="BT319" s="215"/>
      <c r="BU319" s="217"/>
      <c r="BV319" s="215"/>
      <c r="BW319" s="215"/>
      <c r="BX319" s="215"/>
      <c r="BY319" s="215"/>
      <c r="BZ319" s="215"/>
      <c r="CA319" s="218"/>
      <c r="CB319" s="215"/>
      <c r="CC319" s="215"/>
      <c r="CD319" s="215"/>
      <c r="CE319" s="217"/>
      <c r="CF319" s="218"/>
      <c r="CG319" s="215"/>
      <c r="CH319" s="215"/>
      <c r="CI319" s="215"/>
      <c r="CJ319" s="217"/>
      <c r="CK319" s="215"/>
      <c r="CL319" s="215"/>
      <c r="CM319" s="215"/>
      <c r="CN319" s="215"/>
      <c r="CO319" s="215"/>
      <c r="CP319" s="218"/>
      <c r="CQ319" s="215"/>
      <c r="CR319" s="215"/>
      <c r="CS319" s="215"/>
      <c r="CT319" s="217"/>
      <c r="CU319" s="215"/>
      <c r="CV319" s="215"/>
      <c r="CW319" s="215"/>
      <c r="CX319" s="215"/>
      <c r="CY319" s="215"/>
      <c r="CZ319" s="218"/>
      <c r="DA319" s="215"/>
      <c r="DB319" s="215"/>
      <c r="DC319" s="215"/>
      <c r="DD319" s="217"/>
      <c r="DE319" s="215"/>
      <c r="DF319" s="215"/>
      <c r="DG319" s="215"/>
      <c r="DH319" s="215"/>
      <c r="DI319" s="215"/>
      <c r="DJ319" s="219"/>
      <c r="DK319" s="215"/>
      <c r="DL319" s="215"/>
      <c r="DM319" s="215"/>
      <c r="DN319" s="217"/>
      <c r="DO319" s="215"/>
      <c r="DP319" s="215"/>
      <c r="DQ319" s="215"/>
      <c r="DR319" s="215"/>
      <c r="DS319" s="215"/>
      <c r="DT319" s="218"/>
      <c r="DU319" s="215"/>
      <c r="DV319" s="215"/>
      <c r="DW319" s="215"/>
      <c r="DX319" s="217"/>
      <c r="DY319" s="215"/>
      <c r="DZ319" s="215"/>
      <c r="EA319" s="215"/>
      <c r="EB319" s="215"/>
      <c r="EC319" s="215"/>
      <c r="ED319" s="218"/>
      <c r="EE319" s="215"/>
      <c r="EF319" s="215"/>
      <c r="EG319" s="215"/>
      <c r="EH319" s="217"/>
      <c r="EI319" s="215"/>
      <c r="EJ319" s="215"/>
      <c r="EK319" s="215"/>
      <c r="EL319" s="215"/>
      <c r="EM319" s="215"/>
      <c r="EN319" s="218"/>
      <c r="EO319" s="215"/>
      <c r="EP319" s="215"/>
      <c r="EQ319" s="215"/>
      <c r="ER319" s="217"/>
      <c r="ES319" s="215"/>
      <c r="ET319" s="215"/>
      <c r="EU319" s="215"/>
      <c r="EV319" s="215"/>
      <c r="EW319" s="215"/>
      <c r="EX319" s="218"/>
      <c r="EY319" s="215"/>
      <c r="EZ319" s="215"/>
      <c r="FA319" s="215"/>
      <c r="FB319" s="217"/>
      <c r="FC319" s="215"/>
      <c r="FD319" s="215"/>
      <c r="FE319" s="215"/>
      <c r="FF319" s="215"/>
      <c r="FG319" s="215"/>
      <c r="FH319" s="218"/>
      <c r="FI319" s="215"/>
      <c r="FJ319" s="215"/>
      <c r="FK319" s="215"/>
      <c r="FL319" s="217"/>
      <c r="FM319" s="215"/>
      <c r="FN319" s="215"/>
      <c r="FO319" s="215"/>
      <c r="FP319" s="215"/>
      <c r="FQ319" s="215"/>
      <c r="FR319" s="218"/>
      <c r="FS319" s="215"/>
      <c r="FT319" s="215"/>
      <c r="FU319" s="215"/>
      <c r="FV319" s="217"/>
      <c r="FW319" s="215"/>
      <c r="FX319" s="215"/>
      <c r="FY319" s="215"/>
      <c r="FZ319" s="215"/>
      <c r="GA319" s="215"/>
      <c r="GB319" s="218"/>
      <c r="GC319" s="215"/>
      <c r="GD319" s="215"/>
      <c r="GE319" s="215"/>
      <c r="GF319" s="217"/>
      <c r="GG319" s="218"/>
      <c r="GH319" s="215"/>
      <c r="GI319" s="215"/>
      <c r="GJ319" s="215"/>
      <c r="GK319" s="215"/>
      <c r="GL319" s="1505"/>
      <c r="GM319" s="2160"/>
      <c r="GN319" s="613"/>
      <c r="GO319" s="1699"/>
    </row>
    <row r="320" spans="1:197" ht="10.35" hidden="1" customHeight="1">
      <c r="A320" s="1387"/>
      <c r="B320" s="1390"/>
      <c r="C320" s="1390"/>
      <c r="D320" s="1381"/>
      <c r="E320" s="1390"/>
      <c r="F320" s="1381"/>
      <c r="G320" s="1393"/>
      <c r="H320" s="1520"/>
      <c r="I320" s="1510"/>
      <c r="J320" s="1511"/>
      <c r="K320" s="1511"/>
      <c r="L320" s="1511"/>
      <c r="M320" s="1511"/>
      <c r="N320" s="1510"/>
      <c r="O320" s="1511"/>
      <c r="P320" s="1511"/>
      <c r="Q320" s="1511"/>
      <c r="R320" s="1512"/>
      <c r="S320" s="1511"/>
      <c r="T320" s="1511"/>
      <c r="U320" s="1511"/>
      <c r="V320" s="1511"/>
      <c r="W320" s="1511"/>
      <c r="X320" s="1510"/>
      <c r="Y320" s="1511"/>
      <c r="Z320" s="1511"/>
      <c r="AA320" s="1511"/>
      <c r="AB320" s="1512"/>
      <c r="AC320" s="1511"/>
      <c r="AD320" s="1511"/>
      <c r="AE320" s="1511"/>
      <c r="AF320" s="1511"/>
      <c r="AG320" s="1511"/>
      <c r="AH320" s="1510"/>
      <c r="AI320" s="1511"/>
      <c r="AJ320" s="1511"/>
      <c r="AK320" s="1511"/>
      <c r="AL320" s="1512"/>
      <c r="AM320" s="1511"/>
      <c r="AN320" s="1511"/>
      <c r="AO320" s="1511"/>
      <c r="AP320" s="1511"/>
      <c r="AQ320" s="1511"/>
      <c r="AR320" s="1510"/>
      <c r="AS320" s="1511"/>
      <c r="AT320" s="1511"/>
      <c r="AU320" s="1511"/>
      <c r="AV320" s="1512"/>
      <c r="AW320" s="1510"/>
      <c r="AX320" s="1511"/>
      <c r="AY320" s="1511"/>
      <c r="AZ320" s="1511"/>
      <c r="BA320" s="1521"/>
      <c r="BB320" s="1511"/>
      <c r="BC320" s="1511"/>
      <c r="BD320" s="1511"/>
      <c r="BE320" s="1511"/>
      <c r="BF320" s="1511"/>
      <c r="BG320" s="1510"/>
      <c r="BH320" s="1511"/>
      <c r="BI320" s="1511"/>
      <c r="BJ320" s="1511"/>
      <c r="BK320" s="1512"/>
      <c r="BL320" s="1511"/>
      <c r="BM320" s="1511"/>
      <c r="BN320" s="1511"/>
      <c r="BO320" s="1511"/>
      <c r="BP320" s="1511"/>
      <c r="BQ320" s="1510"/>
      <c r="BR320" s="1511"/>
      <c r="BS320" s="1511"/>
      <c r="BT320" s="1511"/>
      <c r="BU320" s="1512"/>
      <c r="BV320" s="1511"/>
      <c r="BW320" s="1511"/>
      <c r="BX320" s="1511"/>
      <c r="BY320" s="1511"/>
      <c r="BZ320" s="1511"/>
      <c r="CA320" s="1510"/>
      <c r="CB320" s="1511"/>
      <c r="CC320" s="1511"/>
      <c r="CD320" s="1511"/>
      <c r="CE320" s="1512"/>
      <c r="CF320" s="1510"/>
      <c r="CG320" s="1511"/>
      <c r="CH320" s="1511"/>
      <c r="CI320" s="1511"/>
      <c r="CJ320" s="1512"/>
      <c r="CK320" s="1511"/>
      <c r="CL320" s="1511"/>
      <c r="CM320" s="1511"/>
      <c r="CN320" s="1511"/>
      <c r="CO320" s="1511"/>
      <c r="CP320" s="1510"/>
      <c r="CQ320" s="1511"/>
      <c r="CR320" s="1511"/>
      <c r="CS320" s="1511"/>
      <c r="CT320" s="1512"/>
      <c r="CU320" s="1511"/>
      <c r="CV320" s="1511"/>
      <c r="CW320" s="1511"/>
      <c r="CX320" s="1511"/>
      <c r="CY320" s="1511"/>
      <c r="CZ320" s="1510"/>
      <c r="DA320" s="1511"/>
      <c r="DB320" s="1511"/>
      <c r="DC320" s="1511"/>
      <c r="DD320" s="1512"/>
      <c r="DE320" s="1511"/>
      <c r="DF320" s="1511"/>
      <c r="DG320" s="1511"/>
      <c r="DH320" s="1511"/>
      <c r="DI320" s="1511"/>
      <c r="DJ320" s="1522"/>
      <c r="DK320" s="1511"/>
      <c r="DL320" s="1511"/>
      <c r="DM320" s="1511"/>
      <c r="DN320" s="1512"/>
      <c r="DO320" s="1511"/>
      <c r="DP320" s="1511"/>
      <c r="DQ320" s="1511"/>
      <c r="DR320" s="1511"/>
      <c r="DS320" s="1511"/>
      <c r="DT320" s="1510"/>
      <c r="DU320" s="1511"/>
      <c r="DV320" s="1511"/>
      <c r="DW320" s="1511"/>
      <c r="DX320" s="1512"/>
      <c r="DY320" s="1511"/>
      <c r="DZ320" s="1511"/>
      <c r="EA320" s="1511"/>
      <c r="EB320" s="1511"/>
      <c r="EC320" s="1511"/>
      <c r="ED320" s="1510"/>
      <c r="EE320" s="1511"/>
      <c r="EF320" s="1511"/>
      <c r="EG320" s="1511"/>
      <c r="EH320" s="1512"/>
      <c r="EI320" s="1511"/>
      <c r="EJ320" s="1511"/>
      <c r="EK320" s="1511"/>
      <c r="EL320" s="1511"/>
      <c r="EM320" s="1511"/>
      <c r="EN320" s="1510"/>
      <c r="EO320" s="1511"/>
      <c r="EP320" s="1511"/>
      <c r="EQ320" s="1511"/>
      <c r="ER320" s="1512"/>
      <c r="ES320" s="1511"/>
      <c r="ET320" s="1511"/>
      <c r="EU320" s="1511"/>
      <c r="EV320" s="1511"/>
      <c r="EW320" s="1511"/>
      <c r="EX320" s="1510"/>
      <c r="EY320" s="1511"/>
      <c r="EZ320" s="1511"/>
      <c r="FA320" s="1511"/>
      <c r="FB320" s="1512"/>
      <c r="FC320" s="1511"/>
      <c r="FD320" s="1511"/>
      <c r="FE320" s="1511"/>
      <c r="FF320" s="1511"/>
      <c r="FG320" s="1511"/>
      <c r="FH320" s="1510"/>
      <c r="FI320" s="1511"/>
      <c r="FJ320" s="1511"/>
      <c r="FK320" s="1511"/>
      <c r="FL320" s="1512"/>
      <c r="FM320" s="1511"/>
      <c r="FN320" s="1511"/>
      <c r="FO320" s="1511"/>
      <c r="FP320" s="1511"/>
      <c r="FQ320" s="1511"/>
      <c r="FR320" s="1510"/>
      <c r="FS320" s="1511"/>
      <c r="FT320" s="1511"/>
      <c r="FU320" s="1511"/>
      <c r="FV320" s="1512"/>
      <c r="FW320" s="1511"/>
      <c r="FX320" s="1511"/>
      <c r="FY320" s="1511"/>
      <c r="FZ320" s="1511"/>
      <c r="GA320" s="1511"/>
      <c r="GB320" s="1510"/>
      <c r="GC320" s="1511"/>
      <c r="GD320" s="1511"/>
      <c r="GE320" s="1511"/>
      <c r="GF320" s="1512"/>
      <c r="GG320" s="1510"/>
      <c r="GH320" s="1511"/>
      <c r="GI320" s="1511"/>
      <c r="GJ320" s="1511"/>
      <c r="GK320" s="1512"/>
      <c r="GL320" s="1514"/>
      <c r="GM320" s="2160"/>
      <c r="GN320" s="613"/>
      <c r="GO320" s="1699"/>
    </row>
    <row r="321" spans="1:197" ht="10.35" hidden="1" customHeight="1">
      <c r="A321" s="1387"/>
      <c r="B321" s="1390"/>
      <c r="C321" s="1390"/>
      <c r="D321" s="1381"/>
      <c r="E321" s="1390"/>
      <c r="F321" s="1381"/>
      <c r="G321" s="1728" t="s">
        <v>767</v>
      </c>
      <c r="H321" s="1515"/>
      <c r="I321" s="214"/>
      <c r="J321" s="215"/>
      <c r="K321" s="215"/>
      <c r="L321" s="215"/>
      <c r="M321" s="215"/>
      <c r="N321" s="218"/>
      <c r="O321" s="215"/>
      <c r="P321" s="215"/>
      <c r="Q321" s="215"/>
      <c r="R321" s="217"/>
      <c r="S321" s="215"/>
      <c r="T321" s="215"/>
      <c r="U321" s="215"/>
      <c r="V321" s="215"/>
      <c r="W321" s="215"/>
      <c r="X321" s="218"/>
      <c r="Y321" s="215"/>
      <c r="Z321" s="215"/>
      <c r="AA321" s="215"/>
      <c r="AB321" s="217"/>
      <c r="AC321" s="215"/>
      <c r="AD321" s="215"/>
      <c r="AE321" s="215"/>
      <c r="AF321" s="215"/>
      <c r="AG321" s="215"/>
      <c r="AH321" s="218"/>
      <c r="AI321" s="215"/>
      <c r="AJ321" s="215"/>
      <c r="AK321" s="215"/>
      <c r="AL321" s="217"/>
      <c r="AM321" s="215"/>
      <c r="AN321" s="215"/>
      <c r="AO321" s="215"/>
      <c r="AP321" s="215"/>
      <c r="AQ321" s="215"/>
      <c r="AR321" s="218"/>
      <c r="AS321" s="215"/>
      <c r="AT321" s="215"/>
      <c r="AU321" s="215"/>
      <c r="AV321" s="217"/>
      <c r="AW321" s="218"/>
      <c r="AX321" s="215"/>
      <c r="AY321" s="215"/>
      <c r="AZ321" s="215"/>
      <c r="BA321" s="220"/>
      <c r="BB321" s="215"/>
      <c r="BC321" s="215"/>
      <c r="BD321" s="215"/>
      <c r="BE321" s="215"/>
      <c r="BF321" s="215"/>
      <c r="BG321" s="218"/>
      <c r="BH321" s="215"/>
      <c r="BI321" s="215"/>
      <c r="BJ321" s="215"/>
      <c r="BK321" s="217"/>
      <c r="BL321" s="215"/>
      <c r="BM321" s="215"/>
      <c r="BN321" s="215"/>
      <c r="BO321" s="215"/>
      <c r="BP321" s="215"/>
      <c r="BQ321" s="218"/>
      <c r="BR321" s="215"/>
      <c r="BS321" s="215"/>
      <c r="BT321" s="215"/>
      <c r="BU321" s="217"/>
      <c r="BV321" s="215"/>
      <c r="BW321" s="215"/>
      <c r="BX321" s="215"/>
      <c r="BY321" s="215"/>
      <c r="BZ321" s="215"/>
      <c r="CA321" s="218"/>
      <c r="CB321" s="215"/>
      <c r="CC321" s="215"/>
      <c r="CD321" s="215"/>
      <c r="CE321" s="217"/>
      <c r="CF321" s="218"/>
      <c r="CG321" s="215"/>
      <c r="CH321" s="215"/>
      <c r="CI321" s="215"/>
      <c r="CJ321" s="217"/>
      <c r="CK321" s="215"/>
      <c r="CL321" s="215"/>
      <c r="CM321" s="215"/>
      <c r="CN321" s="215"/>
      <c r="CO321" s="215"/>
      <c r="CP321" s="218"/>
      <c r="CQ321" s="215"/>
      <c r="CR321" s="215"/>
      <c r="CS321" s="215"/>
      <c r="CT321" s="217"/>
      <c r="CU321" s="215"/>
      <c r="CV321" s="215"/>
      <c r="CW321" s="215"/>
      <c r="CX321" s="215"/>
      <c r="CY321" s="215"/>
      <c r="CZ321" s="218"/>
      <c r="DA321" s="215"/>
      <c r="DB321" s="215"/>
      <c r="DC321" s="215"/>
      <c r="DD321" s="217"/>
      <c r="DE321" s="215"/>
      <c r="DF321" s="215"/>
      <c r="DG321" s="215"/>
      <c r="DH321" s="215"/>
      <c r="DI321" s="215"/>
      <c r="DJ321" s="219"/>
      <c r="DK321" s="215"/>
      <c r="DL321" s="215"/>
      <c r="DM321" s="215"/>
      <c r="DN321" s="217"/>
      <c r="DO321" s="215"/>
      <c r="DP321" s="215"/>
      <c r="DQ321" s="215"/>
      <c r="DR321" s="215"/>
      <c r="DS321" s="215"/>
      <c r="DT321" s="218"/>
      <c r="DU321" s="215"/>
      <c r="DV321" s="215"/>
      <c r="DW321" s="215"/>
      <c r="DX321" s="217"/>
      <c r="DY321" s="215"/>
      <c r="DZ321" s="215"/>
      <c r="EA321" s="215"/>
      <c r="EB321" s="215"/>
      <c r="EC321" s="215"/>
      <c r="ED321" s="218"/>
      <c r="EE321" s="215"/>
      <c r="EF321" s="215"/>
      <c r="EG321" s="215"/>
      <c r="EH321" s="217"/>
      <c r="EI321" s="215"/>
      <c r="EJ321" s="215"/>
      <c r="EK321" s="215"/>
      <c r="EL321" s="215"/>
      <c r="EM321" s="215"/>
      <c r="EN321" s="218"/>
      <c r="EO321" s="215"/>
      <c r="EP321" s="215"/>
      <c r="EQ321" s="215"/>
      <c r="ER321" s="217"/>
      <c r="ES321" s="215"/>
      <c r="ET321" s="215"/>
      <c r="EU321" s="215"/>
      <c r="EV321" s="215"/>
      <c r="EW321" s="215"/>
      <c r="EX321" s="218"/>
      <c r="EY321" s="215"/>
      <c r="EZ321" s="215"/>
      <c r="FA321" s="215"/>
      <c r="FB321" s="217"/>
      <c r="FC321" s="215"/>
      <c r="FD321" s="215"/>
      <c r="FE321" s="215"/>
      <c r="FF321" s="215"/>
      <c r="FG321" s="215"/>
      <c r="FH321" s="218"/>
      <c r="FI321" s="215"/>
      <c r="FJ321" s="215"/>
      <c r="FK321" s="215"/>
      <c r="FL321" s="217"/>
      <c r="FM321" s="215"/>
      <c r="FN321" s="215"/>
      <c r="FO321" s="215"/>
      <c r="FP321" s="215"/>
      <c r="FQ321" s="215"/>
      <c r="FR321" s="218"/>
      <c r="FS321" s="215"/>
      <c r="FT321" s="215"/>
      <c r="FU321" s="215"/>
      <c r="FV321" s="217"/>
      <c r="FW321" s="215"/>
      <c r="FX321" s="215"/>
      <c r="FY321" s="215"/>
      <c r="FZ321" s="215"/>
      <c r="GA321" s="215"/>
      <c r="GB321" s="218"/>
      <c r="GC321" s="215"/>
      <c r="GD321" s="215"/>
      <c r="GE321" s="215"/>
      <c r="GF321" s="217"/>
      <c r="GG321" s="218"/>
      <c r="GH321" s="215"/>
      <c r="GI321" s="215"/>
      <c r="GJ321" s="215"/>
      <c r="GK321" s="215"/>
      <c r="GL321" s="1504">
        <f>SUM(I323:GK323)</f>
        <v>0</v>
      </c>
      <c r="GM321" s="2157">
        <f>ROUND(GL321/20,2)</f>
        <v>0</v>
      </c>
      <c r="GN321" s="613"/>
      <c r="GO321" s="1699"/>
    </row>
    <row r="322" spans="1:197" ht="10.35" hidden="1" customHeight="1">
      <c r="A322" s="1387"/>
      <c r="B322" s="1390"/>
      <c r="C322" s="1390"/>
      <c r="D322" s="1381"/>
      <c r="E322" s="1390"/>
      <c r="F322" s="1381"/>
      <c r="G322" s="1728"/>
      <c r="H322" s="1515"/>
      <c r="I322" s="214"/>
      <c r="J322" s="215"/>
      <c r="K322" s="215"/>
      <c r="L322" s="215"/>
      <c r="M322" s="215"/>
      <c r="N322" s="218"/>
      <c r="O322" s="215"/>
      <c r="P322" s="215"/>
      <c r="Q322" s="215"/>
      <c r="R322" s="217"/>
      <c r="S322" s="215"/>
      <c r="T322" s="215"/>
      <c r="U322" s="215"/>
      <c r="V322" s="215"/>
      <c r="W322" s="215"/>
      <c r="X322" s="218"/>
      <c r="Y322" s="215"/>
      <c r="Z322" s="215"/>
      <c r="AA322" s="215"/>
      <c r="AB322" s="217"/>
      <c r="AC322" s="215"/>
      <c r="AD322" s="215"/>
      <c r="AE322" s="215"/>
      <c r="AF322" s="215"/>
      <c r="AG322" s="215"/>
      <c r="AH322" s="218"/>
      <c r="AI322" s="215"/>
      <c r="AJ322" s="215"/>
      <c r="AK322" s="215"/>
      <c r="AL322" s="217"/>
      <c r="AM322" s="215"/>
      <c r="AN322" s="215"/>
      <c r="AO322" s="215"/>
      <c r="AP322" s="215"/>
      <c r="AQ322" s="215"/>
      <c r="AR322" s="218"/>
      <c r="AS322" s="215"/>
      <c r="AT322" s="215"/>
      <c r="AU322" s="215"/>
      <c r="AV322" s="217"/>
      <c r="AW322" s="218"/>
      <c r="AX322" s="215"/>
      <c r="AY322" s="215"/>
      <c r="AZ322" s="215"/>
      <c r="BA322" s="220"/>
      <c r="BB322" s="215"/>
      <c r="BC322" s="215"/>
      <c r="BD322" s="215"/>
      <c r="BE322" s="215"/>
      <c r="BF322" s="215"/>
      <c r="BG322" s="218"/>
      <c r="BH322" s="215"/>
      <c r="BI322" s="215"/>
      <c r="BJ322" s="215"/>
      <c r="BK322" s="217"/>
      <c r="BL322" s="215"/>
      <c r="BM322" s="215"/>
      <c r="BN322" s="215"/>
      <c r="BO322" s="215"/>
      <c r="BP322" s="215"/>
      <c r="BQ322" s="218"/>
      <c r="BR322" s="215"/>
      <c r="BS322" s="215"/>
      <c r="BT322" s="215"/>
      <c r="BU322" s="217"/>
      <c r="BV322" s="215"/>
      <c r="BW322" s="215"/>
      <c r="BX322" s="215"/>
      <c r="BY322" s="215"/>
      <c r="BZ322" s="215"/>
      <c r="CA322" s="218"/>
      <c r="CB322" s="215"/>
      <c r="CC322" s="215"/>
      <c r="CD322" s="215"/>
      <c r="CE322" s="217"/>
      <c r="CF322" s="218"/>
      <c r="CG322" s="215"/>
      <c r="CH322" s="215"/>
      <c r="CI322" s="215"/>
      <c r="CJ322" s="217"/>
      <c r="CK322" s="215"/>
      <c r="CL322" s="215"/>
      <c r="CM322" s="215"/>
      <c r="CN322" s="215"/>
      <c r="CO322" s="215"/>
      <c r="CP322" s="218"/>
      <c r="CQ322" s="215"/>
      <c r="CR322" s="215"/>
      <c r="CS322" s="215"/>
      <c r="CT322" s="217"/>
      <c r="CU322" s="215"/>
      <c r="CV322" s="215"/>
      <c r="CW322" s="215"/>
      <c r="CX322" s="215"/>
      <c r="CY322" s="215"/>
      <c r="CZ322" s="218"/>
      <c r="DA322" s="215"/>
      <c r="DB322" s="215"/>
      <c r="DC322" s="215"/>
      <c r="DD322" s="217"/>
      <c r="DE322" s="215"/>
      <c r="DF322" s="215"/>
      <c r="DG322" s="215"/>
      <c r="DH322" s="215"/>
      <c r="DI322" s="215"/>
      <c r="DJ322" s="219"/>
      <c r="DK322" s="215"/>
      <c r="DL322" s="215"/>
      <c r="DM322" s="215"/>
      <c r="DN322" s="217"/>
      <c r="DO322" s="215"/>
      <c r="DP322" s="215"/>
      <c r="DQ322" s="215"/>
      <c r="DR322" s="215"/>
      <c r="DS322" s="215"/>
      <c r="DT322" s="218"/>
      <c r="DU322" s="215"/>
      <c r="DV322" s="215"/>
      <c r="DW322" s="215"/>
      <c r="DX322" s="217"/>
      <c r="DY322" s="215"/>
      <c r="DZ322" s="215"/>
      <c r="EA322" s="215"/>
      <c r="EB322" s="215"/>
      <c r="EC322" s="215"/>
      <c r="ED322" s="218"/>
      <c r="EE322" s="215"/>
      <c r="EF322" s="215"/>
      <c r="EG322" s="215"/>
      <c r="EH322" s="217"/>
      <c r="EI322" s="215"/>
      <c r="EJ322" s="215"/>
      <c r="EK322" s="215"/>
      <c r="EL322" s="215"/>
      <c r="EM322" s="215"/>
      <c r="EN322" s="218"/>
      <c r="EO322" s="215"/>
      <c r="EP322" s="215"/>
      <c r="EQ322" s="215"/>
      <c r="ER322" s="217"/>
      <c r="ES322" s="215"/>
      <c r="ET322" s="215"/>
      <c r="EU322" s="215"/>
      <c r="EV322" s="215"/>
      <c r="EW322" s="215"/>
      <c r="EX322" s="218"/>
      <c r="EY322" s="215"/>
      <c r="EZ322" s="215"/>
      <c r="FA322" s="215"/>
      <c r="FB322" s="217"/>
      <c r="FC322" s="215"/>
      <c r="FD322" s="215"/>
      <c r="FE322" s="215"/>
      <c r="FF322" s="215"/>
      <c r="FG322" s="215"/>
      <c r="FH322" s="218"/>
      <c r="FI322" s="215"/>
      <c r="FJ322" s="215"/>
      <c r="FK322" s="215"/>
      <c r="FL322" s="217"/>
      <c r="FM322" s="215"/>
      <c r="FN322" s="215"/>
      <c r="FO322" s="215"/>
      <c r="FP322" s="215"/>
      <c r="FQ322" s="215"/>
      <c r="FR322" s="218"/>
      <c r="FS322" s="215"/>
      <c r="FT322" s="215"/>
      <c r="FU322" s="215"/>
      <c r="FV322" s="217"/>
      <c r="FW322" s="215"/>
      <c r="FX322" s="215"/>
      <c r="FY322" s="215"/>
      <c r="FZ322" s="215"/>
      <c r="GA322" s="215"/>
      <c r="GB322" s="218"/>
      <c r="GC322" s="215"/>
      <c r="GD322" s="215"/>
      <c r="GE322" s="215"/>
      <c r="GF322" s="217"/>
      <c r="GG322" s="218"/>
      <c r="GH322" s="215"/>
      <c r="GI322" s="215"/>
      <c r="GJ322" s="215"/>
      <c r="GK322" s="215"/>
      <c r="GL322" s="1505"/>
      <c r="GM322" s="2154"/>
      <c r="GN322" s="613"/>
      <c r="GO322" s="1699"/>
    </row>
    <row r="323" spans="1:197" ht="10.35" hidden="1" customHeight="1">
      <c r="A323" s="1387"/>
      <c r="B323" s="1390"/>
      <c r="C323" s="1390"/>
      <c r="D323" s="1381"/>
      <c r="E323" s="1390"/>
      <c r="F323" s="1381"/>
      <c r="G323" s="1729"/>
      <c r="H323" s="1520"/>
      <c r="I323" s="1517"/>
      <c r="J323" s="1511"/>
      <c r="K323" s="1511"/>
      <c r="L323" s="1511"/>
      <c r="M323" s="1511"/>
      <c r="N323" s="1510"/>
      <c r="O323" s="1511"/>
      <c r="P323" s="1511"/>
      <c r="Q323" s="1511"/>
      <c r="R323" s="1512"/>
      <c r="S323" s="1511"/>
      <c r="T323" s="1511"/>
      <c r="U323" s="1511"/>
      <c r="V323" s="1511"/>
      <c r="W323" s="1511"/>
      <c r="X323" s="1510"/>
      <c r="Y323" s="1511"/>
      <c r="Z323" s="1511"/>
      <c r="AA323" s="1511"/>
      <c r="AB323" s="1512"/>
      <c r="AC323" s="1511"/>
      <c r="AD323" s="1511"/>
      <c r="AE323" s="1511"/>
      <c r="AF323" s="1511"/>
      <c r="AG323" s="1511"/>
      <c r="AH323" s="1510"/>
      <c r="AI323" s="1511"/>
      <c r="AJ323" s="1511"/>
      <c r="AK323" s="1511"/>
      <c r="AL323" s="1512"/>
      <c r="AM323" s="1511"/>
      <c r="AN323" s="1511"/>
      <c r="AO323" s="1511"/>
      <c r="AP323" s="1511"/>
      <c r="AQ323" s="1511"/>
      <c r="AR323" s="1510"/>
      <c r="AS323" s="1511"/>
      <c r="AT323" s="1511"/>
      <c r="AU323" s="1511"/>
      <c r="AV323" s="1512"/>
      <c r="AW323" s="1510"/>
      <c r="AX323" s="1511"/>
      <c r="AY323" s="1511"/>
      <c r="AZ323" s="1511"/>
      <c r="BA323" s="1521"/>
      <c r="BB323" s="1511"/>
      <c r="BC323" s="1511"/>
      <c r="BD323" s="1511"/>
      <c r="BE323" s="1511"/>
      <c r="BF323" s="1511"/>
      <c r="BG323" s="1510"/>
      <c r="BH323" s="1511"/>
      <c r="BI323" s="1511"/>
      <c r="BJ323" s="1511"/>
      <c r="BK323" s="1512"/>
      <c r="BL323" s="1511"/>
      <c r="BM323" s="1511"/>
      <c r="BN323" s="1511"/>
      <c r="BO323" s="1511"/>
      <c r="BP323" s="1511"/>
      <c r="BQ323" s="1510"/>
      <c r="BR323" s="1511"/>
      <c r="BS323" s="1511"/>
      <c r="BT323" s="1511"/>
      <c r="BU323" s="1512"/>
      <c r="BV323" s="1511"/>
      <c r="BW323" s="1511"/>
      <c r="BX323" s="1511"/>
      <c r="BY323" s="1511"/>
      <c r="BZ323" s="1511"/>
      <c r="CA323" s="1510"/>
      <c r="CB323" s="1511"/>
      <c r="CC323" s="1511"/>
      <c r="CD323" s="1511"/>
      <c r="CE323" s="1512"/>
      <c r="CF323" s="1510"/>
      <c r="CG323" s="1511"/>
      <c r="CH323" s="1511"/>
      <c r="CI323" s="1511"/>
      <c r="CJ323" s="1512"/>
      <c r="CK323" s="1511"/>
      <c r="CL323" s="1511"/>
      <c r="CM323" s="1511"/>
      <c r="CN323" s="1511"/>
      <c r="CO323" s="1511"/>
      <c r="CP323" s="1510"/>
      <c r="CQ323" s="1511"/>
      <c r="CR323" s="1511"/>
      <c r="CS323" s="1511"/>
      <c r="CT323" s="1512"/>
      <c r="CU323" s="1511"/>
      <c r="CV323" s="1511"/>
      <c r="CW323" s="1511"/>
      <c r="CX323" s="1511"/>
      <c r="CY323" s="1511"/>
      <c r="CZ323" s="1510"/>
      <c r="DA323" s="1511"/>
      <c r="DB323" s="1511"/>
      <c r="DC323" s="1511"/>
      <c r="DD323" s="1512"/>
      <c r="DE323" s="1511"/>
      <c r="DF323" s="1511"/>
      <c r="DG323" s="1511"/>
      <c r="DH323" s="1511"/>
      <c r="DI323" s="1511"/>
      <c r="DJ323" s="1522"/>
      <c r="DK323" s="1511"/>
      <c r="DL323" s="1511"/>
      <c r="DM323" s="1511"/>
      <c r="DN323" s="1512"/>
      <c r="DO323" s="1511"/>
      <c r="DP323" s="1511"/>
      <c r="DQ323" s="1511"/>
      <c r="DR323" s="1511"/>
      <c r="DS323" s="1511"/>
      <c r="DT323" s="1510"/>
      <c r="DU323" s="1511"/>
      <c r="DV323" s="1511"/>
      <c r="DW323" s="1511"/>
      <c r="DX323" s="1512"/>
      <c r="DY323" s="1511"/>
      <c r="DZ323" s="1511"/>
      <c r="EA323" s="1511"/>
      <c r="EB323" s="1511"/>
      <c r="EC323" s="1511"/>
      <c r="ED323" s="1510"/>
      <c r="EE323" s="1511"/>
      <c r="EF323" s="1511"/>
      <c r="EG323" s="1511"/>
      <c r="EH323" s="1512"/>
      <c r="EI323" s="1511"/>
      <c r="EJ323" s="1511"/>
      <c r="EK323" s="1511"/>
      <c r="EL323" s="1511"/>
      <c r="EM323" s="1511"/>
      <c r="EN323" s="1510"/>
      <c r="EO323" s="1511"/>
      <c r="EP323" s="1511"/>
      <c r="EQ323" s="1511"/>
      <c r="ER323" s="1512"/>
      <c r="ES323" s="1511"/>
      <c r="ET323" s="1511"/>
      <c r="EU323" s="1511"/>
      <c r="EV323" s="1511"/>
      <c r="EW323" s="1511"/>
      <c r="EX323" s="1510"/>
      <c r="EY323" s="1511"/>
      <c r="EZ323" s="1511"/>
      <c r="FA323" s="1511"/>
      <c r="FB323" s="1512"/>
      <c r="FC323" s="1511"/>
      <c r="FD323" s="1511"/>
      <c r="FE323" s="1511"/>
      <c r="FF323" s="1511"/>
      <c r="FG323" s="1511"/>
      <c r="FH323" s="1510"/>
      <c r="FI323" s="1511"/>
      <c r="FJ323" s="1511"/>
      <c r="FK323" s="1511"/>
      <c r="FL323" s="1512"/>
      <c r="FM323" s="1511"/>
      <c r="FN323" s="1511"/>
      <c r="FO323" s="1511"/>
      <c r="FP323" s="1511"/>
      <c r="FQ323" s="1511"/>
      <c r="FR323" s="1510"/>
      <c r="FS323" s="1511"/>
      <c r="FT323" s="1511"/>
      <c r="FU323" s="1511"/>
      <c r="FV323" s="1512"/>
      <c r="FW323" s="1511"/>
      <c r="FX323" s="1511"/>
      <c r="FY323" s="1511"/>
      <c r="FZ323" s="1511"/>
      <c r="GA323" s="1511"/>
      <c r="GB323" s="1510"/>
      <c r="GC323" s="1511"/>
      <c r="GD323" s="1511"/>
      <c r="GE323" s="1511"/>
      <c r="GF323" s="1512"/>
      <c r="GG323" s="1510"/>
      <c r="GH323" s="1511"/>
      <c r="GI323" s="1511"/>
      <c r="GJ323" s="1511"/>
      <c r="GK323" s="1513"/>
      <c r="GL323" s="1514"/>
      <c r="GM323" s="2155"/>
      <c r="GN323" s="613"/>
      <c r="GO323" s="1699"/>
    </row>
    <row r="324" spans="1:197" ht="10.35" hidden="1" customHeight="1">
      <c r="A324" s="1387"/>
      <c r="B324" s="1390"/>
      <c r="C324" s="1390"/>
      <c r="D324" s="1381"/>
      <c r="E324" s="1390"/>
      <c r="F324" s="1381"/>
      <c r="G324" s="1392" t="s">
        <v>716</v>
      </c>
      <c r="H324" s="1515"/>
      <c r="I324" s="214"/>
      <c r="J324" s="215"/>
      <c r="K324" s="215"/>
      <c r="L324" s="215"/>
      <c r="M324" s="215"/>
      <c r="N324" s="218"/>
      <c r="O324" s="215"/>
      <c r="P324" s="215"/>
      <c r="Q324" s="215"/>
      <c r="R324" s="217"/>
      <c r="S324" s="215"/>
      <c r="T324" s="215"/>
      <c r="U324" s="215"/>
      <c r="V324" s="215"/>
      <c r="W324" s="215"/>
      <c r="X324" s="218"/>
      <c r="Y324" s="215"/>
      <c r="Z324" s="215"/>
      <c r="AA324" s="215"/>
      <c r="AB324" s="217"/>
      <c r="AC324" s="215"/>
      <c r="AD324" s="215"/>
      <c r="AE324" s="215"/>
      <c r="AF324" s="215"/>
      <c r="AG324" s="215"/>
      <c r="AH324" s="218"/>
      <c r="AI324" s="215"/>
      <c r="AJ324" s="215"/>
      <c r="AK324" s="215"/>
      <c r="AL324" s="217"/>
      <c r="AM324" s="215"/>
      <c r="AN324" s="215"/>
      <c r="AO324" s="215"/>
      <c r="AP324" s="215"/>
      <c r="AQ324" s="215"/>
      <c r="AR324" s="218"/>
      <c r="AS324" s="215"/>
      <c r="AT324" s="215"/>
      <c r="AU324" s="215"/>
      <c r="AV324" s="217"/>
      <c r="AW324" s="218"/>
      <c r="AX324" s="215"/>
      <c r="AY324" s="215"/>
      <c r="AZ324" s="215"/>
      <c r="BA324" s="220"/>
      <c r="BB324" s="215"/>
      <c r="BC324" s="215"/>
      <c r="BD324" s="215"/>
      <c r="BE324" s="215"/>
      <c r="BF324" s="215"/>
      <c r="BG324" s="218"/>
      <c r="BH324" s="215"/>
      <c r="BI324" s="215"/>
      <c r="BJ324" s="215"/>
      <c r="BK324" s="217"/>
      <c r="BL324" s="215"/>
      <c r="BM324" s="215"/>
      <c r="BN324" s="215"/>
      <c r="BO324" s="215"/>
      <c r="BP324" s="215"/>
      <c r="BQ324" s="218"/>
      <c r="BR324" s="215"/>
      <c r="BS324" s="215"/>
      <c r="BT324" s="215"/>
      <c r="BU324" s="217"/>
      <c r="BV324" s="215"/>
      <c r="BW324" s="215"/>
      <c r="BX324" s="215"/>
      <c r="BY324" s="215"/>
      <c r="BZ324" s="215"/>
      <c r="CA324" s="218"/>
      <c r="CB324" s="215"/>
      <c r="CC324" s="215"/>
      <c r="CD324" s="215"/>
      <c r="CE324" s="217"/>
      <c r="CF324" s="218"/>
      <c r="CG324" s="215"/>
      <c r="CH324" s="215"/>
      <c r="CI324" s="215"/>
      <c r="CJ324" s="217"/>
      <c r="CK324" s="215"/>
      <c r="CL324" s="215"/>
      <c r="CM324" s="215"/>
      <c r="CN324" s="215"/>
      <c r="CO324" s="215"/>
      <c r="CP324" s="218"/>
      <c r="CQ324" s="215"/>
      <c r="CR324" s="215"/>
      <c r="CS324" s="215"/>
      <c r="CT324" s="217"/>
      <c r="CU324" s="215"/>
      <c r="CV324" s="215"/>
      <c r="CW324" s="215"/>
      <c r="CX324" s="215"/>
      <c r="CY324" s="215"/>
      <c r="CZ324" s="218"/>
      <c r="DA324" s="215"/>
      <c r="DB324" s="215"/>
      <c r="DC324" s="215"/>
      <c r="DD324" s="217"/>
      <c r="DE324" s="215"/>
      <c r="DF324" s="215"/>
      <c r="DG324" s="215"/>
      <c r="DH324" s="215"/>
      <c r="DI324" s="215"/>
      <c r="DJ324" s="219"/>
      <c r="DK324" s="215"/>
      <c r="DL324" s="215"/>
      <c r="DM324" s="215"/>
      <c r="DN324" s="217"/>
      <c r="DO324" s="215"/>
      <c r="DP324" s="215"/>
      <c r="DQ324" s="215"/>
      <c r="DR324" s="215"/>
      <c r="DS324" s="215"/>
      <c r="DT324" s="218"/>
      <c r="DU324" s="215"/>
      <c r="DV324" s="215"/>
      <c r="DW324" s="215"/>
      <c r="DX324" s="217"/>
      <c r="DY324" s="215"/>
      <c r="DZ324" s="215"/>
      <c r="EA324" s="215"/>
      <c r="EB324" s="215"/>
      <c r="EC324" s="215"/>
      <c r="ED324" s="218"/>
      <c r="EE324" s="215"/>
      <c r="EF324" s="215"/>
      <c r="EG324" s="215"/>
      <c r="EH324" s="217"/>
      <c r="EI324" s="215"/>
      <c r="EJ324" s="215"/>
      <c r="EK324" s="215"/>
      <c r="EL324" s="215"/>
      <c r="EM324" s="215"/>
      <c r="EN324" s="218"/>
      <c r="EO324" s="215"/>
      <c r="EP324" s="215"/>
      <c r="EQ324" s="215"/>
      <c r="ER324" s="217"/>
      <c r="ES324" s="215"/>
      <c r="ET324" s="215"/>
      <c r="EU324" s="215"/>
      <c r="EV324" s="215"/>
      <c r="EW324" s="215"/>
      <c r="EX324" s="218"/>
      <c r="EY324" s="215"/>
      <c r="EZ324" s="215"/>
      <c r="FA324" s="215"/>
      <c r="FB324" s="217"/>
      <c r="FC324" s="215"/>
      <c r="FD324" s="215"/>
      <c r="FE324" s="215"/>
      <c r="FF324" s="215"/>
      <c r="FG324" s="215"/>
      <c r="FH324" s="218"/>
      <c r="FI324" s="215"/>
      <c r="FJ324" s="215"/>
      <c r="FK324" s="215"/>
      <c r="FL324" s="217"/>
      <c r="FM324" s="215"/>
      <c r="FN324" s="215"/>
      <c r="FO324" s="215"/>
      <c r="FP324" s="215"/>
      <c r="FQ324" s="215"/>
      <c r="FR324" s="218"/>
      <c r="FS324" s="215"/>
      <c r="FT324" s="215"/>
      <c r="FU324" s="215"/>
      <c r="FV324" s="217"/>
      <c r="FW324" s="215"/>
      <c r="FX324" s="215"/>
      <c r="FY324" s="215"/>
      <c r="FZ324" s="215"/>
      <c r="GA324" s="215"/>
      <c r="GB324" s="218"/>
      <c r="GC324" s="215"/>
      <c r="GD324" s="215"/>
      <c r="GE324" s="215"/>
      <c r="GF324" s="217"/>
      <c r="GG324" s="218"/>
      <c r="GH324" s="215"/>
      <c r="GI324" s="215"/>
      <c r="GJ324" s="215"/>
      <c r="GK324" s="215"/>
      <c r="GL324" s="1504">
        <f>SUM(I326:GK326)</f>
        <v>0</v>
      </c>
      <c r="GM324" s="2157">
        <f>ROUND(GL324/20,2)</f>
        <v>0</v>
      </c>
      <c r="GN324" s="613"/>
      <c r="GO324" s="1699"/>
    </row>
    <row r="325" spans="1:197" ht="10.35" hidden="1" customHeight="1">
      <c r="A325" s="1387"/>
      <c r="B325" s="1390"/>
      <c r="C325" s="1390"/>
      <c r="D325" s="1381"/>
      <c r="E325" s="1390"/>
      <c r="F325" s="1381"/>
      <c r="G325" s="1392"/>
      <c r="H325" s="1515"/>
      <c r="I325" s="214"/>
      <c r="J325" s="215"/>
      <c r="K325" s="215"/>
      <c r="L325" s="215"/>
      <c r="M325" s="215"/>
      <c r="N325" s="218"/>
      <c r="O325" s="215"/>
      <c r="P325" s="215"/>
      <c r="Q325" s="215"/>
      <c r="R325" s="217"/>
      <c r="S325" s="215"/>
      <c r="T325" s="215"/>
      <c r="U325" s="215"/>
      <c r="V325" s="215"/>
      <c r="W325" s="215"/>
      <c r="X325" s="218"/>
      <c r="Y325" s="215"/>
      <c r="Z325" s="215"/>
      <c r="AA325" s="215"/>
      <c r="AB325" s="217"/>
      <c r="AC325" s="215"/>
      <c r="AD325" s="215"/>
      <c r="AE325" s="215"/>
      <c r="AF325" s="215"/>
      <c r="AG325" s="215"/>
      <c r="AH325" s="218"/>
      <c r="AI325" s="215"/>
      <c r="AJ325" s="215"/>
      <c r="AK325" s="215"/>
      <c r="AL325" s="217"/>
      <c r="AM325" s="215"/>
      <c r="AN325" s="215"/>
      <c r="AO325" s="215"/>
      <c r="AP325" s="215"/>
      <c r="AQ325" s="215"/>
      <c r="AR325" s="218"/>
      <c r="AS325" s="215"/>
      <c r="AT325" s="215"/>
      <c r="AU325" s="215"/>
      <c r="AV325" s="217"/>
      <c r="AW325" s="218"/>
      <c r="AX325" s="215"/>
      <c r="AY325" s="215"/>
      <c r="AZ325" s="215"/>
      <c r="BA325" s="220"/>
      <c r="BB325" s="215"/>
      <c r="BC325" s="215"/>
      <c r="BD325" s="215"/>
      <c r="BE325" s="215"/>
      <c r="BF325" s="215"/>
      <c r="BG325" s="218"/>
      <c r="BH325" s="215"/>
      <c r="BI325" s="215"/>
      <c r="BJ325" s="215"/>
      <c r="BK325" s="217"/>
      <c r="BL325" s="215"/>
      <c r="BM325" s="215"/>
      <c r="BN325" s="215"/>
      <c r="BO325" s="215"/>
      <c r="BP325" s="215"/>
      <c r="BQ325" s="218"/>
      <c r="BR325" s="215"/>
      <c r="BS325" s="215"/>
      <c r="BT325" s="215"/>
      <c r="BU325" s="217"/>
      <c r="BV325" s="215"/>
      <c r="BW325" s="215"/>
      <c r="BX325" s="215"/>
      <c r="BY325" s="215"/>
      <c r="BZ325" s="215"/>
      <c r="CA325" s="218"/>
      <c r="CB325" s="215"/>
      <c r="CC325" s="215"/>
      <c r="CD325" s="215"/>
      <c r="CE325" s="217"/>
      <c r="CF325" s="218"/>
      <c r="CG325" s="215"/>
      <c r="CH325" s="215"/>
      <c r="CI325" s="215"/>
      <c r="CJ325" s="217"/>
      <c r="CK325" s="215"/>
      <c r="CL325" s="215"/>
      <c r="CM325" s="215"/>
      <c r="CN325" s="215"/>
      <c r="CO325" s="215"/>
      <c r="CP325" s="218"/>
      <c r="CQ325" s="215"/>
      <c r="CR325" s="215"/>
      <c r="CS325" s="215"/>
      <c r="CT325" s="217"/>
      <c r="CU325" s="215"/>
      <c r="CV325" s="215"/>
      <c r="CW325" s="215"/>
      <c r="CX325" s="215"/>
      <c r="CY325" s="215"/>
      <c r="CZ325" s="218"/>
      <c r="DA325" s="215"/>
      <c r="DB325" s="215"/>
      <c r="DC325" s="215"/>
      <c r="DD325" s="217"/>
      <c r="DE325" s="215"/>
      <c r="DF325" s="215"/>
      <c r="DG325" s="215"/>
      <c r="DH325" s="215"/>
      <c r="DI325" s="215"/>
      <c r="DJ325" s="219"/>
      <c r="DK325" s="215"/>
      <c r="DL325" s="215"/>
      <c r="DM325" s="215"/>
      <c r="DN325" s="217"/>
      <c r="DO325" s="215"/>
      <c r="DP325" s="215"/>
      <c r="DQ325" s="215"/>
      <c r="DR325" s="215"/>
      <c r="DS325" s="215"/>
      <c r="DT325" s="218"/>
      <c r="DU325" s="215"/>
      <c r="DV325" s="215"/>
      <c r="DW325" s="215"/>
      <c r="DX325" s="217"/>
      <c r="DY325" s="215"/>
      <c r="DZ325" s="215"/>
      <c r="EA325" s="215"/>
      <c r="EB325" s="215"/>
      <c r="EC325" s="215"/>
      <c r="ED325" s="218"/>
      <c r="EE325" s="215"/>
      <c r="EF325" s="215"/>
      <c r="EG325" s="215"/>
      <c r="EH325" s="217"/>
      <c r="EI325" s="215"/>
      <c r="EJ325" s="215"/>
      <c r="EK325" s="215"/>
      <c r="EL325" s="215"/>
      <c r="EM325" s="215"/>
      <c r="EN325" s="218"/>
      <c r="EO325" s="215"/>
      <c r="EP325" s="215"/>
      <c r="EQ325" s="215"/>
      <c r="ER325" s="217"/>
      <c r="ES325" s="215"/>
      <c r="ET325" s="215"/>
      <c r="EU325" s="215"/>
      <c r="EV325" s="215"/>
      <c r="EW325" s="215"/>
      <c r="EX325" s="218"/>
      <c r="EY325" s="215"/>
      <c r="EZ325" s="215"/>
      <c r="FA325" s="215"/>
      <c r="FB325" s="217"/>
      <c r="FC325" s="215"/>
      <c r="FD325" s="215"/>
      <c r="FE325" s="215"/>
      <c r="FF325" s="215"/>
      <c r="FG325" s="215"/>
      <c r="FH325" s="218"/>
      <c r="FI325" s="215"/>
      <c r="FJ325" s="215"/>
      <c r="FK325" s="215"/>
      <c r="FL325" s="217"/>
      <c r="FM325" s="215"/>
      <c r="FN325" s="215"/>
      <c r="FO325" s="215"/>
      <c r="FP325" s="215"/>
      <c r="FQ325" s="215"/>
      <c r="FR325" s="218"/>
      <c r="FS325" s="215"/>
      <c r="FT325" s="215"/>
      <c r="FU325" s="215"/>
      <c r="FV325" s="217"/>
      <c r="FW325" s="215"/>
      <c r="FX325" s="215"/>
      <c r="FY325" s="215"/>
      <c r="FZ325" s="215"/>
      <c r="GA325" s="215"/>
      <c r="GB325" s="218"/>
      <c r="GC325" s="215"/>
      <c r="GD325" s="215"/>
      <c r="GE325" s="215"/>
      <c r="GF325" s="217"/>
      <c r="GG325" s="218"/>
      <c r="GH325" s="215"/>
      <c r="GI325" s="215"/>
      <c r="GJ325" s="215"/>
      <c r="GK325" s="215"/>
      <c r="GL325" s="1505"/>
      <c r="GM325" s="2154"/>
      <c r="GN325" s="613"/>
      <c r="GO325" s="1699"/>
    </row>
    <row r="326" spans="1:197" ht="10.35" hidden="1" customHeight="1" thickBot="1">
      <c r="A326" s="1388"/>
      <c r="B326" s="1391"/>
      <c r="C326" s="1391"/>
      <c r="D326" s="1382"/>
      <c r="E326" s="1391"/>
      <c r="F326" s="1382"/>
      <c r="G326" s="1403"/>
      <c r="H326" s="1516"/>
      <c r="I326" s="1506"/>
      <c r="J326" s="1472"/>
      <c r="K326" s="1472"/>
      <c r="L326" s="1472"/>
      <c r="M326" s="1472"/>
      <c r="N326" s="1471"/>
      <c r="O326" s="1472"/>
      <c r="P326" s="1472"/>
      <c r="Q326" s="1472"/>
      <c r="R326" s="1473"/>
      <c r="S326" s="1472"/>
      <c r="T326" s="1472"/>
      <c r="U326" s="1472"/>
      <c r="V326" s="1472"/>
      <c r="W326" s="1472"/>
      <c r="X326" s="1471"/>
      <c r="Y326" s="1472"/>
      <c r="Z326" s="1472"/>
      <c r="AA326" s="1472"/>
      <c r="AB326" s="1473"/>
      <c r="AC326" s="1472"/>
      <c r="AD326" s="1472"/>
      <c r="AE326" s="1472"/>
      <c r="AF326" s="1472"/>
      <c r="AG326" s="1472"/>
      <c r="AH326" s="1471"/>
      <c r="AI326" s="1472"/>
      <c r="AJ326" s="1472"/>
      <c r="AK326" s="1472"/>
      <c r="AL326" s="1473"/>
      <c r="AM326" s="1508"/>
      <c r="AN326" s="1508"/>
      <c r="AO326" s="1508"/>
      <c r="AP326" s="1508"/>
      <c r="AQ326" s="1508"/>
      <c r="AR326" s="1471"/>
      <c r="AS326" s="1472"/>
      <c r="AT326" s="1472"/>
      <c r="AU326" s="1472"/>
      <c r="AV326" s="1473"/>
      <c r="AW326" s="1471"/>
      <c r="AX326" s="1472"/>
      <c r="AY326" s="1472"/>
      <c r="AZ326" s="1472"/>
      <c r="BA326" s="1568"/>
      <c r="BB326" s="1472"/>
      <c r="BC326" s="1472"/>
      <c r="BD326" s="1472"/>
      <c r="BE326" s="1472"/>
      <c r="BF326" s="1472"/>
      <c r="BG326" s="1471"/>
      <c r="BH326" s="1472"/>
      <c r="BI326" s="1472"/>
      <c r="BJ326" s="1472"/>
      <c r="BK326" s="1473"/>
      <c r="BL326" s="1472"/>
      <c r="BM326" s="1472"/>
      <c r="BN326" s="1472"/>
      <c r="BO326" s="1472"/>
      <c r="BP326" s="1472"/>
      <c r="BQ326" s="1471"/>
      <c r="BR326" s="1472"/>
      <c r="BS326" s="1472"/>
      <c r="BT326" s="1472"/>
      <c r="BU326" s="1473"/>
      <c r="BV326" s="1472"/>
      <c r="BW326" s="1472"/>
      <c r="BX326" s="1472"/>
      <c r="BY326" s="1472"/>
      <c r="BZ326" s="1472"/>
      <c r="CA326" s="1471"/>
      <c r="CB326" s="1472"/>
      <c r="CC326" s="1472"/>
      <c r="CD326" s="1472"/>
      <c r="CE326" s="1473"/>
      <c r="CF326" s="1471"/>
      <c r="CG326" s="1472"/>
      <c r="CH326" s="1472"/>
      <c r="CI326" s="1472"/>
      <c r="CJ326" s="1473"/>
      <c r="CK326" s="1471"/>
      <c r="CL326" s="1472"/>
      <c r="CM326" s="1472"/>
      <c r="CN326" s="1472"/>
      <c r="CO326" s="1472"/>
      <c r="CP326" s="1471"/>
      <c r="CQ326" s="1472"/>
      <c r="CR326" s="1472"/>
      <c r="CS326" s="1472"/>
      <c r="CT326" s="1473"/>
      <c r="CU326" s="1472"/>
      <c r="CV326" s="1472"/>
      <c r="CW326" s="1472"/>
      <c r="CX326" s="1472"/>
      <c r="CY326" s="1472"/>
      <c r="CZ326" s="1471"/>
      <c r="DA326" s="1472"/>
      <c r="DB326" s="1472"/>
      <c r="DC326" s="1472"/>
      <c r="DD326" s="1473"/>
      <c r="DE326" s="1472"/>
      <c r="DF326" s="1472"/>
      <c r="DG326" s="1472"/>
      <c r="DH326" s="1472"/>
      <c r="DI326" s="1472"/>
      <c r="DJ326" s="1587"/>
      <c r="DK326" s="1472"/>
      <c r="DL326" s="1472"/>
      <c r="DM326" s="1472"/>
      <c r="DN326" s="1473"/>
      <c r="DO326" s="1472"/>
      <c r="DP326" s="1472"/>
      <c r="DQ326" s="1472"/>
      <c r="DR326" s="1472"/>
      <c r="DS326" s="1472"/>
      <c r="DT326" s="1471"/>
      <c r="DU326" s="1472"/>
      <c r="DV326" s="1472"/>
      <c r="DW326" s="1472"/>
      <c r="DX326" s="1473"/>
      <c r="DY326" s="1472"/>
      <c r="DZ326" s="1472"/>
      <c r="EA326" s="1472"/>
      <c r="EB326" s="1472"/>
      <c r="EC326" s="1472"/>
      <c r="ED326" s="1471"/>
      <c r="EE326" s="1472"/>
      <c r="EF326" s="1472"/>
      <c r="EG326" s="1472"/>
      <c r="EH326" s="1473"/>
      <c r="EI326" s="1472"/>
      <c r="EJ326" s="1472"/>
      <c r="EK326" s="1472"/>
      <c r="EL326" s="1472"/>
      <c r="EM326" s="1472"/>
      <c r="EN326" s="1471"/>
      <c r="EO326" s="1472"/>
      <c r="EP326" s="1472"/>
      <c r="EQ326" s="1472"/>
      <c r="ER326" s="1473"/>
      <c r="ES326" s="1472"/>
      <c r="ET326" s="1472"/>
      <c r="EU326" s="1472"/>
      <c r="EV326" s="1472"/>
      <c r="EW326" s="1472"/>
      <c r="EX326" s="1471"/>
      <c r="EY326" s="1472"/>
      <c r="EZ326" s="1472"/>
      <c r="FA326" s="1472"/>
      <c r="FB326" s="1473"/>
      <c r="FC326" s="1472"/>
      <c r="FD326" s="1472"/>
      <c r="FE326" s="1472"/>
      <c r="FF326" s="1472"/>
      <c r="FG326" s="1472"/>
      <c r="FH326" s="1471"/>
      <c r="FI326" s="1472"/>
      <c r="FJ326" s="1472"/>
      <c r="FK326" s="1472"/>
      <c r="FL326" s="1473"/>
      <c r="FM326" s="1472"/>
      <c r="FN326" s="1472"/>
      <c r="FO326" s="1472"/>
      <c r="FP326" s="1472"/>
      <c r="FQ326" s="1472"/>
      <c r="FR326" s="1471"/>
      <c r="FS326" s="1472"/>
      <c r="FT326" s="1472"/>
      <c r="FU326" s="1472"/>
      <c r="FV326" s="1473"/>
      <c r="FW326" s="1472"/>
      <c r="FX326" s="1472"/>
      <c r="FY326" s="1472"/>
      <c r="FZ326" s="1472"/>
      <c r="GA326" s="1472"/>
      <c r="GB326" s="1471"/>
      <c r="GC326" s="1472"/>
      <c r="GD326" s="1472"/>
      <c r="GE326" s="1472"/>
      <c r="GF326" s="1473"/>
      <c r="GG326" s="1471"/>
      <c r="GH326" s="1472"/>
      <c r="GI326" s="1472"/>
      <c r="GJ326" s="1472"/>
      <c r="GK326" s="1473"/>
      <c r="GL326" s="1570"/>
      <c r="GM326" s="2158"/>
      <c r="GN326" s="614"/>
      <c r="GO326" s="1700"/>
    </row>
    <row r="327" spans="1:197" ht="10.35" hidden="1" customHeight="1">
      <c r="A327" s="1401"/>
      <c r="B327" s="1389" t="str">
        <f>IF($A327="","",VLOOKUP($A327,②従事者明細!$A$3:$I$39,2))</f>
        <v/>
      </c>
      <c r="C327" s="1389" t="str">
        <f>IF($A327="","",VLOOKUP($A327,②従事者明細!$A$3:$I$39,3))</f>
        <v/>
      </c>
      <c r="D327" s="1380" t="str">
        <f>IF($A327="","",VLOOKUP($A327,②従事者明細!$A$3:$I$39,6))</f>
        <v/>
      </c>
      <c r="E327" s="1389" t="str">
        <f>IF($A327="","",VLOOKUP($A327,②従事者明細!$A$3:$I$39,4))</f>
        <v/>
      </c>
      <c r="F327" s="1380" t="str">
        <f>IF($A327="","",VLOOKUP($A327,②従事者明細!$A$3:$I$39,5))</f>
        <v/>
      </c>
      <c r="G327" s="1527" t="s">
        <v>764</v>
      </c>
      <c r="H327" s="1528"/>
      <c r="I327" s="256"/>
      <c r="J327" s="257"/>
      <c r="K327" s="257"/>
      <c r="L327" s="257"/>
      <c r="M327" s="257"/>
      <c r="N327" s="259"/>
      <c r="O327" s="257"/>
      <c r="P327" s="257"/>
      <c r="Q327" s="257"/>
      <c r="R327" s="258"/>
      <c r="S327" s="257"/>
      <c r="T327" s="257"/>
      <c r="U327" s="257"/>
      <c r="V327" s="257"/>
      <c r="W327" s="257"/>
      <c r="X327" s="259"/>
      <c r="Y327" s="257"/>
      <c r="Z327" s="257"/>
      <c r="AA327" s="257"/>
      <c r="AB327" s="258"/>
      <c r="AC327" s="257"/>
      <c r="AD327" s="257"/>
      <c r="AE327" s="257"/>
      <c r="AF327" s="257"/>
      <c r="AG327" s="257"/>
      <c r="AH327" s="259"/>
      <c r="AI327" s="257"/>
      <c r="AJ327" s="257"/>
      <c r="AK327" s="257"/>
      <c r="AL327" s="258"/>
      <c r="AM327" s="257"/>
      <c r="AN327" s="257"/>
      <c r="AO327" s="257"/>
      <c r="AP327" s="257"/>
      <c r="AQ327" s="257"/>
      <c r="AR327" s="259"/>
      <c r="AS327" s="257"/>
      <c r="AT327" s="257"/>
      <c r="AU327" s="257"/>
      <c r="AV327" s="258"/>
      <c r="AW327" s="259"/>
      <c r="AX327" s="257"/>
      <c r="AY327" s="257"/>
      <c r="AZ327" s="257"/>
      <c r="BA327" s="461"/>
      <c r="BB327" s="257"/>
      <c r="BC327" s="257"/>
      <c r="BD327" s="257"/>
      <c r="BE327" s="257"/>
      <c r="BF327" s="257"/>
      <c r="BG327" s="259"/>
      <c r="BH327" s="257"/>
      <c r="BI327" s="257"/>
      <c r="BJ327" s="257"/>
      <c r="BK327" s="258"/>
      <c r="BL327" s="257"/>
      <c r="BM327" s="257"/>
      <c r="BN327" s="257"/>
      <c r="BO327" s="257"/>
      <c r="BP327" s="257"/>
      <c r="BQ327" s="259"/>
      <c r="BR327" s="257"/>
      <c r="BS327" s="257"/>
      <c r="BT327" s="257"/>
      <c r="BU327" s="258"/>
      <c r="BV327" s="257"/>
      <c r="BW327" s="257"/>
      <c r="BX327" s="257"/>
      <c r="BY327" s="257"/>
      <c r="BZ327" s="257"/>
      <c r="CA327" s="259"/>
      <c r="CB327" s="257"/>
      <c r="CC327" s="257"/>
      <c r="CD327" s="257"/>
      <c r="CE327" s="258"/>
      <c r="CF327" s="259"/>
      <c r="CG327" s="257"/>
      <c r="CH327" s="257"/>
      <c r="CI327" s="257"/>
      <c r="CJ327" s="258"/>
      <c r="CK327" s="257"/>
      <c r="CL327" s="257"/>
      <c r="CM327" s="257"/>
      <c r="CN327" s="257"/>
      <c r="CO327" s="257"/>
      <c r="CP327" s="259"/>
      <c r="CQ327" s="257"/>
      <c r="CR327" s="257"/>
      <c r="CS327" s="257"/>
      <c r="CT327" s="258"/>
      <c r="CU327" s="257"/>
      <c r="CV327" s="257"/>
      <c r="CW327" s="257"/>
      <c r="CX327" s="257"/>
      <c r="CY327" s="257"/>
      <c r="CZ327" s="259"/>
      <c r="DA327" s="257"/>
      <c r="DB327" s="257"/>
      <c r="DC327" s="257"/>
      <c r="DD327" s="258"/>
      <c r="DE327" s="257"/>
      <c r="DF327" s="257"/>
      <c r="DG327" s="257"/>
      <c r="DH327" s="257"/>
      <c r="DI327" s="257"/>
      <c r="DJ327" s="260"/>
      <c r="DK327" s="257"/>
      <c r="DL327" s="257"/>
      <c r="DM327" s="257"/>
      <c r="DN327" s="258"/>
      <c r="DO327" s="257"/>
      <c r="DP327" s="257"/>
      <c r="DQ327" s="257"/>
      <c r="DR327" s="257"/>
      <c r="DS327" s="257"/>
      <c r="DT327" s="259"/>
      <c r="DU327" s="257"/>
      <c r="DV327" s="257"/>
      <c r="DW327" s="257"/>
      <c r="DX327" s="258"/>
      <c r="DY327" s="257"/>
      <c r="DZ327" s="257"/>
      <c r="EA327" s="257"/>
      <c r="EB327" s="257"/>
      <c r="EC327" s="257"/>
      <c r="ED327" s="259"/>
      <c r="EE327" s="257"/>
      <c r="EF327" s="257"/>
      <c r="EG327" s="257"/>
      <c r="EH327" s="258"/>
      <c r="EI327" s="257"/>
      <c r="EJ327" s="257"/>
      <c r="EK327" s="257"/>
      <c r="EL327" s="257"/>
      <c r="EM327" s="257"/>
      <c r="EN327" s="259"/>
      <c r="EO327" s="257"/>
      <c r="EP327" s="257"/>
      <c r="EQ327" s="257"/>
      <c r="ER327" s="258"/>
      <c r="ES327" s="257"/>
      <c r="ET327" s="257"/>
      <c r="EU327" s="257"/>
      <c r="EV327" s="257"/>
      <c r="EW327" s="257"/>
      <c r="EX327" s="259"/>
      <c r="EY327" s="257"/>
      <c r="EZ327" s="257"/>
      <c r="FA327" s="257"/>
      <c r="FB327" s="258"/>
      <c r="FC327" s="257"/>
      <c r="FD327" s="257"/>
      <c r="FE327" s="257"/>
      <c r="FF327" s="257"/>
      <c r="FG327" s="257"/>
      <c r="FH327" s="259"/>
      <c r="FI327" s="257"/>
      <c r="FJ327" s="257"/>
      <c r="FK327" s="257"/>
      <c r="FL327" s="258"/>
      <c r="FM327" s="257"/>
      <c r="FN327" s="257"/>
      <c r="FO327" s="257"/>
      <c r="FP327" s="257"/>
      <c r="FQ327" s="257"/>
      <c r="FR327" s="259"/>
      <c r="FS327" s="257"/>
      <c r="FT327" s="257"/>
      <c r="FU327" s="257"/>
      <c r="FV327" s="258"/>
      <c r="FW327" s="257"/>
      <c r="FX327" s="257"/>
      <c r="FY327" s="257"/>
      <c r="FZ327" s="257"/>
      <c r="GA327" s="257"/>
      <c r="GB327" s="259"/>
      <c r="GC327" s="257"/>
      <c r="GD327" s="257"/>
      <c r="GE327" s="257"/>
      <c r="GF327" s="258"/>
      <c r="GG327" s="259"/>
      <c r="GH327" s="257"/>
      <c r="GI327" s="257"/>
      <c r="GJ327" s="257"/>
      <c r="GK327" s="257"/>
      <c r="GL327" s="1523">
        <f>SUM(I329:GK329)</f>
        <v>0</v>
      </c>
      <c r="GM327" s="2159">
        <f>ROUND(GL327/20,2)</f>
        <v>0</v>
      </c>
      <c r="GN327" s="619"/>
      <c r="GO327" s="1730"/>
    </row>
    <row r="328" spans="1:197" ht="10.35" hidden="1" customHeight="1">
      <c r="A328" s="1387"/>
      <c r="B328" s="1390"/>
      <c r="C328" s="1390"/>
      <c r="D328" s="1381"/>
      <c r="E328" s="1390"/>
      <c r="F328" s="1381"/>
      <c r="G328" s="1392"/>
      <c r="H328" s="1515"/>
      <c r="I328" s="214"/>
      <c r="J328" s="215"/>
      <c r="K328" s="215"/>
      <c r="L328" s="215"/>
      <c r="M328" s="215"/>
      <c r="N328" s="218"/>
      <c r="O328" s="215"/>
      <c r="P328" s="215"/>
      <c r="Q328" s="215"/>
      <c r="R328" s="217"/>
      <c r="S328" s="215"/>
      <c r="T328" s="215"/>
      <c r="U328" s="215"/>
      <c r="V328" s="215"/>
      <c r="W328" s="215"/>
      <c r="X328" s="218"/>
      <c r="Y328" s="215"/>
      <c r="Z328" s="215"/>
      <c r="AA328" s="215"/>
      <c r="AB328" s="217"/>
      <c r="AC328" s="215"/>
      <c r="AD328" s="215"/>
      <c r="AE328" s="215"/>
      <c r="AF328" s="215"/>
      <c r="AG328" s="215"/>
      <c r="AH328" s="218"/>
      <c r="AI328" s="215"/>
      <c r="AJ328" s="215"/>
      <c r="AK328" s="215"/>
      <c r="AL328" s="217"/>
      <c r="AM328" s="215"/>
      <c r="AN328" s="215"/>
      <c r="AO328" s="215"/>
      <c r="AP328" s="215"/>
      <c r="AQ328" s="215"/>
      <c r="AR328" s="218"/>
      <c r="AS328" s="215"/>
      <c r="AT328" s="215"/>
      <c r="AU328" s="215"/>
      <c r="AV328" s="217"/>
      <c r="AW328" s="218"/>
      <c r="AX328" s="215"/>
      <c r="AY328" s="215"/>
      <c r="AZ328" s="215"/>
      <c r="BA328" s="220"/>
      <c r="BB328" s="215"/>
      <c r="BC328" s="215"/>
      <c r="BD328" s="215"/>
      <c r="BE328" s="215"/>
      <c r="BF328" s="215"/>
      <c r="BG328" s="218"/>
      <c r="BH328" s="215"/>
      <c r="BI328" s="215"/>
      <c r="BJ328" s="215"/>
      <c r="BK328" s="217"/>
      <c r="BL328" s="215"/>
      <c r="BM328" s="215"/>
      <c r="BN328" s="215"/>
      <c r="BO328" s="215"/>
      <c r="BP328" s="215"/>
      <c r="BQ328" s="218"/>
      <c r="BR328" s="215"/>
      <c r="BS328" s="215"/>
      <c r="BT328" s="215"/>
      <c r="BU328" s="217"/>
      <c r="BV328" s="215"/>
      <c r="BW328" s="215"/>
      <c r="BX328" s="215"/>
      <c r="BY328" s="215"/>
      <c r="BZ328" s="215"/>
      <c r="CA328" s="218"/>
      <c r="CB328" s="215"/>
      <c r="CC328" s="215"/>
      <c r="CD328" s="215"/>
      <c r="CE328" s="217"/>
      <c r="CF328" s="218"/>
      <c r="CG328" s="215"/>
      <c r="CH328" s="215"/>
      <c r="CI328" s="215"/>
      <c r="CJ328" s="217"/>
      <c r="CK328" s="215"/>
      <c r="CL328" s="215"/>
      <c r="CM328" s="215"/>
      <c r="CN328" s="215"/>
      <c r="CO328" s="215"/>
      <c r="CP328" s="218"/>
      <c r="CQ328" s="215"/>
      <c r="CR328" s="215"/>
      <c r="CS328" s="215"/>
      <c r="CT328" s="217"/>
      <c r="CU328" s="215"/>
      <c r="CV328" s="215"/>
      <c r="CW328" s="215"/>
      <c r="CX328" s="215"/>
      <c r="CY328" s="215"/>
      <c r="CZ328" s="218"/>
      <c r="DA328" s="215"/>
      <c r="DB328" s="215"/>
      <c r="DC328" s="215"/>
      <c r="DD328" s="217"/>
      <c r="DE328" s="215"/>
      <c r="DF328" s="215"/>
      <c r="DG328" s="215"/>
      <c r="DH328" s="215"/>
      <c r="DI328" s="215"/>
      <c r="DJ328" s="219"/>
      <c r="DK328" s="215"/>
      <c r="DL328" s="215"/>
      <c r="DM328" s="215"/>
      <c r="DN328" s="217"/>
      <c r="DO328" s="215"/>
      <c r="DP328" s="215"/>
      <c r="DQ328" s="215"/>
      <c r="DR328" s="215"/>
      <c r="DS328" s="215"/>
      <c r="DT328" s="218"/>
      <c r="DU328" s="215"/>
      <c r="DV328" s="215"/>
      <c r="DW328" s="215"/>
      <c r="DX328" s="217"/>
      <c r="DY328" s="215"/>
      <c r="DZ328" s="215"/>
      <c r="EA328" s="215"/>
      <c r="EB328" s="215"/>
      <c r="EC328" s="215"/>
      <c r="ED328" s="218"/>
      <c r="EE328" s="215"/>
      <c r="EF328" s="215"/>
      <c r="EG328" s="215"/>
      <c r="EH328" s="217"/>
      <c r="EI328" s="215"/>
      <c r="EJ328" s="215"/>
      <c r="EK328" s="215"/>
      <c r="EL328" s="215"/>
      <c r="EM328" s="215"/>
      <c r="EN328" s="218"/>
      <c r="EO328" s="215"/>
      <c r="EP328" s="215"/>
      <c r="EQ328" s="215"/>
      <c r="ER328" s="217"/>
      <c r="ES328" s="215"/>
      <c r="ET328" s="215"/>
      <c r="EU328" s="215"/>
      <c r="EV328" s="215"/>
      <c r="EW328" s="215"/>
      <c r="EX328" s="218"/>
      <c r="EY328" s="215"/>
      <c r="EZ328" s="215"/>
      <c r="FA328" s="215"/>
      <c r="FB328" s="217"/>
      <c r="FC328" s="215"/>
      <c r="FD328" s="215"/>
      <c r="FE328" s="215"/>
      <c r="FF328" s="215"/>
      <c r="FG328" s="215"/>
      <c r="FH328" s="218"/>
      <c r="FI328" s="215"/>
      <c r="FJ328" s="215"/>
      <c r="FK328" s="215"/>
      <c r="FL328" s="217"/>
      <c r="FM328" s="215"/>
      <c r="FN328" s="215"/>
      <c r="FO328" s="215"/>
      <c r="FP328" s="215"/>
      <c r="FQ328" s="215"/>
      <c r="FR328" s="218"/>
      <c r="FS328" s="215"/>
      <c r="FT328" s="215"/>
      <c r="FU328" s="215"/>
      <c r="FV328" s="217"/>
      <c r="FW328" s="215"/>
      <c r="FX328" s="215"/>
      <c r="FY328" s="215"/>
      <c r="FZ328" s="215"/>
      <c r="GA328" s="215"/>
      <c r="GB328" s="218"/>
      <c r="GC328" s="215"/>
      <c r="GD328" s="215"/>
      <c r="GE328" s="215"/>
      <c r="GF328" s="217"/>
      <c r="GG328" s="218"/>
      <c r="GH328" s="215"/>
      <c r="GI328" s="215"/>
      <c r="GJ328" s="215"/>
      <c r="GK328" s="215"/>
      <c r="GL328" s="1505"/>
      <c r="GM328" s="2160"/>
      <c r="GN328" s="613"/>
      <c r="GO328" s="1699"/>
    </row>
    <row r="329" spans="1:197" ht="10.35" hidden="1" customHeight="1">
      <c r="A329" s="1387"/>
      <c r="B329" s="1390"/>
      <c r="C329" s="1390"/>
      <c r="D329" s="1381"/>
      <c r="E329" s="1390"/>
      <c r="F329" s="1381"/>
      <c r="G329" s="1393"/>
      <c r="H329" s="1520"/>
      <c r="I329" s="1510"/>
      <c r="J329" s="1511"/>
      <c r="K329" s="1511"/>
      <c r="L329" s="1511"/>
      <c r="M329" s="1511"/>
      <c r="N329" s="1510"/>
      <c r="O329" s="1511"/>
      <c r="P329" s="1511"/>
      <c r="Q329" s="1511"/>
      <c r="R329" s="1512"/>
      <c r="S329" s="1511"/>
      <c r="T329" s="1511"/>
      <c r="U329" s="1511"/>
      <c r="V329" s="1511"/>
      <c r="W329" s="1511"/>
      <c r="X329" s="1510"/>
      <c r="Y329" s="1511"/>
      <c r="Z329" s="1511"/>
      <c r="AA329" s="1511"/>
      <c r="AB329" s="1512"/>
      <c r="AC329" s="1511"/>
      <c r="AD329" s="1511"/>
      <c r="AE329" s="1511"/>
      <c r="AF329" s="1511"/>
      <c r="AG329" s="1511"/>
      <c r="AH329" s="1510"/>
      <c r="AI329" s="1511"/>
      <c r="AJ329" s="1511"/>
      <c r="AK329" s="1511"/>
      <c r="AL329" s="1512"/>
      <c r="AM329" s="1511"/>
      <c r="AN329" s="1511"/>
      <c r="AO329" s="1511"/>
      <c r="AP329" s="1511"/>
      <c r="AQ329" s="1511"/>
      <c r="AR329" s="1510"/>
      <c r="AS329" s="1511"/>
      <c r="AT329" s="1511"/>
      <c r="AU329" s="1511"/>
      <c r="AV329" s="1512"/>
      <c r="AW329" s="1510"/>
      <c r="AX329" s="1511"/>
      <c r="AY329" s="1511"/>
      <c r="AZ329" s="1511"/>
      <c r="BA329" s="1521"/>
      <c r="BB329" s="1511"/>
      <c r="BC329" s="1511"/>
      <c r="BD329" s="1511"/>
      <c r="BE329" s="1511"/>
      <c r="BF329" s="1511"/>
      <c r="BG329" s="1510"/>
      <c r="BH329" s="1511"/>
      <c r="BI329" s="1511"/>
      <c r="BJ329" s="1511"/>
      <c r="BK329" s="1512"/>
      <c r="BL329" s="1511"/>
      <c r="BM329" s="1511"/>
      <c r="BN329" s="1511"/>
      <c r="BO329" s="1511"/>
      <c r="BP329" s="1511"/>
      <c r="BQ329" s="1510"/>
      <c r="BR329" s="1511"/>
      <c r="BS329" s="1511"/>
      <c r="BT329" s="1511"/>
      <c r="BU329" s="1512"/>
      <c r="BV329" s="1511"/>
      <c r="BW329" s="1511"/>
      <c r="BX329" s="1511"/>
      <c r="BY329" s="1511"/>
      <c r="BZ329" s="1511"/>
      <c r="CA329" s="1510"/>
      <c r="CB329" s="1511"/>
      <c r="CC329" s="1511"/>
      <c r="CD329" s="1511"/>
      <c r="CE329" s="1512"/>
      <c r="CF329" s="1510"/>
      <c r="CG329" s="1511"/>
      <c r="CH329" s="1511"/>
      <c r="CI329" s="1511"/>
      <c r="CJ329" s="1512"/>
      <c r="CK329" s="1511"/>
      <c r="CL329" s="1511"/>
      <c r="CM329" s="1511"/>
      <c r="CN329" s="1511"/>
      <c r="CO329" s="1511"/>
      <c r="CP329" s="1510"/>
      <c r="CQ329" s="1511"/>
      <c r="CR329" s="1511"/>
      <c r="CS329" s="1511"/>
      <c r="CT329" s="1512"/>
      <c r="CU329" s="1511"/>
      <c r="CV329" s="1511"/>
      <c r="CW329" s="1511"/>
      <c r="CX329" s="1511"/>
      <c r="CY329" s="1511"/>
      <c r="CZ329" s="1510"/>
      <c r="DA329" s="1511"/>
      <c r="DB329" s="1511"/>
      <c r="DC329" s="1511"/>
      <c r="DD329" s="1512"/>
      <c r="DE329" s="1511"/>
      <c r="DF329" s="1511"/>
      <c r="DG329" s="1511"/>
      <c r="DH329" s="1511"/>
      <c r="DI329" s="1511"/>
      <c r="DJ329" s="1522"/>
      <c r="DK329" s="1511"/>
      <c r="DL329" s="1511"/>
      <c r="DM329" s="1511"/>
      <c r="DN329" s="1512"/>
      <c r="DO329" s="1511"/>
      <c r="DP329" s="1511"/>
      <c r="DQ329" s="1511"/>
      <c r="DR329" s="1511"/>
      <c r="DS329" s="1511"/>
      <c r="DT329" s="1510"/>
      <c r="DU329" s="1511"/>
      <c r="DV329" s="1511"/>
      <c r="DW329" s="1511"/>
      <c r="DX329" s="1512"/>
      <c r="DY329" s="1511"/>
      <c r="DZ329" s="1511"/>
      <c r="EA329" s="1511"/>
      <c r="EB329" s="1511"/>
      <c r="EC329" s="1511"/>
      <c r="ED329" s="1510"/>
      <c r="EE329" s="1511"/>
      <c r="EF329" s="1511"/>
      <c r="EG329" s="1511"/>
      <c r="EH329" s="1512"/>
      <c r="EI329" s="1511"/>
      <c r="EJ329" s="1511"/>
      <c r="EK329" s="1511"/>
      <c r="EL329" s="1511"/>
      <c r="EM329" s="1511"/>
      <c r="EN329" s="1510"/>
      <c r="EO329" s="1511"/>
      <c r="EP329" s="1511"/>
      <c r="EQ329" s="1511"/>
      <c r="ER329" s="1512"/>
      <c r="ES329" s="1511"/>
      <c r="ET329" s="1511"/>
      <c r="EU329" s="1511"/>
      <c r="EV329" s="1511"/>
      <c r="EW329" s="1511"/>
      <c r="EX329" s="1510"/>
      <c r="EY329" s="1511"/>
      <c r="EZ329" s="1511"/>
      <c r="FA329" s="1511"/>
      <c r="FB329" s="1512"/>
      <c r="FC329" s="1511"/>
      <c r="FD329" s="1511"/>
      <c r="FE329" s="1511"/>
      <c r="FF329" s="1511"/>
      <c r="FG329" s="1511"/>
      <c r="FH329" s="1510"/>
      <c r="FI329" s="1511"/>
      <c r="FJ329" s="1511"/>
      <c r="FK329" s="1511"/>
      <c r="FL329" s="1512"/>
      <c r="FM329" s="1511"/>
      <c r="FN329" s="1511"/>
      <c r="FO329" s="1511"/>
      <c r="FP329" s="1511"/>
      <c r="FQ329" s="1511"/>
      <c r="FR329" s="1510"/>
      <c r="FS329" s="1511"/>
      <c r="FT329" s="1511"/>
      <c r="FU329" s="1511"/>
      <c r="FV329" s="1512"/>
      <c r="FW329" s="1511"/>
      <c r="FX329" s="1511"/>
      <c r="FY329" s="1511"/>
      <c r="FZ329" s="1511"/>
      <c r="GA329" s="1511"/>
      <c r="GB329" s="1510"/>
      <c r="GC329" s="1511"/>
      <c r="GD329" s="1511"/>
      <c r="GE329" s="1511"/>
      <c r="GF329" s="1512"/>
      <c r="GG329" s="1510"/>
      <c r="GH329" s="1511"/>
      <c r="GI329" s="1511"/>
      <c r="GJ329" s="1511"/>
      <c r="GK329" s="1512"/>
      <c r="GL329" s="1514"/>
      <c r="GM329" s="2160"/>
      <c r="GN329" s="613"/>
      <c r="GO329" s="1699"/>
    </row>
    <row r="330" spans="1:197" ht="10.35" hidden="1" customHeight="1">
      <c r="A330" s="1387"/>
      <c r="B330" s="1390"/>
      <c r="C330" s="1390"/>
      <c r="D330" s="1381"/>
      <c r="E330" s="1390"/>
      <c r="F330" s="1381"/>
      <c r="G330" s="1728" t="s">
        <v>767</v>
      </c>
      <c r="H330" s="1515"/>
      <c r="I330" s="214"/>
      <c r="J330" s="215"/>
      <c r="K330" s="215"/>
      <c r="L330" s="215"/>
      <c r="M330" s="215"/>
      <c r="N330" s="218"/>
      <c r="O330" s="215"/>
      <c r="P330" s="215"/>
      <c r="Q330" s="215"/>
      <c r="R330" s="217"/>
      <c r="S330" s="215"/>
      <c r="T330" s="215"/>
      <c r="U330" s="215"/>
      <c r="V330" s="215"/>
      <c r="W330" s="215"/>
      <c r="X330" s="218"/>
      <c r="Y330" s="215"/>
      <c r="Z330" s="215"/>
      <c r="AA330" s="215"/>
      <c r="AB330" s="217"/>
      <c r="AC330" s="215"/>
      <c r="AD330" s="215"/>
      <c r="AE330" s="215"/>
      <c r="AF330" s="215"/>
      <c r="AG330" s="215"/>
      <c r="AH330" s="218"/>
      <c r="AI330" s="215"/>
      <c r="AJ330" s="215"/>
      <c r="AK330" s="215"/>
      <c r="AL330" s="217"/>
      <c r="AM330" s="215"/>
      <c r="AN330" s="215"/>
      <c r="AO330" s="215"/>
      <c r="AP330" s="215"/>
      <c r="AQ330" s="215"/>
      <c r="AR330" s="218"/>
      <c r="AS330" s="215"/>
      <c r="AT330" s="215"/>
      <c r="AU330" s="215"/>
      <c r="AV330" s="217"/>
      <c r="AW330" s="218"/>
      <c r="AX330" s="215"/>
      <c r="AY330" s="215"/>
      <c r="AZ330" s="215"/>
      <c r="BA330" s="220"/>
      <c r="BB330" s="215"/>
      <c r="BC330" s="215"/>
      <c r="BD330" s="215"/>
      <c r="BE330" s="215"/>
      <c r="BF330" s="215"/>
      <c r="BG330" s="218"/>
      <c r="BH330" s="215"/>
      <c r="BI330" s="215"/>
      <c r="BJ330" s="215"/>
      <c r="BK330" s="217"/>
      <c r="BL330" s="215"/>
      <c r="BM330" s="215"/>
      <c r="BN330" s="215"/>
      <c r="BO330" s="215"/>
      <c r="BP330" s="215"/>
      <c r="BQ330" s="218"/>
      <c r="BR330" s="215"/>
      <c r="BS330" s="215"/>
      <c r="BT330" s="215"/>
      <c r="BU330" s="217"/>
      <c r="BV330" s="215"/>
      <c r="BW330" s="215"/>
      <c r="BX330" s="215"/>
      <c r="BY330" s="215"/>
      <c r="BZ330" s="215"/>
      <c r="CA330" s="218"/>
      <c r="CB330" s="215"/>
      <c r="CC330" s="215"/>
      <c r="CD330" s="215"/>
      <c r="CE330" s="217"/>
      <c r="CF330" s="218"/>
      <c r="CG330" s="215"/>
      <c r="CH330" s="215"/>
      <c r="CI330" s="215"/>
      <c r="CJ330" s="217"/>
      <c r="CK330" s="215"/>
      <c r="CL330" s="215"/>
      <c r="CM330" s="215"/>
      <c r="CN330" s="215"/>
      <c r="CO330" s="215"/>
      <c r="CP330" s="218"/>
      <c r="CQ330" s="215"/>
      <c r="CR330" s="215"/>
      <c r="CS330" s="215"/>
      <c r="CT330" s="217"/>
      <c r="CU330" s="215"/>
      <c r="CV330" s="215"/>
      <c r="CW330" s="215"/>
      <c r="CX330" s="215"/>
      <c r="CY330" s="215"/>
      <c r="CZ330" s="218"/>
      <c r="DA330" s="215"/>
      <c r="DB330" s="215"/>
      <c r="DC330" s="215"/>
      <c r="DD330" s="217"/>
      <c r="DE330" s="215"/>
      <c r="DF330" s="215"/>
      <c r="DG330" s="215"/>
      <c r="DH330" s="215"/>
      <c r="DI330" s="215"/>
      <c r="DJ330" s="219"/>
      <c r="DK330" s="215"/>
      <c r="DL330" s="215"/>
      <c r="DM330" s="215"/>
      <c r="DN330" s="217"/>
      <c r="DO330" s="215"/>
      <c r="DP330" s="215"/>
      <c r="DQ330" s="215"/>
      <c r="DR330" s="215"/>
      <c r="DS330" s="215"/>
      <c r="DT330" s="218"/>
      <c r="DU330" s="215"/>
      <c r="DV330" s="215"/>
      <c r="DW330" s="215"/>
      <c r="DX330" s="217"/>
      <c r="DY330" s="215"/>
      <c r="DZ330" s="215"/>
      <c r="EA330" s="215"/>
      <c r="EB330" s="215"/>
      <c r="EC330" s="215"/>
      <c r="ED330" s="218"/>
      <c r="EE330" s="215"/>
      <c r="EF330" s="215"/>
      <c r="EG330" s="215"/>
      <c r="EH330" s="217"/>
      <c r="EI330" s="215"/>
      <c r="EJ330" s="215"/>
      <c r="EK330" s="215"/>
      <c r="EL330" s="215"/>
      <c r="EM330" s="215"/>
      <c r="EN330" s="218"/>
      <c r="EO330" s="215"/>
      <c r="EP330" s="215"/>
      <c r="EQ330" s="215"/>
      <c r="ER330" s="217"/>
      <c r="ES330" s="215"/>
      <c r="ET330" s="215"/>
      <c r="EU330" s="215"/>
      <c r="EV330" s="215"/>
      <c r="EW330" s="215"/>
      <c r="EX330" s="218"/>
      <c r="EY330" s="215"/>
      <c r="EZ330" s="215"/>
      <c r="FA330" s="215"/>
      <c r="FB330" s="217"/>
      <c r="FC330" s="215"/>
      <c r="FD330" s="215"/>
      <c r="FE330" s="215"/>
      <c r="FF330" s="215"/>
      <c r="FG330" s="215"/>
      <c r="FH330" s="218"/>
      <c r="FI330" s="215"/>
      <c r="FJ330" s="215"/>
      <c r="FK330" s="215"/>
      <c r="FL330" s="217"/>
      <c r="FM330" s="215"/>
      <c r="FN330" s="215"/>
      <c r="FO330" s="215"/>
      <c r="FP330" s="215"/>
      <c r="FQ330" s="215"/>
      <c r="FR330" s="218"/>
      <c r="FS330" s="215"/>
      <c r="FT330" s="215"/>
      <c r="FU330" s="215"/>
      <c r="FV330" s="217"/>
      <c r="FW330" s="215"/>
      <c r="FX330" s="215"/>
      <c r="FY330" s="215"/>
      <c r="FZ330" s="215"/>
      <c r="GA330" s="215"/>
      <c r="GB330" s="218"/>
      <c r="GC330" s="215"/>
      <c r="GD330" s="215"/>
      <c r="GE330" s="215"/>
      <c r="GF330" s="217"/>
      <c r="GG330" s="218"/>
      <c r="GH330" s="215"/>
      <c r="GI330" s="215"/>
      <c r="GJ330" s="215"/>
      <c r="GK330" s="215"/>
      <c r="GL330" s="1504">
        <f>SUM(I332:GK332)</f>
        <v>0</v>
      </c>
      <c r="GM330" s="2157">
        <f>ROUND(GL330/20,2)</f>
        <v>0</v>
      </c>
      <c r="GN330" s="613"/>
      <c r="GO330" s="1699"/>
    </row>
    <row r="331" spans="1:197" ht="10.35" hidden="1" customHeight="1">
      <c r="A331" s="1387"/>
      <c r="B331" s="1390"/>
      <c r="C331" s="1390"/>
      <c r="D331" s="1381"/>
      <c r="E331" s="1390"/>
      <c r="F331" s="1381"/>
      <c r="G331" s="1728"/>
      <c r="H331" s="1515"/>
      <c r="I331" s="214"/>
      <c r="J331" s="215"/>
      <c r="K331" s="215"/>
      <c r="L331" s="215"/>
      <c r="M331" s="215"/>
      <c r="N331" s="218"/>
      <c r="O331" s="215"/>
      <c r="P331" s="215"/>
      <c r="Q331" s="215"/>
      <c r="R331" s="217"/>
      <c r="S331" s="215"/>
      <c r="T331" s="215"/>
      <c r="U331" s="215"/>
      <c r="V331" s="215"/>
      <c r="W331" s="215"/>
      <c r="X331" s="218"/>
      <c r="Y331" s="215"/>
      <c r="Z331" s="215"/>
      <c r="AA331" s="215"/>
      <c r="AB331" s="217"/>
      <c r="AC331" s="215"/>
      <c r="AD331" s="215"/>
      <c r="AE331" s="215"/>
      <c r="AF331" s="215"/>
      <c r="AG331" s="215"/>
      <c r="AH331" s="218"/>
      <c r="AI331" s="215"/>
      <c r="AJ331" s="215"/>
      <c r="AK331" s="215"/>
      <c r="AL331" s="217"/>
      <c r="AM331" s="215"/>
      <c r="AN331" s="215"/>
      <c r="AO331" s="215"/>
      <c r="AP331" s="215"/>
      <c r="AQ331" s="215"/>
      <c r="AR331" s="218"/>
      <c r="AS331" s="215"/>
      <c r="AT331" s="215"/>
      <c r="AU331" s="215"/>
      <c r="AV331" s="217"/>
      <c r="AW331" s="218"/>
      <c r="AX331" s="215"/>
      <c r="AY331" s="215"/>
      <c r="AZ331" s="215"/>
      <c r="BA331" s="220"/>
      <c r="BB331" s="215"/>
      <c r="BC331" s="215"/>
      <c r="BD331" s="215"/>
      <c r="BE331" s="215"/>
      <c r="BF331" s="215"/>
      <c r="BG331" s="218"/>
      <c r="BH331" s="215"/>
      <c r="BI331" s="215"/>
      <c r="BJ331" s="215"/>
      <c r="BK331" s="217"/>
      <c r="BL331" s="215"/>
      <c r="BM331" s="215"/>
      <c r="BN331" s="215"/>
      <c r="BO331" s="215"/>
      <c r="BP331" s="215"/>
      <c r="BQ331" s="218"/>
      <c r="BR331" s="215"/>
      <c r="BS331" s="215"/>
      <c r="BT331" s="215"/>
      <c r="BU331" s="217"/>
      <c r="BV331" s="215"/>
      <c r="BW331" s="215"/>
      <c r="BX331" s="215"/>
      <c r="BY331" s="215"/>
      <c r="BZ331" s="215"/>
      <c r="CA331" s="218"/>
      <c r="CB331" s="215"/>
      <c r="CC331" s="215"/>
      <c r="CD331" s="215"/>
      <c r="CE331" s="217"/>
      <c r="CF331" s="218"/>
      <c r="CG331" s="215"/>
      <c r="CH331" s="215"/>
      <c r="CI331" s="215"/>
      <c r="CJ331" s="217"/>
      <c r="CK331" s="215"/>
      <c r="CL331" s="215"/>
      <c r="CM331" s="215"/>
      <c r="CN331" s="215"/>
      <c r="CO331" s="215"/>
      <c r="CP331" s="218"/>
      <c r="CQ331" s="215"/>
      <c r="CR331" s="215"/>
      <c r="CS331" s="215"/>
      <c r="CT331" s="217"/>
      <c r="CU331" s="215"/>
      <c r="CV331" s="215"/>
      <c r="CW331" s="215"/>
      <c r="CX331" s="215"/>
      <c r="CY331" s="215"/>
      <c r="CZ331" s="218"/>
      <c r="DA331" s="215"/>
      <c r="DB331" s="215"/>
      <c r="DC331" s="215"/>
      <c r="DD331" s="217"/>
      <c r="DE331" s="215"/>
      <c r="DF331" s="215"/>
      <c r="DG331" s="215"/>
      <c r="DH331" s="215"/>
      <c r="DI331" s="215"/>
      <c r="DJ331" s="219"/>
      <c r="DK331" s="215"/>
      <c r="DL331" s="215"/>
      <c r="DM331" s="215"/>
      <c r="DN331" s="217"/>
      <c r="DO331" s="215"/>
      <c r="DP331" s="215"/>
      <c r="DQ331" s="215"/>
      <c r="DR331" s="215"/>
      <c r="DS331" s="215"/>
      <c r="DT331" s="218"/>
      <c r="DU331" s="215"/>
      <c r="DV331" s="215"/>
      <c r="DW331" s="215"/>
      <c r="DX331" s="217"/>
      <c r="DY331" s="215"/>
      <c r="DZ331" s="215"/>
      <c r="EA331" s="215"/>
      <c r="EB331" s="215"/>
      <c r="EC331" s="215"/>
      <c r="ED331" s="218"/>
      <c r="EE331" s="215"/>
      <c r="EF331" s="215"/>
      <c r="EG331" s="215"/>
      <c r="EH331" s="217"/>
      <c r="EI331" s="215"/>
      <c r="EJ331" s="215"/>
      <c r="EK331" s="215"/>
      <c r="EL331" s="215"/>
      <c r="EM331" s="215"/>
      <c r="EN331" s="218"/>
      <c r="EO331" s="215"/>
      <c r="EP331" s="215"/>
      <c r="EQ331" s="215"/>
      <c r="ER331" s="217"/>
      <c r="ES331" s="215"/>
      <c r="ET331" s="215"/>
      <c r="EU331" s="215"/>
      <c r="EV331" s="215"/>
      <c r="EW331" s="215"/>
      <c r="EX331" s="218"/>
      <c r="EY331" s="215"/>
      <c r="EZ331" s="215"/>
      <c r="FA331" s="215"/>
      <c r="FB331" s="217"/>
      <c r="FC331" s="215"/>
      <c r="FD331" s="215"/>
      <c r="FE331" s="215"/>
      <c r="FF331" s="215"/>
      <c r="FG331" s="215"/>
      <c r="FH331" s="218"/>
      <c r="FI331" s="215"/>
      <c r="FJ331" s="215"/>
      <c r="FK331" s="215"/>
      <c r="FL331" s="217"/>
      <c r="FM331" s="215"/>
      <c r="FN331" s="215"/>
      <c r="FO331" s="215"/>
      <c r="FP331" s="215"/>
      <c r="FQ331" s="215"/>
      <c r="FR331" s="218"/>
      <c r="FS331" s="215"/>
      <c r="FT331" s="215"/>
      <c r="FU331" s="215"/>
      <c r="FV331" s="217"/>
      <c r="FW331" s="215"/>
      <c r="FX331" s="215"/>
      <c r="FY331" s="215"/>
      <c r="FZ331" s="215"/>
      <c r="GA331" s="215"/>
      <c r="GB331" s="218"/>
      <c r="GC331" s="215"/>
      <c r="GD331" s="215"/>
      <c r="GE331" s="215"/>
      <c r="GF331" s="217"/>
      <c r="GG331" s="218"/>
      <c r="GH331" s="215"/>
      <c r="GI331" s="215"/>
      <c r="GJ331" s="215"/>
      <c r="GK331" s="215"/>
      <c r="GL331" s="1505"/>
      <c r="GM331" s="2154"/>
      <c r="GN331" s="613"/>
      <c r="GO331" s="1699"/>
    </row>
    <row r="332" spans="1:197" ht="10.35" hidden="1" customHeight="1">
      <c r="A332" s="1387"/>
      <c r="B332" s="1390"/>
      <c r="C332" s="1390"/>
      <c r="D332" s="1381"/>
      <c r="E332" s="1390"/>
      <c r="F332" s="1381"/>
      <c r="G332" s="1729"/>
      <c r="H332" s="1520"/>
      <c r="I332" s="1517"/>
      <c r="J332" s="1511"/>
      <c r="K332" s="1511"/>
      <c r="L332" s="1511"/>
      <c r="M332" s="1511"/>
      <c r="N332" s="1510"/>
      <c r="O332" s="1511"/>
      <c r="P332" s="1511"/>
      <c r="Q332" s="1511"/>
      <c r="R332" s="1512"/>
      <c r="S332" s="1511"/>
      <c r="T332" s="1511"/>
      <c r="U332" s="1511"/>
      <c r="V332" s="1511"/>
      <c r="W332" s="1511"/>
      <c r="X332" s="1510"/>
      <c r="Y332" s="1511"/>
      <c r="Z332" s="1511"/>
      <c r="AA332" s="1511"/>
      <c r="AB332" s="1512"/>
      <c r="AC332" s="1511"/>
      <c r="AD332" s="1511"/>
      <c r="AE332" s="1511"/>
      <c r="AF332" s="1511"/>
      <c r="AG332" s="1511"/>
      <c r="AH332" s="1510"/>
      <c r="AI332" s="1511"/>
      <c r="AJ332" s="1511"/>
      <c r="AK332" s="1511"/>
      <c r="AL332" s="1512"/>
      <c r="AM332" s="1511"/>
      <c r="AN332" s="1511"/>
      <c r="AO332" s="1511"/>
      <c r="AP332" s="1511"/>
      <c r="AQ332" s="1511"/>
      <c r="AR332" s="1510"/>
      <c r="AS332" s="1511"/>
      <c r="AT332" s="1511"/>
      <c r="AU332" s="1511"/>
      <c r="AV332" s="1512"/>
      <c r="AW332" s="1510"/>
      <c r="AX332" s="1511"/>
      <c r="AY332" s="1511"/>
      <c r="AZ332" s="1511"/>
      <c r="BA332" s="1521"/>
      <c r="BB332" s="1511"/>
      <c r="BC332" s="1511"/>
      <c r="BD332" s="1511"/>
      <c r="BE332" s="1511"/>
      <c r="BF332" s="1511"/>
      <c r="BG332" s="1510"/>
      <c r="BH332" s="1511"/>
      <c r="BI332" s="1511"/>
      <c r="BJ332" s="1511"/>
      <c r="BK332" s="1512"/>
      <c r="BL332" s="1511"/>
      <c r="BM332" s="1511"/>
      <c r="BN332" s="1511"/>
      <c r="BO332" s="1511"/>
      <c r="BP332" s="1511"/>
      <c r="BQ332" s="1510"/>
      <c r="BR332" s="1511"/>
      <c r="BS332" s="1511"/>
      <c r="BT332" s="1511"/>
      <c r="BU332" s="1512"/>
      <c r="BV332" s="1511"/>
      <c r="BW332" s="1511"/>
      <c r="BX332" s="1511"/>
      <c r="BY332" s="1511"/>
      <c r="BZ332" s="1511"/>
      <c r="CA332" s="1510"/>
      <c r="CB332" s="1511"/>
      <c r="CC332" s="1511"/>
      <c r="CD332" s="1511"/>
      <c r="CE332" s="1512"/>
      <c r="CF332" s="1510"/>
      <c r="CG332" s="1511"/>
      <c r="CH332" s="1511"/>
      <c r="CI332" s="1511"/>
      <c r="CJ332" s="1512"/>
      <c r="CK332" s="1511"/>
      <c r="CL332" s="1511"/>
      <c r="CM332" s="1511"/>
      <c r="CN332" s="1511"/>
      <c r="CO332" s="1511"/>
      <c r="CP332" s="1510"/>
      <c r="CQ332" s="1511"/>
      <c r="CR332" s="1511"/>
      <c r="CS332" s="1511"/>
      <c r="CT332" s="1512"/>
      <c r="CU332" s="1511"/>
      <c r="CV332" s="1511"/>
      <c r="CW332" s="1511"/>
      <c r="CX332" s="1511"/>
      <c r="CY332" s="1511"/>
      <c r="CZ332" s="1510"/>
      <c r="DA332" s="1511"/>
      <c r="DB332" s="1511"/>
      <c r="DC332" s="1511"/>
      <c r="DD332" s="1512"/>
      <c r="DE332" s="1511"/>
      <c r="DF332" s="1511"/>
      <c r="DG332" s="1511"/>
      <c r="DH332" s="1511"/>
      <c r="DI332" s="1511"/>
      <c r="DJ332" s="1522"/>
      <c r="DK332" s="1511"/>
      <c r="DL332" s="1511"/>
      <c r="DM332" s="1511"/>
      <c r="DN332" s="1512"/>
      <c r="DO332" s="1511"/>
      <c r="DP332" s="1511"/>
      <c r="DQ332" s="1511"/>
      <c r="DR332" s="1511"/>
      <c r="DS332" s="1511"/>
      <c r="DT332" s="1510"/>
      <c r="DU332" s="1511"/>
      <c r="DV332" s="1511"/>
      <c r="DW332" s="1511"/>
      <c r="DX332" s="1512"/>
      <c r="DY332" s="1511"/>
      <c r="DZ332" s="1511"/>
      <c r="EA332" s="1511"/>
      <c r="EB332" s="1511"/>
      <c r="EC332" s="1511"/>
      <c r="ED332" s="1510"/>
      <c r="EE332" s="1511"/>
      <c r="EF332" s="1511"/>
      <c r="EG332" s="1511"/>
      <c r="EH332" s="1512"/>
      <c r="EI332" s="1511"/>
      <c r="EJ332" s="1511"/>
      <c r="EK332" s="1511"/>
      <c r="EL332" s="1511"/>
      <c r="EM332" s="1511"/>
      <c r="EN332" s="1510"/>
      <c r="EO332" s="1511"/>
      <c r="EP332" s="1511"/>
      <c r="EQ332" s="1511"/>
      <c r="ER332" s="1512"/>
      <c r="ES332" s="1511"/>
      <c r="ET332" s="1511"/>
      <c r="EU332" s="1511"/>
      <c r="EV332" s="1511"/>
      <c r="EW332" s="1511"/>
      <c r="EX332" s="1510"/>
      <c r="EY332" s="1511"/>
      <c r="EZ332" s="1511"/>
      <c r="FA332" s="1511"/>
      <c r="FB332" s="1512"/>
      <c r="FC332" s="1511"/>
      <c r="FD332" s="1511"/>
      <c r="FE332" s="1511"/>
      <c r="FF332" s="1511"/>
      <c r="FG332" s="1511"/>
      <c r="FH332" s="1510"/>
      <c r="FI332" s="1511"/>
      <c r="FJ332" s="1511"/>
      <c r="FK332" s="1511"/>
      <c r="FL332" s="1512"/>
      <c r="FM332" s="1511"/>
      <c r="FN332" s="1511"/>
      <c r="FO332" s="1511"/>
      <c r="FP332" s="1511"/>
      <c r="FQ332" s="1511"/>
      <c r="FR332" s="1510"/>
      <c r="FS332" s="1511"/>
      <c r="FT332" s="1511"/>
      <c r="FU332" s="1511"/>
      <c r="FV332" s="1512"/>
      <c r="FW332" s="1511"/>
      <c r="FX332" s="1511"/>
      <c r="FY332" s="1511"/>
      <c r="FZ332" s="1511"/>
      <c r="GA332" s="1511"/>
      <c r="GB332" s="1510"/>
      <c r="GC332" s="1511"/>
      <c r="GD332" s="1511"/>
      <c r="GE332" s="1511"/>
      <c r="GF332" s="1512"/>
      <c r="GG332" s="1510"/>
      <c r="GH332" s="1511"/>
      <c r="GI332" s="1511"/>
      <c r="GJ332" s="1511"/>
      <c r="GK332" s="1513"/>
      <c r="GL332" s="1514"/>
      <c r="GM332" s="2155"/>
      <c r="GN332" s="613"/>
      <c r="GO332" s="1699"/>
    </row>
    <row r="333" spans="1:197" ht="10.35" hidden="1" customHeight="1">
      <c r="A333" s="1387"/>
      <c r="B333" s="1390"/>
      <c r="C333" s="1390"/>
      <c r="D333" s="1381"/>
      <c r="E333" s="1390"/>
      <c r="F333" s="1381"/>
      <c r="G333" s="1392" t="s">
        <v>716</v>
      </c>
      <c r="H333" s="1515"/>
      <c r="I333" s="214"/>
      <c r="J333" s="215"/>
      <c r="K333" s="215"/>
      <c r="L333" s="215"/>
      <c r="M333" s="215"/>
      <c r="N333" s="218"/>
      <c r="O333" s="215"/>
      <c r="P333" s="215"/>
      <c r="Q333" s="215"/>
      <c r="R333" s="217"/>
      <c r="S333" s="215"/>
      <c r="T333" s="215"/>
      <c r="U333" s="215"/>
      <c r="V333" s="215"/>
      <c r="W333" s="215"/>
      <c r="X333" s="218"/>
      <c r="Y333" s="215"/>
      <c r="Z333" s="215"/>
      <c r="AA333" s="215"/>
      <c r="AB333" s="217"/>
      <c r="AC333" s="215"/>
      <c r="AD333" s="215"/>
      <c r="AE333" s="215"/>
      <c r="AF333" s="215"/>
      <c r="AG333" s="215"/>
      <c r="AH333" s="218"/>
      <c r="AI333" s="215"/>
      <c r="AJ333" s="215"/>
      <c r="AK333" s="215"/>
      <c r="AL333" s="217"/>
      <c r="AM333" s="215"/>
      <c r="AN333" s="215"/>
      <c r="AO333" s="215"/>
      <c r="AP333" s="215"/>
      <c r="AQ333" s="215"/>
      <c r="AR333" s="218"/>
      <c r="AS333" s="215"/>
      <c r="AT333" s="215"/>
      <c r="AU333" s="215"/>
      <c r="AV333" s="217"/>
      <c r="AW333" s="218"/>
      <c r="AX333" s="215"/>
      <c r="AY333" s="215"/>
      <c r="AZ333" s="215"/>
      <c r="BA333" s="220"/>
      <c r="BB333" s="215"/>
      <c r="BC333" s="215"/>
      <c r="BD333" s="215"/>
      <c r="BE333" s="215"/>
      <c r="BF333" s="215"/>
      <c r="BG333" s="218"/>
      <c r="BH333" s="215"/>
      <c r="BI333" s="215"/>
      <c r="BJ333" s="215"/>
      <c r="BK333" s="217"/>
      <c r="BL333" s="215"/>
      <c r="BM333" s="215"/>
      <c r="BN333" s="215"/>
      <c r="BO333" s="215"/>
      <c r="BP333" s="215"/>
      <c r="BQ333" s="218"/>
      <c r="BR333" s="215"/>
      <c r="BS333" s="215"/>
      <c r="BT333" s="215"/>
      <c r="BU333" s="217"/>
      <c r="BV333" s="215"/>
      <c r="BW333" s="215"/>
      <c r="BX333" s="215"/>
      <c r="BY333" s="215"/>
      <c r="BZ333" s="215"/>
      <c r="CA333" s="218"/>
      <c r="CB333" s="215"/>
      <c r="CC333" s="215"/>
      <c r="CD333" s="215"/>
      <c r="CE333" s="217"/>
      <c r="CF333" s="218"/>
      <c r="CG333" s="215"/>
      <c r="CH333" s="215"/>
      <c r="CI333" s="215"/>
      <c r="CJ333" s="217"/>
      <c r="CK333" s="215"/>
      <c r="CL333" s="215"/>
      <c r="CM333" s="215"/>
      <c r="CN333" s="215"/>
      <c r="CO333" s="215"/>
      <c r="CP333" s="218"/>
      <c r="CQ333" s="215"/>
      <c r="CR333" s="215"/>
      <c r="CS333" s="215"/>
      <c r="CT333" s="217"/>
      <c r="CU333" s="215"/>
      <c r="CV333" s="215"/>
      <c r="CW333" s="215"/>
      <c r="CX333" s="215"/>
      <c r="CY333" s="215"/>
      <c r="CZ333" s="218"/>
      <c r="DA333" s="215"/>
      <c r="DB333" s="215"/>
      <c r="DC333" s="215"/>
      <c r="DD333" s="217"/>
      <c r="DE333" s="215"/>
      <c r="DF333" s="215"/>
      <c r="DG333" s="215"/>
      <c r="DH333" s="215"/>
      <c r="DI333" s="215"/>
      <c r="DJ333" s="219"/>
      <c r="DK333" s="215"/>
      <c r="DL333" s="215"/>
      <c r="DM333" s="215"/>
      <c r="DN333" s="217"/>
      <c r="DO333" s="215"/>
      <c r="DP333" s="215"/>
      <c r="DQ333" s="215"/>
      <c r="DR333" s="215"/>
      <c r="DS333" s="215"/>
      <c r="DT333" s="218"/>
      <c r="DU333" s="215"/>
      <c r="DV333" s="215"/>
      <c r="DW333" s="215"/>
      <c r="DX333" s="217"/>
      <c r="DY333" s="215"/>
      <c r="DZ333" s="215"/>
      <c r="EA333" s="215"/>
      <c r="EB333" s="215"/>
      <c r="EC333" s="215"/>
      <c r="ED333" s="218"/>
      <c r="EE333" s="215"/>
      <c r="EF333" s="215"/>
      <c r="EG333" s="215"/>
      <c r="EH333" s="217"/>
      <c r="EI333" s="215"/>
      <c r="EJ333" s="215"/>
      <c r="EK333" s="215"/>
      <c r="EL333" s="215"/>
      <c r="EM333" s="215"/>
      <c r="EN333" s="218"/>
      <c r="EO333" s="215"/>
      <c r="EP333" s="215"/>
      <c r="EQ333" s="215"/>
      <c r="ER333" s="217"/>
      <c r="ES333" s="215"/>
      <c r="ET333" s="215"/>
      <c r="EU333" s="215"/>
      <c r="EV333" s="215"/>
      <c r="EW333" s="215"/>
      <c r="EX333" s="218"/>
      <c r="EY333" s="215"/>
      <c r="EZ333" s="215"/>
      <c r="FA333" s="215"/>
      <c r="FB333" s="217"/>
      <c r="FC333" s="215"/>
      <c r="FD333" s="215"/>
      <c r="FE333" s="215"/>
      <c r="FF333" s="215"/>
      <c r="FG333" s="215"/>
      <c r="FH333" s="218"/>
      <c r="FI333" s="215"/>
      <c r="FJ333" s="215"/>
      <c r="FK333" s="215"/>
      <c r="FL333" s="217"/>
      <c r="FM333" s="215"/>
      <c r="FN333" s="215"/>
      <c r="FO333" s="215"/>
      <c r="FP333" s="215"/>
      <c r="FQ333" s="215"/>
      <c r="FR333" s="218"/>
      <c r="FS333" s="215"/>
      <c r="FT333" s="215"/>
      <c r="FU333" s="215"/>
      <c r="FV333" s="217"/>
      <c r="FW333" s="215"/>
      <c r="FX333" s="215"/>
      <c r="FY333" s="215"/>
      <c r="FZ333" s="215"/>
      <c r="GA333" s="215"/>
      <c r="GB333" s="218"/>
      <c r="GC333" s="215"/>
      <c r="GD333" s="215"/>
      <c r="GE333" s="215"/>
      <c r="GF333" s="217"/>
      <c r="GG333" s="218"/>
      <c r="GH333" s="215"/>
      <c r="GI333" s="215"/>
      <c r="GJ333" s="215"/>
      <c r="GK333" s="215"/>
      <c r="GL333" s="1504">
        <f>SUM(I335:GK335)</f>
        <v>0</v>
      </c>
      <c r="GM333" s="2157">
        <f>ROUND(GL333/20,2)</f>
        <v>0</v>
      </c>
      <c r="GN333" s="613"/>
      <c r="GO333" s="1699"/>
    </row>
    <row r="334" spans="1:197" ht="10.35" hidden="1" customHeight="1">
      <c r="A334" s="1387"/>
      <c r="B334" s="1390"/>
      <c r="C334" s="1390"/>
      <c r="D334" s="1381"/>
      <c r="E334" s="1390"/>
      <c r="F334" s="1381"/>
      <c r="G334" s="1392"/>
      <c r="H334" s="1515"/>
      <c r="I334" s="214"/>
      <c r="J334" s="215"/>
      <c r="K334" s="215"/>
      <c r="L334" s="215"/>
      <c r="M334" s="215"/>
      <c r="N334" s="218"/>
      <c r="O334" s="215"/>
      <c r="P334" s="215"/>
      <c r="Q334" s="215"/>
      <c r="R334" s="217"/>
      <c r="S334" s="215"/>
      <c r="T334" s="215"/>
      <c r="U334" s="215"/>
      <c r="V334" s="215"/>
      <c r="W334" s="215"/>
      <c r="X334" s="218"/>
      <c r="Y334" s="215"/>
      <c r="Z334" s="215"/>
      <c r="AA334" s="215"/>
      <c r="AB334" s="217"/>
      <c r="AC334" s="215"/>
      <c r="AD334" s="215"/>
      <c r="AE334" s="215"/>
      <c r="AF334" s="215"/>
      <c r="AG334" s="215"/>
      <c r="AH334" s="218"/>
      <c r="AI334" s="215"/>
      <c r="AJ334" s="215"/>
      <c r="AK334" s="215"/>
      <c r="AL334" s="217"/>
      <c r="AM334" s="215"/>
      <c r="AN334" s="215"/>
      <c r="AO334" s="215"/>
      <c r="AP334" s="215"/>
      <c r="AQ334" s="215"/>
      <c r="AR334" s="218"/>
      <c r="AS334" s="215"/>
      <c r="AT334" s="215"/>
      <c r="AU334" s="215"/>
      <c r="AV334" s="217"/>
      <c r="AW334" s="218"/>
      <c r="AX334" s="215"/>
      <c r="AY334" s="215"/>
      <c r="AZ334" s="215"/>
      <c r="BA334" s="220"/>
      <c r="BB334" s="215"/>
      <c r="BC334" s="215"/>
      <c r="BD334" s="215"/>
      <c r="BE334" s="215"/>
      <c r="BF334" s="215"/>
      <c r="BG334" s="218"/>
      <c r="BH334" s="215"/>
      <c r="BI334" s="215"/>
      <c r="BJ334" s="215"/>
      <c r="BK334" s="217"/>
      <c r="BL334" s="215"/>
      <c r="BM334" s="215"/>
      <c r="BN334" s="215"/>
      <c r="BO334" s="215"/>
      <c r="BP334" s="215"/>
      <c r="BQ334" s="218"/>
      <c r="BR334" s="215"/>
      <c r="BS334" s="215"/>
      <c r="BT334" s="215"/>
      <c r="BU334" s="217"/>
      <c r="BV334" s="215"/>
      <c r="BW334" s="215"/>
      <c r="BX334" s="215"/>
      <c r="BY334" s="215"/>
      <c r="BZ334" s="215"/>
      <c r="CA334" s="218"/>
      <c r="CB334" s="215"/>
      <c r="CC334" s="215"/>
      <c r="CD334" s="215"/>
      <c r="CE334" s="217"/>
      <c r="CF334" s="218"/>
      <c r="CG334" s="215"/>
      <c r="CH334" s="215"/>
      <c r="CI334" s="215"/>
      <c r="CJ334" s="217"/>
      <c r="CK334" s="215"/>
      <c r="CL334" s="215"/>
      <c r="CM334" s="215"/>
      <c r="CN334" s="215"/>
      <c r="CO334" s="215"/>
      <c r="CP334" s="218"/>
      <c r="CQ334" s="215"/>
      <c r="CR334" s="215"/>
      <c r="CS334" s="215"/>
      <c r="CT334" s="217"/>
      <c r="CU334" s="215"/>
      <c r="CV334" s="215"/>
      <c r="CW334" s="215"/>
      <c r="CX334" s="215"/>
      <c r="CY334" s="215"/>
      <c r="CZ334" s="218"/>
      <c r="DA334" s="215"/>
      <c r="DB334" s="215"/>
      <c r="DC334" s="215"/>
      <c r="DD334" s="217"/>
      <c r="DE334" s="215"/>
      <c r="DF334" s="215"/>
      <c r="DG334" s="215"/>
      <c r="DH334" s="215"/>
      <c r="DI334" s="215"/>
      <c r="DJ334" s="219"/>
      <c r="DK334" s="215"/>
      <c r="DL334" s="215"/>
      <c r="DM334" s="215"/>
      <c r="DN334" s="217"/>
      <c r="DO334" s="215"/>
      <c r="DP334" s="215"/>
      <c r="DQ334" s="215"/>
      <c r="DR334" s="215"/>
      <c r="DS334" s="215"/>
      <c r="DT334" s="218"/>
      <c r="DU334" s="215"/>
      <c r="DV334" s="215"/>
      <c r="DW334" s="215"/>
      <c r="DX334" s="217"/>
      <c r="DY334" s="215"/>
      <c r="DZ334" s="215"/>
      <c r="EA334" s="215"/>
      <c r="EB334" s="215"/>
      <c r="EC334" s="215"/>
      <c r="ED334" s="218"/>
      <c r="EE334" s="215"/>
      <c r="EF334" s="215"/>
      <c r="EG334" s="215"/>
      <c r="EH334" s="217"/>
      <c r="EI334" s="215"/>
      <c r="EJ334" s="215"/>
      <c r="EK334" s="215"/>
      <c r="EL334" s="215"/>
      <c r="EM334" s="215"/>
      <c r="EN334" s="218"/>
      <c r="EO334" s="215"/>
      <c r="EP334" s="215"/>
      <c r="EQ334" s="215"/>
      <c r="ER334" s="217"/>
      <c r="ES334" s="215"/>
      <c r="ET334" s="215"/>
      <c r="EU334" s="215"/>
      <c r="EV334" s="215"/>
      <c r="EW334" s="215"/>
      <c r="EX334" s="218"/>
      <c r="EY334" s="215"/>
      <c r="EZ334" s="215"/>
      <c r="FA334" s="215"/>
      <c r="FB334" s="217"/>
      <c r="FC334" s="215"/>
      <c r="FD334" s="215"/>
      <c r="FE334" s="215"/>
      <c r="FF334" s="215"/>
      <c r="FG334" s="215"/>
      <c r="FH334" s="218"/>
      <c r="FI334" s="215"/>
      <c r="FJ334" s="215"/>
      <c r="FK334" s="215"/>
      <c r="FL334" s="217"/>
      <c r="FM334" s="215"/>
      <c r="FN334" s="215"/>
      <c r="FO334" s="215"/>
      <c r="FP334" s="215"/>
      <c r="FQ334" s="215"/>
      <c r="FR334" s="218"/>
      <c r="FS334" s="215"/>
      <c r="FT334" s="215"/>
      <c r="FU334" s="215"/>
      <c r="FV334" s="217"/>
      <c r="FW334" s="215"/>
      <c r="FX334" s="215"/>
      <c r="FY334" s="215"/>
      <c r="FZ334" s="215"/>
      <c r="GA334" s="215"/>
      <c r="GB334" s="218"/>
      <c r="GC334" s="215"/>
      <c r="GD334" s="215"/>
      <c r="GE334" s="215"/>
      <c r="GF334" s="217"/>
      <c r="GG334" s="218"/>
      <c r="GH334" s="215"/>
      <c r="GI334" s="215"/>
      <c r="GJ334" s="215"/>
      <c r="GK334" s="215"/>
      <c r="GL334" s="1505"/>
      <c r="GM334" s="2154"/>
      <c r="GN334" s="613"/>
      <c r="GO334" s="1699"/>
    </row>
    <row r="335" spans="1:197" ht="10.35" hidden="1" customHeight="1" thickBot="1">
      <c r="A335" s="1388"/>
      <c r="B335" s="1391"/>
      <c r="C335" s="1391"/>
      <c r="D335" s="1382"/>
      <c r="E335" s="1391"/>
      <c r="F335" s="1382"/>
      <c r="G335" s="1403"/>
      <c r="H335" s="1516"/>
      <c r="I335" s="1506"/>
      <c r="J335" s="1472"/>
      <c r="K335" s="1472"/>
      <c r="L335" s="1472"/>
      <c r="M335" s="1472"/>
      <c r="N335" s="1471"/>
      <c r="O335" s="1472"/>
      <c r="P335" s="1472"/>
      <c r="Q335" s="1472"/>
      <c r="R335" s="1473"/>
      <c r="S335" s="1472"/>
      <c r="T335" s="1472"/>
      <c r="U335" s="1472"/>
      <c r="V335" s="1472"/>
      <c r="W335" s="1472"/>
      <c r="X335" s="1471"/>
      <c r="Y335" s="1472"/>
      <c r="Z335" s="1472"/>
      <c r="AA335" s="1472"/>
      <c r="AB335" s="1473"/>
      <c r="AC335" s="1472"/>
      <c r="AD335" s="1472"/>
      <c r="AE335" s="1472"/>
      <c r="AF335" s="1472"/>
      <c r="AG335" s="1472"/>
      <c r="AH335" s="1471"/>
      <c r="AI335" s="1472"/>
      <c r="AJ335" s="1472"/>
      <c r="AK335" s="1472"/>
      <c r="AL335" s="1473"/>
      <c r="AM335" s="1508"/>
      <c r="AN335" s="1508"/>
      <c r="AO335" s="1508"/>
      <c r="AP335" s="1508"/>
      <c r="AQ335" s="1508"/>
      <c r="AR335" s="1471"/>
      <c r="AS335" s="1472"/>
      <c r="AT335" s="1472"/>
      <c r="AU335" s="1472"/>
      <c r="AV335" s="1473"/>
      <c r="AW335" s="1471"/>
      <c r="AX335" s="1472"/>
      <c r="AY335" s="1472"/>
      <c r="AZ335" s="1472"/>
      <c r="BA335" s="1568"/>
      <c r="BB335" s="1472"/>
      <c r="BC335" s="1472"/>
      <c r="BD335" s="1472"/>
      <c r="BE335" s="1472"/>
      <c r="BF335" s="1472"/>
      <c r="BG335" s="1471"/>
      <c r="BH335" s="1472"/>
      <c r="BI335" s="1472"/>
      <c r="BJ335" s="1472"/>
      <c r="BK335" s="1473"/>
      <c r="BL335" s="1472"/>
      <c r="BM335" s="1472"/>
      <c r="BN335" s="1472"/>
      <c r="BO335" s="1472"/>
      <c r="BP335" s="1472"/>
      <c r="BQ335" s="1471"/>
      <c r="BR335" s="1472"/>
      <c r="BS335" s="1472"/>
      <c r="BT335" s="1472"/>
      <c r="BU335" s="1473"/>
      <c r="BV335" s="1472"/>
      <c r="BW335" s="1472"/>
      <c r="BX335" s="1472"/>
      <c r="BY335" s="1472"/>
      <c r="BZ335" s="1472"/>
      <c r="CA335" s="1471"/>
      <c r="CB335" s="1472"/>
      <c r="CC335" s="1472"/>
      <c r="CD335" s="1472"/>
      <c r="CE335" s="1473"/>
      <c r="CF335" s="1471"/>
      <c r="CG335" s="1472"/>
      <c r="CH335" s="1472"/>
      <c r="CI335" s="1472"/>
      <c r="CJ335" s="1473"/>
      <c r="CK335" s="1471"/>
      <c r="CL335" s="1472"/>
      <c r="CM335" s="1472"/>
      <c r="CN335" s="1472"/>
      <c r="CO335" s="1472"/>
      <c r="CP335" s="1471"/>
      <c r="CQ335" s="1472"/>
      <c r="CR335" s="1472"/>
      <c r="CS335" s="1472"/>
      <c r="CT335" s="1473"/>
      <c r="CU335" s="1472"/>
      <c r="CV335" s="1472"/>
      <c r="CW335" s="1472"/>
      <c r="CX335" s="1472"/>
      <c r="CY335" s="1472"/>
      <c r="CZ335" s="1471"/>
      <c r="DA335" s="1472"/>
      <c r="DB335" s="1472"/>
      <c r="DC335" s="1472"/>
      <c r="DD335" s="1473"/>
      <c r="DE335" s="1472"/>
      <c r="DF335" s="1472"/>
      <c r="DG335" s="1472"/>
      <c r="DH335" s="1472"/>
      <c r="DI335" s="1472"/>
      <c r="DJ335" s="1587"/>
      <c r="DK335" s="1472"/>
      <c r="DL335" s="1472"/>
      <c r="DM335" s="1472"/>
      <c r="DN335" s="1473"/>
      <c r="DO335" s="1472"/>
      <c r="DP335" s="1472"/>
      <c r="DQ335" s="1472"/>
      <c r="DR335" s="1472"/>
      <c r="DS335" s="1472"/>
      <c r="DT335" s="1471"/>
      <c r="DU335" s="1472"/>
      <c r="DV335" s="1472"/>
      <c r="DW335" s="1472"/>
      <c r="DX335" s="1473"/>
      <c r="DY335" s="1472"/>
      <c r="DZ335" s="1472"/>
      <c r="EA335" s="1472"/>
      <c r="EB335" s="1472"/>
      <c r="EC335" s="1472"/>
      <c r="ED335" s="1471"/>
      <c r="EE335" s="1472"/>
      <c r="EF335" s="1472"/>
      <c r="EG335" s="1472"/>
      <c r="EH335" s="1473"/>
      <c r="EI335" s="1472"/>
      <c r="EJ335" s="1472"/>
      <c r="EK335" s="1472"/>
      <c r="EL335" s="1472"/>
      <c r="EM335" s="1472"/>
      <c r="EN335" s="1471"/>
      <c r="EO335" s="1472"/>
      <c r="EP335" s="1472"/>
      <c r="EQ335" s="1472"/>
      <c r="ER335" s="1473"/>
      <c r="ES335" s="1472"/>
      <c r="ET335" s="1472"/>
      <c r="EU335" s="1472"/>
      <c r="EV335" s="1472"/>
      <c r="EW335" s="1472"/>
      <c r="EX335" s="1471"/>
      <c r="EY335" s="1472"/>
      <c r="EZ335" s="1472"/>
      <c r="FA335" s="1472"/>
      <c r="FB335" s="1473"/>
      <c r="FC335" s="1472"/>
      <c r="FD335" s="1472"/>
      <c r="FE335" s="1472"/>
      <c r="FF335" s="1472"/>
      <c r="FG335" s="1472"/>
      <c r="FH335" s="1471"/>
      <c r="FI335" s="1472"/>
      <c r="FJ335" s="1472"/>
      <c r="FK335" s="1472"/>
      <c r="FL335" s="1473"/>
      <c r="FM335" s="1472"/>
      <c r="FN335" s="1472"/>
      <c r="FO335" s="1472"/>
      <c r="FP335" s="1472"/>
      <c r="FQ335" s="1472"/>
      <c r="FR335" s="1471"/>
      <c r="FS335" s="1472"/>
      <c r="FT335" s="1472"/>
      <c r="FU335" s="1472"/>
      <c r="FV335" s="1473"/>
      <c r="FW335" s="1472"/>
      <c r="FX335" s="1472"/>
      <c r="FY335" s="1472"/>
      <c r="FZ335" s="1472"/>
      <c r="GA335" s="1472"/>
      <c r="GB335" s="1471"/>
      <c r="GC335" s="1472"/>
      <c r="GD335" s="1472"/>
      <c r="GE335" s="1472"/>
      <c r="GF335" s="1473"/>
      <c r="GG335" s="1471"/>
      <c r="GH335" s="1472"/>
      <c r="GI335" s="1472"/>
      <c r="GJ335" s="1472"/>
      <c r="GK335" s="1473"/>
      <c r="GL335" s="1570"/>
      <c r="GM335" s="2158"/>
      <c r="GN335" s="613"/>
      <c r="GO335" s="1699"/>
    </row>
    <row r="336" spans="1:197" ht="20.100000000000001" customHeight="1">
      <c r="B336" s="197"/>
      <c r="C336" s="197"/>
      <c r="E336" s="197"/>
      <c r="FC336" s="265"/>
      <c r="FD336" s="265"/>
      <c r="FE336" s="265"/>
      <c r="FF336" s="265"/>
      <c r="FG336" s="265"/>
      <c r="FH336" s="265">
        <f>SUMIF($F$82:$F$135,"B",$GL$82:$GL$135)</f>
        <v>0</v>
      </c>
      <c r="GB336" s="1715" t="s">
        <v>860</v>
      </c>
      <c r="GC336" s="1716"/>
      <c r="GD336" s="1716"/>
      <c r="GE336" s="1716"/>
      <c r="GF336" s="1716"/>
      <c r="GG336" s="1614" t="s">
        <v>764</v>
      </c>
      <c r="GH336" s="1614"/>
      <c r="GI336" s="1614"/>
      <c r="GJ336" s="1614"/>
      <c r="GK336" s="1615"/>
      <c r="GL336" s="470">
        <f>SUM(GL327,GL318,GL309,GL300,GL291,GL282,GL273,GL264,GL255,GL246)</f>
        <v>0</v>
      </c>
      <c r="GM336" s="285">
        <f>SUM(GM327,GM318,GM309,GM300,GM291,GM282,GM273,GM264,GM255,GM246)</f>
        <v>0</v>
      </c>
      <c r="GN336" s="620"/>
      <c r="GO336" s="621"/>
    </row>
    <row r="337" spans="2:250" ht="20.100000000000001" customHeight="1" thickBot="1">
      <c r="B337" s="199"/>
      <c r="C337" s="471"/>
      <c r="D337" s="199"/>
      <c r="FC337" s="265"/>
      <c r="FD337" s="265"/>
      <c r="FE337" s="265"/>
      <c r="FF337" s="265"/>
      <c r="FG337" s="265"/>
      <c r="FH337" s="265"/>
      <c r="GB337" s="1476"/>
      <c r="GC337" s="1477"/>
      <c r="GD337" s="1477"/>
      <c r="GE337" s="1477"/>
      <c r="GF337" s="1477"/>
      <c r="GG337" s="1614" t="s">
        <v>781</v>
      </c>
      <c r="GH337" s="1614"/>
      <c r="GI337" s="1614"/>
      <c r="GJ337" s="1614"/>
      <c r="GK337" s="1615"/>
      <c r="GL337" s="472">
        <f>SUM(GL249,GL258,GL267,GL276,GL285,GL321,GL294,GL303,GL312,GL330)</f>
        <v>0</v>
      </c>
      <c r="GM337" s="473">
        <f>SUM(GM249,GM258,GM267,GM276,GM285,GM321,GM294,GM303,GM312,GM330)</f>
        <v>0</v>
      </c>
      <c r="GN337" s="622"/>
      <c r="GO337" s="621"/>
    </row>
    <row r="338" spans="2:250" ht="20.100000000000001" customHeight="1" thickBot="1">
      <c r="B338" s="289" t="s">
        <v>861</v>
      </c>
      <c r="C338" s="474"/>
      <c r="D338" s="290"/>
      <c r="E338" s="200"/>
      <c r="F338" s="1704" t="s">
        <v>862</v>
      </c>
      <c r="G338" s="1705"/>
      <c r="H338" s="1705"/>
      <c r="FC338" s="265"/>
      <c r="FD338" s="265"/>
      <c r="FE338" s="265"/>
      <c r="FF338" s="265"/>
      <c r="FG338" s="265"/>
      <c r="FH338" s="265">
        <f>SUMIF($F$82:$F$135,"C",$GL$82:$GL$135)</f>
        <v>0</v>
      </c>
      <c r="GB338" s="1478"/>
      <c r="GC338" s="1479"/>
      <c r="GD338" s="1479"/>
      <c r="GE338" s="1479"/>
      <c r="GF338" s="1479"/>
      <c r="GG338" s="1484" t="s">
        <v>716</v>
      </c>
      <c r="GH338" s="1484"/>
      <c r="GI338" s="1484"/>
      <c r="GJ338" s="1484"/>
      <c r="GK338" s="1485"/>
      <c r="GL338" s="281">
        <f>SUM(GL333,GL324,GL315,GL306,GL297,GL288,GL279,GL270,GL261,GL252)</f>
        <v>0</v>
      </c>
      <c r="GM338" s="266">
        <f>SUM(GM333,GM324,GM315,GM306,GM297,GM288,GM279,GM270,GM261,GM252)</f>
        <v>0</v>
      </c>
      <c r="GN338" s="623"/>
      <c r="GO338" s="624"/>
    </row>
    <row r="339" spans="2:250" ht="10.35" customHeight="1">
      <c r="B339" s="1701" t="s">
        <v>863</v>
      </c>
      <c r="C339" s="1702"/>
      <c r="D339" s="603"/>
      <c r="E339" s="200"/>
      <c r="F339" s="1705"/>
      <c r="G339" s="1705"/>
      <c r="H339" s="1705"/>
      <c r="FC339" s="265"/>
      <c r="FD339" s="265"/>
      <c r="FE339" s="265"/>
      <c r="FF339" s="265"/>
      <c r="FG339" s="265"/>
      <c r="FH339" s="265"/>
      <c r="GB339" s="475"/>
      <c r="GC339" s="475"/>
      <c r="GD339" s="475"/>
      <c r="GE339" s="475"/>
      <c r="GF339" s="475"/>
      <c r="GG339" s="195"/>
      <c r="GH339" s="195"/>
      <c r="GI339" s="195"/>
      <c r="GJ339" s="195"/>
      <c r="GK339" s="195"/>
      <c r="GL339" s="254"/>
      <c r="GM339" s="255"/>
      <c r="GN339" s="255"/>
    </row>
    <row r="340" spans="2:250" ht="10.35" customHeight="1" thickBot="1">
      <c r="B340" s="1703"/>
      <c r="C340" s="1702"/>
      <c r="D340" s="604"/>
      <c r="E340" s="200"/>
      <c r="F340" s="1706"/>
      <c r="G340" s="1706"/>
      <c r="H340" s="1706"/>
      <c r="FC340" s="265"/>
      <c r="FD340" s="265"/>
      <c r="FE340" s="265"/>
      <c r="FF340" s="265"/>
      <c r="FG340" s="265"/>
      <c r="FH340" s="265">
        <f>SUM(FH336:FL338)</f>
        <v>0</v>
      </c>
      <c r="GL340" s="194"/>
      <c r="GM340" s="255"/>
      <c r="GN340" s="255"/>
    </row>
    <row r="341" spans="2:250" ht="10.35" customHeight="1">
      <c r="B341" s="1166"/>
      <c r="C341" s="600"/>
      <c r="D341" s="604"/>
      <c r="E341" s="200"/>
      <c r="F341" s="1707" t="s">
        <v>864</v>
      </c>
      <c r="G341" s="1710" t="s">
        <v>717</v>
      </c>
      <c r="H341" s="1712">
        <f>GN72+GN237</f>
        <v>11</v>
      </c>
      <c r="FC341" s="265"/>
      <c r="FD341" s="265"/>
      <c r="FE341" s="265"/>
      <c r="FF341" s="265"/>
      <c r="FG341" s="265"/>
      <c r="FH341" s="265"/>
      <c r="FV341" s="1720" t="s">
        <v>836</v>
      </c>
      <c r="FW341" s="1721"/>
      <c r="FX341" s="1721"/>
      <c r="FY341" s="1721"/>
      <c r="FZ341" s="1721"/>
      <c r="GA341" s="1721"/>
      <c r="GB341" s="1721"/>
      <c r="GC341" s="1721"/>
      <c r="GD341" s="1721"/>
      <c r="GE341" s="1721"/>
      <c r="GF341" s="1721"/>
      <c r="GG341" s="1496" t="s">
        <v>764</v>
      </c>
      <c r="GH341" s="1496"/>
      <c r="GI341" s="1496"/>
      <c r="GJ341" s="1496"/>
      <c r="GK341" s="1496"/>
      <c r="GL341" s="1694">
        <f>SUM(GL336+GL237)</f>
        <v>12</v>
      </c>
      <c r="GM341" s="1727">
        <f>SUM(GM336+GM237)</f>
        <v>0.4</v>
      </c>
      <c r="GN341" s="1694">
        <f>SUM(GN336+GN237)</f>
        <v>6</v>
      </c>
    </row>
    <row r="342" spans="2:250" ht="10.35" customHeight="1" thickBot="1">
      <c r="B342" s="1701" t="s">
        <v>865</v>
      </c>
      <c r="C342" s="1702"/>
      <c r="D342" s="605"/>
      <c r="E342" s="200"/>
      <c r="F342" s="1708"/>
      <c r="G342" s="1711"/>
      <c r="H342" s="1713"/>
      <c r="FC342" s="265"/>
      <c r="FD342" s="265"/>
      <c r="FE342" s="265"/>
      <c r="FF342" s="265"/>
      <c r="FG342" s="265"/>
      <c r="FH342" s="265"/>
      <c r="FV342" s="1722"/>
      <c r="FW342" s="1723"/>
      <c r="FX342" s="1723"/>
      <c r="FY342" s="1723"/>
      <c r="FZ342" s="1723"/>
      <c r="GA342" s="1723"/>
      <c r="GB342" s="1723"/>
      <c r="GC342" s="1723"/>
      <c r="GD342" s="1723"/>
      <c r="GE342" s="1723"/>
      <c r="GF342" s="1723"/>
      <c r="GG342" s="1726"/>
      <c r="GH342" s="1726"/>
      <c r="GI342" s="1726"/>
      <c r="GJ342" s="1726"/>
      <c r="GK342" s="1726"/>
      <c r="GL342" s="1695"/>
      <c r="GM342" s="1717"/>
      <c r="GN342" s="1695"/>
    </row>
    <row r="343" spans="2:250" ht="10.35" customHeight="1">
      <c r="B343" s="1703"/>
      <c r="C343" s="1702"/>
      <c r="D343" s="604"/>
      <c r="E343" s="200"/>
      <c r="F343" s="1708"/>
      <c r="G343" s="1711" t="s">
        <v>733</v>
      </c>
      <c r="H343" s="1712">
        <f>GN73+GN238</f>
        <v>14</v>
      </c>
      <c r="FC343" s="1161"/>
      <c r="FD343" s="1161"/>
      <c r="FE343" s="1161"/>
      <c r="FF343" s="1161"/>
      <c r="FG343" s="1161"/>
      <c r="FH343" s="265"/>
      <c r="FV343" s="1722"/>
      <c r="FW343" s="1723"/>
      <c r="FX343" s="1723"/>
      <c r="FY343" s="1723"/>
      <c r="FZ343" s="1723"/>
      <c r="GA343" s="1723"/>
      <c r="GB343" s="1723"/>
      <c r="GC343" s="1723"/>
      <c r="GD343" s="1723"/>
      <c r="GE343" s="1723"/>
      <c r="GF343" s="1723"/>
      <c r="GG343" s="1726" t="s">
        <v>781</v>
      </c>
      <c r="GH343" s="1726"/>
      <c r="GI343" s="1726"/>
      <c r="GJ343" s="1726"/>
      <c r="GK343" s="1726"/>
      <c r="GL343" s="1695">
        <f>SUM(GL337+GL238)</f>
        <v>18</v>
      </c>
      <c r="GM343" s="1717">
        <f>SUM(GM337+GM238)</f>
        <v>0.6</v>
      </c>
      <c r="GN343" s="1695">
        <f>SUM(GN337+GN238)</f>
        <v>6</v>
      </c>
      <c r="IN343" s="293"/>
      <c r="IO343" s="293"/>
      <c r="IP343" s="293"/>
    </row>
    <row r="344" spans="2:250" ht="10.35" customHeight="1" thickBot="1">
      <c r="B344" s="1166"/>
      <c r="C344" s="600"/>
      <c r="D344" s="604"/>
      <c r="E344" s="200"/>
      <c r="F344" s="1708"/>
      <c r="G344" s="1711"/>
      <c r="H344" s="1713"/>
      <c r="FC344" s="1161"/>
      <c r="FD344" s="1161"/>
      <c r="FE344" s="1161"/>
      <c r="FF344" s="1161"/>
      <c r="FG344" s="1161"/>
      <c r="FH344" s="265"/>
      <c r="FV344" s="1722"/>
      <c r="FW344" s="1723"/>
      <c r="FX344" s="1723"/>
      <c r="FY344" s="1723"/>
      <c r="FZ344" s="1723"/>
      <c r="GA344" s="1723"/>
      <c r="GB344" s="1723"/>
      <c r="GC344" s="1723"/>
      <c r="GD344" s="1723"/>
      <c r="GE344" s="1723"/>
      <c r="GF344" s="1723"/>
      <c r="GG344" s="1726"/>
      <c r="GH344" s="1726"/>
      <c r="GI344" s="1726"/>
      <c r="GJ344" s="1726"/>
      <c r="GK344" s="1726"/>
      <c r="GL344" s="1695"/>
      <c r="GM344" s="1717"/>
      <c r="GN344" s="1695"/>
      <c r="IN344" s="293"/>
      <c r="IO344" s="293"/>
      <c r="IP344" s="293"/>
    </row>
    <row r="345" spans="2:250" ht="10.35" customHeight="1">
      <c r="B345" s="1701" t="s">
        <v>866</v>
      </c>
      <c r="C345" s="1702"/>
      <c r="D345" s="606"/>
      <c r="E345" s="200"/>
      <c r="F345" s="1708"/>
      <c r="G345" s="1711" t="s">
        <v>867</v>
      </c>
      <c r="H345" s="1712">
        <f>GN74+GN239</f>
        <v>11</v>
      </c>
      <c r="FC345" s="1161"/>
      <c r="FD345" s="1161"/>
      <c r="FE345" s="1161"/>
      <c r="FF345" s="1161"/>
      <c r="FG345" s="1161"/>
      <c r="FH345" s="265"/>
      <c r="FV345" s="1722"/>
      <c r="FW345" s="1723"/>
      <c r="FX345" s="1723"/>
      <c r="FY345" s="1723"/>
      <c r="FZ345" s="1723"/>
      <c r="GA345" s="1723"/>
      <c r="GB345" s="1723"/>
      <c r="GC345" s="1723"/>
      <c r="GD345" s="1723"/>
      <c r="GE345" s="1723"/>
      <c r="GF345" s="1723"/>
      <c r="GG345" s="1726" t="s">
        <v>716</v>
      </c>
      <c r="GH345" s="1726"/>
      <c r="GI345" s="1726"/>
      <c r="GJ345" s="1726"/>
      <c r="GK345" s="1726"/>
      <c r="GL345" s="1695">
        <f>SUM(GL338+GL239)</f>
        <v>36</v>
      </c>
      <c r="GM345" s="1717">
        <f>SUM(GM338+GM239)</f>
        <v>1.2</v>
      </c>
      <c r="GN345" s="1695">
        <f>SUM(GN338+GN239)</f>
        <v>6</v>
      </c>
      <c r="IN345" s="293"/>
      <c r="IO345" s="293"/>
      <c r="IP345" s="293"/>
    </row>
    <row r="346" spans="2:250" ht="10.35" customHeight="1" thickBot="1">
      <c r="B346" s="1703"/>
      <c r="C346" s="1702"/>
      <c r="D346" s="604"/>
      <c r="E346" s="200"/>
      <c r="F346" s="1709"/>
      <c r="G346" s="1714"/>
      <c r="H346" s="1713"/>
      <c r="FC346" s="293"/>
      <c r="FD346" s="293"/>
      <c r="FE346" s="293"/>
      <c r="FF346" s="293"/>
      <c r="FG346" s="293"/>
      <c r="FV346" s="1724"/>
      <c r="FW346" s="1725"/>
      <c r="FX346" s="1725"/>
      <c r="FY346" s="1725"/>
      <c r="FZ346" s="1725"/>
      <c r="GA346" s="1725"/>
      <c r="GB346" s="1725"/>
      <c r="GC346" s="1725"/>
      <c r="GD346" s="1725"/>
      <c r="GE346" s="1725"/>
      <c r="GF346" s="1725"/>
      <c r="GG346" s="1500"/>
      <c r="GH346" s="1500"/>
      <c r="GI346" s="1500"/>
      <c r="GJ346" s="1500"/>
      <c r="GK346" s="1500"/>
      <c r="GL346" s="1696"/>
      <c r="GM346" s="1718"/>
      <c r="GN346" s="1696"/>
      <c r="IN346" s="293"/>
      <c r="IO346" s="293"/>
      <c r="IP346" s="293"/>
    </row>
    <row r="347" spans="2:250" ht="10.35" customHeight="1">
      <c r="B347" s="1166"/>
      <c r="C347" s="600"/>
      <c r="D347" s="604"/>
      <c r="E347" s="200"/>
      <c r="FC347" s="293"/>
      <c r="FD347" s="293"/>
      <c r="FE347" s="293"/>
      <c r="FF347" s="293"/>
      <c r="FG347" s="293"/>
      <c r="FV347" s="476"/>
      <c r="FW347" s="192"/>
      <c r="FX347" s="192"/>
      <c r="FY347" s="192"/>
      <c r="FZ347" s="192"/>
      <c r="GA347" s="192"/>
      <c r="GB347" s="192"/>
      <c r="GC347" s="192"/>
      <c r="GD347" s="192"/>
      <c r="GE347" s="192"/>
      <c r="GF347" s="192"/>
      <c r="GG347" s="1165"/>
      <c r="GH347" s="1165"/>
      <c r="GI347" s="1165"/>
      <c r="GJ347" s="1165"/>
      <c r="GK347" s="1165"/>
      <c r="GL347" s="477"/>
      <c r="GM347" s="478"/>
      <c r="GN347" s="478"/>
      <c r="IN347" s="293"/>
      <c r="IO347" s="293"/>
      <c r="IP347" s="293"/>
    </row>
    <row r="348" spans="2:250" ht="10.35" customHeight="1">
      <c r="B348" s="1701" t="s">
        <v>868</v>
      </c>
      <c r="C348" s="1702"/>
      <c r="D348" s="607"/>
      <c r="E348" s="200"/>
      <c r="FC348" s="293"/>
      <c r="FD348" s="293"/>
      <c r="FE348" s="293"/>
      <c r="FF348" s="293"/>
      <c r="FG348" s="293"/>
      <c r="FV348" s="476"/>
      <c r="FW348" s="192"/>
      <c r="FX348" s="192"/>
      <c r="FY348" s="192"/>
      <c r="FZ348" s="192"/>
      <c r="GA348" s="192"/>
      <c r="GB348" s="192"/>
      <c r="GC348" s="192"/>
      <c r="GD348" s="192"/>
      <c r="GE348" s="192"/>
      <c r="GF348" s="192"/>
      <c r="GG348" s="1165"/>
      <c r="GH348" s="1165"/>
      <c r="GI348" s="1165"/>
      <c r="GJ348" s="1165"/>
      <c r="GK348" s="1165"/>
      <c r="GL348" s="477"/>
      <c r="GM348" s="478"/>
      <c r="GN348" s="478"/>
      <c r="IN348" s="293"/>
      <c r="IO348" s="293"/>
      <c r="IP348" s="293"/>
    </row>
    <row r="349" spans="2:250" ht="10.35" customHeight="1">
      <c r="B349" s="1703"/>
      <c r="C349" s="1702"/>
      <c r="D349" s="604"/>
      <c r="E349" s="200"/>
      <c r="FC349" s="293"/>
      <c r="FD349" s="293"/>
      <c r="FE349" s="293"/>
      <c r="FF349" s="293"/>
      <c r="FG349" s="293"/>
      <c r="FV349" s="192"/>
      <c r="FW349" s="192"/>
      <c r="FX349" s="192"/>
      <c r="FY349" s="192"/>
      <c r="FZ349" s="192"/>
      <c r="GA349" s="192"/>
      <c r="GB349" s="192"/>
      <c r="GC349" s="192"/>
      <c r="GD349" s="192"/>
      <c r="GE349" s="192"/>
      <c r="GF349" s="192"/>
      <c r="GG349" s="1719"/>
      <c r="GH349" s="1719"/>
      <c r="GI349" s="1719"/>
      <c r="GJ349" s="1719"/>
      <c r="GK349" s="1719"/>
      <c r="GL349" s="479"/>
      <c r="GM349" s="478"/>
      <c r="GN349" s="478"/>
      <c r="IN349" s="293"/>
      <c r="IO349" s="293"/>
      <c r="IP349" s="293"/>
    </row>
    <row r="350" spans="2:250" ht="10.35" customHeight="1" thickBot="1">
      <c r="B350" s="601"/>
      <c r="C350" s="602"/>
      <c r="D350" s="608"/>
      <c r="E350" s="200"/>
      <c r="FC350" s="293"/>
      <c r="FD350" s="293"/>
      <c r="FE350" s="293"/>
      <c r="FF350" s="293"/>
      <c r="FG350" s="293"/>
      <c r="FV350" s="192"/>
      <c r="FW350" s="192"/>
      <c r="FX350" s="192"/>
      <c r="FY350" s="192"/>
      <c r="FZ350" s="192"/>
      <c r="GA350" s="192"/>
      <c r="GB350" s="192"/>
      <c r="GC350" s="192"/>
      <c r="GD350" s="192"/>
      <c r="GE350" s="192"/>
      <c r="GF350" s="192"/>
      <c r="GG350" s="1719"/>
      <c r="GH350" s="1719"/>
      <c r="GI350" s="1719"/>
      <c r="GJ350" s="1719"/>
      <c r="GK350" s="1719"/>
      <c r="GL350" s="477"/>
      <c r="GM350" s="478"/>
      <c r="GN350" s="478"/>
      <c r="IN350" s="293"/>
      <c r="IO350" s="293"/>
      <c r="IP350" s="293"/>
    </row>
    <row r="351" spans="2:250" ht="13.5" customHeight="1">
      <c r="I351" s="1564" t="s">
        <v>853</v>
      </c>
      <c r="J351" s="1565"/>
      <c r="K351" s="1565"/>
      <c r="L351" s="1565"/>
      <c r="M351" s="1565"/>
      <c r="N351" s="1565"/>
      <c r="O351" s="1565"/>
      <c r="P351" s="1565"/>
      <c r="Q351" s="1565"/>
      <c r="R351" s="1565"/>
      <c r="S351" s="1565"/>
      <c r="T351" s="1565"/>
      <c r="U351" s="1565"/>
      <c r="V351" s="1565"/>
      <c r="W351" s="1565"/>
      <c r="X351" s="1565"/>
      <c r="Y351" s="1565"/>
      <c r="Z351" s="1565"/>
      <c r="AA351" s="1565"/>
      <c r="AB351" s="1565"/>
      <c r="AC351" s="1565"/>
      <c r="AD351" s="1565"/>
      <c r="AE351" s="1565"/>
      <c r="AF351" s="1565"/>
      <c r="AG351" s="1565"/>
      <c r="AH351" s="1565"/>
      <c r="AI351" s="1565"/>
      <c r="AJ351" s="1565"/>
      <c r="AK351" s="1565"/>
      <c r="AL351" s="1565"/>
      <c r="AM351" s="1565"/>
      <c r="AN351" s="1565"/>
      <c r="AO351" s="1565"/>
      <c r="AP351" s="1565"/>
      <c r="AQ351" s="1565"/>
      <c r="AR351" s="1565"/>
      <c r="AS351" s="1565"/>
      <c r="AT351" s="1565"/>
      <c r="AU351" s="1565"/>
      <c r="AV351" s="1565"/>
      <c r="AW351" s="1565"/>
      <c r="AX351" s="1565"/>
      <c r="AY351" s="1565"/>
      <c r="AZ351" s="1565"/>
      <c r="BA351" s="1565"/>
      <c r="BB351" s="1566" t="s">
        <v>854</v>
      </c>
      <c r="BC351" s="1565"/>
      <c r="BD351" s="1565"/>
      <c r="BE351" s="1565"/>
      <c r="BF351" s="1565"/>
      <c r="BG351" s="1565"/>
      <c r="BH351" s="1565"/>
      <c r="BI351" s="1565"/>
      <c r="BJ351" s="1565"/>
      <c r="BK351" s="1565"/>
      <c r="BL351" s="1565"/>
      <c r="BM351" s="1565"/>
      <c r="BN351" s="1565"/>
      <c r="BO351" s="1565"/>
      <c r="BP351" s="1565"/>
      <c r="BQ351" s="1565"/>
      <c r="BR351" s="1565"/>
      <c r="BS351" s="1565"/>
      <c r="BT351" s="1565"/>
      <c r="BU351" s="1565"/>
      <c r="BV351" s="1565"/>
      <c r="BW351" s="1565"/>
      <c r="BX351" s="1565"/>
      <c r="BY351" s="1565"/>
      <c r="BZ351" s="1565"/>
      <c r="CA351" s="1565"/>
      <c r="CB351" s="1565"/>
      <c r="CC351" s="1565"/>
      <c r="CD351" s="1565"/>
      <c r="CE351" s="1565"/>
      <c r="CF351" s="1565"/>
      <c r="CG351" s="1565"/>
      <c r="CH351" s="1565"/>
      <c r="CI351" s="1565"/>
      <c r="CJ351" s="1565"/>
      <c r="CK351" s="1565"/>
      <c r="CL351" s="1565"/>
      <c r="CM351" s="1565"/>
      <c r="CN351" s="1565"/>
      <c r="CO351" s="1565"/>
      <c r="CP351" s="1565"/>
      <c r="CQ351" s="1565"/>
      <c r="CR351" s="1565"/>
      <c r="CS351" s="1565"/>
      <c r="CT351" s="1565"/>
      <c r="CU351" s="1565"/>
      <c r="CV351" s="1565"/>
      <c r="CW351" s="1565"/>
      <c r="CX351" s="1565"/>
      <c r="CY351" s="1565"/>
      <c r="CZ351" s="1565"/>
      <c r="DA351" s="1565"/>
      <c r="DB351" s="1565"/>
      <c r="DC351" s="1565"/>
      <c r="DD351" s="1565"/>
      <c r="DE351" s="1565"/>
      <c r="DF351" s="1565"/>
      <c r="DG351" s="1565"/>
      <c r="DH351" s="1565"/>
      <c r="DI351" s="1567"/>
      <c r="DJ351" s="1566" t="s">
        <v>855</v>
      </c>
      <c r="DK351" s="1565"/>
      <c r="DL351" s="1565"/>
      <c r="DM351" s="1565"/>
      <c r="DN351" s="1565"/>
      <c r="DO351" s="1565"/>
      <c r="DP351" s="1565"/>
      <c r="DQ351" s="1565"/>
      <c r="DR351" s="1565"/>
      <c r="DS351" s="1565"/>
      <c r="DT351" s="1565"/>
      <c r="DU351" s="1565"/>
      <c r="DV351" s="1565"/>
      <c r="DW351" s="1565"/>
      <c r="DX351" s="1565"/>
      <c r="DY351" s="1565"/>
      <c r="DZ351" s="1565"/>
      <c r="EA351" s="1565"/>
      <c r="EB351" s="1565"/>
      <c r="EC351" s="1565"/>
      <c r="ED351" s="1565"/>
      <c r="EE351" s="1565"/>
      <c r="EF351" s="1565"/>
      <c r="EG351" s="1565"/>
      <c r="EH351" s="1565"/>
      <c r="EI351" s="1565"/>
      <c r="EJ351" s="1565"/>
      <c r="EK351" s="1565"/>
      <c r="EL351" s="1565"/>
      <c r="EM351" s="1565"/>
      <c r="EN351" s="1565"/>
      <c r="EO351" s="1565"/>
      <c r="EP351" s="1565"/>
      <c r="EQ351" s="1565"/>
      <c r="ER351" s="1565"/>
      <c r="ES351" s="1565"/>
      <c r="ET351" s="1565"/>
      <c r="EU351" s="1565"/>
      <c r="EV351" s="1565"/>
      <c r="EW351" s="1565"/>
      <c r="EX351" s="1565"/>
      <c r="EY351" s="1565"/>
      <c r="EZ351" s="1565"/>
      <c r="FA351" s="1565"/>
      <c r="FB351" s="1565"/>
      <c r="FC351" s="202"/>
      <c r="FD351" s="202"/>
      <c r="FE351" s="202"/>
      <c r="FF351" s="202"/>
      <c r="FG351" s="202"/>
      <c r="FH351" s="202"/>
      <c r="FI351" s="202"/>
      <c r="FJ351" s="202"/>
      <c r="FK351" s="202"/>
      <c r="FL351" s="202"/>
      <c r="FM351" s="202"/>
      <c r="FN351" s="202"/>
      <c r="FO351" s="202"/>
      <c r="FP351" s="202"/>
      <c r="FQ351" s="202"/>
      <c r="FR351" s="202"/>
      <c r="FS351" s="202"/>
      <c r="FT351" s="202"/>
      <c r="FU351" s="202"/>
      <c r="FV351" s="202"/>
      <c r="FW351" s="202"/>
      <c r="FX351" s="202"/>
      <c r="FY351" s="202"/>
      <c r="FZ351" s="202"/>
      <c r="GA351" s="202"/>
      <c r="GB351" s="202"/>
      <c r="GC351" s="202"/>
      <c r="GD351" s="202"/>
      <c r="GE351" s="202"/>
      <c r="GF351" s="202"/>
      <c r="GG351" s="202"/>
      <c r="GH351" s="202"/>
      <c r="GI351" s="202"/>
      <c r="GJ351" s="202"/>
      <c r="GK351" s="203"/>
      <c r="GL351" s="524" t="s">
        <v>659</v>
      </c>
      <c r="IN351" s="293"/>
      <c r="IO351" s="293"/>
      <c r="IP351" s="293"/>
    </row>
    <row r="352" spans="2:250" ht="14.25" thickBot="1">
      <c r="I352" s="1564">
        <v>4</v>
      </c>
      <c r="J352" s="1565"/>
      <c r="K352" s="1565"/>
      <c r="L352" s="1565"/>
      <c r="M352" s="1565"/>
      <c r="N352" s="1664">
        <v>5</v>
      </c>
      <c r="O352" s="1664"/>
      <c r="P352" s="1664"/>
      <c r="Q352" s="1664"/>
      <c r="R352" s="1664"/>
      <c r="S352" s="1664">
        <v>6</v>
      </c>
      <c r="T352" s="1664"/>
      <c r="U352" s="1664"/>
      <c r="V352" s="1664"/>
      <c r="W352" s="1664"/>
      <c r="X352" s="1664">
        <v>7</v>
      </c>
      <c r="Y352" s="1664"/>
      <c r="Z352" s="1664"/>
      <c r="AA352" s="1664"/>
      <c r="AB352" s="1664"/>
      <c r="AC352" s="1664">
        <v>8</v>
      </c>
      <c r="AD352" s="1664"/>
      <c r="AE352" s="1664"/>
      <c r="AF352" s="1664"/>
      <c r="AG352" s="1664"/>
      <c r="AH352" s="1664">
        <v>9</v>
      </c>
      <c r="AI352" s="1664"/>
      <c r="AJ352" s="1664"/>
      <c r="AK352" s="1664"/>
      <c r="AL352" s="1664"/>
      <c r="AM352" s="1664">
        <v>10</v>
      </c>
      <c r="AN352" s="1664"/>
      <c r="AO352" s="1664"/>
      <c r="AP352" s="1664"/>
      <c r="AQ352" s="1664"/>
      <c r="AR352" s="1664">
        <v>11</v>
      </c>
      <c r="AS352" s="1664"/>
      <c r="AT352" s="1664"/>
      <c r="AU352" s="1664"/>
      <c r="AV352" s="1664"/>
      <c r="AW352" s="1664">
        <v>12</v>
      </c>
      <c r="AX352" s="1664"/>
      <c r="AY352" s="1664"/>
      <c r="AZ352" s="1664"/>
      <c r="BA352" s="1665"/>
      <c r="BB352" s="1666">
        <v>1</v>
      </c>
      <c r="BC352" s="1664"/>
      <c r="BD352" s="1664"/>
      <c r="BE352" s="1664"/>
      <c r="BF352" s="1664"/>
      <c r="BG352" s="1664">
        <v>2</v>
      </c>
      <c r="BH352" s="1664"/>
      <c r="BI352" s="1664"/>
      <c r="BJ352" s="1664"/>
      <c r="BK352" s="1664"/>
      <c r="BL352" s="1664">
        <v>3</v>
      </c>
      <c r="BM352" s="1664"/>
      <c r="BN352" s="1664"/>
      <c r="BO352" s="1664"/>
      <c r="BP352" s="1664"/>
      <c r="BQ352" s="1664">
        <v>4</v>
      </c>
      <c r="BR352" s="1664"/>
      <c r="BS352" s="1664"/>
      <c r="BT352" s="1664"/>
      <c r="BU352" s="1664"/>
      <c r="BV352" s="1664">
        <v>5</v>
      </c>
      <c r="BW352" s="1664"/>
      <c r="BX352" s="1664"/>
      <c r="BY352" s="1664"/>
      <c r="BZ352" s="1664"/>
      <c r="CA352" s="1664">
        <v>6</v>
      </c>
      <c r="CB352" s="1664"/>
      <c r="CC352" s="1664"/>
      <c r="CD352" s="1664"/>
      <c r="CE352" s="1664"/>
      <c r="CF352" s="1664">
        <v>7</v>
      </c>
      <c r="CG352" s="1664"/>
      <c r="CH352" s="1664"/>
      <c r="CI352" s="1664"/>
      <c r="CJ352" s="1664"/>
      <c r="CK352" s="1664">
        <v>8</v>
      </c>
      <c r="CL352" s="1664"/>
      <c r="CM352" s="1664"/>
      <c r="CN352" s="1664"/>
      <c r="CO352" s="1664"/>
      <c r="CP352" s="1664">
        <v>9</v>
      </c>
      <c r="CQ352" s="1664"/>
      <c r="CR352" s="1664"/>
      <c r="CS352" s="1664"/>
      <c r="CT352" s="1664"/>
      <c r="CU352" s="1664">
        <v>10</v>
      </c>
      <c r="CV352" s="1664"/>
      <c r="CW352" s="1664"/>
      <c r="CX352" s="1664"/>
      <c r="CY352" s="1664"/>
      <c r="CZ352" s="1664">
        <v>11</v>
      </c>
      <c r="DA352" s="1664"/>
      <c r="DB352" s="1664"/>
      <c r="DC352" s="1664"/>
      <c r="DD352" s="1664"/>
      <c r="DE352" s="1664">
        <v>12</v>
      </c>
      <c r="DF352" s="1664"/>
      <c r="DG352" s="1664"/>
      <c r="DH352" s="1664"/>
      <c r="DI352" s="1665"/>
      <c r="DJ352" s="1666">
        <v>1</v>
      </c>
      <c r="DK352" s="1664"/>
      <c r="DL352" s="1664"/>
      <c r="DM352" s="1664"/>
      <c r="DN352" s="1664"/>
      <c r="DO352" s="1664">
        <v>2</v>
      </c>
      <c r="DP352" s="1664"/>
      <c r="DQ352" s="1664"/>
      <c r="DR352" s="1664"/>
      <c r="DS352" s="1664"/>
      <c r="DT352" s="1664">
        <v>3</v>
      </c>
      <c r="DU352" s="1664"/>
      <c r="DV352" s="1664"/>
      <c r="DW352" s="1664"/>
      <c r="DX352" s="1664"/>
      <c r="DY352" s="1664">
        <v>4</v>
      </c>
      <c r="DZ352" s="1664"/>
      <c r="EA352" s="1664"/>
      <c r="EB352" s="1664"/>
      <c r="EC352" s="1664"/>
      <c r="ED352" s="1664">
        <v>5</v>
      </c>
      <c r="EE352" s="1664"/>
      <c r="EF352" s="1664"/>
      <c r="EG352" s="1664"/>
      <c r="EH352" s="1664"/>
      <c r="EI352" s="1664">
        <v>6</v>
      </c>
      <c r="EJ352" s="1664"/>
      <c r="EK352" s="1664"/>
      <c r="EL352" s="1664"/>
      <c r="EM352" s="1664"/>
      <c r="EN352" s="1664">
        <v>7</v>
      </c>
      <c r="EO352" s="1664"/>
      <c r="EP352" s="1664"/>
      <c r="EQ352" s="1664"/>
      <c r="ER352" s="1664"/>
      <c r="ES352" s="1664">
        <v>8</v>
      </c>
      <c r="ET352" s="1664"/>
      <c r="EU352" s="1664"/>
      <c r="EV352" s="1664"/>
      <c r="EW352" s="1664"/>
      <c r="EX352" s="1664">
        <v>9</v>
      </c>
      <c r="EY352" s="1664"/>
      <c r="EZ352" s="1664"/>
      <c r="FA352" s="1664"/>
      <c r="FB352" s="1664"/>
      <c r="FC352" s="1664">
        <v>10</v>
      </c>
      <c r="FD352" s="1664"/>
      <c r="FE352" s="1664"/>
      <c r="FF352" s="1664"/>
      <c r="FG352" s="1664"/>
      <c r="FH352" s="1664">
        <v>11</v>
      </c>
      <c r="FI352" s="1664"/>
      <c r="FJ352" s="1664"/>
      <c r="FK352" s="1664"/>
      <c r="FL352" s="1664"/>
      <c r="FM352" s="1664">
        <v>12</v>
      </c>
      <c r="FN352" s="1664"/>
      <c r="FO352" s="1664"/>
      <c r="FP352" s="1664"/>
      <c r="FQ352" s="1664"/>
      <c r="FR352" s="1664"/>
      <c r="FS352" s="1664"/>
      <c r="FT352" s="1664"/>
      <c r="FU352" s="1664"/>
      <c r="FV352" s="1664"/>
      <c r="FW352" s="1664"/>
      <c r="FX352" s="1664"/>
      <c r="FY352" s="1664"/>
      <c r="FZ352" s="1664"/>
      <c r="GA352" s="1664"/>
      <c r="GB352" s="1664"/>
      <c r="GC352" s="1664"/>
      <c r="GD352" s="1664"/>
      <c r="GE352" s="1664"/>
      <c r="GF352" s="1664"/>
      <c r="GG352" s="1565"/>
      <c r="GH352" s="1565"/>
      <c r="GI352" s="1565"/>
      <c r="GJ352" s="1565"/>
      <c r="GK352" s="1565"/>
      <c r="GL352" s="1676"/>
    </row>
    <row r="353" spans="3:194" ht="12" customHeight="1">
      <c r="C353" s="1462" t="s">
        <v>840</v>
      </c>
      <c r="D353" s="1463"/>
      <c r="E353" s="1463"/>
      <c r="F353" s="1463"/>
      <c r="G353" s="1463"/>
      <c r="H353" s="1464"/>
      <c r="I353" s="256"/>
      <c r="J353" s="257"/>
      <c r="K353" s="257"/>
      <c r="L353" s="257"/>
      <c r="M353" s="258"/>
      <c r="N353" s="259"/>
      <c r="O353" s="257"/>
      <c r="P353" s="257"/>
      <c r="Q353" s="257"/>
      <c r="R353" s="257"/>
      <c r="S353" s="259"/>
      <c r="T353" s="257"/>
      <c r="U353" s="257"/>
      <c r="V353" s="257"/>
      <c r="W353" s="257"/>
      <c r="X353" s="259"/>
      <c r="Y353" s="257"/>
      <c r="Z353" s="257"/>
      <c r="AA353" s="257"/>
      <c r="AB353" s="257"/>
      <c r="AC353" s="259"/>
      <c r="AD353" s="257"/>
      <c r="AE353" s="257"/>
      <c r="AF353" s="257"/>
      <c r="AG353" s="258"/>
      <c r="AH353" s="259"/>
      <c r="AI353" s="257"/>
      <c r="AJ353" s="257"/>
      <c r="AK353" s="257"/>
      <c r="AL353" s="258"/>
      <c r="AM353" s="257"/>
      <c r="AN353" s="257"/>
      <c r="AO353" s="257"/>
      <c r="AP353" s="257"/>
      <c r="AQ353" s="257"/>
      <c r="AR353" s="259"/>
      <c r="AS353" s="257"/>
      <c r="AT353" s="257"/>
      <c r="AU353" s="257"/>
      <c r="AV353" s="258"/>
      <c r="AW353" s="257"/>
      <c r="AX353" s="257"/>
      <c r="AY353" s="257"/>
      <c r="AZ353" s="257"/>
      <c r="BA353" s="257"/>
      <c r="BB353" s="260"/>
      <c r="BC353" s="257"/>
      <c r="BD353" s="257"/>
      <c r="BE353" s="257"/>
      <c r="BF353" s="258"/>
      <c r="BG353" s="257"/>
      <c r="BH353" s="257"/>
      <c r="BI353" s="257"/>
      <c r="BJ353" s="257"/>
      <c r="BK353" s="257"/>
      <c r="BL353" s="259"/>
      <c r="BM353" s="257"/>
      <c r="BN353" s="257"/>
      <c r="BO353" s="257"/>
      <c r="BP353" s="257"/>
      <c r="BQ353" s="259"/>
      <c r="BR353" s="257"/>
      <c r="BS353" s="257"/>
      <c r="BT353" s="257"/>
      <c r="BU353" s="258"/>
      <c r="BV353" s="259"/>
      <c r="BW353" s="257"/>
      <c r="BX353" s="257"/>
      <c r="BY353" s="257"/>
      <c r="BZ353" s="258"/>
      <c r="CA353" s="259"/>
      <c r="CB353" s="257"/>
      <c r="CC353" s="257"/>
      <c r="CD353" s="257"/>
      <c r="CE353" s="258"/>
      <c r="CF353" s="259"/>
      <c r="CG353" s="257"/>
      <c r="CH353" s="257"/>
      <c r="CI353" s="257"/>
      <c r="CJ353" s="258"/>
      <c r="CK353" s="259"/>
      <c r="CL353" s="257"/>
      <c r="CM353" s="257"/>
      <c r="CN353" s="257"/>
      <c r="CO353" s="258"/>
      <c r="CP353" s="259"/>
      <c r="CQ353" s="257"/>
      <c r="CR353" s="257"/>
      <c r="CS353" s="257"/>
      <c r="CT353" s="258"/>
      <c r="CU353" s="259"/>
      <c r="CV353" s="257"/>
      <c r="CW353" s="257"/>
      <c r="CX353" s="257"/>
      <c r="CY353" s="258"/>
      <c r="CZ353" s="259"/>
      <c r="DA353" s="257"/>
      <c r="DB353" s="257"/>
      <c r="DC353" s="257"/>
      <c r="DD353" s="258"/>
      <c r="DE353" s="259"/>
      <c r="DF353" s="257"/>
      <c r="DG353" s="257"/>
      <c r="DH353" s="257"/>
      <c r="DI353" s="461"/>
      <c r="DJ353" s="257"/>
      <c r="DK353" s="257"/>
      <c r="DL353" s="257"/>
      <c r="DM353" s="257"/>
      <c r="DN353" s="258"/>
      <c r="DO353" s="259"/>
      <c r="DP353" s="257"/>
      <c r="DQ353" s="257"/>
      <c r="DR353" s="257"/>
      <c r="DS353" s="258"/>
      <c r="DT353" s="259"/>
      <c r="DU353" s="257"/>
      <c r="DV353" s="257"/>
      <c r="DW353" s="257"/>
      <c r="DX353" s="258"/>
      <c r="DY353" s="259"/>
      <c r="DZ353" s="257"/>
      <c r="EA353" s="257"/>
      <c r="EB353" s="257"/>
      <c r="EC353" s="258"/>
      <c r="ED353" s="259"/>
      <c r="EE353" s="257"/>
      <c r="EF353" s="257"/>
      <c r="EG353" s="257"/>
      <c r="EH353" s="258"/>
      <c r="EI353" s="259"/>
      <c r="EJ353" s="257"/>
      <c r="EK353" s="257"/>
      <c r="EL353" s="257"/>
      <c r="EM353" s="258"/>
      <c r="EN353" s="259"/>
      <c r="EO353" s="257"/>
      <c r="EP353" s="257"/>
      <c r="EQ353" s="257"/>
      <c r="ER353" s="258"/>
      <c r="ES353" s="259"/>
      <c r="ET353" s="257"/>
      <c r="EU353" s="257"/>
      <c r="EV353" s="257"/>
      <c r="EW353" s="258"/>
      <c r="EX353" s="259"/>
      <c r="EY353" s="257"/>
      <c r="EZ353" s="257"/>
      <c r="FA353" s="257"/>
      <c r="FB353" s="258"/>
      <c r="FC353" s="259"/>
      <c r="FD353" s="257"/>
      <c r="FE353" s="257"/>
      <c r="FF353" s="257"/>
      <c r="FG353" s="258"/>
      <c r="FH353" s="259"/>
      <c r="FI353" s="257"/>
      <c r="FJ353" s="257"/>
      <c r="FK353" s="257"/>
      <c r="FL353" s="258"/>
      <c r="FM353" s="259"/>
      <c r="FN353" s="257"/>
      <c r="FO353" s="257"/>
      <c r="FP353" s="257"/>
      <c r="FQ353" s="258"/>
      <c r="FR353" s="259"/>
      <c r="FS353" s="257"/>
      <c r="FT353" s="257"/>
      <c r="FU353" s="257"/>
      <c r="FV353" s="258"/>
      <c r="FW353" s="259"/>
      <c r="FX353" s="257"/>
      <c r="FY353" s="257"/>
      <c r="FZ353" s="257"/>
      <c r="GA353" s="258"/>
      <c r="GB353" s="257"/>
      <c r="GC353" s="257"/>
      <c r="GD353" s="257"/>
      <c r="GE353" s="257"/>
      <c r="GF353" s="257"/>
      <c r="GG353" s="259"/>
      <c r="GH353" s="257"/>
      <c r="GI353" s="257"/>
      <c r="GJ353" s="257"/>
      <c r="GK353" s="257"/>
      <c r="GL353" s="1677"/>
    </row>
    <row r="354" spans="3:194" ht="12" customHeight="1" thickBot="1">
      <c r="C354" s="1465"/>
      <c r="D354" s="1466"/>
      <c r="E354" s="1466"/>
      <c r="F354" s="1466"/>
      <c r="G354" s="1466"/>
      <c r="H354" s="1467"/>
      <c r="I354" s="481"/>
      <c r="J354" s="303"/>
      <c r="K354" s="303"/>
      <c r="L354" s="303"/>
      <c r="M354" s="303"/>
      <c r="N354" s="482"/>
      <c r="O354" s="457"/>
      <c r="P354" s="457"/>
      <c r="Q354" s="303"/>
      <c r="R354" s="304"/>
      <c r="S354" s="303"/>
      <c r="T354" s="303"/>
      <c r="U354" s="303"/>
      <c r="V354" s="303"/>
      <c r="W354" s="303"/>
      <c r="X354" s="305"/>
      <c r="Y354" s="303"/>
      <c r="Z354" s="303"/>
      <c r="AA354" s="303"/>
      <c r="AB354" s="303"/>
      <c r="AC354" s="305"/>
      <c r="AD354" s="303"/>
      <c r="AE354" s="303"/>
      <c r="AF354" s="303"/>
      <c r="AG354" s="304"/>
      <c r="AH354" s="305"/>
      <c r="AI354" s="303"/>
      <c r="AJ354" s="303"/>
      <c r="AK354" s="303"/>
      <c r="AL354" s="304"/>
      <c r="AM354" s="303"/>
      <c r="AN354" s="303"/>
      <c r="AO354" s="303"/>
      <c r="AP354" s="303"/>
      <c r="AQ354" s="303"/>
      <c r="AR354" s="305"/>
      <c r="AS354" s="303"/>
      <c r="AT354" s="303"/>
      <c r="AU354" s="457"/>
      <c r="AV354" s="457"/>
      <c r="AW354" s="482"/>
      <c r="AX354" s="457"/>
      <c r="AY354" s="457"/>
      <c r="AZ354" s="457"/>
      <c r="BA354" s="458"/>
      <c r="BB354" s="306"/>
      <c r="BC354" s="303"/>
      <c r="BD354" s="303"/>
      <c r="BE354" s="303"/>
      <c r="BF354" s="304"/>
      <c r="BG354" s="303"/>
      <c r="BH354" s="303"/>
      <c r="BI354" s="303"/>
      <c r="BJ354" s="303"/>
      <c r="BK354" s="303"/>
      <c r="BL354" s="305"/>
      <c r="BM354" s="303"/>
      <c r="BN354" s="303"/>
      <c r="BO354" s="303"/>
      <c r="BP354" s="303"/>
      <c r="BQ354" s="305"/>
      <c r="BR354" s="303"/>
      <c r="BS354" s="303"/>
      <c r="BT354" s="303"/>
      <c r="BU354" s="304"/>
      <c r="BV354" s="305"/>
      <c r="BW354" s="303"/>
      <c r="BX354" s="303"/>
      <c r="BY354" s="303"/>
      <c r="BZ354" s="304"/>
      <c r="CA354" s="305"/>
      <c r="CB354" s="303"/>
      <c r="CC354" s="303"/>
      <c r="CD354" s="303"/>
      <c r="CE354" s="304"/>
      <c r="CF354" s="305"/>
      <c r="CG354" s="303"/>
      <c r="CH354" s="303"/>
      <c r="CI354" s="303"/>
      <c r="CJ354" s="304"/>
      <c r="CK354" s="305"/>
      <c r="CL354" s="303"/>
      <c r="CM354" s="303"/>
      <c r="CN354" s="303"/>
      <c r="CO354" s="304"/>
      <c r="CP354" s="305"/>
      <c r="CQ354" s="303"/>
      <c r="CR354" s="303"/>
      <c r="CS354" s="303"/>
      <c r="CT354" s="304"/>
      <c r="CU354" s="305"/>
      <c r="CV354" s="303"/>
      <c r="CW354" s="303"/>
      <c r="CX354" s="303"/>
      <c r="CY354" s="304"/>
      <c r="CZ354" s="305"/>
      <c r="DA354" s="303"/>
      <c r="DB354" s="303"/>
      <c r="DC354" s="303"/>
      <c r="DD354" s="304"/>
      <c r="DE354" s="305"/>
      <c r="DF354" s="303"/>
      <c r="DG354" s="303"/>
      <c r="DH354" s="303"/>
      <c r="DI354" s="483"/>
      <c r="DJ354" s="303"/>
      <c r="DK354" s="303"/>
      <c r="DL354" s="303"/>
      <c r="DM354" s="303"/>
      <c r="DN354" s="304"/>
      <c r="DO354" s="305"/>
      <c r="DP354" s="303"/>
      <c r="DQ354" s="303"/>
      <c r="DR354" s="303"/>
      <c r="DS354" s="304"/>
      <c r="DT354" s="305"/>
      <c r="DU354" s="303"/>
      <c r="DV354" s="303"/>
      <c r="DW354" s="303"/>
      <c r="DX354" s="304"/>
      <c r="DY354" s="305"/>
      <c r="DZ354" s="303"/>
      <c r="EA354" s="303"/>
      <c r="EB354" s="303"/>
      <c r="EC354" s="304"/>
      <c r="ED354" s="305"/>
      <c r="EE354" s="303"/>
      <c r="EF354" s="303"/>
      <c r="EG354" s="303"/>
      <c r="EH354" s="304"/>
      <c r="EI354" s="305"/>
      <c r="EJ354" s="303"/>
      <c r="EK354" s="303"/>
      <c r="EL354" s="303"/>
      <c r="EM354" s="304"/>
      <c r="EN354" s="305"/>
      <c r="EO354" s="303"/>
      <c r="EP354" s="303"/>
      <c r="EQ354" s="303"/>
      <c r="ER354" s="304"/>
      <c r="ES354" s="305"/>
      <c r="ET354" s="303"/>
      <c r="EU354" s="303"/>
      <c r="EV354" s="303"/>
      <c r="EW354" s="304"/>
      <c r="EX354" s="305"/>
      <c r="EY354" s="303"/>
      <c r="EZ354" s="303"/>
      <c r="FA354" s="303"/>
      <c r="FB354" s="304"/>
      <c r="FC354" s="305"/>
      <c r="FD354" s="303"/>
      <c r="FE354" s="303"/>
      <c r="FF354" s="303"/>
      <c r="FG354" s="304"/>
      <c r="FH354" s="305"/>
      <c r="FI354" s="303"/>
      <c r="FJ354" s="303"/>
      <c r="FK354" s="303"/>
      <c r="FL354" s="304"/>
      <c r="FM354" s="305"/>
      <c r="FN354" s="303"/>
      <c r="FO354" s="303"/>
      <c r="FP354" s="303"/>
      <c r="FQ354" s="304"/>
      <c r="FR354" s="305"/>
      <c r="FS354" s="303"/>
      <c r="FT354" s="303"/>
      <c r="FU354" s="303"/>
      <c r="FV354" s="304"/>
      <c r="FW354" s="305"/>
      <c r="FX354" s="303"/>
      <c r="FY354" s="303"/>
      <c r="FZ354" s="303"/>
      <c r="GA354" s="304"/>
      <c r="GB354" s="305"/>
      <c r="GC354" s="303"/>
      <c r="GD354" s="303"/>
      <c r="GE354" s="303"/>
      <c r="GF354" s="304"/>
      <c r="GG354" s="457"/>
      <c r="GH354" s="457"/>
      <c r="GI354" s="457"/>
      <c r="GJ354" s="457"/>
      <c r="GK354" s="457"/>
      <c r="GL354" s="1678"/>
    </row>
    <row r="355" spans="3:194" ht="18" customHeight="1">
      <c r="C355" s="1774" t="s">
        <v>743</v>
      </c>
      <c r="D355" s="1775"/>
      <c r="E355" s="1775"/>
      <c r="F355" s="1775"/>
      <c r="G355" s="1775"/>
      <c r="H355" s="1776"/>
      <c r="I355" s="1668"/>
      <c r="J355" s="1668"/>
      <c r="K355" s="1668"/>
      <c r="L355" s="1668"/>
      <c r="M355" s="1668"/>
      <c r="N355" s="1668"/>
      <c r="O355" s="1668"/>
      <c r="P355" s="1668"/>
      <c r="Q355" s="1668"/>
      <c r="R355" s="1668"/>
      <c r="S355" s="1668"/>
      <c r="T355" s="1668"/>
      <c r="U355" s="1668"/>
      <c r="V355" s="1668"/>
      <c r="W355" s="1668"/>
      <c r="X355" s="1668"/>
      <c r="Y355" s="1668"/>
      <c r="Z355" s="1668"/>
      <c r="AA355" s="1668"/>
      <c r="AB355" s="1668"/>
      <c r="AC355" s="1668"/>
      <c r="AD355" s="1668"/>
      <c r="AE355" s="1668"/>
      <c r="AF355" s="1668"/>
      <c r="AG355" s="1668"/>
      <c r="AH355" s="1668"/>
      <c r="AI355" s="1668"/>
      <c r="AJ355" s="1668"/>
      <c r="AK355" s="1668"/>
      <c r="AL355" s="1668"/>
      <c r="AM355" s="1668"/>
      <c r="AN355" s="1668"/>
      <c r="AO355" s="1668"/>
      <c r="AP355" s="1668"/>
      <c r="AQ355" s="1668"/>
      <c r="AR355" s="1668"/>
      <c r="AS355" s="1668"/>
      <c r="AT355" s="1668"/>
      <c r="AU355" s="1668"/>
      <c r="AV355" s="1668"/>
      <c r="AW355" s="1668"/>
      <c r="AX355" s="1668"/>
      <c r="AY355" s="1668"/>
      <c r="AZ355" s="1668"/>
      <c r="BA355" s="1682"/>
      <c r="BB355" s="1777"/>
      <c r="BC355" s="1668"/>
      <c r="BD355" s="1668"/>
      <c r="BE355" s="1668"/>
      <c r="BF355" s="1668"/>
      <c r="BG355" s="1668"/>
      <c r="BH355" s="1668"/>
      <c r="BI355" s="1668"/>
      <c r="BJ355" s="1668"/>
      <c r="BK355" s="1668"/>
      <c r="BL355" s="1668"/>
      <c r="BM355" s="1668"/>
      <c r="BN355" s="1668"/>
      <c r="BO355" s="1668"/>
      <c r="BP355" s="1668"/>
      <c r="BQ355" s="1668"/>
      <c r="BR355" s="1668"/>
      <c r="BS355" s="1668"/>
      <c r="BT355" s="1668"/>
      <c r="BU355" s="1668"/>
      <c r="BV355" s="1668"/>
      <c r="BW355" s="1668"/>
      <c r="BX355" s="1668"/>
      <c r="BY355" s="1668"/>
      <c r="BZ355" s="1668"/>
      <c r="CA355" s="1668"/>
      <c r="CB355" s="1668"/>
      <c r="CC355" s="1668"/>
      <c r="CD355" s="1668"/>
      <c r="CE355" s="1668"/>
      <c r="CF355" s="1668"/>
      <c r="CG355" s="1668"/>
      <c r="CH355" s="1668"/>
      <c r="CI355" s="1668"/>
      <c r="CJ355" s="1668"/>
      <c r="CK355" s="1668"/>
      <c r="CL355" s="1668"/>
      <c r="CM355" s="1668"/>
      <c r="CN355" s="1668"/>
      <c r="CO355" s="1668"/>
      <c r="CP355" s="1668"/>
      <c r="CQ355" s="1668"/>
      <c r="CR355" s="1668"/>
      <c r="CS355" s="1668"/>
      <c r="CT355" s="1668"/>
      <c r="CU355" s="1668"/>
      <c r="CV355" s="1668"/>
      <c r="CW355" s="1668"/>
      <c r="CX355" s="1668"/>
      <c r="CY355" s="1668"/>
      <c r="CZ355" s="1668"/>
      <c r="DA355" s="1668"/>
      <c r="DB355" s="1668"/>
      <c r="DC355" s="1668"/>
      <c r="DD355" s="1668"/>
      <c r="DE355" s="1668"/>
      <c r="DF355" s="1668"/>
      <c r="DG355" s="1668"/>
      <c r="DH355" s="1668"/>
      <c r="DI355" s="1682"/>
      <c r="DJ355" s="1777"/>
      <c r="DK355" s="1668"/>
      <c r="DL355" s="1668"/>
      <c r="DM355" s="1668"/>
      <c r="DN355" s="1668"/>
      <c r="DO355" s="1668"/>
      <c r="DP355" s="1668"/>
      <c r="DQ355" s="1668"/>
      <c r="DR355" s="1668"/>
      <c r="DS355" s="1668"/>
      <c r="DT355" s="1668"/>
      <c r="DU355" s="1668"/>
      <c r="DV355" s="1668"/>
      <c r="DW355" s="1668"/>
      <c r="DX355" s="1668"/>
      <c r="DY355" s="1668"/>
      <c r="DZ355" s="1668"/>
      <c r="EA355" s="1668"/>
      <c r="EB355" s="1668"/>
      <c r="EC355" s="1668"/>
      <c r="ED355" s="1668"/>
      <c r="EE355" s="1668"/>
      <c r="EF355" s="1668"/>
      <c r="EG355" s="1668"/>
      <c r="EH355" s="1668"/>
      <c r="EI355" s="1668"/>
      <c r="EJ355" s="1668"/>
      <c r="EK355" s="1668"/>
      <c r="EL355" s="1668"/>
      <c r="EM355" s="1668"/>
      <c r="EN355" s="1668"/>
      <c r="EO355" s="1668"/>
      <c r="EP355" s="1668"/>
      <c r="EQ355" s="1668"/>
      <c r="ER355" s="1668"/>
      <c r="ES355" s="1668"/>
      <c r="ET355" s="1668"/>
      <c r="EU355" s="1668"/>
      <c r="EV355" s="1668"/>
      <c r="EW355" s="1668"/>
      <c r="EX355" s="1668"/>
      <c r="EY355" s="1668"/>
      <c r="EZ355" s="1668"/>
      <c r="FA355" s="1668"/>
      <c r="FB355" s="1668"/>
      <c r="FC355" s="1668"/>
      <c r="FD355" s="1668"/>
      <c r="FE355" s="1668"/>
      <c r="FF355" s="1668"/>
      <c r="FG355" s="1668"/>
      <c r="FH355" s="1668"/>
      <c r="FI355" s="1668"/>
      <c r="FJ355" s="1668"/>
      <c r="FK355" s="1668"/>
      <c r="FL355" s="1668"/>
      <c r="FM355" s="1668"/>
      <c r="FN355" s="1668"/>
      <c r="FO355" s="1668"/>
      <c r="FP355" s="1668"/>
      <c r="FQ355" s="1668"/>
      <c r="FR355" s="1668"/>
      <c r="FS355" s="1668"/>
      <c r="FT355" s="1668"/>
      <c r="FU355" s="1668"/>
      <c r="FV355" s="1668"/>
      <c r="FW355" s="1668"/>
      <c r="FX355" s="1668"/>
      <c r="FY355" s="1668"/>
      <c r="FZ355" s="1668"/>
      <c r="GA355" s="1668"/>
      <c r="GB355" s="1668"/>
      <c r="GC355" s="1668"/>
      <c r="GD355" s="1668"/>
      <c r="GE355" s="1668"/>
      <c r="GF355" s="1668"/>
      <c r="GG355" s="1668"/>
      <c r="GH355" s="1668"/>
      <c r="GI355" s="1668"/>
      <c r="GJ355" s="1668"/>
      <c r="GK355" s="1668"/>
      <c r="GL355" s="632">
        <f>SUM(I355:GJ355)</f>
        <v>0</v>
      </c>
    </row>
    <row r="356" spans="3:194" ht="18" customHeight="1">
      <c r="C356" s="1670" t="s">
        <v>846</v>
      </c>
      <c r="D356" s="1671"/>
      <c r="E356" s="1671"/>
      <c r="F356" s="1671"/>
      <c r="G356" s="1671"/>
      <c r="H356" s="1672"/>
      <c r="I356" s="1669"/>
      <c r="J356" s="1669"/>
      <c r="K356" s="1669"/>
      <c r="L356" s="1669"/>
      <c r="M356" s="1669"/>
      <c r="N356" s="1669"/>
      <c r="O356" s="1669"/>
      <c r="P356" s="1669"/>
      <c r="Q356" s="1669"/>
      <c r="R356" s="1669"/>
      <c r="S356" s="1669"/>
      <c r="T356" s="1669"/>
      <c r="U356" s="1669"/>
      <c r="V356" s="1669"/>
      <c r="W356" s="1669"/>
      <c r="X356" s="1669"/>
      <c r="Y356" s="1669"/>
      <c r="Z356" s="1669"/>
      <c r="AA356" s="1669"/>
      <c r="AB356" s="1669"/>
      <c r="AC356" s="1669"/>
      <c r="AD356" s="1669"/>
      <c r="AE356" s="1669"/>
      <c r="AF356" s="1669"/>
      <c r="AG356" s="1669"/>
      <c r="AH356" s="1669"/>
      <c r="AI356" s="1669"/>
      <c r="AJ356" s="1669"/>
      <c r="AK356" s="1669"/>
      <c r="AL356" s="1669"/>
      <c r="AM356" s="1669"/>
      <c r="AN356" s="1669"/>
      <c r="AO356" s="1669"/>
      <c r="AP356" s="1669"/>
      <c r="AQ356" s="1669"/>
      <c r="AR356" s="1669"/>
      <c r="AS356" s="1669"/>
      <c r="AT356" s="1669"/>
      <c r="AU356" s="1669"/>
      <c r="AV356" s="1669"/>
      <c r="AW356" s="1669"/>
      <c r="AX356" s="1669"/>
      <c r="AY356" s="1669"/>
      <c r="AZ356" s="1669"/>
      <c r="BA356" s="1684"/>
      <c r="BB356" s="1778"/>
      <c r="BC356" s="1669"/>
      <c r="BD356" s="1669"/>
      <c r="BE356" s="1669"/>
      <c r="BF356" s="1669"/>
      <c r="BG356" s="1669"/>
      <c r="BH356" s="1669"/>
      <c r="BI356" s="1669"/>
      <c r="BJ356" s="1669"/>
      <c r="BK356" s="1669"/>
      <c r="BL356" s="1669"/>
      <c r="BM356" s="1669"/>
      <c r="BN356" s="1669"/>
      <c r="BO356" s="1669"/>
      <c r="BP356" s="1669"/>
      <c r="BQ356" s="1669"/>
      <c r="BR356" s="1669"/>
      <c r="BS356" s="1669"/>
      <c r="BT356" s="1669"/>
      <c r="BU356" s="1669"/>
      <c r="BV356" s="1669"/>
      <c r="BW356" s="1669"/>
      <c r="BX356" s="1669"/>
      <c r="BY356" s="1669"/>
      <c r="BZ356" s="1669"/>
      <c r="CA356" s="1669"/>
      <c r="CB356" s="1669"/>
      <c r="CC356" s="1669"/>
      <c r="CD356" s="1669"/>
      <c r="CE356" s="1669"/>
      <c r="CF356" s="1669"/>
      <c r="CG356" s="1669"/>
      <c r="CH356" s="1669"/>
      <c r="CI356" s="1669"/>
      <c r="CJ356" s="1669"/>
      <c r="CK356" s="1669"/>
      <c r="CL356" s="1669"/>
      <c r="CM356" s="1669"/>
      <c r="CN356" s="1669"/>
      <c r="CO356" s="1669"/>
      <c r="CP356" s="1669"/>
      <c r="CQ356" s="1669"/>
      <c r="CR356" s="1669"/>
      <c r="CS356" s="1669"/>
      <c r="CT356" s="1669"/>
      <c r="CU356" s="1669"/>
      <c r="CV356" s="1669"/>
      <c r="CW356" s="1669"/>
      <c r="CX356" s="1669"/>
      <c r="CY356" s="1669"/>
      <c r="CZ356" s="1669"/>
      <c r="DA356" s="1669"/>
      <c r="DB356" s="1669"/>
      <c r="DC356" s="1669"/>
      <c r="DD356" s="1669"/>
      <c r="DE356" s="1669"/>
      <c r="DF356" s="1669"/>
      <c r="DG356" s="1669"/>
      <c r="DH356" s="1669"/>
      <c r="DI356" s="1684"/>
      <c r="DJ356" s="1778"/>
      <c r="DK356" s="1669"/>
      <c r="DL356" s="1669"/>
      <c r="DM356" s="1669"/>
      <c r="DN356" s="1669"/>
      <c r="DO356" s="1669"/>
      <c r="DP356" s="1669"/>
      <c r="DQ356" s="1669"/>
      <c r="DR356" s="1669"/>
      <c r="DS356" s="1669"/>
      <c r="DT356" s="1669"/>
      <c r="DU356" s="1669"/>
      <c r="DV356" s="1669"/>
      <c r="DW356" s="1669"/>
      <c r="DX356" s="1669"/>
      <c r="DY356" s="1669"/>
      <c r="DZ356" s="1669"/>
      <c r="EA356" s="1669"/>
      <c r="EB356" s="1669"/>
      <c r="EC356" s="1669"/>
      <c r="ED356" s="1669"/>
      <c r="EE356" s="1669"/>
      <c r="EF356" s="1669"/>
      <c r="EG356" s="1669"/>
      <c r="EH356" s="1669"/>
      <c r="EI356" s="1669"/>
      <c r="EJ356" s="1669"/>
      <c r="EK356" s="1669"/>
      <c r="EL356" s="1669"/>
      <c r="EM356" s="1669"/>
      <c r="EN356" s="1669"/>
      <c r="EO356" s="1669"/>
      <c r="EP356" s="1669"/>
      <c r="EQ356" s="1669"/>
      <c r="ER356" s="1669"/>
      <c r="ES356" s="1669"/>
      <c r="ET356" s="1669"/>
      <c r="EU356" s="1669"/>
      <c r="EV356" s="1669"/>
      <c r="EW356" s="1669"/>
      <c r="EX356" s="1669"/>
      <c r="EY356" s="1669"/>
      <c r="EZ356" s="1669"/>
      <c r="FA356" s="1669"/>
      <c r="FB356" s="1669"/>
      <c r="FC356" s="1669"/>
      <c r="FD356" s="1669"/>
      <c r="FE356" s="1669"/>
      <c r="FF356" s="1669"/>
      <c r="FG356" s="1669"/>
      <c r="FH356" s="1669"/>
      <c r="FI356" s="1669"/>
      <c r="FJ356" s="1669"/>
      <c r="FK356" s="1669"/>
      <c r="FL356" s="1669"/>
      <c r="FM356" s="1669"/>
      <c r="FN356" s="1669"/>
      <c r="FO356" s="1669"/>
      <c r="FP356" s="1669"/>
      <c r="FQ356" s="1669"/>
      <c r="FR356" s="1669"/>
      <c r="FS356" s="1669"/>
      <c r="FT356" s="1669"/>
      <c r="FU356" s="1669"/>
      <c r="FV356" s="1669"/>
      <c r="FW356" s="1669"/>
      <c r="FX356" s="1669"/>
      <c r="FY356" s="1669"/>
      <c r="FZ356" s="1669"/>
      <c r="GA356" s="1669"/>
      <c r="GB356" s="1669"/>
      <c r="GC356" s="1669"/>
      <c r="GD356" s="1669"/>
      <c r="GE356" s="1669"/>
      <c r="GF356" s="1669"/>
      <c r="GG356" s="1669"/>
      <c r="GH356" s="1669"/>
      <c r="GI356" s="1669"/>
      <c r="GJ356" s="1669"/>
      <c r="GK356" s="1669"/>
      <c r="GL356" s="632">
        <f>SUM(I356:GJ356)</f>
        <v>0</v>
      </c>
    </row>
    <row r="357" spans="3:194" ht="18" customHeight="1" thickBot="1">
      <c r="C357" s="1673" t="s">
        <v>847</v>
      </c>
      <c r="D357" s="1674"/>
      <c r="E357" s="1674"/>
      <c r="F357" s="1674"/>
      <c r="G357" s="1674"/>
      <c r="H357" s="1675"/>
      <c r="I357" s="1667"/>
      <c r="J357" s="1667"/>
      <c r="K357" s="1667"/>
      <c r="L357" s="1667"/>
      <c r="M357" s="1667"/>
      <c r="N357" s="1667"/>
      <c r="O357" s="1667"/>
      <c r="P357" s="1667"/>
      <c r="Q357" s="1667"/>
      <c r="R357" s="1667"/>
      <c r="S357" s="1667"/>
      <c r="T357" s="1667"/>
      <c r="U357" s="1667"/>
      <c r="V357" s="1667"/>
      <c r="W357" s="1667"/>
      <c r="X357" s="1667"/>
      <c r="Y357" s="1667"/>
      <c r="Z357" s="1667"/>
      <c r="AA357" s="1667"/>
      <c r="AB357" s="1667"/>
      <c r="AC357" s="1667"/>
      <c r="AD357" s="1667"/>
      <c r="AE357" s="1667"/>
      <c r="AF357" s="1667"/>
      <c r="AG357" s="1667"/>
      <c r="AH357" s="1667"/>
      <c r="AI357" s="1667"/>
      <c r="AJ357" s="1667"/>
      <c r="AK357" s="1667"/>
      <c r="AL357" s="1667"/>
      <c r="AM357" s="1667"/>
      <c r="AN357" s="1667"/>
      <c r="AO357" s="1667"/>
      <c r="AP357" s="1667"/>
      <c r="AQ357" s="1667"/>
      <c r="AR357" s="1667"/>
      <c r="AS357" s="1667"/>
      <c r="AT357" s="1667"/>
      <c r="AU357" s="1667"/>
      <c r="AV357" s="1667"/>
      <c r="AW357" s="1667"/>
      <c r="AX357" s="1667"/>
      <c r="AY357" s="1667"/>
      <c r="AZ357" s="1667"/>
      <c r="BA357" s="1683"/>
      <c r="BB357" s="1779"/>
      <c r="BC357" s="1667"/>
      <c r="BD357" s="1667"/>
      <c r="BE357" s="1667"/>
      <c r="BF357" s="1667"/>
      <c r="BG357" s="1667"/>
      <c r="BH357" s="1667"/>
      <c r="BI357" s="1667"/>
      <c r="BJ357" s="1667"/>
      <c r="BK357" s="1667"/>
      <c r="BL357" s="1667"/>
      <c r="BM357" s="1667"/>
      <c r="BN357" s="1667"/>
      <c r="BO357" s="1667"/>
      <c r="BP357" s="1667"/>
      <c r="BQ357" s="1667"/>
      <c r="BR357" s="1667"/>
      <c r="BS357" s="1667"/>
      <c r="BT357" s="1667"/>
      <c r="BU357" s="1667"/>
      <c r="BV357" s="1667"/>
      <c r="BW357" s="1667"/>
      <c r="BX357" s="1667"/>
      <c r="BY357" s="1667"/>
      <c r="BZ357" s="1667"/>
      <c r="CA357" s="1667"/>
      <c r="CB357" s="1667"/>
      <c r="CC357" s="1667"/>
      <c r="CD357" s="1667"/>
      <c r="CE357" s="1667"/>
      <c r="CF357" s="1667"/>
      <c r="CG357" s="1667"/>
      <c r="CH357" s="1667"/>
      <c r="CI357" s="1667"/>
      <c r="CJ357" s="1667"/>
      <c r="CK357" s="1667"/>
      <c r="CL357" s="1667"/>
      <c r="CM357" s="1667"/>
      <c r="CN357" s="1667"/>
      <c r="CO357" s="1667"/>
      <c r="CP357" s="1667"/>
      <c r="CQ357" s="1667"/>
      <c r="CR357" s="1667"/>
      <c r="CS357" s="1667"/>
      <c r="CT357" s="1667"/>
      <c r="CU357" s="1667"/>
      <c r="CV357" s="1667"/>
      <c r="CW357" s="1667"/>
      <c r="CX357" s="1667"/>
      <c r="CY357" s="1667"/>
      <c r="CZ357" s="1667"/>
      <c r="DA357" s="1667"/>
      <c r="DB357" s="1667"/>
      <c r="DC357" s="1667"/>
      <c r="DD357" s="1667"/>
      <c r="DE357" s="1667"/>
      <c r="DF357" s="1667"/>
      <c r="DG357" s="1667"/>
      <c r="DH357" s="1667"/>
      <c r="DI357" s="1683"/>
      <c r="DJ357" s="1779"/>
      <c r="DK357" s="1667"/>
      <c r="DL357" s="1667"/>
      <c r="DM357" s="1667"/>
      <c r="DN357" s="1667"/>
      <c r="DO357" s="1667"/>
      <c r="DP357" s="1667"/>
      <c r="DQ357" s="1667"/>
      <c r="DR357" s="1667"/>
      <c r="DS357" s="1667"/>
      <c r="DT357" s="1667"/>
      <c r="DU357" s="1667"/>
      <c r="DV357" s="1667"/>
      <c r="DW357" s="1667"/>
      <c r="DX357" s="1667"/>
      <c r="DY357" s="1667"/>
      <c r="DZ357" s="1667"/>
      <c r="EA357" s="1667"/>
      <c r="EB357" s="1667"/>
      <c r="EC357" s="1667"/>
      <c r="ED357" s="1667"/>
      <c r="EE357" s="1667"/>
      <c r="EF357" s="1667"/>
      <c r="EG357" s="1667"/>
      <c r="EH357" s="1667"/>
      <c r="EI357" s="1667"/>
      <c r="EJ357" s="1667"/>
      <c r="EK357" s="1667"/>
      <c r="EL357" s="1667"/>
      <c r="EM357" s="1667"/>
      <c r="EN357" s="1667"/>
      <c r="EO357" s="1667"/>
      <c r="EP357" s="1667"/>
      <c r="EQ357" s="1667"/>
      <c r="ER357" s="1667"/>
      <c r="ES357" s="1667"/>
      <c r="ET357" s="1667"/>
      <c r="EU357" s="1667"/>
      <c r="EV357" s="1667"/>
      <c r="EW357" s="1667"/>
      <c r="EX357" s="1667"/>
      <c r="EY357" s="1667"/>
      <c r="EZ357" s="1667"/>
      <c r="FA357" s="1667"/>
      <c r="FB357" s="1667"/>
      <c r="FC357" s="1667"/>
      <c r="FD357" s="1667"/>
      <c r="FE357" s="1667"/>
      <c r="FF357" s="1667"/>
      <c r="FG357" s="1667"/>
      <c r="FH357" s="1667"/>
      <c r="FI357" s="1667"/>
      <c r="FJ357" s="1667"/>
      <c r="FK357" s="1667"/>
      <c r="FL357" s="1667"/>
      <c r="FM357" s="1667"/>
      <c r="FN357" s="1667"/>
      <c r="FO357" s="1667"/>
      <c r="FP357" s="1667"/>
      <c r="FQ357" s="1667"/>
      <c r="FR357" s="1667"/>
      <c r="FS357" s="1667"/>
      <c r="FT357" s="1667"/>
      <c r="FU357" s="1667"/>
      <c r="FV357" s="1667"/>
      <c r="FW357" s="1667"/>
      <c r="FX357" s="1667"/>
      <c r="FY357" s="1667"/>
      <c r="FZ357" s="1667"/>
      <c r="GA357" s="1667"/>
      <c r="GB357" s="1667"/>
      <c r="GC357" s="1667"/>
      <c r="GD357" s="1667"/>
      <c r="GE357" s="1667"/>
      <c r="GF357" s="1667"/>
      <c r="GG357" s="1667"/>
      <c r="GH357" s="1667"/>
      <c r="GI357" s="1667"/>
      <c r="GJ357" s="1667"/>
      <c r="GK357" s="1667"/>
      <c r="GL357" s="633">
        <f>SUM(I357:GJ357)</f>
        <v>0</v>
      </c>
    </row>
    <row r="358" spans="3:194" ht="15" customHeight="1">
      <c r="C358" s="309"/>
      <c r="D358" s="484"/>
      <c r="E358" s="307"/>
      <c r="F358" s="311"/>
      <c r="G358" s="307"/>
      <c r="H358" s="307"/>
      <c r="I358" s="307"/>
      <c r="J358" s="307"/>
      <c r="K358" s="307"/>
      <c r="L358" s="307"/>
      <c r="M358" s="307"/>
      <c r="N358" s="307"/>
      <c r="O358" s="307"/>
      <c r="P358" s="307"/>
      <c r="Q358" s="307"/>
      <c r="R358" s="307"/>
      <c r="S358" s="307"/>
      <c r="T358" s="307"/>
      <c r="U358" s="307"/>
      <c r="V358" s="307"/>
      <c r="W358" s="307"/>
      <c r="X358" s="307"/>
      <c r="Y358" s="307"/>
      <c r="Z358" s="307"/>
      <c r="AA358" s="307"/>
      <c r="AB358" s="307"/>
      <c r="AC358" s="307"/>
      <c r="AD358" s="307"/>
      <c r="AE358" s="307"/>
      <c r="AF358" s="307"/>
      <c r="AG358" s="307"/>
      <c r="AH358" s="307"/>
      <c r="AI358" s="307"/>
      <c r="AJ358" s="307"/>
      <c r="AK358" s="307"/>
      <c r="AL358" s="307"/>
      <c r="AM358" s="307"/>
      <c r="AN358" s="307"/>
      <c r="AO358" s="307"/>
      <c r="AP358" s="307"/>
      <c r="AQ358" s="307"/>
      <c r="AR358" s="307"/>
      <c r="AS358" s="307"/>
      <c r="AT358" s="307"/>
      <c r="AU358" s="307"/>
      <c r="AV358" s="307"/>
      <c r="AW358" s="307"/>
      <c r="AX358" s="307"/>
      <c r="AY358" s="307"/>
      <c r="AZ358" s="307"/>
      <c r="BA358" s="307"/>
      <c r="BB358" s="307"/>
      <c r="BC358" s="307"/>
      <c r="BD358" s="307"/>
      <c r="BE358" s="307"/>
      <c r="BF358" s="307"/>
      <c r="BG358" s="307"/>
      <c r="BH358" s="307"/>
      <c r="BI358" s="307"/>
      <c r="BJ358" s="307"/>
      <c r="BK358" s="307"/>
      <c r="BL358" s="307"/>
      <c r="BM358" s="307"/>
      <c r="BN358" s="307"/>
      <c r="BO358" s="307"/>
      <c r="BP358" s="307"/>
      <c r="BQ358" s="307"/>
      <c r="BR358" s="307"/>
      <c r="BS358" s="307"/>
      <c r="BT358" s="307"/>
      <c r="BU358" s="307"/>
      <c r="BV358" s="307"/>
      <c r="BW358" s="307"/>
      <c r="BX358" s="307"/>
      <c r="CA358" s="307"/>
      <c r="CB358" s="307"/>
      <c r="CC358" s="307"/>
      <c r="CF358" s="307"/>
      <c r="CG358" s="307"/>
      <c r="CH358" s="307"/>
      <c r="CK358" s="307"/>
      <c r="CL358" s="307"/>
      <c r="CM358" s="307"/>
      <c r="CP358" s="307"/>
      <c r="CQ358" s="307"/>
      <c r="CR358" s="307"/>
      <c r="CU358" s="307"/>
      <c r="CV358" s="307"/>
      <c r="CW358" s="307"/>
      <c r="CZ358" s="307"/>
      <c r="DA358" s="307"/>
      <c r="DB358" s="307"/>
      <c r="DE358" s="307"/>
      <c r="DF358" s="307"/>
      <c r="DG358" s="307"/>
      <c r="DJ358" s="307"/>
      <c r="DK358" s="307"/>
      <c r="DL358" s="307"/>
      <c r="DO358" s="307"/>
      <c r="DP358" s="307"/>
      <c r="DQ358" s="307"/>
      <c r="DT358" s="307"/>
      <c r="DU358" s="307"/>
      <c r="DV358" s="307"/>
      <c r="DY358" s="307"/>
      <c r="DZ358" s="307"/>
      <c r="EA358" s="307"/>
      <c r="ED358" s="307"/>
      <c r="EE358" s="307"/>
      <c r="EF358" s="307"/>
      <c r="EI358" s="307"/>
      <c r="EJ358" s="307"/>
      <c r="EK358" s="307"/>
      <c r="EN358" s="307"/>
      <c r="EO358" s="307"/>
      <c r="EP358" s="307"/>
      <c r="ES358" s="307"/>
      <c r="ET358" s="307"/>
      <c r="EU358" s="307"/>
      <c r="EX358" s="307"/>
      <c r="EY358" s="307"/>
      <c r="EZ358" s="307"/>
      <c r="FC358" s="307"/>
      <c r="FD358" s="307"/>
      <c r="FE358" s="307"/>
      <c r="FH358" s="307"/>
      <c r="FI358" s="307"/>
      <c r="FJ358" s="307"/>
      <c r="FM358" s="307"/>
      <c r="FN358" s="307"/>
      <c r="FO358" s="307"/>
      <c r="FR358" s="307"/>
      <c r="FS358" s="307"/>
      <c r="FT358" s="307"/>
      <c r="FW358" s="307"/>
      <c r="FX358" s="307"/>
      <c r="FY358" s="307"/>
      <c r="GB358" s="307"/>
      <c r="GC358" s="307"/>
      <c r="GD358" s="307"/>
    </row>
    <row r="359" spans="3:194" ht="15" customHeight="1">
      <c r="C359" s="308" t="s">
        <v>748</v>
      </c>
      <c r="D359" s="484"/>
      <c r="E359" s="307"/>
      <c r="F359" s="311"/>
      <c r="G359" s="307"/>
      <c r="H359" s="307"/>
      <c r="I359" s="307"/>
      <c r="J359" s="307"/>
      <c r="K359" s="307"/>
      <c r="L359" s="307"/>
      <c r="M359" s="307"/>
      <c r="N359" s="307"/>
      <c r="O359" s="307"/>
      <c r="P359" s="307"/>
      <c r="Q359" s="307"/>
      <c r="R359" s="307"/>
      <c r="S359" s="307"/>
      <c r="T359" s="307"/>
      <c r="U359" s="307"/>
      <c r="V359" s="307"/>
      <c r="W359" s="307"/>
      <c r="X359" s="307"/>
      <c r="Y359" s="307"/>
      <c r="Z359" s="307"/>
      <c r="AA359" s="307"/>
      <c r="AB359" s="307"/>
      <c r="AC359" s="307"/>
      <c r="AD359" s="307"/>
      <c r="AE359" s="307"/>
      <c r="AF359" s="307"/>
      <c r="AG359" s="307"/>
      <c r="AH359" s="307"/>
      <c r="AI359" s="307"/>
      <c r="AJ359" s="307"/>
      <c r="AK359" s="307"/>
      <c r="AL359" s="307"/>
      <c r="AM359" s="307"/>
      <c r="AN359" s="307"/>
      <c r="AO359" s="307"/>
      <c r="AP359" s="307"/>
      <c r="AQ359" s="307"/>
      <c r="AR359" s="307"/>
      <c r="AS359" s="307"/>
      <c r="AT359" s="307"/>
      <c r="AU359" s="307"/>
      <c r="AV359" s="307"/>
      <c r="AW359" s="307"/>
      <c r="AX359" s="307"/>
      <c r="AY359" s="307"/>
      <c r="AZ359" s="307"/>
      <c r="BA359" s="307"/>
      <c r="BB359" s="307"/>
      <c r="BC359" s="307"/>
      <c r="BD359" s="307"/>
      <c r="BE359" s="307"/>
      <c r="BF359" s="307"/>
      <c r="BG359" s="307"/>
      <c r="BH359" s="307"/>
      <c r="BI359" s="307"/>
      <c r="BJ359" s="307"/>
      <c r="BK359" s="307"/>
      <c r="BL359" s="307"/>
      <c r="BM359" s="307"/>
      <c r="BN359" s="307"/>
      <c r="BO359" s="307"/>
      <c r="BP359" s="307"/>
      <c r="BQ359" s="307"/>
      <c r="BR359" s="307"/>
      <c r="BS359" s="307"/>
      <c r="BT359" s="307"/>
      <c r="BU359" s="307"/>
      <c r="BV359" s="307"/>
      <c r="BW359" s="307"/>
      <c r="BX359" s="307"/>
      <c r="CA359" s="307"/>
      <c r="CB359" s="307"/>
      <c r="CC359" s="307"/>
      <c r="CF359" s="307"/>
      <c r="CG359" s="307"/>
      <c r="CH359" s="307"/>
      <c r="CK359" s="307"/>
      <c r="CL359" s="307"/>
      <c r="CM359" s="307"/>
      <c r="CP359" s="307"/>
      <c r="CQ359" s="307"/>
      <c r="CR359" s="307"/>
      <c r="CU359" s="307"/>
      <c r="CV359" s="307"/>
      <c r="CW359" s="307"/>
      <c r="CZ359" s="307"/>
      <c r="DA359" s="307"/>
      <c r="DB359" s="307"/>
      <c r="DE359" s="307"/>
      <c r="DF359" s="307"/>
      <c r="DG359" s="307"/>
      <c r="DJ359" s="307"/>
      <c r="DK359" s="307"/>
      <c r="DL359" s="307"/>
      <c r="DO359" s="307"/>
      <c r="DP359" s="307"/>
      <c r="DQ359" s="307"/>
      <c r="DT359" s="307"/>
      <c r="DU359" s="307"/>
      <c r="DV359" s="307"/>
      <c r="DY359" s="307"/>
      <c r="DZ359" s="307"/>
      <c r="EA359" s="307"/>
      <c r="ED359" s="307"/>
      <c r="EE359" s="307"/>
      <c r="EF359" s="307"/>
      <c r="EI359" s="307"/>
      <c r="EJ359" s="307"/>
      <c r="EK359" s="307"/>
      <c r="EN359" s="307"/>
      <c r="EO359" s="307"/>
      <c r="EP359" s="307"/>
      <c r="ES359" s="307"/>
      <c r="ET359" s="307"/>
      <c r="EU359" s="307"/>
      <c r="EX359" s="307"/>
      <c r="EY359" s="307"/>
      <c r="EZ359" s="307"/>
      <c r="FC359" s="307"/>
      <c r="FD359" s="307"/>
      <c r="FE359" s="307"/>
      <c r="FH359" s="307"/>
      <c r="FI359" s="307"/>
      <c r="FJ359" s="307"/>
      <c r="FM359" s="307"/>
      <c r="FN359" s="307"/>
      <c r="FO359" s="307"/>
      <c r="FR359" s="307"/>
      <c r="FS359" s="307"/>
      <c r="FT359" s="307"/>
      <c r="FW359" s="307"/>
      <c r="FX359" s="307"/>
      <c r="FY359" s="307"/>
      <c r="GB359" s="307"/>
      <c r="GC359" s="307"/>
      <c r="GD359" s="307"/>
    </row>
    <row r="360" spans="3:194" ht="15" customHeight="1">
      <c r="C360" s="308" t="s">
        <v>749</v>
      </c>
      <c r="D360" s="484"/>
      <c r="E360" s="307"/>
      <c r="F360" s="311"/>
      <c r="G360" s="307"/>
      <c r="H360" s="307"/>
      <c r="I360" s="307"/>
      <c r="J360" s="307"/>
      <c r="K360" s="307"/>
      <c r="L360" s="307"/>
      <c r="M360" s="307"/>
      <c r="N360" s="307"/>
      <c r="O360" s="307"/>
      <c r="P360" s="307"/>
      <c r="Q360" s="307"/>
      <c r="R360" s="307"/>
      <c r="S360" s="307"/>
      <c r="T360" s="307"/>
      <c r="U360" s="307"/>
      <c r="V360" s="307"/>
      <c r="W360" s="307"/>
      <c r="X360" s="307"/>
      <c r="Y360" s="307"/>
      <c r="Z360" s="307"/>
      <c r="AA360" s="307"/>
      <c r="AB360" s="307"/>
      <c r="AC360" s="307"/>
      <c r="AD360" s="307"/>
      <c r="AE360" s="307"/>
      <c r="AF360" s="307"/>
      <c r="AG360" s="307"/>
      <c r="AH360" s="307"/>
      <c r="AI360" s="307"/>
      <c r="AJ360" s="307"/>
      <c r="AK360" s="307"/>
      <c r="AL360" s="307"/>
      <c r="AM360" s="307"/>
      <c r="AN360" s="307"/>
      <c r="AO360" s="307"/>
      <c r="AP360" s="307"/>
      <c r="AQ360" s="307"/>
      <c r="AR360" s="307"/>
      <c r="AS360" s="307"/>
      <c r="AT360" s="307"/>
      <c r="AU360" s="307"/>
      <c r="AV360" s="307"/>
      <c r="AW360" s="307"/>
      <c r="AX360" s="307"/>
      <c r="AY360" s="307"/>
      <c r="AZ360" s="307"/>
      <c r="BA360" s="307"/>
      <c r="BB360" s="307"/>
      <c r="BC360" s="307"/>
      <c r="BD360" s="307"/>
      <c r="BE360" s="307"/>
      <c r="BF360" s="307"/>
      <c r="BG360" s="307"/>
      <c r="BH360" s="307"/>
      <c r="BI360" s="307"/>
      <c r="BJ360" s="307"/>
      <c r="BK360" s="307"/>
      <c r="BL360" s="307"/>
      <c r="BM360" s="307"/>
      <c r="BN360" s="307"/>
      <c r="BO360" s="307"/>
      <c r="BP360" s="307"/>
      <c r="BQ360" s="307"/>
      <c r="BR360" s="307"/>
      <c r="BS360" s="307"/>
      <c r="BT360" s="307"/>
      <c r="BU360" s="307"/>
      <c r="BV360" s="307"/>
      <c r="BW360" s="307"/>
      <c r="BX360" s="307"/>
      <c r="CA360" s="307"/>
      <c r="CB360" s="307"/>
      <c r="CC360" s="307"/>
      <c r="CF360" s="307"/>
      <c r="CG360" s="307"/>
      <c r="CH360" s="307"/>
      <c r="CK360" s="307"/>
      <c r="CL360" s="307"/>
      <c r="CM360" s="307"/>
      <c r="CP360" s="307"/>
      <c r="CQ360" s="307"/>
      <c r="CR360" s="307"/>
      <c r="CU360" s="307"/>
      <c r="CV360" s="307"/>
      <c r="CW360" s="307"/>
      <c r="CZ360" s="307"/>
      <c r="DA360" s="307"/>
      <c r="DB360" s="307"/>
      <c r="DE360" s="307"/>
      <c r="DF360" s="307"/>
      <c r="DG360" s="307"/>
      <c r="DJ360" s="307"/>
      <c r="DK360" s="307"/>
      <c r="DL360" s="307"/>
      <c r="DO360" s="307"/>
      <c r="DP360" s="307"/>
      <c r="DQ360" s="307"/>
      <c r="DT360" s="307"/>
      <c r="DU360" s="307"/>
      <c r="DV360" s="307"/>
      <c r="DY360" s="307"/>
      <c r="DZ360" s="307"/>
      <c r="EA360" s="307"/>
      <c r="ED360" s="307"/>
      <c r="EE360" s="307"/>
      <c r="EF360" s="307"/>
      <c r="EI360" s="307"/>
      <c r="EJ360" s="307"/>
      <c r="EK360" s="307"/>
      <c r="EN360" s="307"/>
      <c r="EO360" s="307"/>
      <c r="EP360" s="307"/>
      <c r="ES360" s="307"/>
      <c r="ET360" s="307"/>
      <c r="EU360" s="307"/>
      <c r="EX360" s="307"/>
      <c r="EY360" s="307"/>
      <c r="EZ360" s="307"/>
      <c r="FC360" s="307"/>
      <c r="FD360" s="307"/>
      <c r="FE360" s="307"/>
      <c r="FH360" s="307"/>
      <c r="FI360" s="307"/>
      <c r="FJ360" s="307"/>
      <c r="FM360" s="307"/>
      <c r="FN360" s="307"/>
      <c r="FO360" s="307"/>
      <c r="FR360" s="307"/>
      <c r="FS360" s="307"/>
      <c r="FT360" s="307"/>
      <c r="FW360" s="307"/>
      <c r="FX360" s="307"/>
      <c r="FY360" s="307"/>
      <c r="GB360" s="307"/>
      <c r="GC360" s="307"/>
      <c r="GD360" s="307"/>
    </row>
    <row r="361" spans="3:194" ht="15" customHeight="1">
      <c r="C361" s="14" t="s">
        <v>750</v>
      </c>
      <c r="D361" s="311"/>
      <c r="E361" s="307"/>
      <c r="F361" s="311"/>
      <c r="G361" s="307"/>
      <c r="H361" s="307"/>
      <c r="I361" s="307"/>
      <c r="J361" s="307"/>
      <c r="K361" s="307"/>
      <c r="L361" s="307"/>
      <c r="M361" s="307"/>
      <c r="N361" s="307"/>
      <c r="O361" s="307"/>
      <c r="P361" s="307"/>
      <c r="Q361" s="307"/>
      <c r="R361" s="307"/>
      <c r="S361" s="307"/>
      <c r="T361" s="307"/>
      <c r="U361" s="307"/>
      <c r="V361" s="307"/>
      <c r="W361" s="307"/>
      <c r="X361" s="307"/>
      <c r="Y361" s="307"/>
      <c r="Z361" s="307"/>
      <c r="AA361" s="307"/>
      <c r="AB361" s="307"/>
      <c r="AC361" s="307"/>
      <c r="AD361" s="307"/>
      <c r="AE361" s="307"/>
      <c r="AF361" s="307"/>
      <c r="AG361" s="307"/>
      <c r="AH361" s="307"/>
      <c r="AI361" s="307"/>
      <c r="AJ361" s="307"/>
      <c r="AK361" s="307"/>
      <c r="AL361" s="307"/>
      <c r="AM361" s="307"/>
      <c r="AN361" s="307"/>
      <c r="AO361" s="307"/>
      <c r="AP361" s="307"/>
      <c r="AQ361" s="307"/>
      <c r="AR361" s="307"/>
      <c r="AS361" s="307"/>
      <c r="AT361" s="307"/>
      <c r="AU361" s="307"/>
      <c r="AV361" s="307"/>
      <c r="AW361" s="307"/>
      <c r="AX361" s="307"/>
      <c r="AY361" s="307"/>
      <c r="AZ361" s="307"/>
      <c r="BA361" s="307"/>
      <c r="BB361" s="307"/>
      <c r="BC361" s="307"/>
      <c r="BD361" s="307"/>
      <c r="BE361" s="307"/>
      <c r="BF361" s="307"/>
      <c r="BG361" s="307"/>
      <c r="BH361" s="307"/>
      <c r="BI361" s="307"/>
      <c r="BJ361" s="307"/>
      <c r="BK361" s="307"/>
      <c r="BL361" s="307"/>
      <c r="BM361" s="307"/>
      <c r="BN361" s="307"/>
      <c r="BO361" s="307"/>
      <c r="BP361" s="307"/>
      <c r="BQ361" s="307"/>
      <c r="BR361" s="307"/>
      <c r="BS361" s="307"/>
      <c r="BT361" s="307"/>
      <c r="BU361" s="307"/>
      <c r="BV361" s="307"/>
      <c r="BW361" s="307"/>
      <c r="BX361" s="307"/>
      <c r="CA361" s="307"/>
      <c r="CB361" s="307"/>
      <c r="CC361" s="307"/>
      <c r="CF361" s="307"/>
      <c r="CG361" s="307"/>
      <c r="CH361" s="307"/>
      <c r="CK361" s="307"/>
      <c r="CL361" s="307"/>
      <c r="CM361" s="307"/>
      <c r="CP361" s="307"/>
      <c r="CQ361" s="307"/>
      <c r="CR361" s="307"/>
      <c r="CU361" s="307"/>
      <c r="CV361" s="307"/>
      <c r="CW361" s="307"/>
      <c r="CZ361" s="307"/>
      <c r="DA361" s="307"/>
      <c r="DB361" s="307"/>
      <c r="DE361" s="307"/>
      <c r="DF361" s="307"/>
      <c r="DG361" s="307"/>
      <c r="DJ361" s="307"/>
      <c r="DK361" s="307"/>
      <c r="DL361" s="307"/>
      <c r="DO361" s="307"/>
      <c r="DP361" s="307"/>
      <c r="DQ361" s="307"/>
      <c r="DT361" s="307"/>
      <c r="DU361" s="307"/>
      <c r="DV361" s="307"/>
      <c r="DY361" s="307"/>
      <c r="DZ361" s="307"/>
      <c r="EA361" s="307"/>
      <c r="ED361" s="307"/>
      <c r="EE361" s="307"/>
      <c r="EF361" s="307"/>
      <c r="EI361" s="307"/>
      <c r="EJ361" s="307"/>
      <c r="EK361" s="307"/>
      <c r="EN361" s="307"/>
      <c r="EO361" s="307"/>
      <c r="EP361" s="307"/>
      <c r="ES361" s="307"/>
      <c r="ET361" s="307"/>
      <c r="EU361" s="307"/>
      <c r="EX361" s="307"/>
      <c r="EY361" s="307"/>
      <c r="EZ361" s="307"/>
      <c r="FC361" s="307"/>
      <c r="FD361" s="307"/>
      <c r="FE361" s="307"/>
      <c r="FH361" s="307"/>
      <c r="FI361" s="307"/>
      <c r="FJ361" s="307"/>
      <c r="FM361" s="307"/>
      <c r="FN361" s="307"/>
      <c r="FO361" s="307"/>
      <c r="FR361" s="307"/>
      <c r="FS361" s="307"/>
      <c r="FT361" s="307"/>
      <c r="FW361" s="307"/>
      <c r="FX361" s="307"/>
      <c r="FY361" s="307"/>
      <c r="GB361" s="307"/>
      <c r="GC361" s="307"/>
      <c r="GD361" s="307"/>
    </row>
    <row r="362" spans="3:194" ht="15" customHeight="1">
      <c r="C362" s="14" t="s">
        <v>751</v>
      </c>
      <c r="D362" s="311"/>
      <c r="E362" s="307"/>
      <c r="F362" s="311"/>
      <c r="G362" s="307"/>
      <c r="H362" s="307"/>
      <c r="I362" s="307"/>
      <c r="J362" s="307"/>
      <c r="K362" s="307"/>
      <c r="L362" s="307"/>
      <c r="M362" s="307"/>
      <c r="N362" s="307"/>
      <c r="O362" s="307"/>
      <c r="P362" s="307"/>
      <c r="Q362" s="307"/>
      <c r="R362" s="307"/>
      <c r="S362" s="307"/>
      <c r="T362" s="307"/>
      <c r="U362" s="307"/>
      <c r="V362" s="307"/>
      <c r="W362" s="307"/>
      <c r="X362" s="307"/>
      <c r="Y362" s="307"/>
      <c r="Z362" s="307"/>
      <c r="AA362" s="307"/>
      <c r="AB362" s="307"/>
      <c r="AC362" s="307"/>
      <c r="AD362" s="307"/>
      <c r="AE362" s="307"/>
      <c r="AF362" s="307"/>
      <c r="AG362" s="307"/>
      <c r="AH362" s="307"/>
      <c r="AI362" s="307"/>
      <c r="AJ362" s="307"/>
      <c r="AK362" s="307"/>
      <c r="AL362" s="307"/>
      <c r="AM362" s="307"/>
      <c r="AN362" s="307"/>
      <c r="AO362" s="307"/>
      <c r="AP362" s="307"/>
      <c r="AQ362" s="307"/>
      <c r="AR362" s="307"/>
      <c r="AS362" s="307"/>
      <c r="AT362" s="307"/>
      <c r="AU362" s="307"/>
      <c r="AV362" s="307"/>
      <c r="AW362" s="307"/>
      <c r="AX362" s="307"/>
      <c r="AY362" s="307"/>
      <c r="AZ362" s="307"/>
      <c r="BA362" s="307"/>
      <c r="BB362" s="307"/>
      <c r="BC362" s="307"/>
      <c r="BD362" s="307"/>
      <c r="BE362" s="307"/>
      <c r="BF362" s="307"/>
      <c r="BG362" s="307"/>
      <c r="BH362" s="307"/>
      <c r="BI362" s="307"/>
      <c r="BJ362" s="307"/>
      <c r="BK362" s="307"/>
      <c r="BL362" s="307"/>
      <c r="BM362" s="307"/>
      <c r="BN362" s="307"/>
      <c r="BO362" s="307"/>
      <c r="BP362" s="307"/>
      <c r="BQ362" s="307"/>
      <c r="BR362" s="307"/>
      <c r="BS362" s="307"/>
      <c r="BT362" s="307"/>
      <c r="BU362" s="307"/>
      <c r="BV362" s="307"/>
      <c r="BW362" s="307"/>
      <c r="BX362" s="307"/>
      <c r="CA362" s="307"/>
      <c r="CB362" s="307"/>
      <c r="CC362" s="307"/>
      <c r="CF362" s="307"/>
      <c r="CG362" s="307"/>
      <c r="CH362" s="307"/>
      <c r="CK362" s="307"/>
      <c r="CL362" s="307"/>
      <c r="CM362" s="307"/>
      <c r="CP362" s="307"/>
      <c r="CQ362" s="307"/>
      <c r="CR362" s="307"/>
      <c r="CU362" s="307"/>
      <c r="CV362" s="307"/>
      <c r="CW362" s="307"/>
      <c r="CZ362" s="307"/>
      <c r="DA362" s="307"/>
      <c r="DB362" s="307"/>
      <c r="DE362" s="307"/>
      <c r="DF362" s="307"/>
      <c r="DG362" s="307"/>
      <c r="DJ362" s="307"/>
      <c r="DK362" s="307"/>
      <c r="DL362" s="307"/>
      <c r="DO362" s="307"/>
      <c r="DP362" s="307"/>
      <c r="DQ362" s="307"/>
      <c r="DT362" s="307"/>
      <c r="DU362" s="307"/>
      <c r="DV362" s="307"/>
      <c r="DY362" s="307"/>
      <c r="DZ362" s="307"/>
      <c r="EA362" s="307"/>
      <c r="ED362" s="307"/>
      <c r="EE362" s="307"/>
      <c r="EF362" s="307"/>
      <c r="EI362" s="307"/>
      <c r="EJ362" s="307"/>
      <c r="EK362" s="307"/>
      <c r="EN362" s="307"/>
      <c r="EO362" s="307"/>
      <c r="EP362" s="307"/>
      <c r="ES362" s="307"/>
      <c r="ET362" s="307"/>
      <c r="EU362" s="307"/>
      <c r="EX362" s="307"/>
      <c r="EY362" s="307"/>
      <c r="EZ362" s="307"/>
      <c r="FC362" s="307"/>
      <c r="FD362" s="307"/>
      <c r="FE362" s="307"/>
      <c r="FH362" s="307"/>
      <c r="FI362" s="307"/>
      <c r="FJ362" s="307"/>
      <c r="FM362" s="307"/>
      <c r="FN362" s="307"/>
      <c r="FO362" s="307"/>
      <c r="FR362" s="307"/>
      <c r="FS362" s="307"/>
      <c r="FT362" s="307"/>
      <c r="FW362" s="307"/>
      <c r="FX362" s="307"/>
      <c r="FY362" s="307"/>
      <c r="GB362" s="307"/>
      <c r="GC362" s="307"/>
      <c r="GD362" s="307"/>
    </row>
    <row r="363" spans="3:194" s="307" customFormat="1" ht="15" customHeight="1">
      <c r="C363" s="14" t="s">
        <v>850</v>
      </c>
      <c r="D363" s="311"/>
      <c r="F363" s="311"/>
      <c r="GL363" s="311"/>
    </row>
    <row r="364" spans="3:194" ht="15" customHeight="1">
      <c r="C364" s="14" t="s">
        <v>753</v>
      </c>
      <c r="D364" s="311"/>
      <c r="E364" s="307"/>
      <c r="F364" s="311"/>
      <c r="G364" s="307"/>
      <c r="H364" s="307"/>
      <c r="I364" s="307"/>
      <c r="J364" s="307"/>
      <c r="K364" s="307"/>
      <c r="L364" s="307"/>
      <c r="M364" s="307"/>
      <c r="N364" s="307"/>
      <c r="O364" s="307"/>
      <c r="P364" s="307"/>
      <c r="Q364" s="307"/>
      <c r="R364" s="307"/>
      <c r="S364" s="307"/>
      <c r="T364" s="307"/>
      <c r="U364" s="307"/>
      <c r="V364" s="307"/>
      <c r="W364" s="307"/>
      <c r="X364" s="307"/>
      <c r="Y364" s="307"/>
      <c r="Z364" s="307"/>
      <c r="AA364" s="307"/>
      <c r="AB364" s="307"/>
      <c r="AC364" s="307"/>
      <c r="AD364" s="307"/>
      <c r="AE364" s="307"/>
      <c r="AF364" s="307"/>
      <c r="AG364" s="307"/>
      <c r="AH364" s="307"/>
      <c r="AI364" s="307"/>
      <c r="AJ364" s="307"/>
      <c r="AK364" s="307"/>
      <c r="AL364" s="307"/>
      <c r="AM364" s="307"/>
      <c r="AN364" s="307"/>
      <c r="AO364" s="307"/>
      <c r="AP364" s="307"/>
      <c r="AQ364" s="307"/>
      <c r="AR364" s="307"/>
      <c r="AS364" s="307"/>
      <c r="AT364" s="307"/>
      <c r="AU364" s="307"/>
      <c r="AV364" s="307"/>
      <c r="AW364" s="307"/>
      <c r="AX364" s="307"/>
      <c r="AY364" s="307"/>
      <c r="AZ364" s="307"/>
      <c r="BA364" s="307"/>
      <c r="BB364" s="307"/>
      <c r="BC364" s="307"/>
      <c r="BD364" s="307"/>
      <c r="BE364" s="307"/>
      <c r="BF364" s="307"/>
      <c r="BG364" s="307"/>
      <c r="BH364" s="307"/>
      <c r="BI364" s="307"/>
      <c r="BJ364" s="307"/>
      <c r="BK364" s="307"/>
      <c r="BL364" s="307"/>
      <c r="BM364" s="307"/>
      <c r="BN364" s="307"/>
      <c r="BO364" s="307"/>
      <c r="BP364" s="307"/>
      <c r="BQ364" s="307"/>
      <c r="BR364" s="307"/>
      <c r="BS364" s="307"/>
      <c r="BT364" s="307"/>
      <c r="BU364" s="307"/>
      <c r="BV364" s="307"/>
      <c r="BW364" s="307"/>
      <c r="BX364" s="307"/>
      <c r="CA364" s="307"/>
      <c r="CB364" s="307"/>
      <c r="CC364" s="307"/>
      <c r="CF364" s="307"/>
      <c r="CG364" s="307"/>
      <c r="CH364" s="307"/>
      <c r="CK364" s="307"/>
      <c r="CL364" s="307"/>
      <c r="CM364" s="307"/>
      <c r="CP364" s="307"/>
      <c r="CQ364" s="307"/>
      <c r="CR364" s="307"/>
      <c r="CU364" s="307"/>
      <c r="CV364" s="307"/>
      <c r="CW364" s="307"/>
      <c r="CZ364" s="307"/>
      <c r="DA364" s="307"/>
      <c r="DB364" s="307"/>
      <c r="DE364" s="307"/>
      <c r="DF364" s="307"/>
      <c r="DG364" s="307"/>
      <c r="DJ364" s="307"/>
      <c r="DK364" s="307"/>
      <c r="DL364" s="307"/>
      <c r="DO364" s="307"/>
      <c r="DP364" s="307"/>
      <c r="DQ364" s="307"/>
      <c r="DT364" s="307"/>
      <c r="DU364" s="307"/>
      <c r="DV364" s="307"/>
      <c r="DY364" s="307"/>
      <c r="DZ364" s="307"/>
      <c r="EA364" s="307"/>
      <c r="ED364" s="307"/>
      <c r="EE364" s="307"/>
      <c r="EF364" s="307"/>
      <c r="EI364" s="307"/>
      <c r="EJ364" s="307"/>
      <c r="EK364" s="307"/>
      <c r="EN364" s="307"/>
      <c r="EO364" s="307"/>
      <c r="EP364" s="307"/>
      <c r="ES364" s="307"/>
      <c r="ET364" s="307"/>
      <c r="EU364" s="307"/>
      <c r="EX364" s="307"/>
      <c r="EY364" s="307"/>
      <c r="EZ364" s="307"/>
      <c r="FC364" s="307"/>
      <c r="FD364" s="307"/>
      <c r="FE364" s="307"/>
      <c r="FH364" s="307"/>
      <c r="FI364" s="307"/>
      <c r="FJ364" s="307"/>
      <c r="FM364" s="307"/>
      <c r="FN364" s="307"/>
      <c r="FO364" s="307"/>
      <c r="FR364" s="307"/>
      <c r="FS364" s="307"/>
      <c r="FT364" s="307"/>
      <c r="FW364" s="307"/>
      <c r="FX364" s="307"/>
      <c r="FY364" s="307"/>
      <c r="GB364" s="307"/>
      <c r="GC364" s="307"/>
      <c r="GD364" s="307"/>
    </row>
  </sheetData>
  <mergeCells count="4673">
    <mergeCell ref="G279:H281"/>
    <mergeCell ref="G282:H284"/>
    <mergeCell ref="G285:H287"/>
    <mergeCell ref="G288:H290"/>
    <mergeCell ref="G168:H170"/>
    <mergeCell ref="G171:H173"/>
    <mergeCell ref="G174:H176"/>
    <mergeCell ref="G177:H179"/>
    <mergeCell ref="G180:H182"/>
    <mergeCell ref="G183:H185"/>
    <mergeCell ref="G186:H188"/>
    <mergeCell ref="G189:H191"/>
    <mergeCell ref="G246:H248"/>
    <mergeCell ref="G249:H251"/>
    <mergeCell ref="G252:H254"/>
    <mergeCell ref="G255:H257"/>
    <mergeCell ref="G258:H260"/>
    <mergeCell ref="G261:H263"/>
    <mergeCell ref="G264:H266"/>
    <mergeCell ref="G267:H269"/>
    <mergeCell ref="G270:H272"/>
    <mergeCell ref="H192:H194"/>
    <mergeCell ref="G198:G200"/>
    <mergeCell ref="H198:H200"/>
    <mergeCell ref="H201:H203"/>
    <mergeCell ref="G207:G209"/>
    <mergeCell ref="H207:H209"/>
    <mergeCell ref="H210:H212"/>
    <mergeCell ref="G216:G218"/>
    <mergeCell ref="H216:H218"/>
    <mergeCell ref="H219:H221"/>
    <mergeCell ref="G225:G227"/>
    <mergeCell ref="G91:H93"/>
    <mergeCell ref="G94:H96"/>
    <mergeCell ref="G97:H99"/>
    <mergeCell ref="G100:H102"/>
    <mergeCell ref="G103:H105"/>
    <mergeCell ref="G106:H108"/>
    <mergeCell ref="G109:H111"/>
    <mergeCell ref="G112:H114"/>
    <mergeCell ref="G115:H117"/>
    <mergeCell ref="G144:H146"/>
    <mergeCell ref="G147:H149"/>
    <mergeCell ref="G150:H152"/>
    <mergeCell ref="G153:H155"/>
    <mergeCell ref="G156:H158"/>
    <mergeCell ref="G159:H161"/>
    <mergeCell ref="G162:H164"/>
    <mergeCell ref="G165:H167"/>
    <mergeCell ref="G124:G126"/>
    <mergeCell ref="H124:H126"/>
    <mergeCell ref="G133:G135"/>
    <mergeCell ref="H133:H135"/>
    <mergeCell ref="G6:H8"/>
    <mergeCell ref="G9:H11"/>
    <mergeCell ref="G12:H14"/>
    <mergeCell ref="G15:H17"/>
    <mergeCell ref="G18:H20"/>
    <mergeCell ref="G21:H23"/>
    <mergeCell ref="G24:H26"/>
    <mergeCell ref="G27:H29"/>
    <mergeCell ref="G30:H32"/>
    <mergeCell ref="G33:H35"/>
    <mergeCell ref="G36:H38"/>
    <mergeCell ref="G39:H41"/>
    <mergeCell ref="G42:H44"/>
    <mergeCell ref="G79:H81"/>
    <mergeCell ref="G82:H84"/>
    <mergeCell ref="G85:H87"/>
    <mergeCell ref="G88:H90"/>
    <mergeCell ref="H45:H47"/>
    <mergeCell ref="G51:G53"/>
    <mergeCell ref="H51:H53"/>
    <mergeCell ref="G48:G50"/>
    <mergeCell ref="H48:H50"/>
    <mergeCell ref="GB357:GF357"/>
    <mergeCell ref="GG357:GK357"/>
    <mergeCell ref="CU357:CY357"/>
    <mergeCell ref="CZ357:DD357"/>
    <mergeCell ref="DE357:DI357"/>
    <mergeCell ref="DJ357:DN357"/>
    <mergeCell ref="DO357:DS357"/>
    <mergeCell ref="DT357:DX357"/>
    <mergeCell ref="DY357:EC357"/>
    <mergeCell ref="ED357:EH357"/>
    <mergeCell ref="EI357:EM357"/>
    <mergeCell ref="EN357:ER357"/>
    <mergeCell ref="ES357:EW357"/>
    <mergeCell ref="EX357:FB357"/>
    <mergeCell ref="FC357:FG357"/>
    <mergeCell ref="FH357:FL357"/>
    <mergeCell ref="FM357:FQ357"/>
    <mergeCell ref="FR357:FV357"/>
    <mergeCell ref="FW357:GA357"/>
    <mergeCell ref="DT356:DX356"/>
    <mergeCell ref="DY356:EC356"/>
    <mergeCell ref="ED356:EH356"/>
    <mergeCell ref="EI356:EM356"/>
    <mergeCell ref="EN356:ER356"/>
    <mergeCell ref="ES356:EW356"/>
    <mergeCell ref="EX356:FB356"/>
    <mergeCell ref="FC356:FG356"/>
    <mergeCell ref="FH356:FL356"/>
    <mergeCell ref="FM356:FQ356"/>
    <mergeCell ref="FR356:FV356"/>
    <mergeCell ref="FW356:GA356"/>
    <mergeCell ref="GB356:GF356"/>
    <mergeCell ref="GG356:GK356"/>
    <mergeCell ref="I357:M357"/>
    <mergeCell ref="N357:R357"/>
    <mergeCell ref="S357:W357"/>
    <mergeCell ref="X357:AB357"/>
    <mergeCell ref="AC357:AG357"/>
    <mergeCell ref="AH357:AL357"/>
    <mergeCell ref="AM357:AQ357"/>
    <mergeCell ref="AR357:AV357"/>
    <mergeCell ref="AW357:BA357"/>
    <mergeCell ref="BB357:BF357"/>
    <mergeCell ref="BG357:BK357"/>
    <mergeCell ref="BL357:BP357"/>
    <mergeCell ref="BQ357:BU357"/>
    <mergeCell ref="BV357:BZ357"/>
    <mergeCell ref="CA357:CE357"/>
    <mergeCell ref="CF357:CJ357"/>
    <mergeCell ref="CK357:CO357"/>
    <mergeCell ref="CP357:CT357"/>
    <mergeCell ref="ES355:EW355"/>
    <mergeCell ref="EX355:FB355"/>
    <mergeCell ref="FC355:FG355"/>
    <mergeCell ref="FH355:FL355"/>
    <mergeCell ref="FM355:FQ355"/>
    <mergeCell ref="FR355:FV355"/>
    <mergeCell ref="FW355:GA355"/>
    <mergeCell ref="GB355:GF355"/>
    <mergeCell ref="GG355:GK355"/>
    <mergeCell ref="I356:M356"/>
    <mergeCell ref="N356:R356"/>
    <mergeCell ref="S356:W356"/>
    <mergeCell ref="X356:AB356"/>
    <mergeCell ref="AC356:AG356"/>
    <mergeCell ref="AH356:AL356"/>
    <mergeCell ref="AM356:AQ356"/>
    <mergeCell ref="AR356:AV356"/>
    <mergeCell ref="AW356:BA356"/>
    <mergeCell ref="BB356:BF356"/>
    <mergeCell ref="BG356:BK356"/>
    <mergeCell ref="BL356:BP356"/>
    <mergeCell ref="BQ356:BU356"/>
    <mergeCell ref="BV356:BZ356"/>
    <mergeCell ref="CA356:CE356"/>
    <mergeCell ref="CF356:CJ356"/>
    <mergeCell ref="CK356:CO356"/>
    <mergeCell ref="CP356:CT356"/>
    <mergeCell ref="CU356:CY356"/>
    <mergeCell ref="CZ356:DD356"/>
    <mergeCell ref="DE356:DI356"/>
    <mergeCell ref="DJ356:DN356"/>
    <mergeCell ref="DO356:DS356"/>
    <mergeCell ref="C355:H355"/>
    <mergeCell ref="C356:H356"/>
    <mergeCell ref="C357:H357"/>
    <mergeCell ref="GL352:GL354"/>
    <mergeCell ref="I355:M355"/>
    <mergeCell ref="N355:R355"/>
    <mergeCell ref="S355:W355"/>
    <mergeCell ref="X355:AB355"/>
    <mergeCell ref="AC355:AG355"/>
    <mergeCell ref="AH355:AL355"/>
    <mergeCell ref="AM355:AQ355"/>
    <mergeCell ref="AR355:AV355"/>
    <mergeCell ref="AW355:BA355"/>
    <mergeCell ref="BB355:BF355"/>
    <mergeCell ref="BG355:BK355"/>
    <mergeCell ref="BL355:BP355"/>
    <mergeCell ref="BQ355:BU355"/>
    <mergeCell ref="BV355:BZ355"/>
    <mergeCell ref="CA355:CE355"/>
    <mergeCell ref="CF355:CJ355"/>
    <mergeCell ref="CK355:CO355"/>
    <mergeCell ref="CP355:CT355"/>
    <mergeCell ref="CU355:CY355"/>
    <mergeCell ref="CZ355:DD355"/>
    <mergeCell ref="DE355:DI355"/>
    <mergeCell ref="DJ355:DN355"/>
    <mergeCell ref="DO355:DS355"/>
    <mergeCell ref="DT355:DX355"/>
    <mergeCell ref="DY355:EC355"/>
    <mergeCell ref="ED355:EH355"/>
    <mergeCell ref="EI355:EM355"/>
    <mergeCell ref="EN355:ER355"/>
    <mergeCell ref="GL6:GL8"/>
    <mergeCell ref="GM6:GM8"/>
    <mergeCell ref="GO6:GO8"/>
    <mergeCell ref="I7:BA7"/>
    <mergeCell ref="BB7:DI7"/>
    <mergeCell ref="DJ7:FB7"/>
    <mergeCell ref="I8:M8"/>
    <mergeCell ref="N8:R8"/>
    <mergeCell ref="S8:W8"/>
    <mergeCell ref="X8:AB8"/>
    <mergeCell ref="B2:GK2"/>
    <mergeCell ref="A6:A8"/>
    <mergeCell ref="B6:B8"/>
    <mergeCell ref="C6:C8"/>
    <mergeCell ref="D6:D8"/>
    <mergeCell ref="E6:E8"/>
    <mergeCell ref="F6:F8"/>
    <mergeCell ref="I6:GK6"/>
    <mergeCell ref="CP8:CT8"/>
    <mergeCell ref="CU8:CY8"/>
    <mergeCell ref="CZ8:DD8"/>
    <mergeCell ref="DE8:DI8"/>
    <mergeCell ref="DJ8:DN8"/>
    <mergeCell ref="BG8:BK8"/>
    <mergeCell ref="BL8:BP8"/>
    <mergeCell ref="BQ8:BU8"/>
    <mergeCell ref="BV8:BZ8"/>
    <mergeCell ref="CA8:CE8"/>
    <mergeCell ref="CF8:CJ8"/>
    <mergeCell ref="AC8:AG8"/>
    <mergeCell ref="AH8:AL8"/>
    <mergeCell ref="AM8:AQ8"/>
    <mergeCell ref="AR8:AV8"/>
    <mergeCell ref="AW8:BA8"/>
    <mergeCell ref="BB8:BF8"/>
    <mergeCell ref="GL9:GL11"/>
    <mergeCell ref="GM9:GM11"/>
    <mergeCell ref="GO9:GO17"/>
    <mergeCell ref="I11:M11"/>
    <mergeCell ref="N11:R11"/>
    <mergeCell ref="S11:W11"/>
    <mergeCell ref="X11:AB11"/>
    <mergeCell ref="AC11:AG11"/>
    <mergeCell ref="AH11:AL11"/>
    <mergeCell ref="FW8:GA8"/>
    <mergeCell ref="GB8:GF8"/>
    <mergeCell ref="GG8:GK8"/>
    <mergeCell ref="AW11:BA11"/>
    <mergeCell ref="BB11:BF11"/>
    <mergeCell ref="BG11:BK11"/>
    <mergeCell ref="BL11:BP11"/>
    <mergeCell ref="CZ11:DD11"/>
    <mergeCell ref="GB14:GF14"/>
    <mergeCell ref="GG14:GK14"/>
    <mergeCell ref="CZ17:DD17"/>
    <mergeCell ref="DE17:DI17"/>
    <mergeCell ref="DJ17:DN17"/>
    <mergeCell ref="BG17:BK17"/>
    <mergeCell ref="BL17:BP17"/>
    <mergeCell ref="BQ17:BU17"/>
    <mergeCell ref="BV17:BZ17"/>
    <mergeCell ref="CA17:CE17"/>
    <mergeCell ref="CK14:CO14"/>
    <mergeCell ref="AH14:AL14"/>
    <mergeCell ref="A9:A17"/>
    <mergeCell ref="B9:B17"/>
    <mergeCell ref="C9:C17"/>
    <mergeCell ref="D9:D17"/>
    <mergeCell ref="E9:E17"/>
    <mergeCell ref="F9:F17"/>
    <mergeCell ref="ES8:EW8"/>
    <mergeCell ref="EX8:FB8"/>
    <mergeCell ref="FC8:FG8"/>
    <mergeCell ref="FH8:FL8"/>
    <mergeCell ref="FM8:FQ8"/>
    <mergeCell ref="FR8:FV8"/>
    <mergeCell ref="DO8:DS8"/>
    <mergeCell ref="DT8:DX8"/>
    <mergeCell ref="DY8:EC8"/>
    <mergeCell ref="ED8:EH8"/>
    <mergeCell ref="EI8:EM8"/>
    <mergeCell ref="EN8:ER8"/>
    <mergeCell ref="CK8:CO8"/>
    <mergeCell ref="DE11:DI11"/>
    <mergeCell ref="DJ11:DN11"/>
    <mergeCell ref="DO11:DS11"/>
    <mergeCell ref="DT11:DX11"/>
    <mergeCell ref="BQ11:BU11"/>
    <mergeCell ref="BV11:BZ11"/>
    <mergeCell ref="CA11:CE11"/>
    <mergeCell ref="CF11:CJ11"/>
    <mergeCell ref="CK11:CO11"/>
    <mergeCell ref="CP11:CT11"/>
    <mergeCell ref="AM11:AQ11"/>
    <mergeCell ref="AR11:AV11"/>
    <mergeCell ref="CF14:CJ14"/>
    <mergeCell ref="AM14:AQ14"/>
    <mergeCell ref="AR14:AV14"/>
    <mergeCell ref="AW14:BA14"/>
    <mergeCell ref="BB14:BF14"/>
    <mergeCell ref="BG14:BK14"/>
    <mergeCell ref="GG11:GK11"/>
    <mergeCell ref="GL12:GL14"/>
    <mergeCell ref="GM12:GM14"/>
    <mergeCell ref="I14:M14"/>
    <mergeCell ref="N14:R14"/>
    <mergeCell ref="S14:W14"/>
    <mergeCell ref="X14:AB14"/>
    <mergeCell ref="AC14:AG14"/>
    <mergeCell ref="FC11:FG11"/>
    <mergeCell ref="FH11:FL11"/>
    <mergeCell ref="FM11:FQ11"/>
    <mergeCell ref="FR11:FV11"/>
    <mergeCell ref="FW11:GA11"/>
    <mergeCell ref="GB11:GF11"/>
    <mergeCell ref="DY11:EC11"/>
    <mergeCell ref="ED11:EH11"/>
    <mergeCell ref="EI11:EM11"/>
    <mergeCell ref="EN11:ER11"/>
    <mergeCell ref="ES11:EW11"/>
    <mergeCell ref="EX11:FB11"/>
    <mergeCell ref="CU11:CY11"/>
    <mergeCell ref="GL15:GL17"/>
    <mergeCell ref="GM15:GM17"/>
    <mergeCell ref="I17:M17"/>
    <mergeCell ref="N17:R17"/>
    <mergeCell ref="S17:W17"/>
    <mergeCell ref="X17:AB17"/>
    <mergeCell ref="EX14:FB14"/>
    <mergeCell ref="FC14:FG14"/>
    <mergeCell ref="FH14:FL14"/>
    <mergeCell ref="FM14:FQ14"/>
    <mergeCell ref="FR14:FV14"/>
    <mergeCell ref="FW14:GA14"/>
    <mergeCell ref="DT14:DX14"/>
    <mergeCell ref="DY14:EC14"/>
    <mergeCell ref="ED14:EH14"/>
    <mergeCell ref="EI14:EM14"/>
    <mergeCell ref="EN14:ER14"/>
    <mergeCell ref="ES14:EW14"/>
    <mergeCell ref="CP14:CT14"/>
    <mergeCell ref="CU14:CY14"/>
    <mergeCell ref="CZ14:DD14"/>
    <mergeCell ref="DE14:DI14"/>
    <mergeCell ref="DJ14:DN14"/>
    <mergeCell ref="DO14:DS14"/>
    <mergeCell ref="BL14:BP14"/>
    <mergeCell ref="BQ14:BU14"/>
    <mergeCell ref="BV14:BZ14"/>
    <mergeCell ref="CA14:CE14"/>
    <mergeCell ref="CP17:CT17"/>
    <mergeCell ref="CU17:CY17"/>
    <mergeCell ref="CF17:CJ17"/>
    <mergeCell ref="AC17:AG17"/>
    <mergeCell ref="AH17:AL17"/>
    <mergeCell ref="AM17:AQ17"/>
    <mergeCell ref="AR17:AV17"/>
    <mergeCell ref="AW17:BA17"/>
    <mergeCell ref="BB17:BF17"/>
    <mergeCell ref="GL18:GL20"/>
    <mergeCell ref="GM18:GM20"/>
    <mergeCell ref="GO18:GO26"/>
    <mergeCell ref="I20:M20"/>
    <mergeCell ref="N20:R20"/>
    <mergeCell ref="S20:W20"/>
    <mergeCell ref="X20:AB20"/>
    <mergeCell ref="AC20:AG20"/>
    <mergeCell ref="AH20:AL20"/>
    <mergeCell ref="FW17:GA17"/>
    <mergeCell ref="GB17:GF17"/>
    <mergeCell ref="GG17:GK17"/>
    <mergeCell ref="AW20:BA20"/>
    <mergeCell ref="BB20:BF20"/>
    <mergeCell ref="BG20:BK20"/>
    <mergeCell ref="BL20:BP20"/>
    <mergeCell ref="CZ20:DD20"/>
    <mergeCell ref="GB23:GF23"/>
    <mergeCell ref="GG23:GK23"/>
    <mergeCell ref="CZ26:DD26"/>
    <mergeCell ref="DE26:DI26"/>
    <mergeCell ref="DJ26:DN26"/>
    <mergeCell ref="BG26:BK26"/>
    <mergeCell ref="BL26:BP26"/>
    <mergeCell ref="BQ26:BU26"/>
    <mergeCell ref="CK23:CO23"/>
    <mergeCell ref="AH23:AL23"/>
    <mergeCell ref="A18:A26"/>
    <mergeCell ref="B18:B26"/>
    <mergeCell ref="C18:C26"/>
    <mergeCell ref="D18:D26"/>
    <mergeCell ref="E18:E26"/>
    <mergeCell ref="F18:F26"/>
    <mergeCell ref="ES17:EW17"/>
    <mergeCell ref="EX17:FB17"/>
    <mergeCell ref="FC17:FG17"/>
    <mergeCell ref="FH17:FL17"/>
    <mergeCell ref="FM17:FQ17"/>
    <mergeCell ref="FR17:FV17"/>
    <mergeCell ref="DO17:DS17"/>
    <mergeCell ref="DT17:DX17"/>
    <mergeCell ref="DY17:EC17"/>
    <mergeCell ref="ED17:EH17"/>
    <mergeCell ref="EI17:EM17"/>
    <mergeCell ref="EN17:ER17"/>
    <mergeCell ref="CK17:CO17"/>
    <mergeCell ref="DE20:DI20"/>
    <mergeCell ref="DJ20:DN20"/>
    <mergeCell ref="DO20:DS20"/>
    <mergeCell ref="DT20:DX20"/>
    <mergeCell ref="BQ20:BU20"/>
    <mergeCell ref="BV20:BZ20"/>
    <mergeCell ref="CA20:CE20"/>
    <mergeCell ref="CF20:CJ20"/>
    <mergeCell ref="CK20:CO20"/>
    <mergeCell ref="CP20:CT20"/>
    <mergeCell ref="AM20:AQ20"/>
    <mergeCell ref="AR20:AV20"/>
    <mergeCell ref="CF23:CJ23"/>
    <mergeCell ref="AM23:AQ23"/>
    <mergeCell ref="AR23:AV23"/>
    <mergeCell ref="AW23:BA23"/>
    <mergeCell ref="BB23:BF23"/>
    <mergeCell ref="BG23:BK23"/>
    <mergeCell ref="GG20:GK20"/>
    <mergeCell ref="GL21:GL23"/>
    <mergeCell ref="GM21:GM23"/>
    <mergeCell ref="I23:M23"/>
    <mergeCell ref="N23:R23"/>
    <mergeCell ref="S23:W23"/>
    <mergeCell ref="X23:AB23"/>
    <mergeCell ref="AC23:AG23"/>
    <mergeCell ref="FC20:FG20"/>
    <mergeCell ref="FH20:FL20"/>
    <mergeCell ref="FM20:FQ20"/>
    <mergeCell ref="FR20:FV20"/>
    <mergeCell ref="FW20:GA20"/>
    <mergeCell ref="GB20:GF20"/>
    <mergeCell ref="DY20:EC20"/>
    <mergeCell ref="ED20:EH20"/>
    <mergeCell ref="EI20:EM20"/>
    <mergeCell ref="EN20:ER20"/>
    <mergeCell ref="ES20:EW20"/>
    <mergeCell ref="EX20:FB20"/>
    <mergeCell ref="CU20:CY20"/>
    <mergeCell ref="GL24:GL26"/>
    <mergeCell ref="GM24:GM26"/>
    <mergeCell ref="I26:M26"/>
    <mergeCell ref="N26:R26"/>
    <mergeCell ref="S26:W26"/>
    <mergeCell ref="X26:AB26"/>
    <mergeCell ref="EX23:FB23"/>
    <mergeCell ref="FC23:FG23"/>
    <mergeCell ref="FH23:FL23"/>
    <mergeCell ref="FM23:FQ23"/>
    <mergeCell ref="FR23:FV23"/>
    <mergeCell ref="FW23:GA23"/>
    <mergeCell ref="DT23:DX23"/>
    <mergeCell ref="DY23:EC23"/>
    <mergeCell ref="ED23:EH23"/>
    <mergeCell ref="EI23:EM23"/>
    <mergeCell ref="EN23:ER23"/>
    <mergeCell ref="ES23:EW23"/>
    <mergeCell ref="CP23:CT23"/>
    <mergeCell ref="CU23:CY23"/>
    <mergeCell ref="CZ23:DD23"/>
    <mergeCell ref="DE23:DI23"/>
    <mergeCell ref="DJ23:DN23"/>
    <mergeCell ref="DO23:DS23"/>
    <mergeCell ref="BL23:BP23"/>
    <mergeCell ref="BQ23:BU23"/>
    <mergeCell ref="BV23:BZ23"/>
    <mergeCell ref="CA23:CE23"/>
    <mergeCell ref="CP26:CT26"/>
    <mergeCell ref="CU26:CY26"/>
    <mergeCell ref="BV26:BZ26"/>
    <mergeCell ref="CA26:CE26"/>
    <mergeCell ref="CF26:CJ26"/>
    <mergeCell ref="AC26:AG26"/>
    <mergeCell ref="AH26:AL26"/>
    <mergeCell ref="AM26:AQ26"/>
    <mergeCell ref="AR26:AV26"/>
    <mergeCell ref="AW26:BA26"/>
    <mergeCell ref="BB26:BF26"/>
    <mergeCell ref="GL27:GL29"/>
    <mergeCell ref="GM27:GM29"/>
    <mergeCell ref="GO27:GO35"/>
    <mergeCell ref="I29:M29"/>
    <mergeCell ref="N29:R29"/>
    <mergeCell ref="S29:W29"/>
    <mergeCell ref="X29:AB29"/>
    <mergeCell ref="AC29:AG29"/>
    <mergeCell ref="AH29:AL29"/>
    <mergeCell ref="FW26:GA26"/>
    <mergeCell ref="GB26:GF26"/>
    <mergeCell ref="GG26:GK26"/>
    <mergeCell ref="AW29:BA29"/>
    <mergeCell ref="BB29:BF29"/>
    <mergeCell ref="BG29:BK29"/>
    <mergeCell ref="BL29:BP29"/>
    <mergeCell ref="CZ29:DD29"/>
    <mergeCell ref="GB32:GF32"/>
    <mergeCell ref="GG32:GK32"/>
    <mergeCell ref="CZ35:DD35"/>
    <mergeCell ref="DE35:DI35"/>
    <mergeCell ref="DJ35:DN35"/>
    <mergeCell ref="BG35:BK35"/>
    <mergeCell ref="CK32:CO32"/>
    <mergeCell ref="AH32:AL32"/>
    <mergeCell ref="A27:A35"/>
    <mergeCell ref="B27:B35"/>
    <mergeCell ref="C27:C35"/>
    <mergeCell ref="D27:D35"/>
    <mergeCell ref="E27:E35"/>
    <mergeCell ref="F27:F35"/>
    <mergeCell ref="ES26:EW26"/>
    <mergeCell ref="EX26:FB26"/>
    <mergeCell ref="FC26:FG26"/>
    <mergeCell ref="FH26:FL26"/>
    <mergeCell ref="FM26:FQ26"/>
    <mergeCell ref="FR26:FV26"/>
    <mergeCell ref="DO26:DS26"/>
    <mergeCell ref="DT26:DX26"/>
    <mergeCell ref="DY26:EC26"/>
    <mergeCell ref="ED26:EH26"/>
    <mergeCell ref="EI26:EM26"/>
    <mergeCell ref="EN26:ER26"/>
    <mergeCell ref="CK26:CO26"/>
    <mergeCell ref="DE29:DI29"/>
    <mergeCell ref="DJ29:DN29"/>
    <mergeCell ref="DO29:DS29"/>
    <mergeCell ref="DT29:DX29"/>
    <mergeCell ref="BQ29:BU29"/>
    <mergeCell ref="BV29:BZ29"/>
    <mergeCell ref="CA29:CE29"/>
    <mergeCell ref="CF29:CJ29"/>
    <mergeCell ref="CK29:CO29"/>
    <mergeCell ref="CP29:CT29"/>
    <mergeCell ref="AM29:AQ29"/>
    <mergeCell ref="AR29:AV29"/>
    <mergeCell ref="CF32:CJ32"/>
    <mergeCell ref="AM32:AQ32"/>
    <mergeCell ref="AR32:AV32"/>
    <mergeCell ref="AW32:BA32"/>
    <mergeCell ref="BB32:BF32"/>
    <mergeCell ref="BG32:BK32"/>
    <mergeCell ref="GG29:GK29"/>
    <mergeCell ref="GL30:GL32"/>
    <mergeCell ref="GM30:GM32"/>
    <mergeCell ref="I32:M32"/>
    <mergeCell ref="N32:R32"/>
    <mergeCell ref="S32:W32"/>
    <mergeCell ref="X32:AB32"/>
    <mergeCell ref="AC32:AG32"/>
    <mergeCell ref="FC29:FG29"/>
    <mergeCell ref="FH29:FL29"/>
    <mergeCell ref="FM29:FQ29"/>
    <mergeCell ref="FR29:FV29"/>
    <mergeCell ref="FW29:GA29"/>
    <mergeCell ref="GB29:GF29"/>
    <mergeCell ref="DY29:EC29"/>
    <mergeCell ref="ED29:EH29"/>
    <mergeCell ref="EI29:EM29"/>
    <mergeCell ref="EN29:ER29"/>
    <mergeCell ref="ES29:EW29"/>
    <mergeCell ref="EX29:FB29"/>
    <mergeCell ref="CU29:CY29"/>
    <mergeCell ref="GL33:GL35"/>
    <mergeCell ref="GM33:GM35"/>
    <mergeCell ref="I35:M35"/>
    <mergeCell ref="N35:R35"/>
    <mergeCell ref="S35:W35"/>
    <mergeCell ref="X35:AB35"/>
    <mergeCell ref="EX32:FB32"/>
    <mergeCell ref="FC32:FG32"/>
    <mergeCell ref="FH32:FL32"/>
    <mergeCell ref="FM32:FQ32"/>
    <mergeCell ref="FR32:FV32"/>
    <mergeCell ref="FW32:GA32"/>
    <mergeCell ref="DT32:DX32"/>
    <mergeCell ref="DY32:EC32"/>
    <mergeCell ref="ED32:EH32"/>
    <mergeCell ref="EI32:EM32"/>
    <mergeCell ref="EN32:ER32"/>
    <mergeCell ref="ES32:EW32"/>
    <mergeCell ref="CP32:CT32"/>
    <mergeCell ref="CU32:CY32"/>
    <mergeCell ref="CZ32:DD32"/>
    <mergeCell ref="DE32:DI32"/>
    <mergeCell ref="DJ32:DN32"/>
    <mergeCell ref="DO32:DS32"/>
    <mergeCell ref="BL32:BP32"/>
    <mergeCell ref="BQ32:BU32"/>
    <mergeCell ref="BV32:BZ32"/>
    <mergeCell ref="CA32:CE32"/>
    <mergeCell ref="CP35:CT35"/>
    <mergeCell ref="CU35:CY35"/>
    <mergeCell ref="BL35:BP35"/>
    <mergeCell ref="BQ35:BU35"/>
    <mergeCell ref="BV35:BZ35"/>
    <mergeCell ref="CA35:CE35"/>
    <mergeCell ref="CF35:CJ35"/>
    <mergeCell ref="AC35:AG35"/>
    <mergeCell ref="AH35:AL35"/>
    <mergeCell ref="AM35:AQ35"/>
    <mergeCell ref="AR35:AV35"/>
    <mergeCell ref="AW35:BA35"/>
    <mergeCell ref="BB35:BF35"/>
    <mergeCell ref="GL36:GL38"/>
    <mergeCell ref="GM36:GM38"/>
    <mergeCell ref="GO36:GO44"/>
    <mergeCell ref="I38:M38"/>
    <mergeCell ref="N38:R38"/>
    <mergeCell ref="S38:W38"/>
    <mergeCell ref="X38:AB38"/>
    <mergeCell ref="AC38:AG38"/>
    <mergeCell ref="AH38:AL38"/>
    <mergeCell ref="FW35:GA35"/>
    <mergeCell ref="GB35:GF35"/>
    <mergeCell ref="GG35:GK35"/>
    <mergeCell ref="AW38:BA38"/>
    <mergeCell ref="BB38:BF38"/>
    <mergeCell ref="BG38:BK38"/>
    <mergeCell ref="BL38:BP38"/>
    <mergeCell ref="CZ38:DD38"/>
    <mergeCell ref="GB41:GF41"/>
    <mergeCell ref="GG41:GK41"/>
    <mergeCell ref="CZ44:DD44"/>
    <mergeCell ref="DE44:DI44"/>
    <mergeCell ref="CK41:CO41"/>
    <mergeCell ref="AH41:AL41"/>
    <mergeCell ref="A36:A44"/>
    <mergeCell ref="B36:B44"/>
    <mergeCell ref="C36:C44"/>
    <mergeCell ref="D36:D44"/>
    <mergeCell ref="E36:E44"/>
    <mergeCell ref="F36:F44"/>
    <mergeCell ref="ES35:EW35"/>
    <mergeCell ref="EX35:FB35"/>
    <mergeCell ref="FC35:FG35"/>
    <mergeCell ref="FH35:FL35"/>
    <mergeCell ref="FM35:FQ35"/>
    <mergeCell ref="FR35:FV35"/>
    <mergeCell ref="DO35:DS35"/>
    <mergeCell ref="DT35:DX35"/>
    <mergeCell ref="DY35:EC35"/>
    <mergeCell ref="ED35:EH35"/>
    <mergeCell ref="EI35:EM35"/>
    <mergeCell ref="EN35:ER35"/>
    <mergeCell ref="CK35:CO35"/>
    <mergeCell ref="DE38:DI38"/>
    <mergeCell ref="DJ38:DN38"/>
    <mergeCell ref="DO38:DS38"/>
    <mergeCell ref="DT38:DX38"/>
    <mergeCell ref="BQ38:BU38"/>
    <mergeCell ref="BV38:BZ38"/>
    <mergeCell ref="CA38:CE38"/>
    <mergeCell ref="CF38:CJ38"/>
    <mergeCell ref="CK38:CO38"/>
    <mergeCell ref="CP38:CT38"/>
    <mergeCell ref="AM38:AQ38"/>
    <mergeCell ref="AR38:AV38"/>
    <mergeCell ref="CF41:CJ41"/>
    <mergeCell ref="AM41:AQ41"/>
    <mergeCell ref="AR41:AV41"/>
    <mergeCell ref="AW41:BA41"/>
    <mergeCell ref="BB41:BF41"/>
    <mergeCell ref="BG41:BK41"/>
    <mergeCell ref="GG38:GK38"/>
    <mergeCell ref="GL39:GL41"/>
    <mergeCell ref="GM39:GM41"/>
    <mergeCell ref="I41:M41"/>
    <mergeCell ref="N41:R41"/>
    <mergeCell ref="S41:W41"/>
    <mergeCell ref="X41:AB41"/>
    <mergeCell ref="AC41:AG41"/>
    <mergeCell ref="FC38:FG38"/>
    <mergeCell ref="FH38:FL38"/>
    <mergeCell ref="FM38:FQ38"/>
    <mergeCell ref="FR38:FV38"/>
    <mergeCell ref="FW38:GA38"/>
    <mergeCell ref="GB38:GF38"/>
    <mergeCell ref="DY38:EC38"/>
    <mergeCell ref="ED38:EH38"/>
    <mergeCell ref="EI38:EM38"/>
    <mergeCell ref="EN38:ER38"/>
    <mergeCell ref="ES38:EW38"/>
    <mergeCell ref="EX38:FB38"/>
    <mergeCell ref="CU38:CY38"/>
    <mergeCell ref="GL42:GL44"/>
    <mergeCell ref="GM42:GM44"/>
    <mergeCell ref="I44:M44"/>
    <mergeCell ref="N44:R44"/>
    <mergeCell ref="S44:W44"/>
    <mergeCell ref="X44:AB44"/>
    <mergeCell ref="EX41:FB41"/>
    <mergeCell ref="FC41:FG41"/>
    <mergeCell ref="FH41:FL41"/>
    <mergeCell ref="FM41:FQ41"/>
    <mergeCell ref="FR41:FV41"/>
    <mergeCell ref="FW41:GA41"/>
    <mergeCell ref="DT41:DX41"/>
    <mergeCell ref="DY41:EC41"/>
    <mergeCell ref="ED41:EH41"/>
    <mergeCell ref="EI41:EM41"/>
    <mergeCell ref="EN41:ER41"/>
    <mergeCell ref="ES41:EW41"/>
    <mergeCell ref="CP41:CT41"/>
    <mergeCell ref="CU41:CY41"/>
    <mergeCell ref="CZ41:DD41"/>
    <mergeCell ref="DE41:DI41"/>
    <mergeCell ref="DJ41:DN41"/>
    <mergeCell ref="DO41:DS41"/>
    <mergeCell ref="BL41:BP41"/>
    <mergeCell ref="BQ41:BU41"/>
    <mergeCell ref="BV41:BZ41"/>
    <mergeCell ref="CA41:CE41"/>
    <mergeCell ref="CP44:CT44"/>
    <mergeCell ref="CU44:CY44"/>
    <mergeCell ref="DJ44:DN44"/>
    <mergeCell ref="BG44:BK44"/>
    <mergeCell ref="BL44:BP44"/>
    <mergeCell ref="BQ44:BU44"/>
    <mergeCell ref="BV44:BZ44"/>
    <mergeCell ref="CA44:CE44"/>
    <mergeCell ref="CF44:CJ44"/>
    <mergeCell ref="AC44:AG44"/>
    <mergeCell ref="AH44:AL44"/>
    <mergeCell ref="AM44:AQ44"/>
    <mergeCell ref="AR44:AV44"/>
    <mergeCell ref="AW44:BA44"/>
    <mergeCell ref="BB44:BF44"/>
    <mergeCell ref="GL45:GL47"/>
    <mergeCell ref="GM45:GM47"/>
    <mergeCell ref="GO45:GO53"/>
    <mergeCell ref="I47:M47"/>
    <mergeCell ref="N47:R47"/>
    <mergeCell ref="S47:W47"/>
    <mergeCell ref="X47:AB47"/>
    <mergeCell ref="AC47:AG47"/>
    <mergeCell ref="AH47:AL47"/>
    <mergeCell ref="FW44:GA44"/>
    <mergeCell ref="GB44:GF44"/>
    <mergeCell ref="GG44:GK44"/>
    <mergeCell ref="AW47:BA47"/>
    <mergeCell ref="BB47:BF47"/>
    <mergeCell ref="BG47:BK47"/>
    <mergeCell ref="BL47:BP47"/>
    <mergeCell ref="CZ47:DD47"/>
    <mergeCell ref="GB50:GF50"/>
    <mergeCell ref="GG50:GK50"/>
    <mergeCell ref="CF50:CJ50"/>
    <mergeCell ref="CK50:CO50"/>
    <mergeCell ref="A45:A53"/>
    <mergeCell ref="B45:B53"/>
    <mergeCell ref="C45:C53"/>
    <mergeCell ref="D45:D53"/>
    <mergeCell ref="E45:E53"/>
    <mergeCell ref="F45:F53"/>
    <mergeCell ref="G45:G47"/>
    <mergeCell ref="ES44:EW44"/>
    <mergeCell ref="EX44:FB44"/>
    <mergeCell ref="FC44:FG44"/>
    <mergeCell ref="FH44:FL44"/>
    <mergeCell ref="FM44:FQ44"/>
    <mergeCell ref="FR44:FV44"/>
    <mergeCell ref="DO44:DS44"/>
    <mergeCell ref="DT44:DX44"/>
    <mergeCell ref="DY44:EC44"/>
    <mergeCell ref="ED44:EH44"/>
    <mergeCell ref="EI44:EM44"/>
    <mergeCell ref="EN44:ER44"/>
    <mergeCell ref="CK44:CO44"/>
    <mergeCell ref="DE47:DI47"/>
    <mergeCell ref="DJ47:DN47"/>
    <mergeCell ref="DO47:DS47"/>
    <mergeCell ref="DT47:DX47"/>
    <mergeCell ref="BQ47:BU47"/>
    <mergeCell ref="BV47:BZ47"/>
    <mergeCell ref="CA47:CE47"/>
    <mergeCell ref="CF47:CJ47"/>
    <mergeCell ref="CK47:CO47"/>
    <mergeCell ref="CP47:CT47"/>
    <mergeCell ref="AM47:AQ47"/>
    <mergeCell ref="AR47:AV47"/>
    <mergeCell ref="GL48:GL50"/>
    <mergeCell ref="GM48:GM50"/>
    <mergeCell ref="I50:M50"/>
    <mergeCell ref="N50:R50"/>
    <mergeCell ref="S50:W50"/>
    <mergeCell ref="X50:AB50"/>
    <mergeCell ref="AC50:AG50"/>
    <mergeCell ref="FC47:FG47"/>
    <mergeCell ref="FH47:FL47"/>
    <mergeCell ref="FM47:FQ47"/>
    <mergeCell ref="FR47:FV47"/>
    <mergeCell ref="FW47:GA47"/>
    <mergeCell ref="GB47:GF47"/>
    <mergeCell ref="DY47:EC47"/>
    <mergeCell ref="ED47:EH47"/>
    <mergeCell ref="EI47:EM47"/>
    <mergeCell ref="EN47:ER47"/>
    <mergeCell ref="ES47:EW47"/>
    <mergeCell ref="EX47:FB47"/>
    <mergeCell ref="CU47:CY47"/>
    <mergeCell ref="BL50:BP50"/>
    <mergeCell ref="BQ50:BU50"/>
    <mergeCell ref="BV50:BZ50"/>
    <mergeCell ref="CA50:CE50"/>
    <mergeCell ref="AH50:AL50"/>
    <mergeCell ref="AM50:AQ50"/>
    <mergeCell ref="AR50:AV50"/>
    <mergeCell ref="AW50:BA50"/>
    <mergeCell ref="BB50:BF50"/>
    <mergeCell ref="BG50:BK50"/>
    <mergeCell ref="GG47:GK47"/>
    <mergeCell ref="EX50:FB50"/>
    <mergeCell ref="FC50:FG50"/>
    <mergeCell ref="FH50:FL50"/>
    <mergeCell ref="FM50:FQ50"/>
    <mergeCell ref="FR50:FV50"/>
    <mergeCell ref="FW50:GA50"/>
    <mergeCell ref="DT50:DX50"/>
    <mergeCell ref="DY50:EC50"/>
    <mergeCell ref="ED50:EH50"/>
    <mergeCell ref="EI50:EM50"/>
    <mergeCell ref="EN50:ER50"/>
    <mergeCell ref="ES50:EW50"/>
    <mergeCell ref="CP50:CT50"/>
    <mergeCell ref="CU50:CY50"/>
    <mergeCell ref="CZ50:DD50"/>
    <mergeCell ref="DE50:DI50"/>
    <mergeCell ref="DJ50:DN50"/>
    <mergeCell ref="DO50:DS50"/>
    <mergeCell ref="DJ53:DN53"/>
    <mergeCell ref="BG53:BK53"/>
    <mergeCell ref="BL53:BP53"/>
    <mergeCell ref="BQ53:BU53"/>
    <mergeCell ref="BV53:BZ53"/>
    <mergeCell ref="CA53:CE53"/>
    <mergeCell ref="CF53:CJ53"/>
    <mergeCell ref="AC53:AG53"/>
    <mergeCell ref="AH53:AL53"/>
    <mergeCell ref="AM53:AQ53"/>
    <mergeCell ref="AR53:AV53"/>
    <mergeCell ref="AW53:BA53"/>
    <mergeCell ref="BB53:BF53"/>
    <mergeCell ref="H54:H56"/>
    <mergeCell ref="GL54:GL56"/>
    <mergeCell ref="GM54:GM56"/>
    <mergeCell ref="GL51:GL53"/>
    <mergeCell ref="GM51:GM53"/>
    <mergeCell ref="I53:M53"/>
    <mergeCell ref="N53:R53"/>
    <mergeCell ref="S53:W53"/>
    <mergeCell ref="X53:AB53"/>
    <mergeCell ref="CK53:CO53"/>
    <mergeCell ref="CP53:CT53"/>
    <mergeCell ref="CU53:CY53"/>
    <mergeCell ref="CZ53:DD53"/>
    <mergeCell ref="DE53:DI53"/>
    <mergeCell ref="GO54:GO62"/>
    <mergeCell ref="I56:M56"/>
    <mergeCell ref="N56:R56"/>
    <mergeCell ref="S56:W56"/>
    <mergeCell ref="X56:AB56"/>
    <mergeCell ref="AC56:AG56"/>
    <mergeCell ref="AH56:AL56"/>
    <mergeCell ref="FW53:GA53"/>
    <mergeCell ref="GB53:GF53"/>
    <mergeCell ref="GG53:GK53"/>
    <mergeCell ref="A54:A62"/>
    <mergeCell ref="B54:B62"/>
    <mergeCell ref="C54:C62"/>
    <mergeCell ref="D54:D62"/>
    <mergeCell ref="E54:E62"/>
    <mergeCell ref="F54:F62"/>
    <mergeCell ref="G54:G56"/>
    <mergeCell ref="ES53:EW53"/>
    <mergeCell ref="EX53:FB53"/>
    <mergeCell ref="FC53:FG53"/>
    <mergeCell ref="FH53:FL53"/>
    <mergeCell ref="FM53:FQ53"/>
    <mergeCell ref="FR53:FV53"/>
    <mergeCell ref="DO53:DS53"/>
    <mergeCell ref="DT53:DX53"/>
    <mergeCell ref="DY53:EC53"/>
    <mergeCell ref="ED53:EH53"/>
    <mergeCell ref="EI53:EM53"/>
    <mergeCell ref="EN53:ER53"/>
    <mergeCell ref="G57:G59"/>
    <mergeCell ref="H57:H59"/>
    <mergeCell ref="GL57:GL59"/>
    <mergeCell ref="GM57:GM59"/>
    <mergeCell ref="I59:M59"/>
    <mergeCell ref="N59:R59"/>
    <mergeCell ref="S59:W59"/>
    <mergeCell ref="X59:AB59"/>
    <mergeCell ref="AC59:AG59"/>
    <mergeCell ref="FC56:FG56"/>
    <mergeCell ref="FH56:FL56"/>
    <mergeCell ref="FM56:FQ56"/>
    <mergeCell ref="FR56:FV56"/>
    <mergeCell ref="FW56:GA56"/>
    <mergeCell ref="GB56:GF56"/>
    <mergeCell ref="DY56:EC56"/>
    <mergeCell ref="ED56:EH56"/>
    <mergeCell ref="EI56:EM56"/>
    <mergeCell ref="EN56:ER56"/>
    <mergeCell ref="ES56:EW56"/>
    <mergeCell ref="EX56:FB56"/>
    <mergeCell ref="CU56:CY56"/>
    <mergeCell ref="CZ56:DD56"/>
    <mergeCell ref="DE56:DI56"/>
    <mergeCell ref="DJ56:DN56"/>
    <mergeCell ref="DO56:DS56"/>
    <mergeCell ref="DT56:DX56"/>
    <mergeCell ref="BQ56:BU56"/>
    <mergeCell ref="BV56:BZ56"/>
    <mergeCell ref="CA56:CE56"/>
    <mergeCell ref="CF56:CJ56"/>
    <mergeCell ref="CK56:CO56"/>
    <mergeCell ref="CZ59:DD59"/>
    <mergeCell ref="DE59:DI59"/>
    <mergeCell ref="DJ59:DN59"/>
    <mergeCell ref="CP59:CT59"/>
    <mergeCell ref="CU59:CY59"/>
    <mergeCell ref="DO59:DS59"/>
    <mergeCell ref="BL59:BP59"/>
    <mergeCell ref="BQ59:BU59"/>
    <mergeCell ref="BV59:BZ59"/>
    <mergeCell ref="CA59:CE59"/>
    <mergeCell ref="CF59:CJ59"/>
    <mergeCell ref="CK59:CO59"/>
    <mergeCell ref="AH59:AL59"/>
    <mergeCell ref="AM59:AQ59"/>
    <mergeCell ref="AR59:AV59"/>
    <mergeCell ref="AW59:BA59"/>
    <mergeCell ref="BB59:BF59"/>
    <mergeCell ref="BG59:BK59"/>
    <mergeCell ref="GG56:GK56"/>
    <mergeCell ref="CP56:CT56"/>
    <mergeCell ref="AM56:AQ56"/>
    <mergeCell ref="AR56:AV56"/>
    <mergeCell ref="AW56:BA56"/>
    <mergeCell ref="BB56:BF56"/>
    <mergeCell ref="BG56:BK56"/>
    <mergeCell ref="BL56:BP56"/>
    <mergeCell ref="BQ62:BU62"/>
    <mergeCell ref="BV62:BZ62"/>
    <mergeCell ref="CA62:CE62"/>
    <mergeCell ref="CF62:CJ62"/>
    <mergeCell ref="AC62:AG62"/>
    <mergeCell ref="AH62:AL62"/>
    <mergeCell ref="AM62:AQ62"/>
    <mergeCell ref="AR62:AV62"/>
    <mergeCell ref="AW62:BA62"/>
    <mergeCell ref="BB62:BF62"/>
    <mergeCell ref="GB59:GF59"/>
    <mergeCell ref="GG59:GK59"/>
    <mergeCell ref="G60:G62"/>
    <mergeCell ref="H60:H62"/>
    <mergeCell ref="GL60:GL62"/>
    <mergeCell ref="GM60:GM62"/>
    <mergeCell ref="I62:M62"/>
    <mergeCell ref="N62:R62"/>
    <mergeCell ref="S62:W62"/>
    <mergeCell ref="X62:AB62"/>
    <mergeCell ref="EX59:FB59"/>
    <mergeCell ref="FC59:FG59"/>
    <mergeCell ref="FH59:FL59"/>
    <mergeCell ref="FM59:FQ59"/>
    <mergeCell ref="FR59:FV59"/>
    <mergeCell ref="FW59:GA59"/>
    <mergeCell ref="DT59:DX59"/>
    <mergeCell ref="DY59:EC59"/>
    <mergeCell ref="ED59:EH59"/>
    <mergeCell ref="EI59:EM59"/>
    <mergeCell ref="EN59:ER59"/>
    <mergeCell ref="ES59:EW59"/>
    <mergeCell ref="AC71:AG71"/>
    <mergeCell ref="AH71:AL71"/>
    <mergeCell ref="FW62:GA62"/>
    <mergeCell ref="GB62:GF62"/>
    <mergeCell ref="GG62:GK62"/>
    <mergeCell ref="A63:A71"/>
    <mergeCell ref="B63:B71"/>
    <mergeCell ref="C63:C71"/>
    <mergeCell ref="D63:D71"/>
    <mergeCell ref="E63:E71"/>
    <mergeCell ref="F63:F71"/>
    <mergeCell ref="G63:G65"/>
    <mergeCell ref="ES62:EW62"/>
    <mergeCell ref="EX62:FB62"/>
    <mergeCell ref="FC62:FG62"/>
    <mergeCell ref="FH62:FL62"/>
    <mergeCell ref="FM62:FQ62"/>
    <mergeCell ref="FR62:FV62"/>
    <mergeCell ref="DO62:DS62"/>
    <mergeCell ref="DT62:DX62"/>
    <mergeCell ref="DY62:EC62"/>
    <mergeCell ref="ED62:EH62"/>
    <mergeCell ref="EI62:EM62"/>
    <mergeCell ref="EN62:ER62"/>
    <mergeCell ref="CK62:CO62"/>
    <mergeCell ref="CP62:CT62"/>
    <mergeCell ref="CU62:CY62"/>
    <mergeCell ref="CZ62:DD62"/>
    <mergeCell ref="DE62:DI62"/>
    <mergeCell ref="DJ62:DN62"/>
    <mergeCell ref="BG62:BK62"/>
    <mergeCell ref="BL62:BP62"/>
    <mergeCell ref="BQ65:BU65"/>
    <mergeCell ref="BV65:BZ65"/>
    <mergeCell ref="CA65:CE65"/>
    <mergeCell ref="CF65:CJ65"/>
    <mergeCell ref="CK65:CO65"/>
    <mergeCell ref="CP65:CT65"/>
    <mergeCell ref="AM65:AQ65"/>
    <mergeCell ref="AR65:AV65"/>
    <mergeCell ref="AW65:BA65"/>
    <mergeCell ref="BB65:BF65"/>
    <mergeCell ref="BG65:BK65"/>
    <mergeCell ref="BL65:BP65"/>
    <mergeCell ref="H63:H65"/>
    <mergeCell ref="GL63:GL65"/>
    <mergeCell ref="GM63:GM65"/>
    <mergeCell ref="GO63:GO71"/>
    <mergeCell ref="I65:M65"/>
    <mergeCell ref="N65:R65"/>
    <mergeCell ref="S65:W65"/>
    <mergeCell ref="X65:AB65"/>
    <mergeCell ref="AC65:AG65"/>
    <mergeCell ref="AH65:AL65"/>
    <mergeCell ref="GG65:GK65"/>
    <mergeCell ref="CZ71:DD71"/>
    <mergeCell ref="DE71:DI71"/>
    <mergeCell ref="DJ71:DN71"/>
    <mergeCell ref="BG71:BK71"/>
    <mergeCell ref="BL71:BP71"/>
    <mergeCell ref="BQ71:BU71"/>
    <mergeCell ref="BV71:BZ71"/>
    <mergeCell ref="CA71:CE71"/>
    <mergeCell ref="CF71:CJ71"/>
    <mergeCell ref="FC65:FG65"/>
    <mergeCell ref="FH65:FL65"/>
    <mergeCell ref="FM65:FQ65"/>
    <mergeCell ref="FR65:FV65"/>
    <mergeCell ref="FW65:GA65"/>
    <mergeCell ref="GB65:GF65"/>
    <mergeCell ref="DY65:EC65"/>
    <mergeCell ref="ED65:EH65"/>
    <mergeCell ref="EI65:EM65"/>
    <mergeCell ref="EN65:ER65"/>
    <mergeCell ref="ES65:EW65"/>
    <mergeCell ref="EX65:FB65"/>
    <mergeCell ref="CU65:CY65"/>
    <mergeCell ref="CZ65:DD65"/>
    <mergeCell ref="DE65:DI65"/>
    <mergeCell ref="DJ65:DN65"/>
    <mergeCell ref="DO65:DS65"/>
    <mergeCell ref="DT65:DX65"/>
    <mergeCell ref="BQ68:BU68"/>
    <mergeCell ref="BV68:BZ68"/>
    <mergeCell ref="CA68:CE68"/>
    <mergeCell ref="CF68:CJ68"/>
    <mergeCell ref="CK68:CO68"/>
    <mergeCell ref="FM68:FQ68"/>
    <mergeCell ref="FR68:FV68"/>
    <mergeCell ref="GB68:GF68"/>
    <mergeCell ref="GG68:GK68"/>
    <mergeCell ref="AH68:AL68"/>
    <mergeCell ref="G66:G68"/>
    <mergeCell ref="H66:H68"/>
    <mergeCell ref="GL66:GL68"/>
    <mergeCell ref="GM66:GM68"/>
    <mergeCell ref="I68:M68"/>
    <mergeCell ref="N68:R68"/>
    <mergeCell ref="S68:W68"/>
    <mergeCell ref="X68:AB68"/>
    <mergeCell ref="AC68:AG68"/>
    <mergeCell ref="A79:A81"/>
    <mergeCell ref="B79:B81"/>
    <mergeCell ref="C79:C81"/>
    <mergeCell ref="D79:D81"/>
    <mergeCell ref="E79:E81"/>
    <mergeCell ref="F79:F81"/>
    <mergeCell ref="FW71:GA71"/>
    <mergeCell ref="GB71:GF71"/>
    <mergeCell ref="BV81:BZ81"/>
    <mergeCell ref="CA81:CE81"/>
    <mergeCell ref="X81:AB81"/>
    <mergeCell ref="AC81:AG81"/>
    <mergeCell ref="AH81:AL81"/>
    <mergeCell ref="AM81:AQ81"/>
    <mergeCell ref="AR81:AV81"/>
    <mergeCell ref="AW81:BA81"/>
    <mergeCell ref="I79:GK79"/>
    <mergeCell ref="CK81:CO81"/>
    <mergeCell ref="CP81:CT81"/>
    <mergeCell ref="CU81:CY81"/>
    <mergeCell ref="CZ81:DD81"/>
    <mergeCell ref="DE81:DI81"/>
    <mergeCell ref="BB81:BF81"/>
    <mergeCell ref="I71:M71"/>
    <mergeCell ref="N71:R71"/>
    <mergeCell ref="S71:W71"/>
    <mergeCell ref="X71:AB71"/>
    <mergeCell ref="AM71:AQ71"/>
    <mergeCell ref="AR71:AV71"/>
    <mergeCell ref="G69:G71"/>
    <mergeCell ref="H69:H71"/>
    <mergeCell ref="FR71:FV71"/>
    <mergeCell ref="GL69:GL71"/>
    <mergeCell ref="DO71:DS71"/>
    <mergeCell ref="DT71:DX71"/>
    <mergeCell ref="DY71:EC71"/>
    <mergeCell ref="ED71:EH71"/>
    <mergeCell ref="EI71:EM71"/>
    <mergeCell ref="EN71:ER71"/>
    <mergeCell ref="CK71:CO71"/>
    <mergeCell ref="CP71:CT71"/>
    <mergeCell ref="CU71:CY71"/>
    <mergeCell ref="AM68:AQ68"/>
    <mergeCell ref="AR68:AV68"/>
    <mergeCell ref="AW68:BA68"/>
    <mergeCell ref="BB68:BF68"/>
    <mergeCell ref="BG68:BK68"/>
    <mergeCell ref="EX68:FB68"/>
    <mergeCell ref="FC68:FG68"/>
    <mergeCell ref="FH68:FL68"/>
    <mergeCell ref="FW68:GA68"/>
    <mergeCell ref="DT68:DX68"/>
    <mergeCell ref="DY68:EC68"/>
    <mergeCell ref="ED68:EH68"/>
    <mergeCell ref="EI68:EM68"/>
    <mergeCell ref="EN68:ER68"/>
    <mergeCell ref="ES68:EW68"/>
    <mergeCell ref="CP68:CT68"/>
    <mergeCell ref="CU68:CY68"/>
    <mergeCell ref="CZ68:DD68"/>
    <mergeCell ref="DE68:DI68"/>
    <mergeCell ref="DJ68:DN68"/>
    <mergeCell ref="DO68:DS68"/>
    <mergeCell ref="BL68:BP68"/>
    <mergeCell ref="BG81:BK81"/>
    <mergeCell ref="BL81:BP81"/>
    <mergeCell ref="I84:M84"/>
    <mergeCell ref="N84:R84"/>
    <mergeCell ref="BQ81:BU81"/>
    <mergeCell ref="AW71:BA71"/>
    <mergeCell ref="BB71:BF71"/>
    <mergeCell ref="GL79:GL81"/>
    <mergeCell ref="GM79:GM81"/>
    <mergeCell ref="I80:BA80"/>
    <mergeCell ref="BB80:DI80"/>
    <mergeCell ref="DJ80:FB80"/>
    <mergeCell ref="I81:M81"/>
    <mergeCell ref="N81:R81"/>
    <mergeCell ref="S81:W81"/>
    <mergeCell ref="FR81:FV81"/>
    <mergeCell ref="FW81:GA81"/>
    <mergeCell ref="GB81:GF81"/>
    <mergeCell ref="GG81:GK81"/>
    <mergeCell ref="GG71:GK71"/>
    <mergeCell ref="GB72:GF74"/>
    <mergeCell ref="GG72:GK72"/>
    <mergeCell ref="GG73:GK73"/>
    <mergeCell ref="GG74:GK74"/>
    <mergeCell ref="ES71:EW71"/>
    <mergeCell ref="EX71:FB71"/>
    <mergeCell ref="FC71:FG71"/>
    <mergeCell ref="FH71:FL71"/>
    <mergeCell ref="FM71:FQ71"/>
    <mergeCell ref="CK75:CO75"/>
    <mergeCell ref="CK76:CO76"/>
    <mergeCell ref="GM69:GM71"/>
    <mergeCell ref="FC87:FG87"/>
    <mergeCell ref="FH87:FL87"/>
    <mergeCell ref="FM87:FQ87"/>
    <mergeCell ref="FR87:FV87"/>
    <mergeCell ref="DO87:DS87"/>
    <mergeCell ref="DT87:DX87"/>
    <mergeCell ref="C82:C90"/>
    <mergeCell ref="D82:D90"/>
    <mergeCell ref="E82:E90"/>
    <mergeCell ref="F82:F90"/>
    <mergeCell ref="EN81:ER81"/>
    <mergeCell ref="ES81:EW81"/>
    <mergeCell ref="EX81:FB81"/>
    <mergeCell ref="FC81:FG81"/>
    <mergeCell ref="FH81:FL81"/>
    <mergeCell ref="FM81:FQ81"/>
    <mergeCell ref="DJ81:DN81"/>
    <mergeCell ref="DO81:DS81"/>
    <mergeCell ref="DT81:DX81"/>
    <mergeCell ref="DY81:EC81"/>
    <mergeCell ref="ED81:EH81"/>
    <mergeCell ref="EI81:EM81"/>
    <mergeCell ref="CF81:CJ81"/>
    <mergeCell ref="AH84:AL84"/>
    <mergeCell ref="AM84:AQ84"/>
    <mergeCell ref="AR84:AV84"/>
    <mergeCell ref="AW84:BA84"/>
    <mergeCell ref="BB84:BF84"/>
    <mergeCell ref="BG84:BK84"/>
    <mergeCell ref="CZ84:DD84"/>
    <mergeCell ref="DE84:DI84"/>
    <mergeCell ref="DJ84:DN84"/>
    <mergeCell ref="GL82:GL84"/>
    <mergeCell ref="GM82:GM84"/>
    <mergeCell ref="GL91:GL93"/>
    <mergeCell ref="BB90:BF90"/>
    <mergeCell ref="BG90:BK90"/>
    <mergeCell ref="BL90:BP90"/>
    <mergeCell ref="BQ90:BU90"/>
    <mergeCell ref="ES87:EW87"/>
    <mergeCell ref="EX87:FB87"/>
    <mergeCell ref="S84:W84"/>
    <mergeCell ref="X84:AB84"/>
    <mergeCell ref="AC84:AG84"/>
    <mergeCell ref="GB84:GF84"/>
    <mergeCell ref="GG84:GK84"/>
    <mergeCell ref="GL85:GL87"/>
    <mergeCell ref="GM85:GM87"/>
    <mergeCell ref="I87:M87"/>
    <mergeCell ref="N87:R87"/>
    <mergeCell ref="S87:W87"/>
    <mergeCell ref="X87:AB87"/>
    <mergeCell ref="EX84:FB84"/>
    <mergeCell ref="FC84:FG84"/>
    <mergeCell ref="FH84:FL84"/>
    <mergeCell ref="FM84:FQ84"/>
    <mergeCell ref="FR84:FV84"/>
    <mergeCell ref="FW84:GA84"/>
    <mergeCell ref="DT84:DX84"/>
    <mergeCell ref="DY84:EC84"/>
    <mergeCell ref="ED84:EH84"/>
    <mergeCell ref="EI84:EM84"/>
    <mergeCell ref="EN84:ER84"/>
    <mergeCell ref="ES84:EW84"/>
    <mergeCell ref="BV84:BZ84"/>
    <mergeCell ref="CA84:CE84"/>
    <mergeCell ref="CF84:CJ84"/>
    <mergeCell ref="CK84:CO84"/>
    <mergeCell ref="EI87:EM87"/>
    <mergeCell ref="EN87:ER87"/>
    <mergeCell ref="CK87:CO87"/>
    <mergeCell ref="CP87:CT87"/>
    <mergeCell ref="CU87:CY87"/>
    <mergeCell ref="CZ87:DD87"/>
    <mergeCell ref="DE87:DI87"/>
    <mergeCell ref="DJ87:DN87"/>
    <mergeCell ref="BG87:BK87"/>
    <mergeCell ref="BL87:BP87"/>
    <mergeCell ref="BQ87:BU87"/>
    <mergeCell ref="BV87:BZ87"/>
    <mergeCell ref="CA87:CE87"/>
    <mergeCell ref="CF87:CJ87"/>
    <mergeCell ref="CP84:CT84"/>
    <mergeCell ref="CU84:CY84"/>
    <mergeCell ref="BQ84:BU84"/>
    <mergeCell ref="DO84:DS84"/>
    <mergeCell ref="BL84:BP84"/>
    <mergeCell ref="DY87:EC87"/>
    <mergeCell ref="ED87:EH87"/>
    <mergeCell ref="GM88:GM90"/>
    <mergeCell ref="I90:M90"/>
    <mergeCell ref="N90:R90"/>
    <mergeCell ref="S90:W90"/>
    <mergeCell ref="X90:AB90"/>
    <mergeCell ref="AC90:AG90"/>
    <mergeCell ref="AH90:AL90"/>
    <mergeCell ref="AM90:AQ90"/>
    <mergeCell ref="AR90:AV90"/>
    <mergeCell ref="AW90:BA90"/>
    <mergeCell ref="FW87:GA87"/>
    <mergeCell ref="GB87:GF87"/>
    <mergeCell ref="GG87:GK87"/>
    <mergeCell ref="FR93:FV93"/>
    <mergeCell ref="FW93:GA93"/>
    <mergeCell ref="AH93:AL93"/>
    <mergeCell ref="AM93:AQ93"/>
    <mergeCell ref="AR93:AV93"/>
    <mergeCell ref="AW93:BA93"/>
    <mergeCell ref="BB93:BF93"/>
    <mergeCell ref="BG93:BK93"/>
    <mergeCell ref="BV90:BZ90"/>
    <mergeCell ref="CA90:CE90"/>
    <mergeCell ref="CF90:CJ90"/>
    <mergeCell ref="CK90:CO90"/>
    <mergeCell ref="CP90:CT90"/>
    <mergeCell ref="CU90:CY90"/>
    <mergeCell ref="GL88:GL90"/>
    <mergeCell ref="GM91:GM93"/>
    <mergeCell ref="AC93:AG93"/>
    <mergeCell ref="GB93:GF93"/>
    <mergeCell ref="GG93:GK93"/>
    <mergeCell ref="AC87:AG87"/>
    <mergeCell ref="AH87:AL87"/>
    <mergeCell ref="AM87:AQ87"/>
    <mergeCell ref="AR87:AV87"/>
    <mergeCell ref="AW87:BA87"/>
    <mergeCell ref="BB87:BF87"/>
    <mergeCell ref="A91:A99"/>
    <mergeCell ref="B91:B99"/>
    <mergeCell ref="C91:C99"/>
    <mergeCell ref="D91:D99"/>
    <mergeCell ref="E91:E99"/>
    <mergeCell ref="F91:F99"/>
    <mergeCell ref="FH90:FL90"/>
    <mergeCell ref="FM90:FQ90"/>
    <mergeCell ref="FR90:FV90"/>
    <mergeCell ref="A82:A90"/>
    <mergeCell ref="B82:B90"/>
    <mergeCell ref="CU96:CY96"/>
    <mergeCell ref="CF93:CJ93"/>
    <mergeCell ref="CK93:CO93"/>
    <mergeCell ref="AC96:AG96"/>
    <mergeCell ref="AH96:AL96"/>
    <mergeCell ref="AM96:AQ96"/>
    <mergeCell ref="AR96:AV96"/>
    <mergeCell ref="AW96:BA96"/>
    <mergeCell ref="I93:M93"/>
    <mergeCell ref="N93:R93"/>
    <mergeCell ref="S93:W93"/>
    <mergeCell ref="X93:AB93"/>
    <mergeCell ref="CA93:CE93"/>
    <mergeCell ref="BB96:BF96"/>
    <mergeCell ref="BG96:BK96"/>
    <mergeCell ref="FW90:GA90"/>
    <mergeCell ref="GB90:GF90"/>
    <mergeCell ref="GG90:GK90"/>
    <mergeCell ref="ED90:EH90"/>
    <mergeCell ref="EI90:EM90"/>
    <mergeCell ref="EN90:ER90"/>
    <mergeCell ref="ES90:EW90"/>
    <mergeCell ref="EX90:FB90"/>
    <mergeCell ref="FC90:FG90"/>
    <mergeCell ref="CZ90:DD90"/>
    <mergeCell ref="DE90:DI90"/>
    <mergeCell ref="DJ90:DN90"/>
    <mergeCell ref="DO90:DS90"/>
    <mergeCell ref="DT90:DX90"/>
    <mergeCell ref="DY90:EC90"/>
    <mergeCell ref="DE96:DI96"/>
    <mergeCell ref="DJ96:DN96"/>
    <mergeCell ref="CZ96:DD96"/>
    <mergeCell ref="FC96:FG96"/>
    <mergeCell ref="FH96:FL96"/>
    <mergeCell ref="FM96:FQ96"/>
    <mergeCell ref="FR96:FV96"/>
    <mergeCell ref="DO96:DS96"/>
    <mergeCell ref="DT96:DX96"/>
    <mergeCell ref="DY96:EC96"/>
    <mergeCell ref="ED96:EH96"/>
    <mergeCell ref="EI96:EM96"/>
    <mergeCell ref="EN96:ER96"/>
    <mergeCell ref="GL94:GL96"/>
    <mergeCell ref="GM94:GM96"/>
    <mergeCell ref="I96:M96"/>
    <mergeCell ref="N96:R96"/>
    <mergeCell ref="S96:W96"/>
    <mergeCell ref="X96:AB96"/>
    <mergeCell ref="EX93:FB93"/>
    <mergeCell ref="FC93:FG93"/>
    <mergeCell ref="FH93:FL93"/>
    <mergeCell ref="FM93:FQ93"/>
    <mergeCell ref="AR99:AV99"/>
    <mergeCell ref="AW99:BA99"/>
    <mergeCell ref="FW96:GA96"/>
    <mergeCell ref="GB96:GF96"/>
    <mergeCell ref="GG96:GK96"/>
    <mergeCell ref="DT93:DX93"/>
    <mergeCell ref="DY93:EC93"/>
    <mergeCell ref="ED93:EH93"/>
    <mergeCell ref="EI93:EM93"/>
    <mergeCell ref="EN93:ER93"/>
    <mergeCell ref="ES93:EW93"/>
    <mergeCell ref="CP93:CT93"/>
    <mergeCell ref="CU93:CY93"/>
    <mergeCell ref="CZ93:DD93"/>
    <mergeCell ref="DE93:DI93"/>
    <mergeCell ref="DJ93:DN93"/>
    <mergeCell ref="DO93:DS93"/>
    <mergeCell ref="BL93:BP93"/>
    <mergeCell ref="BQ93:BU93"/>
    <mergeCell ref="BV93:BZ93"/>
    <mergeCell ref="ES96:EW96"/>
    <mergeCell ref="EX96:FB96"/>
    <mergeCell ref="BL96:BP96"/>
    <mergeCell ref="BQ96:BU96"/>
    <mergeCell ref="BV96:BZ96"/>
    <mergeCell ref="CA96:CE96"/>
    <mergeCell ref="CF96:CJ96"/>
    <mergeCell ref="CK96:CO96"/>
    <mergeCell ref="CP96:CT96"/>
    <mergeCell ref="C100:C108"/>
    <mergeCell ref="D100:D108"/>
    <mergeCell ref="E100:E108"/>
    <mergeCell ref="F100:F108"/>
    <mergeCell ref="FH99:FL99"/>
    <mergeCell ref="FM99:FQ99"/>
    <mergeCell ref="FR99:FV99"/>
    <mergeCell ref="FW99:GA99"/>
    <mergeCell ref="GB99:GF99"/>
    <mergeCell ref="GG99:GK99"/>
    <mergeCell ref="ED99:EH99"/>
    <mergeCell ref="EI99:EM99"/>
    <mergeCell ref="EN99:ER99"/>
    <mergeCell ref="ES99:EW99"/>
    <mergeCell ref="EX99:FB99"/>
    <mergeCell ref="FC99:FG99"/>
    <mergeCell ref="CZ99:DD99"/>
    <mergeCell ref="DE99:DI99"/>
    <mergeCell ref="DJ99:DN99"/>
    <mergeCell ref="DO99:DS99"/>
    <mergeCell ref="DT99:DX99"/>
    <mergeCell ref="DY99:EC99"/>
    <mergeCell ref="BV99:BZ99"/>
    <mergeCell ref="CA99:CE99"/>
    <mergeCell ref="CF99:CJ99"/>
    <mergeCell ref="CK99:CO99"/>
    <mergeCell ref="CP99:CT99"/>
    <mergeCell ref="CU99:CY99"/>
    <mergeCell ref="CF102:CJ102"/>
    <mergeCell ref="CK102:CO102"/>
    <mergeCell ref="AH102:AL102"/>
    <mergeCell ref="AM102:AQ102"/>
    <mergeCell ref="AR102:AV102"/>
    <mergeCell ref="AW102:BA102"/>
    <mergeCell ref="BB102:BF102"/>
    <mergeCell ref="BG102:BK102"/>
    <mergeCell ref="GL100:GL102"/>
    <mergeCell ref="GM100:GM102"/>
    <mergeCell ref="I102:M102"/>
    <mergeCell ref="N102:R102"/>
    <mergeCell ref="S102:W102"/>
    <mergeCell ref="X102:AB102"/>
    <mergeCell ref="AC102:AG102"/>
    <mergeCell ref="GB102:GF102"/>
    <mergeCell ref="GG102:GK102"/>
    <mergeCell ref="GM97:GM99"/>
    <mergeCell ref="I99:M99"/>
    <mergeCell ref="N99:R99"/>
    <mergeCell ref="S99:W99"/>
    <mergeCell ref="X99:AB99"/>
    <mergeCell ref="AC99:AG99"/>
    <mergeCell ref="AH99:AL99"/>
    <mergeCell ref="AM99:AQ99"/>
    <mergeCell ref="GL97:GL99"/>
    <mergeCell ref="BB99:BF99"/>
    <mergeCell ref="BG99:BK99"/>
    <mergeCell ref="BL99:BP99"/>
    <mergeCell ref="BQ99:BU99"/>
    <mergeCell ref="GL103:GL105"/>
    <mergeCell ref="GM103:GM105"/>
    <mergeCell ref="I105:M105"/>
    <mergeCell ref="N105:R105"/>
    <mergeCell ref="S105:W105"/>
    <mergeCell ref="X105:AB105"/>
    <mergeCell ref="EX102:FB102"/>
    <mergeCell ref="FC102:FG102"/>
    <mergeCell ref="FH102:FL102"/>
    <mergeCell ref="FM102:FQ102"/>
    <mergeCell ref="FR102:FV102"/>
    <mergeCell ref="FW102:GA102"/>
    <mergeCell ref="DT102:DX102"/>
    <mergeCell ref="DY102:EC102"/>
    <mergeCell ref="ED102:EH102"/>
    <mergeCell ref="EI102:EM102"/>
    <mergeCell ref="EN102:ER102"/>
    <mergeCell ref="ES102:EW102"/>
    <mergeCell ref="CP102:CT102"/>
    <mergeCell ref="CU102:CY102"/>
    <mergeCell ref="CZ102:DD102"/>
    <mergeCell ref="DE102:DI102"/>
    <mergeCell ref="DJ102:DN102"/>
    <mergeCell ref="DO102:DS102"/>
    <mergeCell ref="BL102:BP102"/>
    <mergeCell ref="BQ102:BU102"/>
    <mergeCell ref="BV102:BZ102"/>
    <mergeCell ref="CA102:CE102"/>
    <mergeCell ref="CK105:CO105"/>
    <mergeCell ref="CP105:CT105"/>
    <mergeCell ref="CU105:CY105"/>
    <mergeCell ref="CZ105:DD105"/>
    <mergeCell ref="DE105:DI105"/>
    <mergeCell ref="CF105:CJ105"/>
    <mergeCell ref="AC105:AG105"/>
    <mergeCell ref="AH105:AL105"/>
    <mergeCell ref="AM105:AQ105"/>
    <mergeCell ref="AR105:AV105"/>
    <mergeCell ref="AW105:BA105"/>
    <mergeCell ref="BB105:BF105"/>
    <mergeCell ref="DJ105:DN105"/>
    <mergeCell ref="GM106:GM108"/>
    <mergeCell ref="I108:M108"/>
    <mergeCell ref="N108:R108"/>
    <mergeCell ref="S108:W108"/>
    <mergeCell ref="X108:AB108"/>
    <mergeCell ref="AC108:AG108"/>
    <mergeCell ref="AH108:AL108"/>
    <mergeCell ref="AM108:AQ108"/>
    <mergeCell ref="AR108:AV108"/>
    <mergeCell ref="AW108:BA108"/>
    <mergeCell ref="FW105:GA105"/>
    <mergeCell ref="GB105:GF105"/>
    <mergeCell ref="GG105:GK105"/>
    <mergeCell ref="BV108:BZ108"/>
    <mergeCell ref="CA108:CE108"/>
    <mergeCell ref="CF108:CJ108"/>
    <mergeCell ref="CK108:CO108"/>
    <mergeCell ref="CP108:CT108"/>
    <mergeCell ref="CU108:CY108"/>
    <mergeCell ref="ED108:EH108"/>
    <mergeCell ref="EI108:EM108"/>
    <mergeCell ref="EX108:FB108"/>
    <mergeCell ref="FC108:FG108"/>
    <mergeCell ref="A100:A108"/>
    <mergeCell ref="B100:B108"/>
    <mergeCell ref="GL106:GL108"/>
    <mergeCell ref="BB108:BF108"/>
    <mergeCell ref="BG108:BK108"/>
    <mergeCell ref="BL108:BP108"/>
    <mergeCell ref="BQ108:BU108"/>
    <mergeCell ref="ES105:EW105"/>
    <mergeCell ref="EX105:FB105"/>
    <mergeCell ref="FC105:FG105"/>
    <mergeCell ref="FH105:FL105"/>
    <mergeCell ref="FM105:FQ105"/>
    <mergeCell ref="FR105:FV105"/>
    <mergeCell ref="DO105:DS105"/>
    <mergeCell ref="DT105:DX105"/>
    <mergeCell ref="DY105:EC105"/>
    <mergeCell ref="ED105:EH105"/>
    <mergeCell ref="EI105:EM105"/>
    <mergeCell ref="EN105:ER105"/>
    <mergeCell ref="BG105:BK105"/>
    <mergeCell ref="BL105:BP105"/>
    <mergeCell ref="BQ105:BU105"/>
    <mergeCell ref="BV105:BZ105"/>
    <mergeCell ref="CA105:CE105"/>
    <mergeCell ref="FH108:FL108"/>
    <mergeCell ref="FM108:FQ108"/>
    <mergeCell ref="FR108:FV108"/>
    <mergeCell ref="FW108:GA108"/>
    <mergeCell ref="GB108:GF108"/>
    <mergeCell ref="GG108:GK108"/>
    <mergeCell ref="EN108:ER108"/>
    <mergeCell ref="ES108:EW108"/>
    <mergeCell ref="CZ108:DD108"/>
    <mergeCell ref="DE108:DI108"/>
    <mergeCell ref="DJ108:DN108"/>
    <mergeCell ref="DO108:DS108"/>
    <mergeCell ref="DT108:DX108"/>
    <mergeCell ref="DY108:EC108"/>
    <mergeCell ref="GL112:GL114"/>
    <mergeCell ref="GM112:GM114"/>
    <mergeCell ref="I114:M114"/>
    <mergeCell ref="N114:R114"/>
    <mergeCell ref="S114:W114"/>
    <mergeCell ref="X114:AB114"/>
    <mergeCell ref="EX111:FB111"/>
    <mergeCell ref="FC111:FG111"/>
    <mergeCell ref="FH111:FL111"/>
    <mergeCell ref="FM111:FQ111"/>
    <mergeCell ref="FR111:FV111"/>
    <mergeCell ref="FW111:GA111"/>
    <mergeCell ref="DE111:DI111"/>
    <mergeCell ref="DJ111:DN111"/>
    <mergeCell ref="DO111:DS111"/>
    <mergeCell ref="BL111:BP111"/>
    <mergeCell ref="BQ111:BU111"/>
    <mergeCell ref="BV111:BZ111"/>
    <mergeCell ref="CA111:CE111"/>
    <mergeCell ref="CF111:CJ111"/>
    <mergeCell ref="CP114:CT114"/>
    <mergeCell ref="CU114:CY114"/>
    <mergeCell ref="CZ114:DD114"/>
    <mergeCell ref="DE114:DI114"/>
    <mergeCell ref="DJ114:DN114"/>
    <mergeCell ref="A109:A117"/>
    <mergeCell ref="B109:B117"/>
    <mergeCell ref="C109:C117"/>
    <mergeCell ref="D109:D117"/>
    <mergeCell ref="E109:E117"/>
    <mergeCell ref="F109:F117"/>
    <mergeCell ref="AH111:AL111"/>
    <mergeCell ref="AM111:AQ111"/>
    <mergeCell ref="AR111:AV111"/>
    <mergeCell ref="AW111:BA111"/>
    <mergeCell ref="BB111:BF111"/>
    <mergeCell ref="BG111:BK111"/>
    <mergeCell ref="GL109:GL111"/>
    <mergeCell ref="GM109:GM111"/>
    <mergeCell ref="I111:M111"/>
    <mergeCell ref="N111:R111"/>
    <mergeCell ref="S111:W111"/>
    <mergeCell ref="X111:AB111"/>
    <mergeCell ref="AC111:AG111"/>
    <mergeCell ref="GB111:GF111"/>
    <mergeCell ref="GG111:GK111"/>
    <mergeCell ref="DT111:DX111"/>
    <mergeCell ref="DY111:EC111"/>
    <mergeCell ref="ED111:EH111"/>
    <mergeCell ref="EI111:EM111"/>
    <mergeCell ref="EN111:ER111"/>
    <mergeCell ref="ES111:EW111"/>
    <mergeCell ref="CP111:CT111"/>
    <mergeCell ref="CU111:CY111"/>
    <mergeCell ref="CZ111:DD111"/>
    <mergeCell ref="CK111:CO111"/>
    <mergeCell ref="AC114:AG114"/>
    <mergeCell ref="AH114:AL114"/>
    <mergeCell ref="AM114:AQ114"/>
    <mergeCell ref="AR114:AV114"/>
    <mergeCell ref="AW114:BA114"/>
    <mergeCell ref="BB114:BF114"/>
    <mergeCell ref="GM115:GM117"/>
    <mergeCell ref="I117:M117"/>
    <mergeCell ref="N117:R117"/>
    <mergeCell ref="S117:W117"/>
    <mergeCell ref="X117:AB117"/>
    <mergeCell ref="AC117:AG117"/>
    <mergeCell ref="AH117:AL117"/>
    <mergeCell ref="AM117:AQ117"/>
    <mergeCell ref="AR117:AV117"/>
    <mergeCell ref="AW117:BA117"/>
    <mergeCell ref="FW114:GA114"/>
    <mergeCell ref="GB114:GF114"/>
    <mergeCell ref="GG114:GK114"/>
    <mergeCell ref="GL115:GL117"/>
    <mergeCell ref="BB117:BF117"/>
    <mergeCell ref="BG117:BK117"/>
    <mergeCell ref="BL117:BP117"/>
    <mergeCell ref="BQ117:BU117"/>
    <mergeCell ref="ES114:EW114"/>
    <mergeCell ref="EX114:FB114"/>
    <mergeCell ref="BG114:BK114"/>
    <mergeCell ref="FC114:FG114"/>
    <mergeCell ref="FH114:FL114"/>
    <mergeCell ref="FM114:FQ114"/>
    <mergeCell ref="FR114:FV114"/>
    <mergeCell ref="DO114:DS114"/>
    <mergeCell ref="DT114:DX114"/>
    <mergeCell ref="DY114:EC114"/>
    <mergeCell ref="ED114:EH114"/>
    <mergeCell ref="EI114:EM114"/>
    <mergeCell ref="EN114:ER114"/>
    <mergeCell ref="C118:C126"/>
    <mergeCell ref="D118:D126"/>
    <mergeCell ref="E118:E126"/>
    <mergeCell ref="F118:F126"/>
    <mergeCell ref="FH117:FL117"/>
    <mergeCell ref="FM117:FQ117"/>
    <mergeCell ref="FR117:FV117"/>
    <mergeCell ref="CP123:CT123"/>
    <mergeCell ref="CU123:CY123"/>
    <mergeCell ref="CZ123:DD123"/>
    <mergeCell ref="DE123:DI123"/>
    <mergeCell ref="AC123:AG123"/>
    <mergeCell ref="AH123:AL123"/>
    <mergeCell ref="AM123:AQ123"/>
    <mergeCell ref="AR123:AV123"/>
    <mergeCell ref="AW123:BA123"/>
    <mergeCell ref="CK114:CO114"/>
    <mergeCell ref="BL114:BP114"/>
    <mergeCell ref="BQ114:BU114"/>
    <mergeCell ref="BV114:BZ114"/>
    <mergeCell ref="CA114:CE114"/>
    <mergeCell ref="CF114:CJ114"/>
    <mergeCell ref="CF120:CJ120"/>
    <mergeCell ref="CK120:CO120"/>
    <mergeCell ref="AH120:AL120"/>
    <mergeCell ref="AM120:AQ120"/>
    <mergeCell ref="AR120:AV120"/>
    <mergeCell ref="AW120:BA120"/>
    <mergeCell ref="BB120:BF120"/>
    <mergeCell ref="BG120:BK120"/>
    <mergeCell ref="G118:G120"/>
    <mergeCell ref="H118:H120"/>
    <mergeCell ref="AH126:AL126"/>
    <mergeCell ref="AM126:AQ126"/>
    <mergeCell ref="AR126:AV126"/>
    <mergeCell ref="AW126:BA126"/>
    <mergeCell ref="FW123:GA123"/>
    <mergeCell ref="GB117:GF117"/>
    <mergeCell ref="ED120:EH120"/>
    <mergeCell ref="EI120:EM120"/>
    <mergeCell ref="EN120:ER120"/>
    <mergeCell ref="ES120:EW120"/>
    <mergeCell ref="CP120:CT120"/>
    <mergeCell ref="CU120:CY120"/>
    <mergeCell ref="CZ120:DD120"/>
    <mergeCell ref="DE120:DI120"/>
    <mergeCell ref="DJ120:DN120"/>
    <mergeCell ref="DO120:DS120"/>
    <mergeCell ref="BL120:BP120"/>
    <mergeCell ref="BQ120:BU120"/>
    <mergeCell ref="BV120:BZ120"/>
    <mergeCell ref="CA120:CE120"/>
    <mergeCell ref="CK123:CO123"/>
    <mergeCell ref="GG117:GK117"/>
    <mergeCell ref="ED117:EH117"/>
    <mergeCell ref="EI117:EM117"/>
    <mergeCell ref="EN117:ER117"/>
    <mergeCell ref="ES117:EW117"/>
    <mergeCell ref="EX117:FB117"/>
    <mergeCell ref="FC117:FG117"/>
    <mergeCell ref="CZ117:DD117"/>
    <mergeCell ref="DE117:DI117"/>
    <mergeCell ref="DJ117:DN117"/>
    <mergeCell ref="DO117:DS117"/>
    <mergeCell ref="DT117:DX117"/>
    <mergeCell ref="DY117:EC117"/>
    <mergeCell ref="BV117:BZ117"/>
    <mergeCell ref="CA117:CE117"/>
    <mergeCell ref="CF117:CJ117"/>
    <mergeCell ref="CK117:CO117"/>
    <mergeCell ref="CP117:CT117"/>
    <mergeCell ref="CU117:CY117"/>
    <mergeCell ref="FW117:GA117"/>
    <mergeCell ref="GL118:GL120"/>
    <mergeCell ref="GM118:GM120"/>
    <mergeCell ref="GO118:GO126"/>
    <mergeCell ref="I120:M120"/>
    <mergeCell ref="N120:R120"/>
    <mergeCell ref="S120:W120"/>
    <mergeCell ref="X120:AB120"/>
    <mergeCell ref="AC120:AG120"/>
    <mergeCell ref="GB120:GF120"/>
    <mergeCell ref="GG120:GK120"/>
    <mergeCell ref="G121:G123"/>
    <mergeCell ref="H121:H123"/>
    <mergeCell ref="GL121:GL123"/>
    <mergeCell ref="GM121:GM123"/>
    <mergeCell ref="I123:M123"/>
    <mergeCell ref="N123:R123"/>
    <mergeCell ref="S123:W123"/>
    <mergeCell ref="X123:AB123"/>
    <mergeCell ref="EX120:FB120"/>
    <mergeCell ref="FC120:FG120"/>
    <mergeCell ref="FH120:FL120"/>
    <mergeCell ref="FM120:FQ120"/>
    <mergeCell ref="FR120:FV120"/>
    <mergeCell ref="FW120:GA120"/>
    <mergeCell ref="DT120:DX120"/>
    <mergeCell ref="DY120:EC120"/>
    <mergeCell ref="GM124:GM126"/>
    <mergeCell ref="I126:M126"/>
    <mergeCell ref="N126:R126"/>
    <mergeCell ref="S126:W126"/>
    <mergeCell ref="X126:AB126"/>
    <mergeCell ref="AC126:AG126"/>
    <mergeCell ref="GL124:GL126"/>
    <mergeCell ref="BB126:BF126"/>
    <mergeCell ref="BG126:BK126"/>
    <mergeCell ref="BL126:BP126"/>
    <mergeCell ref="BQ126:BU126"/>
    <mergeCell ref="ES123:EW123"/>
    <mergeCell ref="EX123:FB123"/>
    <mergeCell ref="FC123:FG123"/>
    <mergeCell ref="FH123:FL123"/>
    <mergeCell ref="FM123:FQ123"/>
    <mergeCell ref="FR123:FV123"/>
    <mergeCell ref="DO123:DS123"/>
    <mergeCell ref="DT123:DX123"/>
    <mergeCell ref="DY123:EC123"/>
    <mergeCell ref="ED123:EH123"/>
    <mergeCell ref="EI123:EM123"/>
    <mergeCell ref="EN123:ER123"/>
    <mergeCell ref="BG123:BK123"/>
    <mergeCell ref="BL123:BP123"/>
    <mergeCell ref="BQ123:BU123"/>
    <mergeCell ref="BV123:BZ123"/>
    <mergeCell ref="CA123:CE123"/>
    <mergeCell ref="CF123:CJ123"/>
    <mergeCell ref="GB126:GF126"/>
    <mergeCell ref="GG126:GK126"/>
    <mergeCell ref="CK126:CO126"/>
    <mergeCell ref="CP126:CT126"/>
    <mergeCell ref="CU126:CY126"/>
    <mergeCell ref="GB123:GF123"/>
    <mergeCell ref="GG123:GK123"/>
    <mergeCell ref="BB123:BF123"/>
    <mergeCell ref="DJ123:DN123"/>
    <mergeCell ref="A127:A135"/>
    <mergeCell ref="B127:B135"/>
    <mergeCell ref="C127:C135"/>
    <mergeCell ref="D127:D135"/>
    <mergeCell ref="E127:E135"/>
    <mergeCell ref="F127:F135"/>
    <mergeCell ref="FH126:FL126"/>
    <mergeCell ref="FM126:FQ126"/>
    <mergeCell ref="FR126:FV126"/>
    <mergeCell ref="FW126:GA126"/>
    <mergeCell ref="ED126:EH126"/>
    <mergeCell ref="EI126:EM126"/>
    <mergeCell ref="EN126:ER126"/>
    <mergeCell ref="ES126:EW126"/>
    <mergeCell ref="EX126:FB126"/>
    <mergeCell ref="FC126:FG126"/>
    <mergeCell ref="CZ126:DD126"/>
    <mergeCell ref="DE126:DI126"/>
    <mergeCell ref="DJ126:DN126"/>
    <mergeCell ref="DO126:DS126"/>
    <mergeCell ref="DT126:DX126"/>
    <mergeCell ref="DY126:EC126"/>
    <mergeCell ref="BV126:BZ126"/>
    <mergeCell ref="CA126:CE126"/>
    <mergeCell ref="CF126:CJ126"/>
    <mergeCell ref="A118:A126"/>
    <mergeCell ref="B118:B126"/>
    <mergeCell ref="AH129:AL129"/>
    <mergeCell ref="AM129:AQ129"/>
    <mergeCell ref="AR129:AV129"/>
    <mergeCell ref="AW129:BA129"/>
    <mergeCell ref="BB129:BF129"/>
    <mergeCell ref="BG129:BK129"/>
    <mergeCell ref="G127:G129"/>
    <mergeCell ref="H127:H129"/>
    <mergeCell ref="GL127:GL129"/>
    <mergeCell ref="GM127:GM129"/>
    <mergeCell ref="GO127:GO135"/>
    <mergeCell ref="I129:M129"/>
    <mergeCell ref="N129:R129"/>
    <mergeCell ref="S129:W129"/>
    <mergeCell ref="X129:AB129"/>
    <mergeCell ref="AC129:AG129"/>
    <mergeCell ref="GB129:GF129"/>
    <mergeCell ref="GG129:GK129"/>
    <mergeCell ref="G130:G132"/>
    <mergeCell ref="H130:H132"/>
    <mergeCell ref="GL130:GL132"/>
    <mergeCell ref="GM130:GM132"/>
    <mergeCell ref="I132:M132"/>
    <mergeCell ref="N132:R132"/>
    <mergeCell ref="S132:W132"/>
    <mergeCell ref="X132:AB132"/>
    <mergeCell ref="EX129:FB129"/>
    <mergeCell ref="FC129:FG129"/>
    <mergeCell ref="FH129:FL129"/>
    <mergeCell ref="FM129:FQ129"/>
    <mergeCell ref="BG132:BK132"/>
    <mergeCell ref="BL132:BP132"/>
    <mergeCell ref="BQ132:BU132"/>
    <mergeCell ref="BV132:BZ132"/>
    <mergeCell ref="CA132:CE132"/>
    <mergeCell ref="CF132:CJ132"/>
    <mergeCell ref="FR129:FV129"/>
    <mergeCell ref="FW129:GA129"/>
    <mergeCell ref="DT129:DX129"/>
    <mergeCell ref="DY129:EC129"/>
    <mergeCell ref="ED129:EH129"/>
    <mergeCell ref="EI129:EM129"/>
    <mergeCell ref="EN129:ER129"/>
    <mergeCell ref="ES129:EW129"/>
    <mergeCell ref="CP129:CT129"/>
    <mergeCell ref="CU129:CY129"/>
    <mergeCell ref="CZ129:DD129"/>
    <mergeCell ref="DE129:DI129"/>
    <mergeCell ref="DJ129:DN129"/>
    <mergeCell ref="DO129:DS129"/>
    <mergeCell ref="BL129:BP129"/>
    <mergeCell ref="BQ129:BU129"/>
    <mergeCell ref="BV129:BZ129"/>
    <mergeCell ref="CA129:CE129"/>
    <mergeCell ref="CF129:CJ129"/>
    <mergeCell ref="CK129:CO129"/>
    <mergeCell ref="EX132:FB132"/>
    <mergeCell ref="FC132:FG132"/>
    <mergeCell ref="FH132:FL132"/>
    <mergeCell ref="FM132:FQ132"/>
    <mergeCell ref="FR132:FV132"/>
    <mergeCell ref="DO132:DS132"/>
    <mergeCell ref="DT132:DX132"/>
    <mergeCell ref="DY132:EC132"/>
    <mergeCell ref="ED132:EH132"/>
    <mergeCell ref="EI132:EM132"/>
    <mergeCell ref="EN132:ER132"/>
    <mergeCell ref="CK132:CO132"/>
    <mergeCell ref="CP132:CT132"/>
    <mergeCell ref="CU132:CY132"/>
    <mergeCell ref="CZ132:DD132"/>
    <mergeCell ref="DE132:DI132"/>
    <mergeCell ref="DJ132:DN132"/>
    <mergeCell ref="AC132:AG132"/>
    <mergeCell ref="FW132:GA132"/>
    <mergeCell ref="GB132:GF132"/>
    <mergeCell ref="GG132:GK132"/>
    <mergeCell ref="AH132:AL132"/>
    <mergeCell ref="AM132:AQ132"/>
    <mergeCell ref="AR132:AV132"/>
    <mergeCell ref="AW132:BA132"/>
    <mergeCell ref="BB132:BF132"/>
    <mergeCell ref="FH135:FL135"/>
    <mergeCell ref="FM135:FQ135"/>
    <mergeCell ref="FR135:FV135"/>
    <mergeCell ref="FW135:GA135"/>
    <mergeCell ref="GB135:GF135"/>
    <mergeCell ref="GG135:GK135"/>
    <mergeCell ref="ED135:EH135"/>
    <mergeCell ref="EI135:EM135"/>
    <mergeCell ref="EN135:ER135"/>
    <mergeCell ref="ES135:EW135"/>
    <mergeCell ref="EX135:FB135"/>
    <mergeCell ref="FC135:FG135"/>
    <mergeCell ref="CZ135:DD135"/>
    <mergeCell ref="DE135:DI135"/>
    <mergeCell ref="DJ135:DN135"/>
    <mergeCell ref="DO135:DS135"/>
    <mergeCell ref="DT135:DX135"/>
    <mergeCell ref="DY135:EC135"/>
    <mergeCell ref="BB135:BF135"/>
    <mergeCell ref="BG135:BK135"/>
    <mergeCell ref="BL135:BP135"/>
    <mergeCell ref="BQ135:BU135"/>
    <mergeCell ref="ES132:EW132"/>
    <mergeCell ref="GB136:GF138"/>
    <mergeCell ref="GG136:GK136"/>
    <mergeCell ref="GG137:GK137"/>
    <mergeCell ref="GG138:GK138"/>
    <mergeCell ref="BV135:BZ135"/>
    <mergeCell ref="CA135:CE135"/>
    <mergeCell ref="CF135:CJ135"/>
    <mergeCell ref="CK135:CO135"/>
    <mergeCell ref="CP135:CT135"/>
    <mergeCell ref="CU135:CY135"/>
    <mergeCell ref="GM133:GM135"/>
    <mergeCell ref="I135:M135"/>
    <mergeCell ref="N135:R135"/>
    <mergeCell ref="S135:W135"/>
    <mergeCell ref="X135:AB135"/>
    <mergeCell ref="AC135:AG135"/>
    <mergeCell ref="AH135:AL135"/>
    <mergeCell ref="AM135:AQ135"/>
    <mergeCell ref="AR135:AV135"/>
    <mergeCell ref="AW135:BA135"/>
    <mergeCell ref="GL133:GL135"/>
    <mergeCell ref="C144:C146"/>
    <mergeCell ref="D144:D146"/>
    <mergeCell ref="E144:E146"/>
    <mergeCell ref="CP146:CT146"/>
    <mergeCell ref="CU146:CY146"/>
    <mergeCell ref="CZ146:DD146"/>
    <mergeCell ref="DE146:DI146"/>
    <mergeCell ref="DJ146:DN146"/>
    <mergeCell ref="BG146:BK146"/>
    <mergeCell ref="BL146:BP146"/>
    <mergeCell ref="BQ146:BU146"/>
    <mergeCell ref="BV146:BZ146"/>
    <mergeCell ref="CA146:CE146"/>
    <mergeCell ref="CF146:CJ146"/>
    <mergeCell ref="GO144:GO146"/>
    <mergeCell ref="I145:BA145"/>
    <mergeCell ref="BB145:DI145"/>
    <mergeCell ref="DJ145:FB145"/>
    <mergeCell ref="I146:M146"/>
    <mergeCell ref="N146:R146"/>
    <mergeCell ref="S146:W146"/>
    <mergeCell ref="X146:AB146"/>
    <mergeCell ref="AC146:AG146"/>
    <mergeCell ref="AH146:AL146"/>
    <mergeCell ref="F144:F146"/>
    <mergeCell ref="I144:GK144"/>
    <mergeCell ref="GL144:GL146"/>
    <mergeCell ref="GM144:GM146"/>
    <mergeCell ref="AM146:AQ146"/>
    <mergeCell ref="AR146:AV146"/>
    <mergeCell ref="AW146:BA146"/>
    <mergeCell ref="BB146:BF146"/>
    <mergeCell ref="GO147:GO155"/>
    <mergeCell ref="I149:M149"/>
    <mergeCell ref="N149:R149"/>
    <mergeCell ref="S149:W149"/>
    <mergeCell ref="X149:AB149"/>
    <mergeCell ref="AC149:AG149"/>
    <mergeCell ref="AH149:AL149"/>
    <mergeCell ref="FW146:GA146"/>
    <mergeCell ref="GB146:GF146"/>
    <mergeCell ref="GG146:GK146"/>
    <mergeCell ref="A147:A155"/>
    <mergeCell ref="B147:B155"/>
    <mergeCell ref="C147:C155"/>
    <mergeCell ref="D147:D155"/>
    <mergeCell ref="E147:E155"/>
    <mergeCell ref="F147:F155"/>
    <mergeCell ref="ES146:EW146"/>
    <mergeCell ref="EX146:FB146"/>
    <mergeCell ref="FC146:FG146"/>
    <mergeCell ref="FH146:FL146"/>
    <mergeCell ref="FM146:FQ146"/>
    <mergeCell ref="FR146:FV146"/>
    <mergeCell ref="DO146:DS146"/>
    <mergeCell ref="DT146:DX146"/>
    <mergeCell ref="DY146:EC146"/>
    <mergeCell ref="ED146:EH146"/>
    <mergeCell ref="EI146:EM146"/>
    <mergeCell ref="EN146:ER146"/>
    <mergeCell ref="CK146:CO146"/>
    <mergeCell ref="DE149:DI149"/>
    <mergeCell ref="A144:A146"/>
    <mergeCell ref="B144:B146"/>
    <mergeCell ref="DT149:DX149"/>
    <mergeCell ref="BQ149:BU149"/>
    <mergeCell ref="BV149:BZ149"/>
    <mergeCell ref="CA149:CE149"/>
    <mergeCell ref="CF149:CJ149"/>
    <mergeCell ref="CK149:CO149"/>
    <mergeCell ref="CP149:CT149"/>
    <mergeCell ref="AM149:AQ149"/>
    <mergeCell ref="AR149:AV149"/>
    <mergeCell ref="AW149:BA149"/>
    <mergeCell ref="BB149:BF149"/>
    <mergeCell ref="BG149:BK149"/>
    <mergeCell ref="BL149:BP149"/>
    <mergeCell ref="CF152:CJ152"/>
    <mergeCell ref="CK152:CO152"/>
    <mergeCell ref="GL147:GL149"/>
    <mergeCell ref="GM147:GM149"/>
    <mergeCell ref="AH152:AL152"/>
    <mergeCell ref="AM152:AQ152"/>
    <mergeCell ref="AR152:AV152"/>
    <mergeCell ref="AW152:BA152"/>
    <mergeCell ref="BB152:BF152"/>
    <mergeCell ref="BG152:BK152"/>
    <mergeCell ref="GG149:GK149"/>
    <mergeCell ref="GL150:GL152"/>
    <mergeCell ref="GM150:GM152"/>
    <mergeCell ref="I152:M152"/>
    <mergeCell ref="N152:R152"/>
    <mergeCell ref="S152:W152"/>
    <mergeCell ref="X152:AB152"/>
    <mergeCell ref="AC152:AG152"/>
    <mergeCell ref="FC149:FG149"/>
    <mergeCell ref="FH149:FL149"/>
    <mergeCell ref="FM149:FQ149"/>
    <mergeCell ref="FR149:FV149"/>
    <mergeCell ref="FW149:GA149"/>
    <mergeCell ref="GB149:GF149"/>
    <mergeCell ref="DY149:EC149"/>
    <mergeCell ref="ED149:EH149"/>
    <mergeCell ref="EI149:EM149"/>
    <mergeCell ref="EN149:ER149"/>
    <mergeCell ref="ES149:EW149"/>
    <mergeCell ref="EX149:FB149"/>
    <mergeCell ref="CU149:CY149"/>
    <mergeCell ref="CZ149:DD149"/>
    <mergeCell ref="GB152:GF152"/>
    <mergeCell ref="GG152:GK152"/>
    <mergeCell ref="DJ149:DN149"/>
    <mergeCell ref="DO149:DS149"/>
    <mergeCell ref="GL153:GL155"/>
    <mergeCell ref="GM153:GM155"/>
    <mergeCell ref="I155:M155"/>
    <mergeCell ref="N155:R155"/>
    <mergeCell ref="S155:W155"/>
    <mergeCell ref="X155:AB155"/>
    <mergeCell ref="EX152:FB152"/>
    <mergeCell ref="FC152:FG152"/>
    <mergeCell ref="FH152:FL152"/>
    <mergeCell ref="FM152:FQ152"/>
    <mergeCell ref="FR152:FV152"/>
    <mergeCell ref="FW152:GA152"/>
    <mergeCell ref="DT152:DX152"/>
    <mergeCell ref="DY152:EC152"/>
    <mergeCell ref="ED152:EH152"/>
    <mergeCell ref="EI152:EM152"/>
    <mergeCell ref="EN152:ER152"/>
    <mergeCell ref="ES152:EW152"/>
    <mergeCell ref="CP152:CT152"/>
    <mergeCell ref="CU152:CY152"/>
    <mergeCell ref="CZ152:DD152"/>
    <mergeCell ref="DE152:DI152"/>
    <mergeCell ref="DJ152:DN152"/>
    <mergeCell ref="DO152:DS152"/>
    <mergeCell ref="BL152:BP152"/>
    <mergeCell ref="BQ152:BU152"/>
    <mergeCell ref="BV152:BZ152"/>
    <mergeCell ref="CA152:CE152"/>
    <mergeCell ref="CP155:CT155"/>
    <mergeCell ref="CU155:CY155"/>
    <mergeCell ref="CZ155:DD155"/>
    <mergeCell ref="DE155:DI155"/>
    <mergeCell ref="DJ155:DN155"/>
    <mergeCell ref="BG155:BK155"/>
    <mergeCell ref="BL155:BP155"/>
    <mergeCell ref="BQ155:BU155"/>
    <mergeCell ref="BV155:BZ155"/>
    <mergeCell ref="CA155:CE155"/>
    <mergeCell ref="CF155:CJ155"/>
    <mergeCell ref="AC155:AG155"/>
    <mergeCell ref="AH155:AL155"/>
    <mergeCell ref="AM155:AQ155"/>
    <mergeCell ref="AR155:AV155"/>
    <mergeCell ref="AW155:BA155"/>
    <mergeCell ref="BB155:BF155"/>
    <mergeCell ref="GL156:GL158"/>
    <mergeCell ref="GM156:GM158"/>
    <mergeCell ref="GO156:GO164"/>
    <mergeCell ref="I158:M158"/>
    <mergeCell ref="N158:R158"/>
    <mergeCell ref="S158:W158"/>
    <mergeCell ref="X158:AB158"/>
    <mergeCell ref="AC158:AG158"/>
    <mergeCell ref="AH158:AL158"/>
    <mergeCell ref="FW155:GA155"/>
    <mergeCell ref="GB155:GF155"/>
    <mergeCell ref="GG155:GK155"/>
    <mergeCell ref="BB158:BF158"/>
    <mergeCell ref="BG158:BK158"/>
    <mergeCell ref="BL158:BP158"/>
    <mergeCell ref="CF161:CJ161"/>
    <mergeCell ref="CK161:CO161"/>
    <mergeCell ref="AH161:AL161"/>
    <mergeCell ref="AM161:AQ161"/>
    <mergeCell ref="A156:A164"/>
    <mergeCell ref="B156:B164"/>
    <mergeCell ref="C156:C164"/>
    <mergeCell ref="D156:D164"/>
    <mergeCell ref="E156:E164"/>
    <mergeCell ref="F156:F164"/>
    <mergeCell ref="ES155:EW155"/>
    <mergeCell ref="EX155:FB155"/>
    <mergeCell ref="FC155:FG155"/>
    <mergeCell ref="FH155:FL155"/>
    <mergeCell ref="FM155:FQ155"/>
    <mergeCell ref="FR155:FV155"/>
    <mergeCell ref="DO155:DS155"/>
    <mergeCell ref="DT155:DX155"/>
    <mergeCell ref="DY155:EC155"/>
    <mergeCell ref="ED155:EH155"/>
    <mergeCell ref="EI155:EM155"/>
    <mergeCell ref="EN155:ER155"/>
    <mergeCell ref="CK155:CO155"/>
    <mergeCell ref="DE158:DI158"/>
    <mergeCell ref="DJ158:DN158"/>
    <mergeCell ref="DO158:DS158"/>
    <mergeCell ref="DT158:DX158"/>
    <mergeCell ref="BQ158:BU158"/>
    <mergeCell ref="BV158:BZ158"/>
    <mergeCell ref="CA158:CE158"/>
    <mergeCell ref="CF158:CJ158"/>
    <mergeCell ref="CK158:CO158"/>
    <mergeCell ref="CP158:CT158"/>
    <mergeCell ref="AM158:AQ158"/>
    <mergeCell ref="AR158:AV158"/>
    <mergeCell ref="AW158:BA158"/>
    <mergeCell ref="AR161:AV161"/>
    <mergeCell ref="AW161:BA161"/>
    <mergeCell ref="BB161:BF161"/>
    <mergeCell ref="BG161:BK161"/>
    <mergeCell ref="GG158:GK158"/>
    <mergeCell ref="GL159:GL161"/>
    <mergeCell ref="GM159:GM161"/>
    <mergeCell ref="I161:M161"/>
    <mergeCell ref="N161:R161"/>
    <mergeCell ref="S161:W161"/>
    <mergeCell ref="X161:AB161"/>
    <mergeCell ref="AC161:AG161"/>
    <mergeCell ref="FC158:FG158"/>
    <mergeCell ref="FH158:FL158"/>
    <mergeCell ref="FM158:FQ158"/>
    <mergeCell ref="FR158:FV158"/>
    <mergeCell ref="FW158:GA158"/>
    <mergeCell ref="GB158:GF158"/>
    <mergeCell ref="DY158:EC158"/>
    <mergeCell ref="ED158:EH158"/>
    <mergeCell ref="EI158:EM158"/>
    <mergeCell ref="EN158:ER158"/>
    <mergeCell ref="ES158:EW158"/>
    <mergeCell ref="EX158:FB158"/>
    <mergeCell ref="CU158:CY158"/>
    <mergeCell ref="CZ158:DD158"/>
    <mergeCell ref="GB161:GF161"/>
    <mergeCell ref="GG161:GK161"/>
    <mergeCell ref="GL162:GL164"/>
    <mergeCell ref="GM162:GM164"/>
    <mergeCell ref="I164:M164"/>
    <mergeCell ref="N164:R164"/>
    <mergeCell ref="S164:W164"/>
    <mergeCell ref="X164:AB164"/>
    <mergeCell ref="EX161:FB161"/>
    <mergeCell ref="FC161:FG161"/>
    <mergeCell ref="FH161:FL161"/>
    <mergeCell ref="FM161:FQ161"/>
    <mergeCell ref="FR161:FV161"/>
    <mergeCell ref="FW161:GA161"/>
    <mergeCell ref="DT161:DX161"/>
    <mergeCell ref="DY161:EC161"/>
    <mergeCell ref="ED161:EH161"/>
    <mergeCell ref="EI161:EM161"/>
    <mergeCell ref="EN161:ER161"/>
    <mergeCell ref="ES161:EW161"/>
    <mergeCell ref="CP161:CT161"/>
    <mergeCell ref="CU161:CY161"/>
    <mergeCell ref="CZ161:DD161"/>
    <mergeCell ref="DE161:DI161"/>
    <mergeCell ref="DJ161:DN161"/>
    <mergeCell ref="DO161:DS161"/>
    <mergeCell ref="BL161:BP161"/>
    <mergeCell ref="BQ161:BU161"/>
    <mergeCell ref="BV161:BZ161"/>
    <mergeCell ref="CA161:CE161"/>
    <mergeCell ref="CP164:CT164"/>
    <mergeCell ref="CU164:CY164"/>
    <mergeCell ref="CZ164:DD164"/>
    <mergeCell ref="DE164:DI164"/>
    <mergeCell ref="DJ164:DN164"/>
    <mergeCell ref="BG164:BK164"/>
    <mergeCell ref="BL164:BP164"/>
    <mergeCell ref="BQ164:BU164"/>
    <mergeCell ref="BV164:BZ164"/>
    <mergeCell ref="CA164:CE164"/>
    <mergeCell ref="CF164:CJ164"/>
    <mergeCell ref="AC164:AG164"/>
    <mergeCell ref="AH164:AL164"/>
    <mergeCell ref="AM164:AQ164"/>
    <mergeCell ref="AR164:AV164"/>
    <mergeCell ref="AW164:BA164"/>
    <mergeCell ref="BB164:BF164"/>
    <mergeCell ref="GL165:GL167"/>
    <mergeCell ref="GM165:GM167"/>
    <mergeCell ref="GO165:GO173"/>
    <mergeCell ref="I167:M167"/>
    <mergeCell ref="N167:R167"/>
    <mergeCell ref="S167:W167"/>
    <mergeCell ref="X167:AB167"/>
    <mergeCell ref="AC167:AG167"/>
    <mergeCell ref="AH167:AL167"/>
    <mergeCell ref="FW164:GA164"/>
    <mergeCell ref="GB164:GF164"/>
    <mergeCell ref="GG164:GK164"/>
    <mergeCell ref="BB167:BF167"/>
    <mergeCell ref="BG167:BK167"/>
    <mergeCell ref="BL167:BP167"/>
    <mergeCell ref="CF170:CJ170"/>
    <mergeCell ref="CK170:CO170"/>
    <mergeCell ref="AH170:AL170"/>
    <mergeCell ref="AM170:AQ170"/>
    <mergeCell ref="A165:A173"/>
    <mergeCell ref="B165:B173"/>
    <mergeCell ref="C165:C173"/>
    <mergeCell ref="D165:D173"/>
    <mergeCell ref="E165:E173"/>
    <mergeCell ref="F165:F173"/>
    <mergeCell ref="ES164:EW164"/>
    <mergeCell ref="EX164:FB164"/>
    <mergeCell ref="FC164:FG164"/>
    <mergeCell ref="FH164:FL164"/>
    <mergeCell ref="FM164:FQ164"/>
    <mergeCell ref="FR164:FV164"/>
    <mergeCell ref="DO164:DS164"/>
    <mergeCell ref="DT164:DX164"/>
    <mergeCell ref="DY164:EC164"/>
    <mergeCell ref="ED164:EH164"/>
    <mergeCell ref="EI164:EM164"/>
    <mergeCell ref="EN164:ER164"/>
    <mergeCell ref="CK164:CO164"/>
    <mergeCell ref="DE167:DI167"/>
    <mergeCell ref="DJ167:DN167"/>
    <mergeCell ref="DO167:DS167"/>
    <mergeCell ref="DT167:DX167"/>
    <mergeCell ref="BQ167:BU167"/>
    <mergeCell ref="BV167:BZ167"/>
    <mergeCell ref="CA167:CE167"/>
    <mergeCell ref="CF167:CJ167"/>
    <mergeCell ref="CK167:CO167"/>
    <mergeCell ref="CP167:CT167"/>
    <mergeCell ref="AM167:AQ167"/>
    <mergeCell ref="AR167:AV167"/>
    <mergeCell ref="AW167:BA167"/>
    <mergeCell ref="AR170:AV170"/>
    <mergeCell ref="AW170:BA170"/>
    <mergeCell ref="BB170:BF170"/>
    <mergeCell ref="BG170:BK170"/>
    <mergeCell ref="GG167:GK167"/>
    <mergeCell ref="GL168:GL170"/>
    <mergeCell ref="GM168:GM170"/>
    <mergeCell ref="I170:M170"/>
    <mergeCell ref="N170:R170"/>
    <mergeCell ref="S170:W170"/>
    <mergeCell ref="X170:AB170"/>
    <mergeCell ref="AC170:AG170"/>
    <mergeCell ref="FC167:FG167"/>
    <mergeCell ref="FH167:FL167"/>
    <mergeCell ref="FM167:FQ167"/>
    <mergeCell ref="FR167:FV167"/>
    <mergeCell ref="FW167:GA167"/>
    <mergeCell ref="GB167:GF167"/>
    <mergeCell ref="DY167:EC167"/>
    <mergeCell ref="ED167:EH167"/>
    <mergeCell ref="EI167:EM167"/>
    <mergeCell ref="EN167:ER167"/>
    <mergeCell ref="ES167:EW167"/>
    <mergeCell ref="EX167:FB167"/>
    <mergeCell ref="CU167:CY167"/>
    <mergeCell ref="CZ167:DD167"/>
    <mergeCell ref="GB170:GF170"/>
    <mergeCell ref="GG170:GK170"/>
    <mergeCell ref="GL171:GL173"/>
    <mergeCell ref="GM171:GM173"/>
    <mergeCell ref="I173:M173"/>
    <mergeCell ref="N173:R173"/>
    <mergeCell ref="S173:W173"/>
    <mergeCell ref="X173:AB173"/>
    <mergeCell ref="EX170:FB170"/>
    <mergeCell ref="FC170:FG170"/>
    <mergeCell ref="FH170:FL170"/>
    <mergeCell ref="FM170:FQ170"/>
    <mergeCell ref="FR170:FV170"/>
    <mergeCell ref="FW170:GA170"/>
    <mergeCell ref="DT170:DX170"/>
    <mergeCell ref="DY170:EC170"/>
    <mergeCell ref="ED170:EH170"/>
    <mergeCell ref="EI170:EM170"/>
    <mergeCell ref="EN170:ER170"/>
    <mergeCell ref="ES170:EW170"/>
    <mergeCell ref="CP170:CT170"/>
    <mergeCell ref="CU170:CY170"/>
    <mergeCell ref="CZ170:DD170"/>
    <mergeCell ref="DE170:DI170"/>
    <mergeCell ref="DJ170:DN170"/>
    <mergeCell ref="DO170:DS170"/>
    <mergeCell ref="BL170:BP170"/>
    <mergeCell ref="BQ170:BU170"/>
    <mergeCell ref="BV170:BZ170"/>
    <mergeCell ref="CA170:CE170"/>
    <mergeCell ref="CP173:CT173"/>
    <mergeCell ref="CU173:CY173"/>
    <mergeCell ref="CZ173:DD173"/>
    <mergeCell ref="DE173:DI173"/>
    <mergeCell ref="DJ173:DN173"/>
    <mergeCell ref="BG173:BK173"/>
    <mergeCell ref="BL173:BP173"/>
    <mergeCell ref="BQ173:BU173"/>
    <mergeCell ref="BV173:BZ173"/>
    <mergeCell ref="CA173:CE173"/>
    <mergeCell ref="CF173:CJ173"/>
    <mergeCell ref="AC173:AG173"/>
    <mergeCell ref="AH173:AL173"/>
    <mergeCell ref="AM173:AQ173"/>
    <mergeCell ref="AR173:AV173"/>
    <mergeCell ref="AW173:BA173"/>
    <mergeCell ref="BB173:BF173"/>
    <mergeCell ref="GL174:GL176"/>
    <mergeCell ref="GM174:GM176"/>
    <mergeCell ref="GO174:GO182"/>
    <mergeCell ref="I176:M176"/>
    <mergeCell ref="N176:R176"/>
    <mergeCell ref="S176:W176"/>
    <mergeCell ref="X176:AB176"/>
    <mergeCell ref="AC176:AG176"/>
    <mergeCell ref="AH176:AL176"/>
    <mergeCell ref="FW173:GA173"/>
    <mergeCell ref="GB173:GF173"/>
    <mergeCell ref="GG173:GK173"/>
    <mergeCell ref="BB176:BF176"/>
    <mergeCell ref="BG176:BK176"/>
    <mergeCell ref="BL176:BP176"/>
    <mergeCell ref="CF179:CJ179"/>
    <mergeCell ref="CK179:CO179"/>
    <mergeCell ref="AH179:AL179"/>
    <mergeCell ref="AM179:AQ179"/>
    <mergeCell ref="A174:A182"/>
    <mergeCell ref="B174:B182"/>
    <mergeCell ref="C174:C182"/>
    <mergeCell ref="D174:D182"/>
    <mergeCell ref="E174:E182"/>
    <mergeCell ref="F174:F182"/>
    <mergeCell ref="ES173:EW173"/>
    <mergeCell ref="EX173:FB173"/>
    <mergeCell ref="FC173:FG173"/>
    <mergeCell ref="FH173:FL173"/>
    <mergeCell ref="FM173:FQ173"/>
    <mergeCell ref="FR173:FV173"/>
    <mergeCell ref="DO173:DS173"/>
    <mergeCell ref="DT173:DX173"/>
    <mergeCell ref="DY173:EC173"/>
    <mergeCell ref="ED173:EH173"/>
    <mergeCell ref="EI173:EM173"/>
    <mergeCell ref="EN173:ER173"/>
    <mergeCell ref="CK173:CO173"/>
    <mergeCell ref="DE176:DI176"/>
    <mergeCell ref="DJ176:DN176"/>
    <mergeCell ref="DO176:DS176"/>
    <mergeCell ref="DT176:DX176"/>
    <mergeCell ref="BQ176:BU176"/>
    <mergeCell ref="BV176:BZ176"/>
    <mergeCell ref="CA176:CE176"/>
    <mergeCell ref="CF176:CJ176"/>
    <mergeCell ref="CK176:CO176"/>
    <mergeCell ref="CP176:CT176"/>
    <mergeCell ref="AM176:AQ176"/>
    <mergeCell ref="AR176:AV176"/>
    <mergeCell ref="AW176:BA176"/>
    <mergeCell ref="AR179:AV179"/>
    <mergeCell ref="AW179:BA179"/>
    <mergeCell ref="BB179:BF179"/>
    <mergeCell ref="BG179:BK179"/>
    <mergeCell ref="GG176:GK176"/>
    <mergeCell ref="GL177:GL179"/>
    <mergeCell ref="GM177:GM179"/>
    <mergeCell ref="I179:M179"/>
    <mergeCell ref="N179:R179"/>
    <mergeCell ref="S179:W179"/>
    <mergeCell ref="X179:AB179"/>
    <mergeCell ref="AC179:AG179"/>
    <mergeCell ref="FC176:FG176"/>
    <mergeCell ref="FH176:FL176"/>
    <mergeCell ref="FM176:FQ176"/>
    <mergeCell ref="FR176:FV176"/>
    <mergeCell ref="FW176:GA176"/>
    <mergeCell ref="GB176:GF176"/>
    <mergeCell ref="DY176:EC176"/>
    <mergeCell ref="ED176:EH176"/>
    <mergeCell ref="EI176:EM176"/>
    <mergeCell ref="EN176:ER176"/>
    <mergeCell ref="ES176:EW176"/>
    <mergeCell ref="EX176:FB176"/>
    <mergeCell ref="CU176:CY176"/>
    <mergeCell ref="CZ176:DD176"/>
    <mergeCell ref="GB179:GF179"/>
    <mergeCell ref="GG179:GK179"/>
    <mergeCell ref="GL180:GL182"/>
    <mergeCell ref="GM180:GM182"/>
    <mergeCell ref="I182:M182"/>
    <mergeCell ref="N182:R182"/>
    <mergeCell ref="S182:W182"/>
    <mergeCell ref="X182:AB182"/>
    <mergeCell ref="EX179:FB179"/>
    <mergeCell ref="FC179:FG179"/>
    <mergeCell ref="FH179:FL179"/>
    <mergeCell ref="FM179:FQ179"/>
    <mergeCell ref="FR179:FV179"/>
    <mergeCell ref="FW179:GA179"/>
    <mergeCell ref="DT179:DX179"/>
    <mergeCell ref="DY179:EC179"/>
    <mergeCell ref="ED179:EH179"/>
    <mergeCell ref="EI179:EM179"/>
    <mergeCell ref="EN179:ER179"/>
    <mergeCell ref="ES179:EW179"/>
    <mergeCell ref="CP179:CT179"/>
    <mergeCell ref="CU179:CY179"/>
    <mergeCell ref="CZ179:DD179"/>
    <mergeCell ref="DE179:DI179"/>
    <mergeCell ref="DJ179:DN179"/>
    <mergeCell ref="DO179:DS179"/>
    <mergeCell ref="BL179:BP179"/>
    <mergeCell ref="BQ179:BU179"/>
    <mergeCell ref="BV179:BZ179"/>
    <mergeCell ref="CA179:CE179"/>
    <mergeCell ref="CP182:CT182"/>
    <mergeCell ref="CU182:CY182"/>
    <mergeCell ref="CZ182:DD182"/>
    <mergeCell ref="DE182:DI182"/>
    <mergeCell ref="DJ182:DN182"/>
    <mergeCell ref="BG182:BK182"/>
    <mergeCell ref="BL182:BP182"/>
    <mergeCell ref="BQ182:BU182"/>
    <mergeCell ref="BV182:BZ182"/>
    <mergeCell ref="CA182:CE182"/>
    <mergeCell ref="CF182:CJ182"/>
    <mergeCell ref="AC182:AG182"/>
    <mergeCell ref="AH182:AL182"/>
    <mergeCell ref="AM182:AQ182"/>
    <mergeCell ref="AR182:AV182"/>
    <mergeCell ref="AW182:BA182"/>
    <mergeCell ref="BB182:BF182"/>
    <mergeCell ref="GL183:GL185"/>
    <mergeCell ref="GM183:GM185"/>
    <mergeCell ref="GO183:GO191"/>
    <mergeCell ref="I185:M185"/>
    <mergeCell ref="N185:R185"/>
    <mergeCell ref="S185:W185"/>
    <mergeCell ref="X185:AB185"/>
    <mergeCell ref="AC185:AG185"/>
    <mergeCell ref="AH185:AL185"/>
    <mergeCell ref="FW182:GA182"/>
    <mergeCell ref="GB182:GF182"/>
    <mergeCell ref="GG182:GK182"/>
    <mergeCell ref="BB185:BF185"/>
    <mergeCell ref="BG185:BK185"/>
    <mergeCell ref="BL185:BP185"/>
    <mergeCell ref="CF188:CJ188"/>
    <mergeCell ref="CK188:CO188"/>
    <mergeCell ref="AH188:AL188"/>
    <mergeCell ref="AM188:AQ188"/>
    <mergeCell ref="A183:A191"/>
    <mergeCell ref="B183:B191"/>
    <mergeCell ref="C183:C191"/>
    <mergeCell ref="D183:D191"/>
    <mergeCell ref="E183:E191"/>
    <mergeCell ref="F183:F191"/>
    <mergeCell ref="ES182:EW182"/>
    <mergeCell ref="EX182:FB182"/>
    <mergeCell ref="FC182:FG182"/>
    <mergeCell ref="FH182:FL182"/>
    <mergeCell ref="FM182:FQ182"/>
    <mergeCell ref="FR182:FV182"/>
    <mergeCell ref="DO182:DS182"/>
    <mergeCell ref="DT182:DX182"/>
    <mergeCell ref="DY182:EC182"/>
    <mergeCell ref="ED182:EH182"/>
    <mergeCell ref="EI182:EM182"/>
    <mergeCell ref="EN182:ER182"/>
    <mergeCell ref="CK182:CO182"/>
    <mergeCell ref="DE185:DI185"/>
    <mergeCell ref="DJ185:DN185"/>
    <mergeCell ref="DO185:DS185"/>
    <mergeCell ref="DT185:DX185"/>
    <mergeCell ref="BQ185:BU185"/>
    <mergeCell ref="BV185:BZ185"/>
    <mergeCell ref="CA185:CE185"/>
    <mergeCell ref="CF185:CJ185"/>
    <mergeCell ref="CK185:CO185"/>
    <mergeCell ref="CP185:CT185"/>
    <mergeCell ref="AM185:AQ185"/>
    <mergeCell ref="AR185:AV185"/>
    <mergeCell ref="AW185:BA185"/>
    <mergeCell ref="AR188:AV188"/>
    <mergeCell ref="AW188:BA188"/>
    <mergeCell ref="BB188:BF188"/>
    <mergeCell ref="BG188:BK188"/>
    <mergeCell ref="GG185:GK185"/>
    <mergeCell ref="GL186:GL188"/>
    <mergeCell ref="GM186:GM188"/>
    <mergeCell ref="I188:M188"/>
    <mergeCell ref="N188:R188"/>
    <mergeCell ref="S188:W188"/>
    <mergeCell ref="X188:AB188"/>
    <mergeCell ref="AC188:AG188"/>
    <mergeCell ref="FC185:FG185"/>
    <mergeCell ref="FH185:FL185"/>
    <mergeCell ref="FM185:FQ185"/>
    <mergeCell ref="FR185:FV185"/>
    <mergeCell ref="FW185:GA185"/>
    <mergeCell ref="GB185:GF185"/>
    <mergeCell ref="DY185:EC185"/>
    <mergeCell ref="ED185:EH185"/>
    <mergeCell ref="EI185:EM185"/>
    <mergeCell ref="EN185:ER185"/>
    <mergeCell ref="ES185:EW185"/>
    <mergeCell ref="EX185:FB185"/>
    <mergeCell ref="CU185:CY185"/>
    <mergeCell ref="CZ185:DD185"/>
    <mergeCell ref="GB188:GF188"/>
    <mergeCell ref="GG188:GK188"/>
    <mergeCell ref="GL189:GL191"/>
    <mergeCell ref="GM189:GM191"/>
    <mergeCell ref="I191:M191"/>
    <mergeCell ref="N191:R191"/>
    <mergeCell ref="S191:W191"/>
    <mergeCell ref="X191:AB191"/>
    <mergeCell ref="EX188:FB188"/>
    <mergeCell ref="FC188:FG188"/>
    <mergeCell ref="FH188:FL188"/>
    <mergeCell ref="FM188:FQ188"/>
    <mergeCell ref="FR188:FV188"/>
    <mergeCell ref="FW188:GA188"/>
    <mergeCell ref="DT188:DX188"/>
    <mergeCell ref="DY188:EC188"/>
    <mergeCell ref="ED188:EH188"/>
    <mergeCell ref="EI188:EM188"/>
    <mergeCell ref="EN188:ER188"/>
    <mergeCell ref="ES188:EW188"/>
    <mergeCell ref="CP188:CT188"/>
    <mergeCell ref="CU188:CY188"/>
    <mergeCell ref="CZ188:DD188"/>
    <mergeCell ref="DE188:DI188"/>
    <mergeCell ref="DJ188:DN188"/>
    <mergeCell ref="DO188:DS188"/>
    <mergeCell ref="BL188:BP188"/>
    <mergeCell ref="BQ188:BU188"/>
    <mergeCell ref="BV188:BZ188"/>
    <mergeCell ref="CA188:CE188"/>
    <mergeCell ref="CP191:CT191"/>
    <mergeCell ref="CU191:CY191"/>
    <mergeCell ref="CZ191:DD191"/>
    <mergeCell ref="DE191:DI191"/>
    <mergeCell ref="DJ191:DN191"/>
    <mergeCell ref="BG191:BK191"/>
    <mergeCell ref="BL191:BP191"/>
    <mergeCell ref="BQ191:BU191"/>
    <mergeCell ref="BV191:BZ191"/>
    <mergeCell ref="CA191:CE191"/>
    <mergeCell ref="CF191:CJ191"/>
    <mergeCell ref="AC191:AG191"/>
    <mergeCell ref="AH191:AL191"/>
    <mergeCell ref="AM191:AQ191"/>
    <mergeCell ref="AR191:AV191"/>
    <mergeCell ref="AW191:BA191"/>
    <mergeCell ref="BB191:BF191"/>
    <mergeCell ref="GL192:GL194"/>
    <mergeCell ref="GM192:GM194"/>
    <mergeCell ref="GO192:GO200"/>
    <mergeCell ref="I194:M194"/>
    <mergeCell ref="N194:R194"/>
    <mergeCell ref="S194:W194"/>
    <mergeCell ref="X194:AB194"/>
    <mergeCell ref="AC194:AG194"/>
    <mergeCell ref="AH194:AL194"/>
    <mergeCell ref="FW191:GA191"/>
    <mergeCell ref="GB191:GF191"/>
    <mergeCell ref="GG191:GK191"/>
    <mergeCell ref="AW194:BA194"/>
    <mergeCell ref="BB194:BF194"/>
    <mergeCell ref="BG194:BK194"/>
    <mergeCell ref="BL194:BP194"/>
    <mergeCell ref="CF197:CJ197"/>
    <mergeCell ref="CK197:CO197"/>
    <mergeCell ref="AH197:AL197"/>
    <mergeCell ref="A192:A200"/>
    <mergeCell ref="B192:B200"/>
    <mergeCell ref="C192:C200"/>
    <mergeCell ref="D192:D200"/>
    <mergeCell ref="E192:E200"/>
    <mergeCell ref="F192:F200"/>
    <mergeCell ref="G192:G194"/>
    <mergeCell ref="ES191:EW191"/>
    <mergeCell ref="EX191:FB191"/>
    <mergeCell ref="FC191:FG191"/>
    <mergeCell ref="FH191:FL191"/>
    <mergeCell ref="FM191:FQ191"/>
    <mergeCell ref="FR191:FV191"/>
    <mergeCell ref="DO191:DS191"/>
    <mergeCell ref="DT191:DX191"/>
    <mergeCell ref="DY191:EC191"/>
    <mergeCell ref="ED191:EH191"/>
    <mergeCell ref="EI191:EM191"/>
    <mergeCell ref="EN191:ER191"/>
    <mergeCell ref="CK191:CO191"/>
    <mergeCell ref="DE194:DI194"/>
    <mergeCell ref="DJ194:DN194"/>
    <mergeCell ref="DO194:DS194"/>
    <mergeCell ref="DT194:DX194"/>
    <mergeCell ref="BQ194:BU194"/>
    <mergeCell ref="BV194:BZ194"/>
    <mergeCell ref="CA194:CE194"/>
    <mergeCell ref="CF194:CJ194"/>
    <mergeCell ref="CK194:CO194"/>
    <mergeCell ref="CP194:CT194"/>
    <mergeCell ref="AM194:AQ194"/>
    <mergeCell ref="AR194:AV194"/>
    <mergeCell ref="AM197:AQ197"/>
    <mergeCell ref="AR197:AV197"/>
    <mergeCell ref="AW197:BA197"/>
    <mergeCell ref="BB197:BF197"/>
    <mergeCell ref="BG197:BK197"/>
    <mergeCell ref="GG194:GK194"/>
    <mergeCell ref="G195:G197"/>
    <mergeCell ref="H195:H197"/>
    <mergeCell ref="GL195:GL197"/>
    <mergeCell ref="GM195:GM197"/>
    <mergeCell ref="I197:M197"/>
    <mergeCell ref="N197:R197"/>
    <mergeCell ref="S197:W197"/>
    <mergeCell ref="X197:AB197"/>
    <mergeCell ref="AC197:AG197"/>
    <mergeCell ref="FC194:FG194"/>
    <mergeCell ref="FH194:FL194"/>
    <mergeCell ref="FM194:FQ194"/>
    <mergeCell ref="FR194:FV194"/>
    <mergeCell ref="FW194:GA194"/>
    <mergeCell ref="GB194:GF194"/>
    <mergeCell ref="DY194:EC194"/>
    <mergeCell ref="ED194:EH194"/>
    <mergeCell ref="EI194:EM194"/>
    <mergeCell ref="EN194:ER194"/>
    <mergeCell ref="ES194:EW194"/>
    <mergeCell ref="EX194:FB194"/>
    <mergeCell ref="CU194:CY194"/>
    <mergeCell ref="CZ194:DD194"/>
    <mergeCell ref="GB197:GF197"/>
    <mergeCell ref="GG197:GK197"/>
    <mergeCell ref="GL198:GL200"/>
    <mergeCell ref="GM198:GM200"/>
    <mergeCell ref="I200:M200"/>
    <mergeCell ref="N200:R200"/>
    <mergeCell ref="S200:W200"/>
    <mergeCell ref="X200:AB200"/>
    <mergeCell ref="EX197:FB197"/>
    <mergeCell ref="FC197:FG197"/>
    <mergeCell ref="FH197:FL197"/>
    <mergeCell ref="FM197:FQ197"/>
    <mergeCell ref="FR197:FV197"/>
    <mergeCell ref="FW197:GA197"/>
    <mergeCell ref="DT197:DX197"/>
    <mergeCell ref="DY197:EC197"/>
    <mergeCell ref="ED197:EH197"/>
    <mergeCell ref="EI197:EM197"/>
    <mergeCell ref="EN197:ER197"/>
    <mergeCell ref="ES197:EW197"/>
    <mergeCell ref="CP197:CT197"/>
    <mergeCell ref="CU197:CY197"/>
    <mergeCell ref="CZ197:DD197"/>
    <mergeCell ref="DE197:DI197"/>
    <mergeCell ref="DJ197:DN197"/>
    <mergeCell ref="DO197:DS197"/>
    <mergeCell ref="BL197:BP197"/>
    <mergeCell ref="BQ197:BU197"/>
    <mergeCell ref="BV197:BZ197"/>
    <mergeCell ref="CA197:CE197"/>
    <mergeCell ref="CP200:CT200"/>
    <mergeCell ref="CU200:CY200"/>
    <mergeCell ref="CZ200:DD200"/>
    <mergeCell ref="DE200:DI200"/>
    <mergeCell ref="DJ200:DN200"/>
    <mergeCell ref="BG200:BK200"/>
    <mergeCell ref="BL200:BP200"/>
    <mergeCell ref="BQ200:BU200"/>
    <mergeCell ref="BV200:BZ200"/>
    <mergeCell ref="CA200:CE200"/>
    <mergeCell ref="CF200:CJ200"/>
    <mergeCell ref="AC200:AG200"/>
    <mergeCell ref="AH200:AL200"/>
    <mergeCell ref="AM200:AQ200"/>
    <mergeCell ref="AR200:AV200"/>
    <mergeCell ref="AW200:BA200"/>
    <mergeCell ref="BB200:BF200"/>
    <mergeCell ref="GL201:GL203"/>
    <mergeCell ref="GM201:GM203"/>
    <mergeCell ref="GO201:GO209"/>
    <mergeCell ref="I203:M203"/>
    <mergeCell ref="N203:R203"/>
    <mergeCell ref="S203:W203"/>
    <mergeCell ref="X203:AB203"/>
    <mergeCell ref="AC203:AG203"/>
    <mergeCell ref="AH203:AL203"/>
    <mergeCell ref="FW200:GA200"/>
    <mergeCell ref="GB200:GF200"/>
    <mergeCell ref="GG200:GK200"/>
    <mergeCell ref="AW203:BA203"/>
    <mergeCell ref="BB203:BF203"/>
    <mergeCell ref="BG203:BK203"/>
    <mergeCell ref="BL203:BP203"/>
    <mergeCell ref="CF206:CJ206"/>
    <mergeCell ref="CK206:CO206"/>
    <mergeCell ref="AH206:AL206"/>
    <mergeCell ref="A201:A209"/>
    <mergeCell ref="B201:B209"/>
    <mergeCell ref="C201:C209"/>
    <mergeCell ref="D201:D209"/>
    <mergeCell ref="E201:E209"/>
    <mergeCell ref="F201:F209"/>
    <mergeCell ref="G201:G203"/>
    <mergeCell ref="ES200:EW200"/>
    <mergeCell ref="EX200:FB200"/>
    <mergeCell ref="FC200:FG200"/>
    <mergeCell ref="FH200:FL200"/>
    <mergeCell ref="FM200:FQ200"/>
    <mergeCell ref="FR200:FV200"/>
    <mergeCell ref="DO200:DS200"/>
    <mergeCell ref="DT200:DX200"/>
    <mergeCell ref="DY200:EC200"/>
    <mergeCell ref="ED200:EH200"/>
    <mergeCell ref="EI200:EM200"/>
    <mergeCell ref="EN200:ER200"/>
    <mergeCell ref="CK200:CO200"/>
    <mergeCell ref="DE203:DI203"/>
    <mergeCell ref="DJ203:DN203"/>
    <mergeCell ref="DO203:DS203"/>
    <mergeCell ref="DT203:DX203"/>
    <mergeCell ref="BQ203:BU203"/>
    <mergeCell ref="BV203:BZ203"/>
    <mergeCell ref="CA203:CE203"/>
    <mergeCell ref="CF203:CJ203"/>
    <mergeCell ref="CK203:CO203"/>
    <mergeCell ref="CP203:CT203"/>
    <mergeCell ref="AM203:AQ203"/>
    <mergeCell ref="AR203:AV203"/>
    <mergeCell ref="AM206:AQ206"/>
    <mergeCell ref="AR206:AV206"/>
    <mergeCell ref="AW206:BA206"/>
    <mergeCell ref="BB206:BF206"/>
    <mergeCell ref="BG206:BK206"/>
    <mergeCell ref="GG203:GK203"/>
    <mergeCell ref="G204:G206"/>
    <mergeCell ref="H204:H206"/>
    <mergeCell ref="GL204:GL206"/>
    <mergeCell ref="GM204:GM206"/>
    <mergeCell ref="I206:M206"/>
    <mergeCell ref="N206:R206"/>
    <mergeCell ref="S206:W206"/>
    <mergeCell ref="X206:AB206"/>
    <mergeCell ref="AC206:AG206"/>
    <mergeCell ref="FC203:FG203"/>
    <mergeCell ref="FH203:FL203"/>
    <mergeCell ref="FM203:FQ203"/>
    <mergeCell ref="FR203:FV203"/>
    <mergeCell ref="FW203:GA203"/>
    <mergeCell ref="GB203:GF203"/>
    <mergeCell ref="DY203:EC203"/>
    <mergeCell ref="ED203:EH203"/>
    <mergeCell ref="EI203:EM203"/>
    <mergeCell ref="EN203:ER203"/>
    <mergeCell ref="ES203:EW203"/>
    <mergeCell ref="EX203:FB203"/>
    <mergeCell ref="CU203:CY203"/>
    <mergeCell ref="CZ203:DD203"/>
    <mergeCell ref="GB206:GF206"/>
    <mergeCell ref="GG206:GK206"/>
    <mergeCell ref="GL207:GL209"/>
    <mergeCell ref="GM207:GM209"/>
    <mergeCell ref="I209:M209"/>
    <mergeCell ref="N209:R209"/>
    <mergeCell ref="S209:W209"/>
    <mergeCell ref="X209:AB209"/>
    <mergeCell ref="EX206:FB206"/>
    <mergeCell ref="FC206:FG206"/>
    <mergeCell ref="FH206:FL206"/>
    <mergeCell ref="FM206:FQ206"/>
    <mergeCell ref="FR206:FV206"/>
    <mergeCell ref="FW206:GA206"/>
    <mergeCell ref="DT206:DX206"/>
    <mergeCell ref="DY206:EC206"/>
    <mergeCell ref="ED206:EH206"/>
    <mergeCell ref="EI206:EM206"/>
    <mergeCell ref="EN206:ER206"/>
    <mergeCell ref="ES206:EW206"/>
    <mergeCell ref="CP206:CT206"/>
    <mergeCell ref="CU206:CY206"/>
    <mergeCell ref="CZ206:DD206"/>
    <mergeCell ref="DE206:DI206"/>
    <mergeCell ref="DJ206:DN206"/>
    <mergeCell ref="DO206:DS206"/>
    <mergeCell ref="BL206:BP206"/>
    <mergeCell ref="BQ206:BU206"/>
    <mergeCell ref="BV206:BZ206"/>
    <mergeCell ref="CA206:CE206"/>
    <mergeCell ref="CP209:CT209"/>
    <mergeCell ref="CU209:CY209"/>
    <mergeCell ref="CZ209:DD209"/>
    <mergeCell ref="DE209:DI209"/>
    <mergeCell ref="DJ209:DN209"/>
    <mergeCell ref="BG209:BK209"/>
    <mergeCell ref="BL209:BP209"/>
    <mergeCell ref="BQ209:BU209"/>
    <mergeCell ref="BV209:BZ209"/>
    <mergeCell ref="CA209:CE209"/>
    <mergeCell ref="CF209:CJ209"/>
    <mergeCell ref="AC209:AG209"/>
    <mergeCell ref="AH209:AL209"/>
    <mergeCell ref="AM209:AQ209"/>
    <mergeCell ref="AR209:AV209"/>
    <mergeCell ref="AW209:BA209"/>
    <mergeCell ref="BB209:BF209"/>
    <mergeCell ref="GL210:GL212"/>
    <mergeCell ref="GM210:GM212"/>
    <mergeCell ref="GO210:GO218"/>
    <mergeCell ref="I212:M212"/>
    <mergeCell ref="N212:R212"/>
    <mergeCell ref="S212:W212"/>
    <mergeCell ref="X212:AB212"/>
    <mergeCell ref="AC212:AG212"/>
    <mergeCell ref="AH212:AL212"/>
    <mergeCell ref="FW209:GA209"/>
    <mergeCell ref="GB209:GF209"/>
    <mergeCell ref="GG209:GK209"/>
    <mergeCell ref="AW212:BA212"/>
    <mergeCell ref="BB212:BF212"/>
    <mergeCell ref="BG212:BK212"/>
    <mergeCell ref="BL212:BP212"/>
    <mergeCell ref="CF215:CJ215"/>
    <mergeCell ref="CK215:CO215"/>
    <mergeCell ref="AH215:AL215"/>
    <mergeCell ref="A210:A218"/>
    <mergeCell ref="B210:B218"/>
    <mergeCell ref="C210:C218"/>
    <mergeCell ref="D210:D218"/>
    <mergeCell ref="E210:E218"/>
    <mergeCell ref="F210:F218"/>
    <mergeCell ref="G210:G212"/>
    <mergeCell ref="ES209:EW209"/>
    <mergeCell ref="EX209:FB209"/>
    <mergeCell ref="FC209:FG209"/>
    <mergeCell ref="FH209:FL209"/>
    <mergeCell ref="FM209:FQ209"/>
    <mergeCell ref="FR209:FV209"/>
    <mergeCell ref="DO209:DS209"/>
    <mergeCell ref="DT209:DX209"/>
    <mergeCell ref="DY209:EC209"/>
    <mergeCell ref="ED209:EH209"/>
    <mergeCell ref="EI209:EM209"/>
    <mergeCell ref="EN209:ER209"/>
    <mergeCell ref="CK209:CO209"/>
    <mergeCell ref="DE212:DI212"/>
    <mergeCell ref="DJ212:DN212"/>
    <mergeCell ref="DO212:DS212"/>
    <mergeCell ref="DT212:DX212"/>
    <mergeCell ref="BQ212:BU212"/>
    <mergeCell ref="BV212:BZ212"/>
    <mergeCell ref="CA212:CE212"/>
    <mergeCell ref="CF212:CJ212"/>
    <mergeCell ref="CK212:CO212"/>
    <mergeCell ref="CP212:CT212"/>
    <mergeCell ref="AM212:AQ212"/>
    <mergeCell ref="AR212:AV212"/>
    <mergeCell ref="AM215:AQ215"/>
    <mergeCell ref="AR215:AV215"/>
    <mergeCell ref="AW215:BA215"/>
    <mergeCell ref="BB215:BF215"/>
    <mergeCell ref="BG215:BK215"/>
    <mergeCell ref="GG212:GK212"/>
    <mergeCell ref="G213:G215"/>
    <mergeCell ref="H213:H215"/>
    <mergeCell ref="GL213:GL215"/>
    <mergeCell ref="GM213:GM215"/>
    <mergeCell ref="I215:M215"/>
    <mergeCell ref="N215:R215"/>
    <mergeCell ref="S215:W215"/>
    <mergeCell ref="X215:AB215"/>
    <mergeCell ref="AC215:AG215"/>
    <mergeCell ref="FC212:FG212"/>
    <mergeCell ref="FH212:FL212"/>
    <mergeCell ref="FM212:FQ212"/>
    <mergeCell ref="FR212:FV212"/>
    <mergeCell ref="FW212:GA212"/>
    <mergeCell ref="GB212:GF212"/>
    <mergeCell ref="DY212:EC212"/>
    <mergeCell ref="ED212:EH212"/>
    <mergeCell ref="EI212:EM212"/>
    <mergeCell ref="EN212:ER212"/>
    <mergeCell ref="ES212:EW212"/>
    <mergeCell ref="EX212:FB212"/>
    <mergeCell ref="CU212:CY212"/>
    <mergeCell ref="CZ212:DD212"/>
    <mergeCell ref="GB215:GF215"/>
    <mergeCell ref="GG215:GK215"/>
    <mergeCell ref="GL216:GL218"/>
    <mergeCell ref="GM216:GM218"/>
    <mergeCell ref="I218:M218"/>
    <mergeCell ref="N218:R218"/>
    <mergeCell ref="S218:W218"/>
    <mergeCell ref="X218:AB218"/>
    <mergeCell ref="EX215:FB215"/>
    <mergeCell ref="FC215:FG215"/>
    <mergeCell ref="FH215:FL215"/>
    <mergeCell ref="FM215:FQ215"/>
    <mergeCell ref="FR215:FV215"/>
    <mergeCell ref="FW215:GA215"/>
    <mergeCell ref="DT215:DX215"/>
    <mergeCell ref="DY215:EC215"/>
    <mergeCell ref="ED215:EH215"/>
    <mergeCell ref="EI215:EM215"/>
    <mergeCell ref="EN215:ER215"/>
    <mergeCell ref="ES215:EW215"/>
    <mergeCell ref="CP215:CT215"/>
    <mergeCell ref="CU215:CY215"/>
    <mergeCell ref="CZ215:DD215"/>
    <mergeCell ref="DE215:DI215"/>
    <mergeCell ref="DJ215:DN215"/>
    <mergeCell ref="DO215:DS215"/>
    <mergeCell ref="BL215:BP215"/>
    <mergeCell ref="BQ215:BU215"/>
    <mergeCell ref="BV215:BZ215"/>
    <mergeCell ref="CA215:CE215"/>
    <mergeCell ref="CP218:CT218"/>
    <mergeCell ref="CU218:CY218"/>
    <mergeCell ref="CZ218:DD218"/>
    <mergeCell ref="DE218:DI218"/>
    <mergeCell ref="DJ218:DN218"/>
    <mergeCell ref="BG218:BK218"/>
    <mergeCell ref="BL218:BP218"/>
    <mergeCell ref="BQ218:BU218"/>
    <mergeCell ref="BV218:BZ218"/>
    <mergeCell ref="CA218:CE218"/>
    <mergeCell ref="CF218:CJ218"/>
    <mergeCell ref="AC218:AG218"/>
    <mergeCell ref="AH218:AL218"/>
    <mergeCell ref="AM218:AQ218"/>
    <mergeCell ref="AR218:AV218"/>
    <mergeCell ref="AW218:BA218"/>
    <mergeCell ref="BB218:BF218"/>
    <mergeCell ref="GL219:GL221"/>
    <mergeCell ref="GM219:GM221"/>
    <mergeCell ref="GO219:GO227"/>
    <mergeCell ref="I221:M221"/>
    <mergeCell ref="N221:R221"/>
    <mergeCell ref="S221:W221"/>
    <mergeCell ref="X221:AB221"/>
    <mergeCell ref="AC221:AG221"/>
    <mergeCell ref="AH221:AL221"/>
    <mergeCell ref="FW218:GA218"/>
    <mergeCell ref="GB218:GF218"/>
    <mergeCell ref="GG218:GK218"/>
    <mergeCell ref="AW221:BA221"/>
    <mergeCell ref="BB221:BF221"/>
    <mergeCell ref="BG221:BK221"/>
    <mergeCell ref="BL221:BP221"/>
    <mergeCell ref="CF224:CJ224"/>
    <mergeCell ref="CK224:CO224"/>
    <mergeCell ref="AH224:AL224"/>
    <mergeCell ref="A219:A227"/>
    <mergeCell ref="B219:B227"/>
    <mergeCell ref="C219:C227"/>
    <mergeCell ref="D219:D227"/>
    <mergeCell ref="E219:E227"/>
    <mergeCell ref="F219:F227"/>
    <mergeCell ref="G219:G221"/>
    <mergeCell ref="ES218:EW218"/>
    <mergeCell ref="EX218:FB218"/>
    <mergeCell ref="FC218:FG218"/>
    <mergeCell ref="FH218:FL218"/>
    <mergeCell ref="FM218:FQ218"/>
    <mergeCell ref="FR218:FV218"/>
    <mergeCell ref="DO218:DS218"/>
    <mergeCell ref="DT218:DX218"/>
    <mergeCell ref="DY218:EC218"/>
    <mergeCell ref="ED218:EH218"/>
    <mergeCell ref="EI218:EM218"/>
    <mergeCell ref="EN218:ER218"/>
    <mergeCell ref="CK218:CO218"/>
    <mergeCell ref="DE221:DI221"/>
    <mergeCell ref="DJ221:DN221"/>
    <mergeCell ref="DO221:DS221"/>
    <mergeCell ref="DT221:DX221"/>
    <mergeCell ref="BQ221:BU221"/>
    <mergeCell ref="BV221:BZ221"/>
    <mergeCell ref="CA221:CE221"/>
    <mergeCell ref="CF221:CJ221"/>
    <mergeCell ref="CK221:CO221"/>
    <mergeCell ref="CP221:CT221"/>
    <mergeCell ref="AM221:AQ221"/>
    <mergeCell ref="AR221:AV221"/>
    <mergeCell ref="AM224:AQ224"/>
    <mergeCell ref="AR224:AV224"/>
    <mergeCell ref="AW224:BA224"/>
    <mergeCell ref="BB224:BF224"/>
    <mergeCell ref="BG224:BK224"/>
    <mergeCell ref="GG221:GK221"/>
    <mergeCell ref="G222:G224"/>
    <mergeCell ref="H222:H224"/>
    <mergeCell ref="GL222:GL224"/>
    <mergeCell ref="GM222:GM224"/>
    <mergeCell ref="I224:M224"/>
    <mergeCell ref="N224:R224"/>
    <mergeCell ref="S224:W224"/>
    <mergeCell ref="X224:AB224"/>
    <mergeCell ref="AC224:AG224"/>
    <mergeCell ref="FC221:FG221"/>
    <mergeCell ref="FH221:FL221"/>
    <mergeCell ref="FM221:FQ221"/>
    <mergeCell ref="FR221:FV221"/>
    <mergeCell ref="FW221:GA221"/>
    <mergeCell ref="GB221:GF221"/>
    <mergeCell ref="DY221:EC221"/>
    <mergeCell ref="ED221:EH221"/>
    <mergeCell ref="EI221:EM221"/>
    <mergeCell ref="EN221:ER221"/>
    <mergeCell ref="ES221:EW221"/>
    <mergeCell ref="EX221:FB221"/>
    <mergeCell ref="CU221:CY221"/>
    <mergeCell ref="CZ221:DD221"/>
    <mergeCell ref="GB224:GF224"/>
    <mergeCell ref="GG224:GK224"/>
    <mergeCell ref="H225:H227"/>
    <mergeCell ref="GL225:GL227"/>
    <mergeCell ref="GM225:GM227"/>
    <mergeCell ref="I227:M227"/>
    <mergeCell ref="N227:R227"/>
    <mergeCell ref="S227:W227"/>
    <mergeCell ref="X227:AB227"/>
    <mergeCell ref="EX224:FB224"/>
    <mergeCell ref="FC224:FG224"/>
    <mergeCell ref="FH224:FL224"/>
    <mergeCell ref="FM224:FQ224"/>
    <mergeCell ref="FR224:FV224"/>
    <mergeCell ref="FW224:GA224"/>
    <mergeCell ref="DT224:DX224"/>
    <mergeCell ref="DY224:EC224"/>
    <mergeCell ref="ED224:EH224"/>
    <mergeCell ref="EI224:EM224"/>
    <mergeCell ref="EN224:ER224"/>
    <mergeCell ref="ES224:EW224"/>
    <mergeCell ref="CP224:CT224"/>
    <mergeCell ref="CU224:CY224"/>
    <mergeCell ref="CZ224:DD224"/>
    <mergeCell ref="DE224:DI224"/>
    <mergeCell ref="DJ224:DN224"/>
    <mergeCell ref="DO224:DS224"/>
    <mergeCell ref="BL224:BP224"/>
    <mergeCell ref="BQ224:BU224"/>
    <mergeCell ref="BV224:BZ224"/>
    <mergeCell ref="CA224:CE224"/>
    <mergeCell ref="CP227:CT227"/>
    <mergeCell ref="CU227:CY227"/>
    <mergeCell ref="CZ227:DD227"/>
    <mergeCell ref="DE227:DI227"/>
    <mergeCell ref="DJ227:DN227"/>
    <mergeCell ref="BG227:BK227"/>
    <mergeCell ref="BL227:BP227"/>
    <mergeCell ref="BQ227:BU227"/>
    <mergeCell ref="BV227:BZ227"/>
    <mergeCell ref="CA227:CE227"/>
    <mergeCell ref="CF227:CJ227"/>
    <mergeCell ref="AC227:AG227"/>
    <mergeCell ref="AH227:AL227"/>
    <mergeCell ref="AM227:AQ227"/>
    <mergeCell ref="AR227:AV227"/>
    <mergeCell ref="AW227:BA227"/>
    <mergeCell ref="BB227:BF227"/>
    <mergeCell ref="GL228:GL230"/>
    <mergeCell ref="GM228:GM230"/>
    <mergeCell ref="GO228:GO236"/>
    <mergeCell ref="DT230:DX230"/>
    <mergeCell ref="BQ230:BU230"/>
    <mergeCell ref="BV230:BZ230"/>
    <mergeCell ref="CA230:CE230"/>
    <mergeCell ref="CF230:CJ230"/>
    <mergeCell ref="CK230:CO230"/>
    <mergeCell ref="CP230:CT230"/>
    <mergeCell ref="AM230:AQ230"/>
    <mergeCell ref="AR230:AV230"/>
    <mergeCell ref="AW230:BA230"/>
    <mergeCell ref="BB230:BF230"/>
    <mergeCell ref="BG230:BK230"/>
    <mergeCell ref="BL230:BP230"/>
    <mergeCell ref="CZ230:DD230"/>
    <mergeCell ref="GB233:GF233"/>
    <mergeCell ref="I230:M230"/>
    <mergeCell ref="N230:R230"/>
    <mergeCell ref="S230:W230"/>
    <mergeCell ref="X230:AB230"/>
    <mergeCell ref="AC230:AG230"/>
    <mergeCell ref="AH230:AL230"/>
    <mergeCell ref="FW227:GA227"/>
    <mergeCell ref="GB227:GF227"/>
    <mergeCell ref="GG227:GK227"/>
    <mergeCell ref="A228:A236"/>
    <mergeCell ref="B228:B236"/>
    <mergeCell ref="C228:C236"/>
    <mergeCell ref="D228:D236"/>
    <mergeCell ref="E228:E236"/>
    <mergeCell ref="F228:F236"/>
    <mergeCell ref="G228:G230"/>
    <mergeCell ref="ES227:EW227"/>
    <mergeCell ref="EX227:FB227"/>
    <mergeCell ref="FC227:FG227"/>
    <mergeCell ref="FH227:FL227"/>
    <mergeCell ref="FM227:FQ227"/>
    <mergeCell ref="FR227:FV227"/>
    <mergeCell ref="DO227:DS227"/>
    <mergeCell ref="DT227:DX227"/>
    <mergeCell ref="DY227:EC227"/>
    <mergeCell ref="ED227:EH227"/>
    <mergeCell ref="EI227:EM227"/>
    <mergeCell ref="EN227:ER227"/>
    <mergeCell ref="CK227:CO227"/>
    <mergeCell ref="DE230:DI230"/>
    <mergeCell ref="DJ230:DN230"/>
    <mergeCell ref="DO230:DS230"/>
    <mergeCell ref="H228:H230"/>
    <mergeCell ref="CF233:CJ233"/>
    <mergeCell ref="CK233:CO233"/>
    <mergeCell ref="AH233:AL233"/>
    <mergeCell ref="AM233:AQ233"/>
    <mergeCell ref="AR233:AV233"/>
    <mergeCell ref="AW233:BA233"/>
    <mergeCell ref="BB233:BF233"/>
    <mergeCell ref="BG233:BK233"/>
    <mergeCell ref="GG230:GK230"/>
    <mergeCell ref="G231:G233"/>
    <mergeCell ref="H231:H233"/>
    <mergeCell ref="GL231:GL233"/>
    <mergeCell ref="GM231:GM233"/>
    <mergeCell ref="I233:M233"/>
    <mergeCell ref="N233:R233"/>
    <mergeCell ref="S233:W233"/>
    <mergeCell ref="X233:AB233"/>
    <mergeCell ref="AC233:AG233"/>
    <mergeCell ref="FC230:FG230"/>
    <mergeCell ref="FH230:FL230"/>
    <mergeCell ref="FM230:FQ230"/>
    <mergeCell ref="FR230:FV230"/>
    <mergeCell ref="FW230:GA230"/>
    <mergeCell ref="GB230:GF230"/>
    <mergeCell ref="DY230:EC230"/>
    <mergeCell ref="ED230:EH230"/>
    <mergeCell ref="EI230:EM230"/>
    <mergeCell ref="EN230:ER230"/>
    <mergeCell ref="ES230:EW230"/>
    <mergeCell ref="EX230:FB230"/>
    <mergeCell ref="CU230:CY230"/>
    <mergeCell ref="GG233:GK233"/>
    <mergeCell ref="G234:G236"/>
    <mergeCell ref="H234:H236"/>
    <mergeCell ref="GL234:GL236"/>
    <mergeCell ref="GM234:GM236"/>
    <mergeCell ref="I236:M236"/>
    <mergeCell ref="N236:R236"/>
    <mergeCell ref="S236:W236"/>
    <mergeCell ref="X236:AB236"/>
    <mergeCell ref="EX233:FB233"/>
    <mergeCell ref="FC233:FG233"/>
    <mergeCell ref="FH233:FL233"/>
    <mergeCell ref="FM233:FQ233"/>
    <mergeCell ref="FR233:FV233"/>
    <mergeCell ref="FW233:GA233"/>
    <mergeCell ref="DT233:DX233"/>
    <mergeCell ref="DY233:EC233"/>
    <mergeCell ref="ED233:EH233"/>
    <mergeCell ref="EI233:EM233"/>
    <mergeCell ref="EN233:ER233"/>
    <mergeCell ref="ES233:EW233"/>
    <mergeCell ref="CP233:CT233"/>
    <mergeCell ref="CU233:CY233"/>
    <mergeCell ref="CZ233:DD233"/>
    <mergeCell ref="DE233:DI233"/>
    <mergeCell ref="DJ233:DN233"/>
    <mergeCell ref="DO233:DS233"/>
    <mergeCell ref="BL233:BP233"/>
    <mergeCell ref="BQ233:BU233"/>
    <mergeCell ref="BV233:BZ233"/>
    <mergeCell ref="CA233:CE233"/>
    <mergeCell ref="CK236:CO236"/>
    <mergeCell ref="CP236:CT236"/>
    <mergeCell ref="CU236:CY236"/>
    <mergeCell ref="CZ236:DD236"/>
    <mergeCell ref="DE236:DI236"/>
    <mergeCell ref="DJ236:DN236"/>
    <mergeCell ref="BG236:BK236"/>
    <mergeCell ref="BL236:BP236"/>
    <mergeCell ref="BQ236:BU236"/>
    <mergeCell ref="BV236:BZ236"/>
    <mergeCell ref="CA236:CE236"/>
    <mergeCell ref="CF236:CJ236"/>
    <mergeCell ref="AC236:AG236"/>
    <mergeCell ref="AH236:AL236"/>
    <mergeCell ref="AM236:AQ236"/>
    <mergeCell ref="AR236:AV236"/>
    <mergeCell ref="AW236:BA236"/>
    <mergeCell ref="BB236:BF236"/>
    <mergeCell ref="FW236:GA236"/>
    <mergeCell ref="GB236:GF236"/>
    <mergeCell ref="GG236:GK236"/>
    <mergeCell ref="GB237:GF239"/>
    <mergeCell ref="GG237:GK237"/>
    <mergeCell ref="GG238:GK238"/>
    <mergeCell ref="GG239:GK239"/>
    <mergeCell ref="ES236:EW236"/>
    <mergeCell ref="EX236:FB236"/>
    <mergeCell ref="FC236:FG236"/>
    <mergeCell ref="FH236:FL236"/>
    <mergeCell ref="FM236:FQ236"/>
    <mergeCell ref="FR236:FV236"/>
    <mergeCell ref="DO236:DS236"/>
    <mergeCell ref="DT236:DX236"/>
    <mergeCell ref="DY236:EC236"/>
    <mergeCell ref="ED236:EH236"/>
    <mergeCell ref="EI236:EM236"/>
    <mergeCell ref="EN236:ER236"/>
    <mergeCell ref="CK240:CO240"/>
    <mergeCell ref="A243:A245"/>
    <mergeCell ref="B243:B245"/>
    <mergeCell ref="C243:C245"/>
    <mergeCell ref="D243:D245"/>
    <mergeCell ref="E243:E245"/>
    <mergeCell ref="F243:F245"/>
    <mergeCell ref="I243:GK243"/>
    <mergeCell ref="CP245:CT245"/>
    <mergeCell ref="CU245:CY245"/>
    <mergeCell ref="CZ245:DD245"/>
    <mergeCell ref="DE245:DI245"/>
    <mergeCell ref="DJ245:DN245"/>
    <mergeCell ref="BG245:BK245"/>
    <mergeCell ref="BL245:BP245"/>
    <mergeCell ref="BQ245:BU245"/>
    <mergeCell ref="BV245:BZ245"/>
    <mergeCell ref="CA245:CE245"/>
    <mergeCell ref="CF245:CJ245"/>
    <mergeCell ref="AC245:AG245"/>
    <mergeCell ref="AH245:AL245"/>
    <mergeCell ref="AM245:AQ245"/>
    <mergeCell ref="AR245:AV245"/>
    <mergeCell ref="AW245:BA245"/>
    <mergeCell ref="BB245:BF245"/>
    <mergeCell ref="G243:H245"/>
    <mergeCell ref="FW245:GA245"/>
    <mergeCell ref="GB245:GF245"/>
    <mergeCell ref="GG245:GK245"/>
    <mergeCell ref="EN245:ER245"/>
    <mergeCell ref="CK245:CO245"/>
    <mergeCell ref="E246:E254"/>
    <mergeCell ref="F246:F254"/>
    <mergeCell ref="ES245:EW245"/>
    <mergeCell ref="EX245:FB245"/>
    <mergeCell ref="FC245:FG245"/>
    <mergeCell ref="FH245:FL245"/>
    <mergeCell ref="FM245:FQ245"/>
    <mergeCell ref="FR245:FV245"/>
    <mergeCell ref="DO245:DS245"/>
    <mergeCell ref="DT245:DX245"/>
    <mergeCell ref="DY245:EC245"/>
    <mergeCell ref="ED245:EH245"/>
    <mergeCell ref="EI245:EM245"/>
    <mergeCell ref="CF248:CJ248"/>
    <mergeCell ref="CK248:CO248"/>
    <mergeCell ref="CP248:CT248"/>
    <mergeCell ref="AM248:AQ248"/>
    <mergeCell ref="AR248:AV248"/>
    <mergeCell ref="AW248:BA248"/>
    <mergeCell ref="BB248:BF248"/>
    <mergeCell ref="BG248:BK248"/>
    <mergeCell ref="BL248:BP248"/>
    <mergeCell ref="CZ248:DD248"/>
    <mergeCell ref="I248:M248"/>
    <mergeCell ref="N248:R248"/>
    <mergeCell ref="S248:W248"/>
    <mergeCell ref="X248:AB248"/>
    <mergeCell ref="AC248:AG248"/>
    <mergeCell ref="AH248:AL248"/>
    <mergeCell ref="FR248:FV248"/>
    <mergeCell ref="GL243:GL245"/>
    <mergeCell ref="GM243:GM245"/>
    <mergeCell ref="I244:BA244"/>
    <mergeCell ref="BB244:DI244"/>
    <mergeCell ref="DJ244:FB244"/>
    <mergeCell ref="I245:M245"/>
    <mergeCell ref="N245:R245"/>
    <mergeCell ref="S245:W245"/>
    <mergeCell ref="X245:AB245"/>
    <mergeCell ref="GG248:GK248"/>
    <mergeCell ref="GL246:GL248"/>
    <mergeCell ref="GM246:GM248"/>
    <mergeCell ref="CF251:CJ251"/>
    <mergeCell ref="CK251:CO251"/>
    <mergeCell ref="AH251:AL251"/>
    <mergeCell ref="AM251:AQ251"/>
    <mergeCell ref="AR251:AV251"/>
    <mergeCell ref="AW251:BA251"/>
    <mergeCell ref="BB251:BF251"/>
    <mergeCell ref="BG251:BK251"/>
    <mergeCell ref="DE248:DI248"/>
    <mergeCell ref="DJ248:DN248"/>
    <mergeCell ref="DO248:DS248"/>
    <mergeCell ref="DT248:DX248"/>
    <mergeCell ref="BQ248:BU248"/>
    <mergeCell ref="BV248:BZ248"/>
    <mergeCell ref="CA248:CE248"/>
    <mergeCell ref="GL249:GL251"/>
    <mergeCell ref="GM249:GM251"/>
    <mergeCell ref="FC248:FG248"/>
    <mergeCell ref="FH248:FL248"/>
    <mergeCell ref="FM248:FQ248"/>
    <mergeCell ref="FW248:GA248"/>
    <mergeCell ref="GB248:GF248"/>
    <mergeCell ref="DY248:EC248"/>
    <mergeCell ref="ED248:EH248"/>
    <mergeCell ref="EI248:EM248"/>
    <mergeCell ref="EN248:ER248"/>
    <mergeCell ref="ES248:EW248"/>
    <mergeCell ref="EX248:FB248"/>
    <mergeCell ref="CU248:CY248"/>
    <mergeCell ref="GM255:GM257"/>
    <mergeCell ref="I257:M257"/>
    <mergeCell ref="CZ254:DD254"/>
    <mergeCell ref="DE254:DI254"/>
    <mergeCell ref="DJ254:DN254"/>
    <mergeCell ref="BG254:BK254"/>
    <mergeCell ref="BL254:BP254"/>
    <mergeCell ref="BQ254:BU254"/>
    <mergeCell ref="CK254:CO254"/>
    <mergeCell ref="GB251:GF251"/>
    <mergeCell ref="GG251:GK251"/>
    <mergeCell ref="DJ251:DN251"/>
    <mergeCell ref="DO251:DS251"/>
    <mergeCell ref="BL251:BP251"/>
    <mergeCell ref="BQ251:BU251"/>
    <mergeCell ref="BV251:BZ251"/>
    <mergeCell ref="CA251:CE251"/>
    <mergeCell ref="GB254:GF254"/>
    <mergeCell ref="GG254:GK254"/>
    <mergeCell ref="I251:M251"/>
    <mergeCell ref="N251:R251"/>
    <mergeCell ref="S251:W251"/>
    <mergeCell ref="X251:AB251"/>
    <mergeCell ref="GL252:GL254"/>
    <mergeCell ref="GM252:GM254"/>
    <mergeCell ref="I254:M254"/>
    <mergeCell ref="N254:R254"/>
    <mergeCell ref="S254:W254"/>
    <mergeCell ref="X254:AB254"/>
    <mergeCell ref="EX251:FB251"/>
    <mergeCell ref="FC251:FG251"/>
    <mergeCell ref="FH251:FL251"/>
    <mergeCell ref="FM251:FQ251"/>
    <mergeCell ref="FR251:FV251"/>
    <mergeCell ref="FW251:GA251"/>
    <mergeCell ref="DT251:DX251"/>
    <mergeCell ref="DY251:EC251"/>
    <mergeCell ref="ED251:EH251"/>
    <mergeCell ref="EI251:EM251"/>
    <mergeCell ref="EN251:ER251"/>
    <mergeCell ref="ES251:EW251"/>
    <mergeCell ref="CP251:CT251"/>
    <mergeCell ref="CU251:CY251"/>
    <mergeCell ref="CZ251:DD251"/>
    <mergeCell ref="DE251:DI251"/>
    <mergeCell ref="CP254:CT254"/>
    <mergeCell ref="ED254:EH254"/>
    <mergeCell ref="EI254:EM254"/>
    <mergeCell ref="EN254:ER254"/>
    <mergeCell ref="CZ257:DD257"/>
    <mergeCell ref="A255:A263"/>
    <mergeCell ref="B255:B263"/>
    <mergeCell ref="C255:C263"/>
    <mergeCell ref="D255:D263"/>
    <mergeCell ref="E255:E263"/>
    <mergeCell ref="F255:F263"/>
    <mergeCell ref="ES254:EW254"/>
    <mergeCell ref="EX254:FB254"/>
    <mergeCell ref="FC254:FG254"/>
    <mergeCell ref="FH254:FL254"/>
    <mergeCell ref="FM254:FQ254"/>
    <mergeCell ref="FR254:FV254"/>
    <mergeCell ref="DO254:DS254"/>
    <mergeCell ref="DT254:DX254"/>
    <mergeCell ref="DY254:EC254"/>
    <mergeCell ref="N257:R257"/>
    <mergeCell ref="S257:W257"/>
    <mergeCell ref="X257:AB257"/>
    <mergeCell ref="AC257:AG257"/>
    <mergeCell ref="AC254:AG254"/>
    <mergeCell ref="AH263:AL263"/>
    <mergeCell ref="AM263:AQ263"/>
    <mergeCell ref="AR263:AV263"/>
    <mergeCell ref="AW263:BA263"/>
    <mergeCell ref="BB263:BF263"/>
    <mergeCell ref="BQ263:BU263"/>
    <mergeCell ref="A246:A254"/>
    <mergeCell ref="B246:B254"/>
    <mergeCell ref="AC251:AG251"/>
    <mergeCell ref="C246:C254"/>
    <mergeCell ref="D246:D254"/>
    <mergeCell ref="GG260:GK260"/>
    <mergeCell ref="CZ263:DD263"/>
    <mergeCell ref="DE263:DI263"/>
    <mergeCell ref="DJ263:DN263"/>
    <mergeCell ref="BG263:BK263"/>
    <mergeCell ref="BL263:BP263"/>
    <mergeCell ref="AM257:AQ257"/>
    <mergeCell ref="AR257:AV257"/>
    <mergeCell ref="CU254:CY254"/>
    <mergeCell ref="CF260:CJ260"/>
    <mergeCell ref="CK260:CO260"/>
    <mergeCell ref="AH260:AL260"/>
    <mergeCell ref="AM260:AQ260"/>
    <mergeCell ref="AR260:AV260"/>
    <mergeCell ref="AW260:BA260"/>
    <mergeCell ref="BB260:BF260"/>
    <mergeCell ref="BG260:BK260"/>
    <mergeCell ref="AH257:AL257"/>
    <mergeCell ref="FW254:GA254"/>
    <mergeCell ref="BV254:BZ254"/>
    <mergeCell ref="CA254:CE254"/>
    <mergeCell ref="CF254:CJ254"/>
    <mergeCell ref="AH254:AL254"/>
    <mergeCell ref="AM254:AQ254"/>
    <mergeCell ref="AR254:AV254"/>
    <mergeCell ref="AW254:BA254"/>
    <mergeCell ref="BB254:BF254"/>
    <mergeCell ref="GG257:GK257"/>
    <mergeCell ref="AW257:BA257"/>
    <mergeCell ref="BB257:BF257"/>
    <mergeCell ref="BG257:BK257"/>
    <mergeCell ref="BL257:BP257"/>
    <mergeCell ref="GL258:GL260"/>
    <mergeCell ref="GM258:GM260"/>
    <mergeCell ref="I260:M260"/>
    <mergeCell ref="N260:R260"/>
    <mergeCell ref="S260:W260"/>
    <mergeCell ref="X260:AB260"/>
    <mergeCell ref="AC260:AG260"/>
    <mergeCell ref="FC257:FG257"/>
    <mergeCell ref="FH257:FL257"/>
    <mergeCell ref="FM257:FQ257"/>
    <mergeCell ref="FR257:FV257"/>
    <mergeCell ref="FW257:GA257"/>
    <mergeCell ref="GB257:GF257"/>
    <mergeCell ref="DY257:EC257"/>
    <mergeCell ref="ED257:EH257"/>
    <mergeCell ref="EI257:EM257"/>
    <mergeCell ref="EN257:ER257"/>
    <mergeCell ref="ES257:EW257"/>
    <mergeCell ref="EX257:FB257"/>
    <mergeCell ref="CU257:CY257"/>
    <mergeCell ref="GL255:GL257"/>
    <mergeCell ref="DE257:DI257"/>
    <mergeCell ref="DJ257:DN257"/>
    <mergeCell ref="DO257:DS257"/>
    <mergeCell ref="DT257:DX257"/>
    <mergeCell ref="BQ257:BU257"/>
    <mergeCell ref="BV257:BZ257"/>
    <mergeCell ref="CA257:CE257"/>
    <mergeCell ref="CF257:CJ257"/>
    <mergeCell ref="CK257:CO257"/>
    <mergeCell ref="CP257:CT257"/>
    <mergeCell ref="GB260:GF260"/>
    <mergeCell ref="S263:W263"/>
    <mergeCell ref="X263:AB263"/>
    <mergeCell ref="EX260:FB260"/>
    <mergeCell ref="FC260:FG260"/>
    <mergeCell ref="FH260:FL260"/>
    <mergeCell ref="FM260:FQ260"/>
    <mergeCell ref="FR260:FV260"/>
    <mergeCell ref="FW260:GA260"/>
    <mergeCell ref="DT260:DX260"/>
    <mergeCell ref="DY260:EC260"/>
    <mergeCell ref="ED260:EH260"/>
    <mergeCell ref="EI260:EM260"/>
    <mergeCell ref="EN260:ER260"/>
    <mergeCell ref="ES260:EW260"/>
    <mergeCell ref="CP260:CT260"/>
    <mergeCell ref="CU260:CY260"/>
    <mergeCell ref="CZ260:DD260"/>
    <mergeCell ref="DE260:DI260"/>
    <mergeCell ref="DJ260:DN260"/>
    <mergeCell ref="DO260:DS260"/>
    <mergeCell ref="BL260:BP260"/>
    <mergeCell ref="BQ260:BU260"/>
    <mergeCell ref="BV260:BZ260"/>
    <mergeCell ref="CA260:CE260"/>
    <mergeCell ref="CP263:CT263"/>
    <mergeCell ref="CU263:CY263"/>
    <mergeCell ref="CF263:CJ263"/>
    <mergeCell ref="AC263:AG263"/>
    <mergeCell ref="GL264:GL266"/>
    <mergeCell ref="GM264:GM266"/>
    <mergeCell ref="I266:M266"/>
    <mergeCell ref="N266:R266"/>
    <mergeCell ref="S266:W266"/>
    <mergeCell ref="X266:AB266"/>
    <mergeCell ref="AC266:AG266"/>
    <mergeCell ref="AH266:AL266"/>
    <mergeCell ref="FW263:GA263"/>
    <mergeCell ref="GB263:GF263"/>
    <mergeCell ref="GG263:GK263"/>
    <mergeCell ref="AW266:BA266"/>
    <mergeCell ref="BB266:BF266"/>
    <mergeCell ref="BG266:BK266"/>
    <mergeCell ref="BL266:BP266"/>
    <mergeCell ref="CZ266:DD266"/>
    <mergeCell ref="FH266:FL266"/>
    <mergeCell ref="FM266:FQ266"/>
    <mergeCell ref="FR266:FV266"/>
    <mergeCell ref="FW266:GA266"/>
    <mergeCell ref="GB266:GF266"/>
    <mergeCell ref="DY266:EC266"/>
    <mergeCell ref="ED266:EH266"/>
    <mergeCell ref="EI266:EM266"/>
    <mergeCell ref="EN266:ER266"/>
    <mergeCell ref="ES266:EW266"/>
    <mergeCell ref="EX266:FB266"/>
    <mergeCell ref="CU266:CY266"/>
    <mergeCell ref="GL261:GL263"/>
    <mergeCell ref="GM261:GM263"/>
    <mergeCell ref="I263:M263"/>
    <mergeCell ref="N263:R263"/>
    <mergeCell ref="C264:C272"/>
    <mergeCell ref="D264:D272"/>
    <mergeCell ref="E264:E272"/>
    <mergeCell ref="F264:F272"/>
    <mergeCell ref="ES263:EW263"/>
    <mergeCell ref="EX263:FB263"/>
    <mergeCell ref="FC263:FG263"/>
    <mergeCell ref="FH263:FL263"/>
    <mergeCell ref="FM263:FQ263"/>
    <mergeCell ref="FR263:FV263"/>
    <mergeCell ref="DO263:DS263"/>
    <mergeCell ref="DT263:DX263"/>
    <mergeCell ref="DY263:EC263"/>
    <mergeCell ref="ED263:EH263"/>
    <mergeCell ref="EI263:EM263"/>
    <mergeCell ref="EN263:ER263"/>
    <mergeCell ref="CK263:CO263"/>
    <mergeCell ref="DE266:DI266"/>
    <mergeCell ref="DJ266:DN266"/>
    <mergeCell ref="DO266:DS266"/>
    <mergeCell ref="DT266:DX266"/>
    <mergeCell ref="BQ266:BU266"/>
    <mergeCell ref="BV266:BZ266"/>
    <mergeCell ref="CA266:CE266"/>
    <mergeCell ref="CF266:CJ266"/>
    <mergeCell ref="CK266:CO266"/>
    <mergeCell ref="CP266:CT266"/>
    <mergeCell ref="AM266:AQ266"/>
    <mergeCell ref="AR266:AV266"/>
    <mergeCell ref="BV263:BZ263"/>
    <mergeCell ref="CA263:CE263"/>
    <mergeCell ref="FC266:FG266"/>
    <mergeCell ref="GB269:GF269"/>
    <mergeCell ref="GG269:GK269"/>
    <mergeCell ref="BV269:BZ269"/>
    <mergeCell ref="CA269:CE269"/>
    <mergeCell ref="CF269:CJ269"/>
    <mergeCell ref="CK269:CO269"/>
    <mergeCell ref="AH269:AL269"/>
    <mergeCell ref="AM269:AQ269"/>
    <mergeCell ref="AR269:AV269"/>
    <mergeCell ref="AW269:BA269"/>
    <mergeCell ref="BB269:BF269"/>
    <mergeCell ref="BG269:BK269"/>
    <mergeCell ref="GG266:GK266"/>
    <mergeCell ref="GL267:GL269"/>
    <mergeCell ref="CZ272:DD272"/>
    <mergeCell ref="DE272:DI272"/>
    <mergeCell ref="DJ272:DN272"/>
    <mergeCell ref="BG272:BK272"/>
    <mergeCell ref="BL272:BP272"/>
    <mergeCell ref="BQ272:BU272"/>
    <mergeCell ref="BV272:BZ272"/>
    <mergeCell ref="CA272:CE272"/>
    <mergeCell ref="CF272:CJ272"/>
    <mergeCell ref="DJ269:DN269"/>
    <mergeCell ref="DO269:DS269"/>
    <mergeCell ref="BL269:BP269"/>
    <mergeCell ref="BQ269:BU269"/>
    <mergeCell ref="CP272:CT272"/>
    <mergeCell ref="CU272:CY272"/>
    <mergeCell ref="AH272:AL272"/>
    <mergeCell ref="AM272:AQ272"/>
    <mergeCell ref="AR272:AV272"/>
    <mergeCell ref="AW272:BA272"/>
    <mergeCell ref="BB272:BF272"/>
    <mergeCell ref="ED272:EH272"/>
    <mergeCell ref="EI272:EM272"/>
    <mergeCell ref="I269:M269"/>
    <mergeCell ref="N269:R269"/>
    <mergeCell ref="GL270:GL272"/>
    <mergeCell ref="GM270:GM272"/>
    <mergeCell ref="I272:M272"/>
    <mergeCell ref="N272:R272"/>
    <mergeCell ref="S272:W272"/>
    <mergeCell ref="X272:AB272"/>
    <mergeCell ref="EX269:FB269"/>
    <mergeCell ref="FC269:FG269"/>
    <mergeCell ref="FH269:FL269"/>
    <mergeCell ref="FM269:FQ269"/>
    <mergeCell ref="FR269:FV269"/>
    <mergeCell ref="FW269:GA269"/>
    <mergeCell ref="DT269:DX269"/>
    <mergeCell ref="DY269:EC269"/>
    <mergeCell ref="ED269:EH269"/>
    <mergeCell ref="EI269:EM269"/>
    <mergeCell ref="EN269:ER269"/>
    <mergeCell ref="ES269:EW269"/>
    <mergeCell ref="CP269:CT269"/>
    <mergeCell ref="CU269:CY269"/>
    <mergeCell ref="CZ269:DD269"/>
    <mergeCell ref="DE269:DI269"/>
    <mergeCell ref="GM267:GM269"/>
    <mergeCell ref="S269:W269"/>
    <mergeCell ref="X269:AB269"/>
    <mergeCell ref="AC269:AG269"/>
    <mergeCell ref="FW272:GA272"/>
    <mergeCell ref="GB272:GF272"/>
    <mergeCell ref="GG272:GK272"/>
    <mergeCell ref="AW275:BA275"/>
    <mergeCell ref="BB275:BF275"/>
    <mergeCell ref="BG275:BK275"/>
    <mergeCell ref="BL275:BP275"/>
    <mergeCell ref="CZ275:DD275"/>
    <mergeCell ref="A273:A281"/>
    <mergeCell ref="B273:B281"/>
    <mergeCell ref="C273:C281"/>
    <mergeCell ref="D273:D281"/>
    <mergeCell ref="E273:E281"/>
    <mergeCell ref="F273:F281"/>
    <mergeCell ref="ES272:EW272"/>
    <mergeCell ref="EX272:FB272"/>
    <mergeCell ref="FC272:FG272"/>
    <mergeCell ref="FH272:FL272"/>
    <mergeCell ref="FM272:FQ272"/>
    <mergeCell ref="FR272:FV272"/>
    <mergeCell ref="DO272:DS272"/>
    <mergeCell ref="DT272:DX272"/>
    <mergeCell ref="DY272:EC272"/>
    <mergeCell ref="GB278:GF278"/>
    <mergeCell ref="GG278:GK278"/>
    <mergeCell ref="CZ281:DD281"/>
    <mergeCell ref="DE281:DI281"/>
    <mergeCell ref="A264:A272"/>
    <mergeCell ref="B264:B272"/>
    <mergeCell ref="EN272:ER272"/>
    <mergeCell ref="CK272:CO272"/>
    <mergeCell ref="DE275:DI275"/>
    <mergeCell ref="G273:H275"/>
    <mergeCell ref="G276:H278"/>
    <mergeCell ref="AC272:AG272"/>
    <mergeCell ref="GG275:GK275"/>
    <mergeCell ref="GL276:GL278"/>
    <mergeCell ref="GM276:GM278"/>
    <mergeCell ref="I278:M278"/>
    <mergeCell ref="N278:R278"/>
    <mergeCell ref="S278:W278"/>
    <mergeCell ref="X278:AB278"/>
    <mergeCell ref="AC278:AG278"/>
    <mergeCell ref="FC275:FG275"/>
    <mergeCell ref="FH275:FL275"/>
    <mergeCell ref="FM275:FQ275"/>
    <mergeCell ref="FR275:FV275"/>
    <mergeCell ref="FW275:GA275"/>
    <mergeCell ref="GB275:GF275"/>
    <mergeCell ref="DY275:EC275"/>
    <mergeCell ref="ED275:EH275"/>
    <mergeCell ref="EI275:EM275"/>
    <mergeCell ref="EN275:ER275"/>
    <mergeCell ref="ES275:EW275"/>
    <mergeCell ref="EX275:FB275"/>
    <mergeCell ref="CU275:CY275"/>
    <mergeCell ref="GL273:GL275"/>
    <mergeCell ref="GM273:GM275"/>
    <mergeCell ref="DJ275:DN275"/>
    <mergeCell ref="DO275:DS275"/>
    <mergeCell ref="DT275:DX275"/>
    <mergeCell ref="BQ275:BU275"/>
    <mergeCell ref="BV275:BZ275"/>
    <mergeCell ref="CA275:CE275"/>
    <mergeCell ref="BL278:BP278"/>
    <mergeCell ref="BQ278:BU278"/>
    <mergeCell ref="BV278:BZ278"/>
    <mergeCell ref="CA278:CE278"/>
    <mergeCell ref="DJ281:DN281"/>
    <mergeCell ref="BG281:BK281"/>
    <mergeCell ref="BL281:BP281"/>
    <mergeCell ref="BQ281:BU281"/>
    <mergeCell ref="BV281:BZ281"/>
    <mergeCell ref="CA281:CE281"/>
    <mergeCell ref="CF281:CJ281"/>
    <mergeCell ref="I275:M275"/>
    <mergeCell ref="N275:R275"/>
    <mergeCell ref="S275:W275"/>
    <mergeCell ref="X275:AB275"/>
    <mergeCell ref="AC275:AG275"/>
    <mergeCell ref="AH275:AL275"/>
    <mergeCell ref="CF275:CJ275"/>
    <mergeCell ref="CK275:CO275"/>
    <mergeCell ref="CP275:CT275"/>
    <mergeCell ref="AM275:AQ275"/>
    <mergeCell ref="AR275:AV275"/>
    <mergeCell ref="CF278:CJ278"/>
    <mergeCell ref="CK278:CO278"/>
    <mergeCell ref="AH278:AL278"/>
    <mergeCell ref="AM278:AQ278"/>
    <mergeCell ref="AR278:AV278"/>
    <mergeCell ref="AW278:BA278"/>
    <mergeCell ref="BB278:BF278"/>
    <mergeCell ref="BG278:BK278"/>
    <mergeCell ref="AC281:AG281"/>
    <mergeCell ref="AH281:AL281"/>
    <mergeCell ref="EX278:FB278"/>
    <mergeCell ref="FC278:FG278"/>
    <mergeCell ref="FH278:FL278"/>
    <mergeCell ref="FM278:FQ278"/>
    <mergeCell ref="FR278:FV278"/>
    <mergeCell ref="FW278:GA278"/>
    <mergeCell ref="DT278:DX278"/>
    <mergeCell ref="DY278:EC278"/>
    <mergeCell ref="ED278:EH278"/>
    <mergeCell ref="EI278:EM278"/>
    <mergeCell ref="EN278:ER278"/>
    <mergeCell ref="ES278:EW278"/>
    <mergeCell ref="CP278:CT278"/>
    <mergeCell ref="CU278:CY278"/>
    <mergeCell ref="CZ278:DD278"/>
    <mergeCell ref="DE278:DI278"/>
    <mergeCell ref="DJ278:DN278"/>
    <mergeCell ref="DO278:DS278"/>
    <mergeCell ref="AM281:AQ281"/>
    <mergeCell ref="AR281:AV281"/>
    <mergeCell ref="AW281:BA281"/>
    <mergeCell ref="BB281:BF281"/>
    <mergeCell ref="GL282:GL284"/>
    <mergeCell ref="GM282:GM284"/>
    <mergeCell ref="I284:M284"/>
    <mergeCell ref="N284:R284"/>
    <mergeCell ref="S284:W284"/>
    <mergeCell ref="X284:AB284"/>
    <mergeCell ref="AC284:AG284"/>
    <mergeCell ref="AH284:AL284"/>
    <mergeCell ref="FW281:GA281"/>
    <mergeCell ref="GB281:GF281"/>
    <mergeCell ref="GG281:GK281"/>
    <mergeCell ref="AW284:BA284"/>
    <mergeCell ref="BB284:BF284"/>
    <mergeCell ref="BG284:BK284"/>
    <mergeCell ref="BL284:BP284"/>
    <mergeCell ref="CZ284:DD284"/>
    <mergeCell ref="CP281:CT281"/>
    <mergeCell ref="CU281:CY281"/>
    <mergeCell ref="GL279:GL281"/>
    <mergeCell ref="GM279:GM281"/>
    <mergeCell ref="I281:M281"/>
    <mergeCell ref="N281:R281"/>
    <mergeCell ref="S281:W281"/>
    <mergeCell ref="X281:AB281"/>
    <mergeCell ref="A282:A290"/>
    <mergeCell ref="B282:B290"/>
    <mergeCell ref="C282:C290"/>
    <mergeCell ref="D282:D290"/>
    <mergeCell ref="E282:E290"/>
    <mergeCell ref="F282:F290"/>
    <mergeCell ref="ES281:EW281"/>
    <mergeCell ref="EX281:FB281"/>
    <mergeCell ref="FC281:FG281"/>
    <mergeCell ref="FH281:FL281"/>
    <mergeCell ref="FM281:FQ281"/>
    <mergeCell ref="FR281:FV281"/>
    <mergeCell ref="DO281:DS281"/>
    <mergeCell ref="DT281:DX281"/>
    <mergeCell ref="DY281:EC281"/>
    <mergeCell ref="ED281:EH281"/>
    <mergeCell ref="EI281:EM281"/>
    <mergeCell ref="EN281:ER281"/>
    <mergeCell ref="CK281:CO281"/>
    <mergeCell ref="DE284:DI284"/>
    <mergeCell ref="DJ284:DN284"/>
    <mergeCell ref="DO284:DS284"/>
    <mergeCell ref="DT284:DX284"/>
    <mergeCell ref="BQ284:BU284"/>
    <mergeCell ref="BV284:BZ284"/>
    <mergeCell ref="CA284:CE284"/>
    <mergeCell ref="CF284:CJ284"/>
    <mergeCell ref="CK284:CO284"/>
    <mergeCell ref="CP284:CT284"/>
    <mergeCell ref="AM284:AQ284"/>
    <mergeCell ref="AR284:AV284"/>
    <mergeCell ref="CF287:CJ287"/>
    <mergeCell ref="AM287:AQ287"/>
    <mergeCell ref="AR287:AV287"/>
    <mergeCell ref="AW287:BA287"/>
    <mergeCell ref="BB287:BF287"/>
    <mergeCell ref="BG287:BK287"/>
    <mergeCell ref="GG284:GK284"/>
    <mergeCell ref="GL285:GL287"/>
    <mergeCell ref="GM285:GM287"/>
    <mergeCell ref="I287:M287"/>
    <mergeCell ref="N287:R287"/>
    <mergeCell ref="S287:W287"/>
    <mergeCell ref="X287:AB287"/>
    <mergeCell ref="AC287:AG287"/>
    <mergeCell ref="FC284:FG284"/>
    <mergeCell ref="FH284:FL284"/>
    <mergeCell ref="FM284:FQ284"/>
    <mergeCell ref="FR284:FV284"/>
    <mergeCell ref="FW284:GA284"/>
    <mergeCell ref="GB284:GF284"/>
    <mergeCell ref="DY284:EC284"/>
    <mergeCell ref="ED284:EH284"/>
    <mergeCell ref="EI284:EM284"/>
    <mergeCell ref="EN284:ER284"/>
    <mergeCell ref="ES284:EW284"/>
    <mergeCell ref="EX284:FB284"/>
    <mergeCell ref="CU284:CY284"/>
    <mergeCell ref="GB287:GF287"/>
    <mergeCell ref="GG287:GK287"/>
    <mergeCell ref="I290:M290"/>
    <mergeCell ref="N290:R290"/>
    <mergeCell ref="S290:W290"/>
    <mergeCell ref="X290:AB290"/>
    <mergeCell ref="EX287:FB287"/>
    <mergeCell ref="FC287:FG287"/>
    <mergeCell ref="FH287:FL287"/>
    <mergeCell ref="FM287:FQ287"/>
    <mergeCell ref="FR287:FV287"/>
    <mergeCell ref="FW287:GA287"/>
    <mergeCell ref="DT287:DX287"/>
    <mergeCell ref="DY287:EC287"/>
    <mergeCell ref="ED287:EH287"/>
    <mergeCell ref="EI287:EM287"/>
    <mergeCell ref="EN287:ER287"/>
    <mergeCell ref="ES287:EW287"/>
    <mergeCell ref="CP287:CT287"/>
    <mergeCell ref="CU287:CY287"/>
    <mergeCell ref="CZ287:DD287"/>
    <mergeCell ref="DE287:DI287"/>
    <mergeCell ref="DJ287:DN287"/>
    <mergeCell ref="DO287:DS287"/>
    <mergeCell ref="BL287:BP287"/>
    <mergeCell ref="BQ287:BU287"/>
    <mergeCell ref="BV287:BZ287"/>
    <mergeCell ref="CA287:CE287"/>
    <mergeCell ref="CP290:CT290"/>
    <mergeCell ref="CU290:CY290"/>
    <mergeCell ref="DE290:DI290"/>
    <mergeCell ref="DJ290:DN290"/>
    <mergeCell ref="CK287:CO287"/>
    <mergeCell ref="AH287:AL287"/>
    <mergeCell ref="BG290:BK290"/>
    <mergeCell ref="BL290:BP290"/>
    <mergeCell ref="BQ290:BU290"/>
    <mergeCell ref="BV290:BZ290"/>
    <mergeCell ref="CA290:CE290"/>
    <mergeCell ref="CF290:CJ290"/>
    <mergeCell ref="AC290:AG290"/>
    <mergeCell ref="AH290:AL290"/>
    <mergeCell ref="AM290:AQ290"/>
    <mergeCell ref="AR290:AV290"/>
    <mergeCell ref="AW290:BA290"/>
    <mergeCell ref="BB290:BF290"/>
    <mergeCell ref="GL291:GL293"/>
    <mergeCell ref="GM291:GM293"/>
    <mergeCell ref="DO293:DS293"/>
    <mergeCell ref="DT293:DX293"/>
    <mergeCell ref="BQ293:BU293"/>
    <mergeCell ref="BV293:BZ293"/>
    <mergeCell ref="CA293:CE293"/>
    <mergeCell ref="CF293:CJ293"/>
    <mergeCell ref="CK293:CO293"/>
    <mergeCell ref="CP293:CT293"/>
    <mergeCell ref="AM293:AQ293"/>
    <mergeCell ref="AR293:AV293"/>
    <mergeCell ref="AW293:BA293"/>
    <mergeCell ref="BB293:BF293"/>
    <mergeCell ref="BG293:BK293"/>
    <mergeCell ref="BL293:BP293"/>
    <mergeCell ref="CZ293:DD293"/>
    <mergeCell ref="GL288:GL290"/>
    <mergeCell ref="GM288:GM290"/>
    <mergeCell ref="I293:M293"/>
    <mergeCell ref="N293:R293"/>
    <mergeCell ref="S293:W293"/>
    <mergeCell ref="X293:AB293"/>
    <mergeCell ref="AC293:AG293"/>
    <mergeCell ref="AH293:AL293"/>
    <mergeCell ref="FW290:GA290"/>
    <mergeCell ref="GB290:GF290"/>
    <mergeCell ref="GG290:GK290"/>
    <mergeCell ref="A291:A299"/>
    <mergeCell ref="B291:B299"/>
    <mergeCell ref="C291:C299"/>
    <mergeCell ref="D291:D299"/>
    <mergeCell ref="E291:E299"/>
    <mergeCell ref="F291:F299"/>
    <mergeCell ref="G291:G293"/>
    <mergeCell ref="ES290:EW290"/>
    <mergeCell ref="EX290:FB290"/>
    <mergeCell ref="FC290:FG290"/>
    <mergeCell ref="FH290:FL290"/>
    <mergeCell ref="FM290:FQ290"/>
    <mergeCell ref="FR290:FV290"/>
    <mergeCell ref="DO290:DS290"/>
    <mergeCell ref="DT290:DX290"/>
    <mergeCell ref="DY290:EC290"/>
    <mergeCell ref="ED290:EH290"/>
    <mergeCell ref="EI290:EM290"/>
    <mergeCell ref="EN290:ER290"/>
    <mergeCell ref="CK290:CO290"/>
    <mergeCell ref="DE293:DI293"/>
    <mergeCell ref="DJ293:DN293"/>
    <mergeCell ref="CZ290:DD290"/>
    <mergeCell ref="H291:H293"/>
    <mergeCell ref="CF296:CJ296"/>
    <mergeCell ref="CK296:CO296"/>
    <mergeCell ref="AH296:AL296"/>
    <mergeCell ref="AM296:AQ296"/>
    <mergeCell ref="AR296:AV296"/>
    <mergeCell ref="AW296:BA296"/>
    <mergeCell ref="BB296:BF296"/>
    <mergeCell ref="BG296:BK296"/>
    <mergeCell ref="GG293:GK293"/>
    <mergeCell ref="G294:G296"/>
    <mergeCell ref="H294:H296"/>
    <mergeCell ref="GL294:GL296"/>
    <mergeCell ref="GM294:GM296"/>
    <mergeCell ref="I296:M296"/>
    <mergeCell ref="N296:R296"/>
    <mergeCell ref="S296:W296"/>
    <mergeCell ref="X296:AB296"/>
    <mergeCell ref="AC296:AG296"/>
    <mergeCell ref="FC293:FG293"/>
    <mergeCell ref="FH293:FL293"/>
    <mergeCell ref="FM293:FQ293"/>
    <mergeCell ref="FR293:FV293"/>
    <mergeCell ref="FW293:GA293"/>
    <mergeCell ref="GB293:GF293"/>
    <mergeCell ref="DY293:EC293"/>
    <mergeCell ref="ED293:EH293"/>
    <mergeCell ref="EI293:EM293"/>
    <mergeCell ref="EN293:ER293"/>
    <mergeCell ref="ES293:EW293"/>
    <mergeCell ref="EX293:FB293"/>
    <mergeCell ref="CU293:CY293"/>
    <mergeCell ref="GB296:GF296"/>
    <mergeCell ref="GG296:GK296"/>
    <mergeCell ref="G297:G299"/>
    <mergeCell ref="H297:H299"/>
    <mergeCell ref="GL297:GL299"/>
    <mergeCell ref="GM297:GM299"/>
    <mergeCell ref="I299:M299"/>
    <mergeCell ref="N299:R299"/>
    <mergeCell ref="S299:W299"/>
    <mergeCell ref="X299:AB299"/>
    <mergeCell ref="EX296:FB296"/>
    <mergeCell ref="FC296:FG296"/>
    <mergeCell ref="FH296:FL296"/>
    <mergeCell ref="FM296:FQ296"/>
    <mergeCell ref="FR296:FV296"/>
    <mergeCell ref="FW296:GA296"/>
    <mergeCell ref="DT296:DX296"/>
    <mergeCell ref="DY296:EC296"/>
    <mergeCell ref="ED296:EH296"/>
    <mergeCell ref="EI296:EM296"/>
    <mergeCell ref="EN296:ER296"/>
    <mergeCell ref="ES296:EW296"/>
    <mergeCell ref="CP296:CT296"/>
    <mergeCell ref="CU296:CY296"/>
    <mergeCell ref="CZ296:DD296"/>
    <mergeCell ref="DE296:DI296"/>
    <mergeCell ref="DJ296:DN296"/>
    <mergeCell ref="DO296:DS296"/>
    <mergeCell ref="BL296:BP296"/>
    <mergeCell ref="BQ296:BU296"/>
    <mergeCell ref="BV296:BZ296"/>
    <mergeCell ref="CA296:CE296"/>
    <mergeCell ref="CP299:CT299"/>
    <mergeCell ref="CU299:CY299"/>
    <mergeCell ref="CZ299:DD299"/>
    <mergeCell ref="DE299:DI299"/>
    <mergeCell ref="DJ299:DN299"/>
    <mergeCell ref="BG299:BK299"/>
    <mergeCell ref="BL299:BP299"/>
    <mergeCell ref="BQ299:BU299"/>
    <mergeCell ref="BV299:BZ299"/>
    <mergeCell ref="CA299:CE299"/>
    <mergeCell ref="CF299:CJ299"/>
    <mergeCell ref="AC299:AG299"/>
    <mergeCell ref="AH299:AL299"/>
    <mergeCell ref="AM299:AQ299"/>
    <mergeCell ref="AR299:AV299"/>
    <mergeCell ref="AW299:BA299"/>
    <mergeCell ref="BB299:BF299"/>
    <mergeCell ref="GL300:GL302"/>
    <mergeCell ref="GM300:GM302"/>
    <mergeCell ref="GO300:GO308"/>
    <mergeCell ref="I302:M302"/>
    <mergeCell ref="N302:R302"/>
    <mergeCell ref="S302:W302"/>
    <mergeCell ref="X302:AB302"/>
    <mergeCell ref="AC302:AG302"/>
    <mergeCell ref="AH302:AL302"/>
    <mergeCell ref="FW299:GA299"/>
    <mergeCell ref="GB299:GF299"/>
    <mergeCell ref="GG299:GK299"/>
    <mergeCell ref="A300:A308"/>
    <mergeCell ref="B300:B308"/>
    <mergeCell ref="C300:C308"/>
    <mergeCell ref="D300:D308"/>
    <mergeCell ref="E300:E308"/>
    <mergeCell ref="F300:F308"/>
    <mergeCell ref="G300:G302"/>
    <mergeCell ref="ES299:EW299"/>
    <mergeCell ref="EX299:FB299"/>
    <mergeCell ref="FC299:FG299"/>
    <mergeCell ref="FH299:FL299"/>
    <mergeCell ref="FM299:FQ299"/>
    <mergeCell ref="FR299:FV299"/>
    <mergeCell ref="DO299:DS299"/>
    <mergeCell ref="DT299:DX299"/>
    <mergeCell ref="DY299:EC299"/>
    <mergeCell ref="ED299:EH299"/>
    <mergeCell ref="EI299:EM299"/>
    <mergeCell ref="EN299:ER299"/>
    <mergeCell ref="CK299:CO299"/>
    <mergeCell ref="DE302:DI302"/>
    <mergeCell ref="DJ302:DN302"/>
    <mergeCell ref="DO302:DS302"/>
    <mergeCell ref="DT302:DX302"/>
    <mergeCell ref="BQ302:BU302"/>
    <mergeCell ref="BV302:BZ302"/>
    <mergeCell ref="CA302:CE302"/>
    <mergeCell ref="CF302:CJ302"/>
    <mergeCell ref="CK302:CO302"/>
    <mergeCell ref="CP302:CT302"/>
    <mergeCell ref="AM302:AQ302"/>
    <mergeCell ref="AR302:AV302"/>
    <mergeCell ref="AW302:BA302"/>
    <mergeCell ref="BB302:BF302"/>
    <mergeCell ref="BG302:BK302"/>
    <mergeCell ref="BL302:BP302"/>
    <mergeCell ref="H300:H302"/>
    <mergeCell ref="CF305:CJ305"/>
    <mergeCell ref="CK305:CO305"/>
    <mergeCell ref="AH305:AL305"/>
    <mergeCell ref="AM305:AQ305"/>
    <mergeCell ref="AR305:AV305"/>
    <mergeCell ref="AW305:BA305"/>
    <mergeCell ref="BB305:BF305"/>
    <mergeCell ref="BG305:BK305"/>
    <mergeCell ref="GG302:GK302"/>
    <mergeCell ref="G303:G305"/>
    <mergeCell ref="H303:H305"/>
    <mergeCell ref="GL303:GL305"/>
    <mergeCell ref="GM303:GM305"/>
    <mergeCell ref="I305:M305"/>
    <mergeCell ref="N305:R305"/>
    <mergeCell ref="S305:W305"/>
    <mergeCell ref="X305:AB305"/>
    <mergeCell ref="AC305:AG305"/>
    <mergeCell ref="FC302:FG302"/>
    <mergeCell ref="FH302:FL302"/>
    <mergeCell ref="FM302:FQ302"/>
    <mergeCell ref="FR302:FV302"/>
    <mergeCell ref="FW302:GA302"/>
    <mergeCell ref="GB302:GF302"/>
    <mergeCell ref="DY302:EC302"/>
    <mergeCell ref="ED302:EH302"/>
    <mergeCell ref="EI302:EM302"/>
    <mergeCell ref="EN302:ER302"/>
    <mergeCell ref="ES302:EW302"/>
    <mergeCell ref="EX302:FB302"/>
    <mergeCell ref="CU302:CY302"/>
    <mergeCell ref="CZ302:DD302"/>
    <mergeCell ref="GB305:GF305"/>
    <mergeCell ref="GG305:GK305"/>
    <mergeCell ref="G306:G308"/>
    <mergeCell ref="H306:H308"/>
    <mergeCell ref="GL306:GL308"/>
    <mergeCell ref="GM306:GM308"/>
    <mergeCell ref="I308:M308"/>
    <mergeCell ref="N308:R308"/>
    <mergeCell ref="S308:W308"/>
    <mergeCell ref="X308:AB308"/>
    <mergeCell ref="EX305:FB305"/>
    <mergeCell ref="FC305:FG305"/>
    <mergeCell ref="FH305:FL305"/>
    <mergeCell ref="FM305:FQ305"/>
    <mergeCell ref="FR305:FV305"/>
    <mergeCell ref="FW305:GA305"/>
    <mergeCell ref="DT305:DX305"/>
    <mergeCell ref="DY305:EC305"/>
    <mergeCell ref="ED305:EH305"/>
    <mergeCell ref="EI305:EM305"/>
    <mergeCell ref="EN305:ER305"/>
    <mergeCell ref="ES305:EW305"/>
    <mergeCell ref="CP305:CT305"/>
    <mergeCell ref="CU305:CY305"/>
    <mergeCell ref="CZ305:DD305"/>
    <mergeCell ref="DE305:DI305"/>
    <mergeCell ref="DJ305:DN305"/>
    <mergeCell ref="DO305:DS305"/>
    <mergeCell ref="BL305:BP305"/>
    <mergeCell ref="BQ305:BU305"/>
    <mergeCell ref="BV305:BZ305"/>
    <mergeCell ref="CA305:CE305"/>
    <mergeCell ref="CP308:CT308"/>
    <mergeCell ref="CU308:CY308"/>
    <mergeCell ref="CZ308:DD308"/>
    <mergeCell ref="DE308:DI308"/>
    <mergeCell ref="DJ308:DN308"/>
    <mergeCell ref="BG308:BK308"/>
    <mergeCell ref="BL308:BP308"/>
    <mergeCell ref="BQ308:BU308"/>
    <mergeCell ref="BV308:BZ308"/>
    <mergeCell ref="CA308:CE308"/>
    <mergeCell ref="CF308:CJ308"/>
    <mergeCell ref="AC308:AG308"/>
    <mergeCell ref="AH308:AL308"/>
    <mergeCell ref="AM308:AQ308"/>
    <mergeCell ref="AR308:AV308"/>
    <mergeCell ref="AW308:BA308"/>
    <mergeCell ref="BB308:BF308"/>
    <mergeCell ref="GL309:GL311"/>
    <mergeCell ref="GM309:GM311"/>
    <mergeCell ref="GO309:GO317"/>
    <mergeCell ref="I311:M311"/>
    <mergeCell ref="N311:R311"/>
    <mergeCell ref="S311:W311"/>
    <mergeCell ref="X311:AB311"/>
    <mergeCell ref="AC311:AG311"/>
    <mergeCell ref="AH311:AL311"/>
    <mergeCell ref="FW308:GA308"/>
    <mergeCell ref="GB308:GF308"/>
    <mergeCell ref="GG308:GK308"/>
    <mergeCell ref="A309:A317"/>
    <mergeCell ref="B309:B317"/>
    <mergeCell ref="C309:C317"/>
    <mergeCell ref="D309:D317"/>
    <mergeCell ref="E309:E317"/>
    <mergeCell ref="F309:F317"/>
    <mergeCell ref="G309:G311"/>
    <mergeCell ref="ES308:EW308"/>
    <mergeCell ref="EX308:FB308"/>
    <mergeCell ref="FC308:FG308"/>
    <mergeCell ref="FH308:FL308"/>
    <mergeCell ref="FM308:FQ308"/>
    <mergeCell ref="FR308:FV308"/>
    <mergeCell ref="DO308:DS308"/>
    <mergeCell ref="DT308:DX308"/>
    <mergeCell ref="DY308:EC308"/>
    <mergeCell ref="ED308:EH308"/>
    <mergeCell ref="EI308:EM308"/>
    <mergeCell ref="EN308:ER308"/>
    <mergeCell ref="CK308:CO308"/>
    <mergeCell ref="DE311:DI311"/>
    <mergeCell ref="DJ311:DN311"/>
    <mergeCell ref="DO311:DS311"/>
    <mergeCell ref="DT311:DX311"/>
    <mergeCell ref="BQ311:BU311"/>
    <mergeCell ref="BV311:BZ311"/>
    <mergeCell ref="CA311:CE311"/>
    <mergeCell ref="CF311:CJ311"/>
    <mergeCell ref="CK311:CO311"/>
    <mergeCell ref="CP311:CT311"/>
    <mergeCell ref="AM311:AQ311"/>
    <mergeCell ref="AR311:AV311"/>
    <mergeCell ref="AW311:BA311"/>
    <mergeCell ref="BB311:BF311"/>
    <mergeCell ref="BG311:BK311"/>
    <mergeCell ref="BL311:BP311"/>
    <mergeCell ref="H309:H311"/>
    <mergeCell ref="CF314:CJ314"/>
    <mergeCell ref="CK314:CO314"/>
    <mergeCell ref="AH314:AL314"/>
    <mergeCell ref="AM314:AQ314"/>
    <mergeCell ref="AR314:AV314"/>
    <mergeCell ref="AW314:BA314"/>
    <mergeCell ref="BB314:BF314"/>
    <mergeCell ref="BG314:BK314"/>
    <mergeCell ref="GG311:GK311"/>
    <mergeCell ref="G312:G314"/>
    <mergeCell ref="H312:H314"/>
    <mergeCell ref="GL312:GL314"/>
    <mergeCell ref="GM312:GM314"/>
    <mergeCell ref="I314:M314"/>
    <mergeCell ref="N314:R314"/>
    <mergeCell ref="S314:W314"/>
    <mergeCell ref="X314:AB314"/>
    <mergeCell ref="AC314:AG314"/>
    <mergeCell ref="FC311:FG311"/>
    <mergeCell ref="FH311:FL311"/>
    <mergeCell ref="FM311:FQ311"/>
    <mergeCell ref="FR311:FV311"/>
    <mergeCell ref="FW311:GA311"/>
    <mergeCell ref="GB311:GF311"/>
    <mergeCell ref="DY311:EC311"/>
    <mergeCell ref="ED311:EH311"/>
    <mergeCell ref="EI311:EM311"/>
    <mergeCell ref="EN311:ER311"/>
    <mergeCell ref="ES311:EW311"/>
    <mergeCell ref="EX311:FB311"/>
    <mergeCell ref="CU311:CY311"/>
    <mergeCell ref="CZ311:DD311"/>
    <mergeCell ref="GB314:GF314"/>
    <mergeCell ref="GG314:GK314"/>
    <mergeCell ref="G315:G317"/>
    <mergeCell ref="H315:H317"/>
    <mergeCell ref="GL315:GL317"/>
    <mergeCell ref="GM315:GM317"/>
    <mergeCell ref="I317:M317"/>
    <mergeCell ref="N317:R317"/>
    <mergeCell ref="S317:W317"/>
    <mergeCell ref="X317:AB317"/>
    <mergeCell ref="EX314:FB314"/>
    <mergeCell ref="FC314:FG314"/>
    <mergeCell ref="FH314:FL314"/>
    <mergeCell ref="FM314:FQ314"/>
    <mergeCell ref="FR314:FV314"/>
    <mergeCell ref="FW314:GA314"/>
    <mergeCell ref="DT314:DX314"/>
    <mergeCell ref="DY314:EC314"/>
    <mergeCell ref="ED314:EH314"/>
    <mergeCell ref="EI314:EM314"/>
    <mergeCell ref="EN314:ER314"/>
    <mergeCell ref="ES314:EW314"/>
    <mergeCell ref="CP314:CT314"/>
    <mergeCell ref="CU314:CY314"/>
    <mergeCell ref="CZ314:DD314"/>
    <mergeCell ref="DE314:DI314"/>
    <mergeCell ref="DJ314:DN314"/>
    <mergeCell ref="DO314:DS314"/>
    <mergeCell ref="BL314:BP314"/>
    <mergeCell ref="BQ314:BU314"/>
    <mergeCell ref="BV314:BZ314"/>
    <mergeCell ref="CA314:CE314"/>
    <mergeCell ref="CK317:CO317"/>
    <mergeCell ref="CP317:CT317"/>
    <mergeCell ref="CU317:CY317"/>
    <mergeCell ref="CZ317:DD317"/>
    <mergeCell ref="DE317:DI317"/>
    <mergeCell ref="DJ317:DN317"/>
    <mergeCell ref="BG317:BK317"/>
    <mergeCell ref="BL317:BP317"/>
    <mergeCell ref="BQ317:BU317"/>
    <mergeCell ref="BV317:BZ317"/>
    <mergeCell ref="CA317:CE317"/>
    <mergeCell ref="CF317:CJ317"/>
    <mergeCell ref="AC317:AG317"/>
    <mergeCell ref="AH317:AL317"/>
    <mergeCell ref="AM317:AQ317"/>
    <mergeCell ref="AR317:AV317"/>
    <mergeCell ref="AW317:BA317"/>
    <mergeCell ref="BB317:BF317"/>
    <mergeCell ref="H318:H320"/>
    <mergeCell ref="GL318:GL320"/>
    <mergeCell ref="GM318:GM320"/>
    <mergeCell ref="GO318:GO326"/>
    <mergeCell ref="I320:M320"/>
    <mergeCell ref="N320:R320"/>
    <mergeCell ref="S320:W320"/>
    <mergeCell ref="X320:AB320"/>
    <mergeCell ref="AC320:AG320"/>
    <mergeCell ref="AH320:AL320"/>
    <mergeCell ref="FW317:GA317"/>
    <mergeCell ref="GB317:GF317"/>
    <mergeCell ref="GG317:GK317"/>
    <mergeCell ref="A318:A326"/>
    <mergeCell ref="B318:B326"/>
    <mergeCell ref="C318:C326"/>
    <mergeCell ref="D318:D326"/>
    <mergeCell ref="E318:E326"/>
    <mergeCell ref="F318:F326"/>
    <mergeCell ref="G318:G320"/>
    <mergeCell ref="ES317:EW317"/>
    <mergeCell ref="EX317:FB317"/>
    <mergeCell ref="FC317:FG317"/>
    <mergeCell ref="FH317:FL317"/>
    <mergeCell ref="FM317:FQ317"/>
    <mergeCell ref="FR317:FV317"/>
    <mergeCell ref="DO317:DS317"/>
    <mergeCell ref="DT317:DX317"/>
    <mergeCell ref="DY317:EC317"/>
    <mergeCell ref="ED317:EH317"/>
    <mergeCell ref="EI317:EM317"/>
    <mergeCell ref="EN317:ER317"/>
    <mergeCell ref="G321:G323"/>
    <mergeCell ref="H321:H323"/>
    <mergeCell ref="GL321:GL323"/>
    <mergeCell ref="GM321:GM323"/>
    <mergeCell ref="I323:M323"/>
    <mergeCell ref="N323:R323"/>
    <mergeCell ref="S323:W323"/>
    <mergeCell ref="X323:AB323"/>
    <mergeCell ref="AC323:AG323"/>
    <mergeCell ref="FC320:FG320"/>
    <mergeCell ref="FH320:FL320"/>
    <mergeCell ref="FM320:FQ320"/>
    <mergeCell ref="FR320:FV320"/>
    <mergeCell ref="FW320:GA320"/>
    <mergeCell ref="GB320:GF320"/>
    <mergeCell ref="DY320:EC320"/>
    <mergeCell ref="ED320:EH320"/>
    <mergeCell ref="EI320:EM320"/>
    <mergeCell ref="EN320:ER320"/>
    <mergeCell ref="ES320:EW320"/>
    <mergeCell ref="EX320:FB320"/>
    <mergeCell ref="CU320:CY320"/>
    <mergeCell ref="CZ320:DD320"/>
    <mergeCell ref="DE320:DI320"/>
    <mergeCell ref="DJ320:DN320"/>
    <mergeCell ref="DO320:DS320"/>
    <mergeCell ref="DT320:DX320"/>
    <mergeCell ref="BQ320:BU320"/>
    <mergeCell ref="BV320:BZ320"/>
    <mergeCell ref="CA320:CE320"/>
    <mergeCell ref="CF320:CJ320"/>
    <mergeCell ref="CK320:CO320"/>
    <mergeCell ref="CZ323:DD323"/>
    <mergeCell ref="DE323:DI323"/>
    <mergeCell ref="DJ323:DN323"/>
    <mergeCell ref="DO323:DS323"/>
    <mergeCell ref="BL323:BP323"/>
    <mergeCell ref="BQ323:BU323"/>
    <mergeCell ref="BV323:BZ323"/>
    <mergeCell ref="CA323:CE323"/>
    <mergeCell ref="CF323:CJ323"/>
    <mergeCell ref="CK323:CO323"/>
    <mergeCell ref="AH323:AL323"/>
    <mergeCell ref="AM323:AQ323"/>
    <mergeCell ref="AR323:AV323"/>
    <mergeCell ref="AW323:BA323"/>
    <mergeCell ref="BB323:BF323"/>
    <mergeCell ref="BG323:BK323"/>
    <mergeCell ref="GG320:GK320"/>
    <mergeCell ref="CP320:CT320"/>
    <mergeCell ref="AM320:AQ320"/>
    <mergeCell ref="AR320:AV320"/>
    <mergeCell ref="AW320:BA320"/>
    <mergeCell ref="BB320:BF320"/>
    <mergeCell ref="BG320:BK320"/>
    <mergeCell ref="BL320:BP320"/>
    <mergeCell ref="CA326:CE326"/>
    <mergeCell ref="CF326:CJ326"/>
    <mergeCell ref="AC326:AG326"/>
    <mergeCell ref="AH326:AL326"/>
    <mergeCell ref="AM326:AQ326"/>
    <mergeCell ref="AR326:AV326"/>
    <mergeCell ref="AW326:BA326"/>
    <mergeCell ref="BB326:BF326"/>
    <mergeCell ref="GB323:GF323"/>
    <mergeCell ref="GG323:GK323"/>
    <mergeCell ref="G324:G326"/>
    <mergeCell ref="H324:H326"/>
    <mergeCell ref="GL324:GL326"/>
    <mergeCell ref="GM324:GM326"/>
    <mergeCell ref="I326:M326"/>
    <mergeCell ref="N326:R326"/>
    <mergeCell ref="S326:W326"/>
    <mergeCell ref="X326:AB326"/>
    <mergeCell ref="EX323:FB323"/>
    <mergeCell ref="FC323:FG323"/>
    <mergeCell ref="FH323:FL323"/>
    <mergeCell ref="FM323:FQ323"/>
    <mergeCell ref="FR323:FV323"/>
    <mergeCell ref="FW323:GA323"/>
    <mergeCell ref="DT323:DX323"/>
    <mergeCell ref="DY323:EC323"/>
    <mergeCell ref="ED323:EH323"/>
    <mergeCell ref="EI323:EM323"/>
    <mergeCell ref="EN323:ER323"/>
    <mergeCell ref="ES323:EW323"/>
    <mergeCell ref="CP323:CT323"/>
    <mergeCell ref="CU323:CY323"/>
    <mergeCell ref="FW326:GA326"/>
    <mergeCell ref="GB326:GF326"/>
    <mergeCell ref="GG326:GK326"/>
    <mergeCell ref="A327:A335"/>
    <mergeCell ref="B327:B335"/>
    <mergeCell ref="C327:C335"/>
    <mergeCell ref="D327:D335"/>
    <mergeCell ref="E327:E335"/>
    <mergeCell ref="F327:F335"/>
    <mergeCell ref="G327:G329"/>
    <mergeCell ref="ES326:EW326"/>
    <mergeCell ref="EX326:FB326"/>
    <mergeCell ref="FC326:FG326"/>
    <mergeCell ref="FH326:FL326"/>
    <mergeCell ref="FM326:FQ326"/>
    <mergeCell ref="FR326:FV326"/>
    <mergeCell ref="DO326:DS326"/>
    <mergeCell ref="DT326:DX326"/>
    <mergeCell ref="DY326:EC326"/>
    <mergeCell ref="ED326:EH326"/>
    <mergeCell ref="EI326:EM326"/>
    <mergeCell ref="EN326:ER326"/>
    <mergeCell ref="CK326:CO326"/>
    <mergeCell ref="CP326:CT326"/>
    <mergeCell ref="CU326:CY326"/>
    <mergeCell ref="CZ326:DD326"/>
    <mergeCell ref="DE326:DI326"/>
    <mergeCell ref="DJ326:DN326"/>
    <mergeCell ref="BG326:BK326"/>
    <mergeCell ref="BL326:BP326"/>
    <mergeCell ref="BQ326:BU326"/>
    <mergeCell ref="BV326:BZ326"/>
    <mergeCell ref="BQ329:BU329"/>
    <mergeCell ref="BV329:BZ329"/>
    <mergeCell ref="CA329:CE329"/>
    <mergeCell ref="CF329:CJ329"/>
    <mergeCell ref="EX332:FB332"/>
    <mergeCell ref="CK329:CO329"/>
    <mergeCell ref="CP329:CT329"/>
    <mergeCell ref="AM329:AQ329"/>
    <mergeCell ref="AR329:AV329"/>
    <mergeCell ref="AW329:BA329"/>
    <mergeCell ref="BB329:BF329"/>
    <mergeCell ref="BG329:BK329"/>
    <mergeCell ref="BL329:BP329"/>
    <mergeCell ref="H327:H329"/>
    <mergeCell ref="GL327:GL329"/>
    <mergeCell ref="GM327:GM329"/>
    <mergeCell ref="GO327:GO335"/>
    <mergeCell ref="I329:M329"/>
    <mergeCell ref="N329:R329"/>
    <mergeCell ref="S329:W329"/>
    <mergeCell ref="X329:AB329"/>
    <mergeCell ref="AC329:AG329"/>
    <mergeCell ref="AH329:AL329"/>
    <mergeCell ref="GG329:GK329"/>
    <mergeCell ref="GM333:GM335"/>
    <mergeCell ref="I335:M335"/>
    <mergeCell ref="N335:R335"/>
    <mergeCell ref="S335:W335"/>
    <mergeCell ref="X335:AB335"/>
    <mergeCell ref="FC332:FG332"/>
    <mergeCell ref="FH332:FL332"/>
    <mergeCell ref="FM332:FQ332"/>
    <mergeCell ref="FC329:FG329"/>
    <mergeCell ref="FH329:FL329"/>
    <mergeCell ref="FM329:FQ329"/>
    <mergeCell ref="FR329:FV329"/>
    <mergeCell ref="FW329:GA329"/>
    <mergeCell ref="GB329:GF329"/>
    <mergeCell ref="DY329:EC329"/>
    <mergeCell ref="ED329:EH329"/>
    <mergeCell ref="EI329:EM329"/>
    <mergeCell ref="EN329:ER329"/>
    <mergeCell ref="ES329:EW329"/>
    <mergeCell ref="EX329:FB329"/>
    <mergeCell ref="CU329:CY329"/>
    <mergeCell ref="CZ329:DD329"/>
    <mergeCell ref="DE329:DI329"/>
    <mergeCell ref="DJ329:DN329"/>
    <mergeCell ref="DO329:DS329"/>
    <mergeCell ref="DT329:DX329"/>
    <mergeCell ref="CZ332:DD332"/>
    <mergeCell ref="DE332:DI332"/>
    <mergeCell ref="DJ332:DN332"/>
    <mergeCell ref="DO332:DS332"/>
    <mergeCell ref="BL332:BP332"/>
    <mergeCell ref="BQ332:BU332"/>
    <mergeCell ref="BV332:BZ332"/>
    <mergeCell ref="CA332:CE332"/>
    <mergeCell ref="CF332:CJ332"/>
    <mergeCell ref="CK332:CO332"/>
    <mergeCell ref="AH332:AL332"/>
    <mergeCell ref="AM332:AQ332"/>
    <mergeCell ref="AR332:AV332"/>
    <mergeCell ref="G330:G332"/>
    <mergeCell ref="H330:H332"/>
    <mergeCell ref="GL330:GL332"/>
    <mergeCell ref="GM330:GM332"/>
    <mergeCell ref="I332:M332"/>
    <mergeCell ref="N332:R332"/>
    <mergeCell ref="S332:W332"/>
    <mergeCell ref="X332:AB332"/>
    <mergeCell ref="AC332:AG332"/>
    <mergeCell ref="FR332:FV332"/>
    <mergeCell ref="FW332:GA332"/>
    <mergeCell ref="DT332:DX332"/>
    <mergeCell ref="DY332:EC332"/>
    <mergeCell ref="ED332:EH332"/>
    <mergeCell ref="CF335:CJ335"/>
    <mergeCell ref="AC335:AG335"/>
    <mergeCell ref="AH335:AL335"/>
    <mergeCell ref="AM335:AQ335"/>
    <mergeCell ref="AR335:AV335"/>
    <mergeCell ref="AW335:BA335"/>
    <mergeCell ref="BB335:BF335"/>
    <mergeCell ref="GB332:GF332"/>
    <mergeCell ref="GG332:GK332"/>
    <mergeCell ref="G333:G335"/>
    <mergeCell ref="H333:H335"/>
    <mergeCell ref="GL333:GL335"/>
    <mergeCell ref="AW332:BA332"/>
    <mergeCell ref="BB332:BF332"/>
    <mergeCell ref="BG332:BK332"/>
    <mergeCell ref="ES335:EW335"/>
    <mergeCell ref="EX335:FB335"/>
    <mergeCell ref="FC335:FG335"/>
    <mergeCell ref="FH335:FL335"/>
    <mergeCell ref="FM335:FQ335"/>
    <mergeCell ref="FR335:FV335"/>
    <mergeCell ref="DO335:DS335"/>
    <mergeCell ref="DT335:DX335"/>
    <mergeCell ref="DY335:EC335"/>
    <mergeCell ref="ED335:EH335"/>
    <mergeCell ref="EI335:EM335"/>
    <mergeCell ref="EN335:ER335"/>
    <mergeCell ref="EI332:EM332"/>
    <mergeCell ref="EN332:ER332"/>
    <mergeCell ref="ES332:EW332"/>
    <mergeCell ref="CP332:CT332"/>
    <mergeCell ref="CU332:CY332"/>
    <mergeCell ref="CK335:CO335"/>
    <mergeCell ref="CP335:CT335"/>
    <mergeCell ref="CU335:CY335"/>
    <mergeCell ref="CZ335:DD335"/>
    <mergeCell ref="DE335:DI335"/>
    <mergeCell ref="DJ335:DN335"/>
    <mergeCell ref="I351:BA351"/>
    <mergeCell ref="BB351:DI351"/>
    <mergeCell ref="DJ351:FB351"/>
    <mergeCell ref="I352:M352"/>
    <mergeCell ref="N352:R352"/>
    <mergeCell ref="S352:W352"/>
    <mergeCell ref="X352:AB352"/>
    <mergeCell ref="AC352:AG352"/>
    <mergeCell ref="AH352:AL352"/>
    <mergeCell ref="AM352:AQ352"/>
    <mergeCell ref="GG345:GK346"/>
    <mergeCell ref="CF352:CJ352"/>
    <mergeCell ref="CK352:CO352"/>
    <mergeCell ref="CP352:CT352"/>
    <mergeCell ref="CU352:CY352"/>
    <mergeCell ref="AR352:AV352"/>
    <mergeCell ref="AW352:BA352"/>
    <mergeCell ref="BB352:BF352"/>
    <mergeCell ref="BG352:BK352"/>
    <mergeCell ref="BL352:BP352"/>
    <mergeCell ref="BQ352:BU352"/>
    <mergeCell ref="BG335:BK335"/>
    <mergeCell ref="BL335:BP335"/>
    <mergeCell ref="BQ335:BU335"/>
    <mergeCell ref="BV335:BZ335"/>
    <mergeCell ref="CA335:CE335"/>
    <mergeCell ref="GL345:GL346"/>
    <mergeCell ref="GM345:GM346"/>
    <mergeCell ref="GG349:GK349"/>
    <mergeCell ref="GG350:GK350"/>
    <mergeCell ref="FV341:GF346"/>
    <mergeCell ref="GG341:GK342"/>
    <mergeCell ref="GL341:GL342"/>
    <mergeCell ref="GM341:GM342"/>
    <mergeCell ref="GG343:GK344"/>
    <mergeCell ref="GL343:GL344"/>
    <mergeCell ref="GM343:GM344"/>
    <mergeCell ref="C353:H354"/>
    <mergeCell ref="FH352:FL352"/>
    <mergeCell ref="FM352:FQ352"/>
    <mergeCell ref="FR352:FV352"/>
    <mergeCell ref="FW352:GA352"/>
    <mergeCell ref="GB352:GF352"/>
    <mergeCell ref="GG352:GK352"/>
    <mergeCell ref="ED352:EH352"/>
    <mergeCell ref="EI352:EM352"/>
    <mergeCell ref="EN352:ER352"/>
    <mergeCell ref="ES352:EW352"/>
    <mergeCell ref="EX352:FB352"/>
    <mergeCell ref="FC352:FG352"/>
    <mergeCell ref="CZ352:DD352"/>
    <mergeCell ref="DE352:DI352"/>
    <mergeCell ref="DJ352:DN352"/>
    <mergeCell ref="DO352:DS352"/>
    <mergeCell ref="DT352:DX352"/>
    <mergeCell ref="DY352:EC352"/>
    <mergeCell ref="BV352:BZ352"/>
    <mergeCell ref="CA352:CE352"/>
    <mergeCell ref="GN6:GN8"/>
    <mergeCell ref="GN9:GN11"/>
    <mergeCell ref="GN12:GN14"/>
    <mergeCell ref="GN15:GN17"/>
    <mergeCell ref="GN18:GN20"/>
    <mergeCell ref="GN21:GN23"/>
    <mergeCell ref="GN24:GN26"/>
    <mergeCell ref="GN27:GN29"/>
    <mergeCell ref="GN30:GN32"/>
    <mergeCell ref="GN33:GN35"/>
    <mergeCell ref="GN36:GN38"/>
    <mergeCell ref="GN39:GN41"/>
    <mergeCell ref="GN42:GN44"/>
    <mergeCell ref="B339:C340"/>
    <mergeCell ref="B342:C343"/>
    <mergeCell ref="B345:C346"/>
    <mergeCell ref="B348:C349"/>
    <mergeCell ref="F338:H340"/>
    <mergeCell ref="F341:F346"/>
    <mergeCell ref="G341:G342"/>
    <mergeCell ref="H341:H342"/>
    <mergeCell ref="G343:G344"/>
    <mergeCell ref="H343:H344"/>
    <mergeCell ref="G345:G346"/>
    <mergeCell ref="H345:H346"/>
    <mergeCell ref="FW335:GA335"/>
    <mergeCell ref="GB335:GF335"/>
    <mergeCell ref="GG335:GK335"/>
    <mergeCell ref="GB336:GF338"/>
    <mergeCell ref="GG336:GK336"/>
    <mergeCell ref="GG337:GK337"/>
    <mergeCell ref="GG338:GK338"/>
    <mergeCell ref="GN186:GN188"/>
    <mergeCell ref="GN189:GN191"/>
    <mergeCell ref="GN243:GO245"/>
    <mergeCell ref="GN79:GO81"/>
    <mergeCell ref="GN82:GO90"/>
    <mergeCell ref="GN91:GO99"/>
    <mergeCell ref="GN100:GO108"/>
    <mergeCell ref="GN109:GO117"/>
    <mergeCell ref="GN246:GO254"/>
    <mergeCell ref="GN255:GO263"/>
    <mergeCell ref="GN264:GO272"/>
    <mergeCell ref="GN273:GO281"/>
    <mergeCell ref="GN282:GO290"/>
    <mergeCell ref="GN341:GN342"/>
    <mergeCell ref="GN343:GN344"/>
    <mergeCell ref="GN345:GN346"/>
    <mergeCell ref="GN144:GN146"/>
    <mergeCell ref="GN147:GN149"/>
    <mergeCell ref="GN150:GN152"/>
    <mergeCell ref="GN153:GN155"/>
    <mergeCell ref="GN156:GN158"/>
    <mergeCell ref="GN159:GN161"/>
    <mergeCell ref="GN162:GN164"/>
    <mergeCell ref="GN165:GN167"/>
    <mergeCell ref="GN168:GN170"/>
    <mergeCell ref="GN171:GN173"/>
    <mergeCell ref="GN174:GN176"/>
    <mergeCell ref="GN177:GN179"/>
    <mergeCell ref="GN180:GN182"/>
    <mergeCell ref="GN183:GN185"/>
    <mergeCell ref="GO291:GO299"/>
    <mergeCell ref="GO140:GO142"/>
  </mergeCells>
  <phoneticPr fontId="2"/>
  <hyperlinks>
    <hyperlink ref="A1" location="入力方法!A1" display="入力方法に戻る" xr:uid="{00000000-0004-0000-1300-000000000000}"/>
  </hyperlinks>
  <pageMargins left="0.31496062992125984" right="0.11811023622047245" top="0.55118110236220474" bottom="0.35433070866141736" header="0.31496062992125984" footer="0.31496062992125984"/>
  <pageSetup paperSize="8" scale="48" orientation="landscape" cellComments="asDisplayed" r:id="rId1"/>
  <rowBreaks count="1" manualBreakCount="1">
    <brk id="141"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rgb="FFFF0000"/>
    <pageSetUpPr fitToPage="1"/>
  </sheetPr>
  <dimension ref="A1:FE39"/>
  <sheetViews>
    <sheetView view="pageBreakPreview" zoomScale="90" zoomScaleNormal="100" zoomScaleSheetLayoutView="90" workbookViewId="0">
      <selection activeCell="U39" sqref="U39:V39"/>
    </sheetView>
  </sheetViews>
  <sheetFormatPr defaultRowHeight="14.25"/>
  <cols>
    <col min="10" max="10" width="11" customWidth="1"/>
    <col min="14" max="14" width="11.625" customWidth="1"/>
    <col min="15" max="19" width="1.5" customWidth="1"/>
    <col min="21" max="21" width="10" customWidth="1"/>
    <col min="22" max="22" width="1.5" customWidth="1"/>
    <col min="23" max="23" width="1.625" customWidth="1"/>
    <col min="24" max="24" width="2" customWidth="1"/>
    <col min="25" max="25" width="0.625" customWidth="1"/>
  </cols>
  <sheetData>
    <row r="1" spans="1:19">
      <c r="A1" s="312" t="s">
        <v>869</v>
      </c>
    </row>
    <row r="3" spans="1:19">
      <c r="A3" t="s">
        <v>870</v>
      </c>
    </row>
    <row r="4" spans="1:19" ht="88.5" customHeight="1">
      <c r="A4" s="1785" t="s">
        <v>871</v>
      </c>
      <c r="B4" s="1786"/>
      <c r="C4" s="1786"/>
      <c r="D4" s="1786"/>
      <c r="E4" s="1786"/>
      <c r="F4" s="1786"/>
      <c r="G4" s="1786"/>
      <c r="H4" s="1786"/>
      <c r="I4" s="1786"/>
      <c r="J4" s="1786"/>
      <c r="K4" s="1786"/>
      <c r="L4" s="1786"/>
      <c r="M4" s="1786"/>
      <c r="N4" s="1787"/>
    </row>
    <row r="6" spans="1:19">
      <c r="A6" t="s">
        <v>872</v>
      </c>
    </row>
    <row r="7" spans="1:19">
      <c r="A7" t="s">
        <v>873</v>
      </c>
    </row>
    <row r="8" spans="1:19">
      <c r="A8" t="s">
        <v>874</v>
      </c>
    </row>
    <row r="9" spans="1:19" ht="92.25" customHeight="1">
      <c r="A9" s="1785" t="s">
        <v>875</v>
      </c>
      <c r="B9" s="1786"/>
      <c r="C9" s="1786"/>
      <c r="D9" s="1786"/>
      <c r="E9" s="1786"/>
      <c r="F9" s="1786"/>
      <c r="G9" s="1786"/>
      <c r="H9" s="1786"/>
      <c r="I9" s="1786"/>
      <c r="J9" s="1786"/>
      <c r="K9" s="1786"/>
      <c r="L9" s="1786"/>
      <c r="M9" s="1786"/>
      <c r="N9" s="1787"/>
    </row>
    <row r="10" spans="1:19">
      <c r="A10" t="s">
        <v>876</v>
      </c>
    </row>
    <row r="11" spans="1:19" ht="92.25" customHeight="1">
      <c r="A11" s="1785" t="s">
        <v>877</v>
      </c>
      <c r="B11" s="1786"/>
      <c r="C11" s="1786"/>
      <c r="D11" s="1786"/>
      <c r="E11" s="1786"/>
      <c r="F11" s="1786"/>
      <c r="G11" s="1786"/>
      <c r="H11" s="1786"/>
      <c r="I11" s="1786"/>
      <c r="J11" s="1786"/>
      <c r="K11" s="1786"/>
      <c r="L11" s="1786"/>
      <c r="M11" s="1786"/>
      <c r="N11" s="1787"/>
    </row>
    <row r="12" spans="1:19" ht="24" customHeight="1">
      <c r="A12" s="313"/>
      <c r="B12" s="313"/>
      <c r="C12" s="313"/>
      <c r="D12" s="313"/>
      <c r="E12" s="313"/>
      <c r="F12" s="313"/>
      <c r="G12" s="313"/>
      <c r="H12" s="313"/>
      <c r="I12" s="313"/>
      <c r="J12" s="313"/>
      <c r="K12" s="313"/>
      <c r="L12" s="313"/>
      <c r="M12" s="313"/>
      <c r="N12" s="313"/>
    </row>
    <row r="14" spans="1:19">
      <c r="A14" t="s">
        <v>878</v>
      </c>
    </row>
    <row r="15" spans="1:19" ht="89.25" customHeight="1">
      <c r="A15" s="1785" t="s">
        <v>879</v>
      </c>
      <c r="B15" s="1786"/>
      <c r="C15" s="1786"/>
      <c r="D15" s="1786"/>
      <c r="E15" s="1786"/>
      <c r="F15" s="1786"/>
      <c r="G15" s="1786"/>
      <c r="H15" s="1786"/>
      <c r="I15" s="1786"/>
      <c r="J15" s="1786"/>
      <c r="K15" s="1786"/>
      <c r="L15" s="1786"/>
      <c r="M15" s="1786"/>
      <c r="N15" s="1787"/>
    </row>
    <row r="16" spans="1:19">
      <c r="L16" t="s">
        <v>880</v>
      </c>
      <c r="O16" s="1788">
        <v>10</v>
      </c>
      <c r="P16" s="1789"/>
      <c r="Q16" s="1789"/>
      <c r="R16" s="1789"/>
      <c r="S16" s="1790"/>
    </row>
    <row r="17" spans="1:161">
      <c r="A17" t="s">
        <v>97</v>
      </c>
      <c r="T17" s="314"/>
      <c r="V17" s="314"/>
      <c r="W17" s="314"/>
      <c r="X17" s="314"/>
      <c r="Y17" s="314"/>
      <c r="FE17">
        <v>3</v>
      </c>
    </row>
    <row r="21" spans="1:161">
      <c r="A21" s="312" t="s">
        <v>881</v>
      </c>
    </row>
    <row r="22" spans="1:161" ht="36" customHeight="1">
      <c r="A22" s="1791" t="s">
        <v>882</v>
      </c>
      <c r="B22" s="1490"/>
      <c r="C22" s="1490"/>
      <c r="D22" s="1490"/>
      <c r="E22" s="1490"/>
      <c r="F22" s="1490"/>
      <c r="G22" s="1490"/>
      <c r="H22" s="1490"/>
      <c r="I22" s="1490"/>
      <c r="J22" s="1490"/>
      <c r="K22" s="1490"/>
      <c r="L22" s="1490"/>
      <c r="M22" s="1490"/>
      <c r="N22" s="1490"/>
    </row>
    <row r="23" spans="1:161">
      <c r="A23" s="9"/>
    </row>
    <row r="24" spans="1:161">
      <c r="A24" t="s">
        <v>883</v>
      </c>
    </row>
    <row r="25" spans="1:161" ht="90" customHeight="1">
      <c r="A25" s="1785" t="s">
        <v>884</v>
      </c>
      <c r="B25" s="1786"/>
      <c r="C25" s="1786"/>
      <c r="D25" s="1786"/>
      <c r="E25" s="1786"/>
      <c r="F25" s="1786"/>
      <c r="G25" s="1786"/>
      <c r="H25" s="1786"/>
      <c r="I25" s="1786"/>
      <c r="J25" s="1786"/>
      <c r="K25" s="1786"/>
      <c r="L25" s="1786"/>
      <c r="M25" s="1786"/>
      <c r="N25" s="1787"/>
    </row>
    <row r="27" spans="1:161">
      <c r="A27" t="s">
        <v>885</v>
      </c>
    </row>
    <row r="28" spans="1:161">
      <c r="A28" t="s">
        <v>886</v>
      </c>
    </row>
    <row r="29" spans="1:161" ht="90.75" customHeight="1">
      <c r="A29" s="1785" t="s">
        <v>887</v>
      </c>
      <c r="B29" s="1786"/>
      <c r="C29" s="1786"/>
      <c r="D29" s="1786"/>
      <c r="E29" s="1786"/>
      <c r="F29" s="1786"/>
      <c r="G29" s="1786"/>
      <c r="H29" s="1786"/>
      <c r="I29" s="1786"/>
      <c r="J29" s="1786"/>
      <c r="K29" s="1786"/>
      <c r="L29" s="1786"/>
      <c r="M29" s="1786"/>
      <c r="N29" s="1787"/>
    </row>
    <row r="31" spans="1:161">
      <c r="A31" t="s">
        <v>888</v>
      </c>
    </row>
    <row r="32" spans="1:161">
      <c r="A32" t="s">
        <v>889</v>
      </c>
    </row>
    <row r="33" spans="1:14">
      <c r="A33" t="s">
        <v>890</v>
      </c>
    </row>
    <row r="34" spans="1:14" ht="108" customHeight="1">
      <c r="A34" s="1785" t="s">
        <v>891</v>
      </c>
      <c r="B34" s="1786"/>
      <c r="C34" s="1786"/>
      <c r="D34" s="1786"/>
      <c r="E34" s="1786"/>
      <c r="F34" s="1786"/>
      <c r="G34" s="1786"/>
      <c r="H34" s="1786"/>
      <c r="I34" s="1786"/>
      <c r="J34" s="1786"/>
      <c r="K34" s="1786"/>
      <c r="L34" s="1786"/>
      <c r="M34" s="1786"/>
      <c r="N34" s="1787"/>
    </row>
    <row r="35" spans="1:14">
      <c r="A35" t="s">
        <v>97</v>
      </c>
    </row>
    <row r="39" spans="1:14">
      <c r="A39" t="s">
        <v>97</v>
      </c>
    </row>
  </sheetData>
  <mergeCells count="9">
    <mergeCell ref="A22:N22"/>
    <mergeCell ref="A25:N25"/>
    <mergeCell ref="A29:N29"/>
    <mergeCell ref="A34:N34"/>
    <mergeCell ref="A4:N4"/>
    <mergeCell ref="A9:N9"/>
    <mergeCell ref="A11:N11"/>
    <mergeCell ref="A15:N15"/>
    <mergeCell ref="O16:S16"/>
  </mergeCells>
  <phoneticPr fontId="2"/>
  <pageMargins left="0.7" right="0.7" top="0.75" bottom="0.75" header="0.3" footer="0.3"/>
  <pageSetup paperSize="9" scale="5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92897-CE44-4CAC-8932-1AD9E1AB79C4}">
  <sheetPr>
    <tabColor rgb="FFFFFF00"/>
    <pageSetUpPr fitToPage="1"/>
  </sheetPr>
  <dimension ref="A1:Z72"/>
  <sheetViews>
    <sheetView view="pageBreakPreview" topLeftCell="H1" zoomScale="60" zoomScaleNormal="100" workbookViewId="0">
      <selection activeCell="F10" sqref="F10"/>
    </sheetView>
  </sheetViews>
  <sheetFormatPr defaultColWidth="9" defaultRowHeight="14.25"/>
  <cols>
    <col min="1" max="1" width="5.125" customWidth="1"/>
    <col min="2" max="2" width="15.125" customWidth="1"/>
    <col min="3" max="3" width="14.625" hidden="1" customWidth="1"/>
    <col min="4" max="4" width="13.625" customWidth="1"/>
    <col min="5" max="5" width="4.125" style="34" customWidth="1"/>
    <col min="6" max="6" width="8.625" style="64" customWidth="1"/>
    <col min="7" max="7" width="5.625" customWidth="1"/>
    <col min="8" max="8" width="11.625" style="64" customWidth="1"/>
    <col min="9" max="9" width="5.625" customWidth="1"/>
    <col min="10" max="10" width="11.625" style="64" customWidth="1"/>
    <col min="11" max="11" width="16.125" style="64" customWidth="1"/>
    <col min="12" max="12" width="5.625" customWidth="1"/>
    <col min="13" max="13" width="8" customWidth="1"/>
    <col min="14" max="14" width="6.375" customWidth="1"/>
    <col min="15" max="15" width="12.375" customWidth="1"/>
    <col min="16" max="16" width="12.625" customWidth="1"/>
    <col min="17" max="18" width="5.125" customWidth="1"/>
    <col min="19" max="19" width="12.625" customWidth="1"/>
    <col min="20" max="20" width="5.125" customWidth="1"/>
    <col min="21" max="21" width="11.375" customWidth="1"/>
    <col min="22" max="22" width="14.625" customWidth="1"/>
    <col min="23" max="24" width="12.625" customWidth="1"/>
    <col min="25" max="25" width="13.125" customWidth="1"/>
    <col min="26" max="26" width="13.375" bestFit="1" customWidth="1"/>
  </cols>
  <sheetData>
    <row r="1" spans="1:26">
      <c r="A1" s="193" t="s">
        <v>346</v>
      </c>
    </row>
    <row r="2" spans="1:26">
      <c r="L2" s="1174"/>
      <c r="M2" s="1174"/>
      <c r="Z2" s="1174" t="s">
        <v>892</v>
      </c>
    </row>
    <row r="3" spans="1:26" ht="17.25">
      <c r="B3" s="1816" t="s">
        <v>893</v>
      </c>
      <c r="C3" s="1816"/>
      <c r="D3" s="1816"/>
      <c r="E3" s="1816"/>
      <c r="F3" s="1816"/>
      <c r="G3" s="1816"/>
      <c r="H3" s="1816"/>
      <c r="I3" s="1816"/>
      <c r="J3" s="1816"/>
      <c r="K3" s="1816"/>
      <c r="L3" s="1816"/>
      <c r="M3" s="924"/>
      <c r="N3" s="1333" t="s">
        <v>894</v>
      </c>
      <c r="O3" s="1333"/>
      <c r="P3" s="1333"/>
      <c r="Q3" s="1333"/>
      <c r="R3" s="1333"/>
      <c r="S3" s="1333"/>
      <c r="T3" s="1333"/>
      <c r="U3" s="1333"/>
      <c r="V3" s="1148"/>
      <c r="W3" s="1148"/>
      <c r="X3" s="1148"/>
      <c r="Y3" s="1148"/>
    </row>
    <row r="4" spans="1:26" ht="18" thickBot="1">
      <c r="B4" s="1170"/>
      <c r="C4" s="1170"/>
      <c r="D4" s="1170"/>
      <c r="E4" s="1170"/>
      <c r="F4" s="1170"/>
      <c r="G4" s="1170"/>
      <c r="H4" s="1170"/>
      <c r="I4" s="1170"/>
      <c r="J4" s="1170"/>
      <c r="K4" s="1170"/>
      <c r="L4" s="1170"/>
      <c r="M4" s="1170"/>
    </row>
    <row r="5" spans="1:26" ht="17.25">
      <c r="B5" s="1817" t="s">
        <v>418</v>
      </c>
      <c r="C5" s="1818"/>
      <c r="D5" s="1819"/>
      <c r="F5" s="1170"/>
      <c r="G5" s="1170"/>
      <c r="H5" s="1170"/>
      <c r="I5" s="1170"/>
      <c r="J5" s="1170"/>
      <c r="K5" s="1170"/>
      <c r="L5" s="1170"/>
      <c r="M5" s="1170"/>
    </row>
    <row r="6" spans="1:26" ht="18" thickBot="1">
      <c r="B6" s="999" t="s">
        <v>895</v>
      </c>
      <c r="C6" s="499" t="e">
        <f>#REF!</f>
        <v>#REF!</v>
      </c>
      <c r="D6" s="927">
        <f>Z34</f>
        <v>13127000</v>
      </c>
      <c r="E6" s="1170"/>
      <c r="F6" s="1170"/>
      <c r="G6" s="1170"/>
      <c r="H6" s="1170"/>
      <c r="I6" s="1170"/>
      <c r="J6" s="1170"/>
      <c r="K6" s="1170"/>
      <c r="L6" s="1170"/>
      <c r="M6" s="1170"/>
    </row>
    <row r="7" spans="1:26" ht="20.100000000000001" customHeight="1" thickBot="1">
      <c r="B7" t="s">
        <v>896</v>
      </c>
      <c r="M7" s="106"/>
      <c r="N7" t="s">
        <v>897</v>
      </c>
      <c r="Z7" s="64" t="s">
        <v>898</v>
      </c>
    </row>
    <row r="8" spans="1:26" ht="68.45" customHeight="1">
      <c r="A8" s="1822" t="s">
        <v>383</v>
      </c>
      <c r="B8" s="1823" t="s">
        <v>899</v>
      </c>
      <c r="C8" s="1825" t="s">
        <v>385</v>
      </c>
      <c r="D8" s="1827" t="s">
        <v>387</v>
      </c>
      <c r="E8" s="1828" t="s">
        <v>900</v>
      </c>
      <c r="F8" s="1829" t="s">
        <v>901</v>
      </c>
      <c r="G8" s="1831" t="s">
        <v>902</v>
      </c>
      <c r="H8" s="1832"/>
      <c r="I8" s="1831" t="s">
        <v>903</v>
      </c>
      <c r="J8" s="1833"/>
      <c r="K8" s="1834" t="s">
        <v>904</v>
      </c>
      <c r="L8" s="1811" t="s">
        <v>905</v>
      </c>
      <c r="M8" s="1813"/>
      <c r="N8" s="1796" t="s">
        <v>906</v>
      </c>
      <c r="O8" s="1814" t="s">
        <v>907</v>
      </c>
      <c r="P8" s="1808" t="s">
        <v>908</v>
      </c>
      <c r="Q8" s="1809"/>
      <c r="R8" s="1808" t="s">
        <v>909</v>
      </c>
      <c r="S8" s="1809"/>
      <c r="T8" s="1810" t="s">
        <v>910</v>
      </c>
      <c r="U8" s="1810"/>
      <c r="V8" s="1177" t="s">
        <v>911</v>
      </c>
      <c r="W8" s="1184" t="s">
        <v>912</v>
      </c>
      <c r="X8" s="1181" t="s">
        <v>913</v>
      </c>
      <c r="Y8" s="1184" t="s">
        <v>914</v>
      </c>
      <c r="Z8" s="1183" t="s">
        <v>915</v>
      </c>
    </row>
    <row r="9" spans="1:26" ht="88.5" customHeight="1">
      <c r="A9" s="1822"/>
      <c r="B9" s="1824"/>
      <c r="C9" s="1826"/>
      <c r="D9" s="1815"/>
      <c r="E9" s="1814"/>
      <c r="F9" s="1830"/>
      <c r="G9" s="851" t="s">
        <v>916</v>
      </c>
      <c r="H9" s="852" t="s">
        <v>917</v>
      </c>
      <c r="I9" s="851" t="s">
        <v>916</v>
      </c>
      <c r="J9" s="853" t="s">
        <v>917</v>
      </c>
      <c r="K9" s="1835"/>
      <c r="L9" s="1812"/>
      <c r="M9" s="1333"/>
      <c r="N9" s="1797"/>
      <c r="O9" s="1815"/>
      <c r="P9" s="1820" t="s">
        <v>918</v>
      </c>
      <c r="Q9" s="1821"/>
      <c r="R9" s="1181" t="s">
        <v>919</v>
      </c>
      <c r="S9" s="1181" t="s">
        <v>920</v>
      </c>
      <c r="T9" s="1181" t="s">
        <v>919</v>
      </c>
      <c r="U9" s="850" t="s">
        <v>921</v>
      </c>
      <c r="V9" s="1181" t="s">
        <v>918</v>
      </c>
      <c r="W9" s="1181" t="s">
        <v>918</v>
      </c>
      <c r="X9" s="1181" t="s">
        <v>918</v>
      </c>
      <c r="Y9" s="1181" t="s">
        <v>918</v>
      </c>
      <c r="Z9" s="1181" t="s">
        <v>918</v>
      </c>
    </row>
    <row r="10" spans="1:26" ht="26.25" customHeight="1">
      <c r="A10" s="403">
        <v>6</v>
      </c>
      <c r="B10" s="1002" t="str">
        <f>IF($A10="","",VLOOKUP($A10,②従事者明細!$A$3:$L$45,2,FALSE))</f>
        <v>コンサル太郎</v>
      </c>
      <c r="C10" s="1003">
        <f>IF($A10="","",VLOOKUP($A10,[35]②従事者明細!$A$3:$L$45,3,FALSE))</f>
        <v>0</v>
      </c>
      <c r="D10" s="1004" t="str">
        <f>IF($A10="","",VLOOKUP($A10,②従事者明細!$A$3:$L$45,5,FALSE))</f>
        <v>コンサル</v>
      </c>
      <c r="E10" s="1005">
        <f>IF($A10="","",VLOOKUP($A10,②従事者明細!$A$3:$L$45,6,FALSE))</f>
        <v>3</v>
      </c>
      <c r="F10" s="1006">
        <f>IF($A10="","",VLOOKUP($A10,②従事者明細!$A$3:$L$45,10,FALSE))</f>
        <v>1024000</v>
      </c>
      <c r="G10" s="129">
        <v>1.97</v>
      </c>
      <c r="H10" s="77">
        <f>IF(G10="","",ROUND($F10*G10,0))</f>
        <v>2017280</v>
      </c>
      <c r="I10" s="129">
        <v>0.2</v>
      </c>
      <c r="J10" s="73">
        <f>IF(I10="","",ROUND($F10*I10,0))</f>
        <v>204800</v>
      </c>
      <c r="K10" s="79">
        <f>IF(AND(G10="",I10=""),"",SUM(H10+J10))</f>
        <v>2222080</v>
      </c>
      <c r="L10" s="1010" t="str">
        <f>IF($A10="","",VLOOKUP($A10,②従事者明細!$A$3:$L$45,4,FALSE))</f>
        <v>A-1</v>
      </c>
      <c r="M10" s="11"/>
      <c r="N10" s="450" t="s">
        <v>452</v>
      </c>
      <c r="O10" s="497" t="s">
        <v>922</v>
      </c>
      <c r="P10" s="1806">
        <f t="shared" ref="P10:P33" si="0">IF($N10="","",VLOOKUP($N10,$J$38:$K$52,2,FALSE))</f>
        <v>2222080</v>
      </c>
      <c r="Q10" s="1807"/>
      <c r="R10" s="451">
        <v>1.2</v>
      </c>
      <c r="S10" s="452">
        <f t="shared" ref="S10:S33" si="1">IF($N10="","",ROUND(P10*R10,0))</f>
        <v>2666496</v>
      </c>
      <c r="T10" s="451">
        <v>0.4</v>
      </c>
      <c r="U10" s="452">
        <f t="shared" ref="U10:U33" si="2">IF($N10="","",ROUND((P10+S10)*T10,0))</f>
        <v>1955430</v>
      </c>
      <c r="V10" s="452">
        <f>IF($N10="","",(P10+S10+U10))</f>
        <v>6844006</v>
      </c>
      <c r="W10" s="925"/>
      <c r="X10" s="1001">
        <v>6843000</v>
      </c>
      <c r="Y10" s="1001">
        <v>6843000</v>
      </c>
      <c r="Z10" s="925"/>
    </row>
    <row r="11" spans="1:26" ht="26.25" customHeight="1">
      <c r="A11" s="403">
        <v>7</v>
      </c>
      <c r="B11" s="1002" t="str">
        <f>IF($A11="","",VLOOKUP($A11,②従事者明細!$A$3:$L$45,2,FALSE))</f>
        <v>コンサル花子</v>
      </c>
      <c r="C11" s="1003">
        <f>IF($A11="","",VLOOKUP($A11,[35]②従事者明細!$A$3:$L$45,3,FALSE))</f>
        <v>0</v>
      </c>
      <c r="D11" s="1007" t="str">
        <f>IF($A11="","",VLOOKUP($A11,②従事者明細!$A$3:$L$45,5,FALSE))</f>
        <v>アジア</v>
      </c>
      <c r="E11" s="1005">
        <f>IF($A11="","",VLOOKUP($A11,②従事者明細!$A$3:$L$45,6,FALSE))</f>
        <v>4</v>
      </c>
      <c r="F11" s="1006">
        <f>IF($A11="","",VLOOKUP($A11,②従事者明細!$A$3:$L$45,10,FALSE))</f>
        <v>812000</v>
      </c>
      <c r="G11" s="129">
        <v>1.1299999999999999</v>
      </c>
      <c r="H11" s="77">
        <f>IF(G11="","",ROUND($F11*G11,0))</f>
        <v>917560</v>
      </c>
      <c r="I11" s="129">
        <v>0.35</v>
      </c>
      <c r="J11" s="73">
        <f>IF(I11="","",ROUND($F11*I11,0))</f>
        <v>284200</v>
      </c>
      <c r="K11" s="78">
        <f>IF(AND(G11="",I11=""),"",SUM(H11+J11))</f>
        <v>1201760</v>
      </c>
      <c r="L11" s="1008" t="str">
        <f>IF($A11="","",VLOOKUP($A11,②従事者明細!$A$3:$L$45,4,FALSE))</f>
        <v>A-2</v>
      </c>
      <c r="M11" s="11"/>
      <c r="N11" s="450" t="s">
        <v>460</v>
      </c>
      <c r="O11" s="497" t="s">
        <v>923</v>
      </c>
      <c r="P11" s="1806">
        <f t="shared" si="0"/>
        <v>1201760</v>
      </c>
      <c r="Q11" s="1807"/>
      <c r="R11" s="451">
        <v>1.2</v>
      </c>
      <c r="S11" s="452">
        <f t="shared" si="1"/>
        <v>1442112</v>
      </c>
      <c r="T11" s="451">
        <v>0.4</v>
      </c>
      <c r="U11" s="452">
        <f t="shared" si="2"/>
        <v>1057549</v>
      </c>
      <c r="V11" s="452">
        <f t="shared" ref="V11:V33" si="3">IF($N11="","",(P11+S11+U11))</f>
        <v>3701421</v>
      </c>
      <c r="W11" s="925"/>
      <c r="X11" s="1001">
        <v>3700000</v>
      </c>
      <c r="Y11" s="1001">
        <v>3700000</v>
      </c>
      <c r="Z11" s="925"/>
    </row>
    <row r="12" spans="1:26" ht="26.25" customHeight="1">
      <c r="A12" s="403">
        <v>8</v>
      </c>
      <c r="B12" s="1002" t="str">
        <f>IF($A12="","",VLOOKUP($A12,②従事者明細!$A$3:$L$45,2,FALSE))</f>
        <v>コンサル一郎</v>
      </c>
      <c r="C12" s="1003">
        <f>IF($A12="","",VLOOKUP($A12,[35]②従事者明細!$A$3:$L$45,3,FALSE))</f>
        <v>0</v>
      </c>
      <c r="D12" s="1007" t="str">
        <f>IF($A12="","",VLOOKUP($A12,②従事者明細!$A$3:$L$45,5,FALSE))</f>
        <v>開発</v>
      </c>
      <c r="E12" s="1005">
        <f>IF($A12="","",VLOOKUP($A12,②従事者明細!$A$3:$L$45,6,FALSE))</f>
        <v>4</v>
      </c>
      <c r="F12" s="1006">
        <f>IF($A12="","",VLOOKUP($A12,②従事者明細!$A$3:$L$45,10,FALSE))</f>
        <v>812000</v>
      </c>
      <c r="G12" s="129">
        <v>0.33</v>
      </c>
      <c r="H12" s="77">
        <f>IF(G12="","",ROUND($F12*G12,0))</f>
        <v>267960</v>
      </c>
      <c r="I12" s="129">
        <v>0.3</v>
      </c>
      <c r="J12" s="73">
        <f>IF(I12="","",ROUND($F12*I12,0))</f>
        <v>243600</v>
      </c>
      <c r="K12" s="79">
        <f>IF(AND(G12="",I12=""),"",SUM(H12+J12))</f>
        <v>511560</v>
      </c>
      <c r="L12" s="1009" t="str">
        <f>IF($A12="","",VLOOKUP($A12,②従事者明細!$A$3:$L$45,4,FALSE))</f>
        <v>B-1</v>
      </c>
      <c r="M12" s="11"/>
      <c r="N12" s="450" t="s">
        <v>468</v>
      </c>
      <c r="O12" s="497" t="s">
        <v>924</v>
      </c>
      <c r="P12" s="1806">
        <f t="shared" si="0"/>
        <v>1055600</v>
      </c>
      <c r="Q12" s="1807"/>
      <c r="R12" s="451">
        <v>0.75</v>
      </c>
      <c r="S12" s="452">
        <f>IF($N12="","",ROUND(P12*R12,0))</f>
        <v>791700</v>
      </c>
      <c r="T12" s="451">
        <v>0.4</v>
      </c>
      <c r="U12" s="452">
        <f>IF($N12="","",ROUND((P12+S12)*T12,0))</f>
        <v>738920</v>
      </c>
      <c r="V12" s="452">
        <f t="shared" si="3"/>
        <v>2586220</v>
      </c>
      <c r="W12" s="925"/>
      <c r="X12" s="1001">
        <v>2665000</v>
      </c>
      <c r="Y12" s="1001">
        <v>2584000</v>
      </c>
      <c r="Z12" s="925">
        <f>IF($N12="","",(P12+S12+U12))</f>
        <v>2586220</v>
      </c>
    </row>
    <row r="13" spans="1:26" ht="20.45" customHeight="1" thickBot="1">
      <c r="A13" s="403">
        <v>9</v>
      </c>
      <c r="B13" s="1002" t="str">
        <f>IF($A13="","",VLOOKUP($A13,②従事者明細!$A$3:$L$45,2,FALSE))</f>
        <v>コンサル二郎</v>
      </c>
      <c r="C13" s="1003">
        <f>IF($A13="","",VLOOKUP($A13,[35]②従事者明細!$A$3:$L$45,3,FALSE))</f>
        <v>0</v>
      </c>
      <c r="D13" s="1011" t="str">
        <f>IF($A13="","",VLOOKUP($A13,②従事者明細!$A$3:$L$45,5,FALSE))</f>
        <v>開発</v>
      </c>
      <c r="E13" s="1005">
        <f>IF($A13="","",VLOOKUP($A13,②従事者明細!$A$3:$L$45,6,FALSE))</f>
        <v>4</v>
      </c>
      <c r="F13" s="1006">
        <f>IF($A13="","",VLOOKUP($A13,②従事者明細!$A$3:$L$45,10,FALSE))</f>
        <v>812000</v>
      </c>
      <c r="G13" s="129">
        <v>0.56999999999999995</v>
      </c>
      <c r="H13" s="77">
        <f>IF(G13="","",ROUND($F13*G13,0))</f>
        <v>462840</v>
      </c>
      <c r="I13" s="129">
        <v>0.1</v>
      </c>
      <c r="J13" s="73">
        <f>IF(I13="","",ROUND($F13*I13,0))</f>
        <v>81200</v>
      </c>
      <c r="K13" s="80">
        <f>IF(AND(G13="",I13=""),"",SUM(H13+J13))</f>
        <v>544040</v>
      </c>
      <c r="L13" s="1051" t="str">
        <f>IF($A13="","",VLOOKUP($A13,②従事者明細!$A$3:$L$45,4,FALSE))</f>
        <v>B-1</v>
      </c>
      <c r="M13" s="11"/>
      <c r="N13" s="450"/>
      <c r="O13" s="497"/>
      <c r="P13" s="1806" t="str">
        <f t="shared" si="0"/>
        <v/>
      </c>
      <c r="Q13" s="1807"/>
      <c r="R13" s="451"/>
      <c r="S13" s="452" t="str">
        <f>IF($N13="","",ROUND(P13*R13,0))</f>
        <v/>
      </c>
      <c r="T13" s="451"/>
      <c r="U13" s="452" t="str">
        <f>IF($N13="","",ROUND((P13+S13)*T13,0))</f>
        <v/>
      </c>
      <c r="V13" s="452" t="str">
        <f t="shared" si="3"/>
        <v/>
      </c>
      <c r="W13" s="925"/>
      <c r="Y13" s="1001"/>
      <c r="Z13" s="925" t="str">
        <f>IF($N13="","",(P13+S13+U13))</f>
        <v/>
      </c>
    </row>
    <row r="14" spans="1:26" hidden="1">
      <c r="A14" s="403"/>
      <c r="B14" s="1002" t="str">
        <f>IF($A14="","",VLOOKUP($A14,②従事者明細!$A$3:$L$45,2,FALSE))</f>
        <v/>
      </c>
      <c r="C14" s="1003" t="str">
        <f>IF($A14="","",VLOOKUP($A14,[35]②従事者明細!$A$3:$L$45,3,FALSE))</f>
        <v/>
      </c>
      <c r="D14" s="1012" t="str">
        <f>IF($A14="","",VLOOKUP($A14,②従事者明細!$A$3:$L$45,5,FALSE))</f>
        <v/>
      </c>
      <c r="E14" s="1005" t="str">
        <f>IF($A14="","",VLOOKUP($A14,②従事者明細!$A$3:$L$45,6,FALSE))</f>
        <v/>
      </c>
      <c r="F14" s="1006" t="str">
        <f>IF($A14="","",VLOOKUP($A14,②従事者明細!$A$3:$L$45,10,FALSE))</f>
        <v/>
      </c>
      <c r="G14" s="129"/>
      <c r="H14" s="77" t="str">
        <f t="shared" ref="H14:H31" si="4">IF(G14="","",ROUND($F14*G14,0))</f>
        <v/>
      </c>
      <c r="I14" s="129"/>
      <c r="J14" s="73" t="str">
        <f t="shared" ref="J14:J31" si="5">IF(I14="","",ROUND($F14*I14,0))</f>
        <v/>
      </c>
      <c r="K14" s="80" t="str">
        <f t="shared" ref="K14:K31" si="6">IF(AND(G14="",I14=""),"",SUM(H14+J14))</f>
        <v/>
      </c>
      <c r="L14" s="1050" t="str">
        <f>IF($A14="","",VLOOKUP($A14,②従事者明細!$A$3:$L$45,4,FALSE))</f>
        <v/>
      </c>
      <c r="M14" s="11"/>
      <c r="N14" s="450"/>
      <c r="O14" s="497"/>
      <c r="P14" s="1806" t="str">
        <f t="shared" si="0"/>
        <v/>
      </c>
      <c r="Q14" s="1807"/>
      <c r="R14" s="451"/>
      <c r="S14" s="452" t="str">
        <f>IF($N14="","",ROUND(P14*R14,0))</f>
        <v/>
      </c>
      <c r="T14" s="451"/>
      <c r="U14" s="452" t="str">
        <f>IF($N14="","",ROUND((P14+S14)*T14,0))</f>
        <v/>
      </c>
      <c r="V14" s="452" t="str">
        <f t="shared" si="3"/>
        <v/>
      </c>
      <c r="W14" s="925"/>
      <c r="X14" s="1001"/>
      <c r="Y14" s="1001"/>
      <c r="Z14" s="925" t="str">
        <f>IF($N14="","",(P14+S14+U14))</f>
        <v/>
      </c>
    </row>
    <row r="15" spans="1:26" hidden="1">
      <c r="A15" s="403"/>
      <c r="B15" s="1002" t="str">
        <f>IF($A15="","",VLOOKUP($A15,②従事者明細!$A$3:$L$45,2,FALSE))</f>
        <v/>
      </c>
      <c r="C15" s="1003" t="str">
        <f>IF($A15="","",VLOOKUP($A15,[35]②従事者明細!$A$3:$L$45,3,FALSE))</f>
        <v/>
      </c>
      <c r="D15" s="1007" t="str">
        <f>IF($A15="","",VLOOKUP($A15,②従事者明細!$A$3:$L$45,5,FALSE))</f>
        <v/>
      </c>
      <c r="E15" s="1005" t="str">
        <f>IF($A15="","",VLOOKUP($A15,②従事者明細!$A$3:$L$45,6,FALSE))</f>
        <v/>
      </c>
      <c r="F15" s="1006" t="str">
        <f>IF($A15="","",VLOOKUP($A15,②従事者明細!$A$3:$L$45,10,FALSE))</f>
        <v/>
      </c>
      <c r="G15" s="129"/>
      <c r="H15" s="77" t="str">
        <f>IF(G15="","",ROUND($F15*G15,0))</f>
        <v/>
      </c>
      <c r="I15" s="129"/>
      <c r="J15" s="73" t="str">
        <f>IF(I15="","",ROUND($F15*I15,0))</f>
        <v/>
      </c>
      <c r="K15" s="80" t="str">
        <f>IF(AND(G15="",I15=""),"",SUM(H15+J15))</f>
        <v/>
      </c>
      <c r="L15" s="1009" t="str">
        <f>IF($A15="","",VLOOKUP($A15,②従事者明細!$A$3:$L$45,4,FALSE))</f>
        <v/>
      </c>
      <c r="M15" s="11"/>
      <c r="N15" s="450"/>
      <c r="O15" s="497"/>
      <c r="P15" s="1806" t="str">
        <f t="shared" si="0"/>
        <v/>
      </c>
      <c r="Q15" s="1807"/>
      <c r="R15" s="451"/>
      <c r="S15" s="452" t="str">
        <f>IF($N15="","",ROUND(P15*R15,0))</f>
        <v/>
      </c>
      <c r="T15" s="451"/>
      <c r="U15" s="452" t="str">
        <f>IF($N15="","",ROUND((P15+S15)*T15,0))</f>
        <v/>
      </c>
      <c r="V15" s="452" t="str">
        <f t="shared" si="3"/>
        <v/>
      </c>
      <c r="W15" s="925"/>
      <c r="X15" s="1001"/>
      <c r="Y15" s="1001"/>
      <c r="Z15" s="925" t="str">
        <f t="shared" ref="Z15:Z33" si="7">IF($N15="","",(P15+S15+U15))</f>
        <v/>
      </c>
    </row>
    <row r="16" spans="1:26" hidden="1">
      <c r="A16" s="403"/>
      <c r="B16" s="1002" t="str">
        <f>IF($A16="","",VLOOKUP($A16,②従事者明細!$A$3:$L$45,2,FALSE))</f>
        <v/>
      </c>
      <c r="C16" s="1003" t="str">
        <f>IF($A16="","",VLOOKUP($A16,[35]②従事者明細!$A$3:$L$45,3,FALSE))</f>
        <v/>
      </c>
      <c r="D16" s="1007" t="str">
        <f>IF($A16="","",VLOOKUP($A16,②従事者明細!$A$3:$L$45,5,FALSE))</f>
        <v/>
      </c>
      <c r="E16" s="1005" t="str">
        <f>IF($A16="","",VLOOKUP($A16,②従事者明細!$A$3:$L$45,6,FALSE))</f>
        <v/>
      </c>
      <c r="F16" s="1006" t="str">
        <f>IF($A16="","",VLOOKUP($A16,②従事者明細!$A$3:$L$45,10,FALSE))</f>
        <v/>
      </c>
      <c r="G16" s="129"/>
      <c r="H16" s="77" t="str">
        <f>IF(G16="","",ROUND($F16*G16,0))</f>
        <v/>
      </c>
      <c r="I16" s="129"/>
      <c r="J16" s="73" t="str">
        <f>IF(I16="","",ROUND($F16*I16,0))</f>
        <v/>
      </c>
      <c r="K16" s="80" t="str">
        <f>IF(AND(G16="",I16=""),"",SUM(H16+J16))</f>
        <v/>
      </c>
      <c r="L16" s="1009" t="str">
        <f>IF($A16="","",VLOOKUP($A16,②従事者明細!$A$3:$L$45,4,FALSE))</f>
        <v/>
      </c>
      <c r="M16" s="11"/>
      <c r="N16" s="450"/>
      <c r="O16" s="498"/>
      <c r="P16" s="1806" t="str">
        <f t="shared" si="0"/>
        <v/>
      </c>
      <c r="Q16" s="1807"/>
      <c r="R16" s="451"/>
      <c r="S16" s="452" t="str">
        <f t="shared" si="1"/>
        <v/>
      </c>
      <c r="T16" s="451"/>
      <c r="U16" s="452" t="str">
        <f t="shared" si="2"/>
        <v/>
      </c>
      <c r="V16" s="452" t="str">
        <f t="shared" si="3"/>
        <v/>
      </c>
      <c r="W16" s="925"/>
      <c r="X16" s="1001"/>
      <c r="Y16" s="1001"/>
      <c r="Z16" s="925" t="str">
        <f t="shared" si="7"/>
        <v/>
      </c>
    </row>
    <row r="17" spans="1:26" hidden="1">
      <c r="A17" s="403"/>
      <c r="B17" s="1002" t="str">
        <f>IF($A17="","",VLOOKUP($A17,②従事者明細!$A$3:$L$45,2,FALSE))</f>
        <v/>
      </c>
      <c r="C17" s="1003" t="str">
        <f>IF($A17="","",VLOOKUP($A17,[35]②従事者明細!$A$3:$L$45,3,FALSE))</f>
        <v/>
      </c>
      <c r="D17" s="1007" t="str">
        <f>IF($A17="","",VLOOKUP($A17,②従事者明細!$A$3:$L$45,5,FALSE))</f>
        <v/>
      </c>
      <c r="E17" s="1005" t="str">
        <f>IF($A17="","",VLOOKUP($A17,②従事者明細!$A$3:$L$45,6,FALSE))</f>
        <v/>
      </c>
      <c r="F17" s="1006" t="str">
        <f>IF($A17="","",VLOOKUP($A17,②従事者明細!$A$3:$L$45,10,FALSE))</f>
        <v/>
      </c>
      <c r="G17" s="129"/>
      <c r="H17" s="77" t="str">
        <f>IF(G17="","",ROUND($F17*G17,0))</f>
        <v/>
      </c>
      <c r="I17" s="129"/>
      <c r="J17" s="73" t="str">
        <f>IF(I17="","",ROUND($F17*I17,0))</f>
        <v/>
      </c>
      <c r="K17" s="79" t="str">
        <f>IF(AND(G17="",I17=""),"",SUM(H17+J17))</f>
        <v/>
      </c>
      <c r="L17" s="1009" t="str">
        <f>IF($A17="","",VLOOKUP($A17,②従事者明細!$A$3:$L$45,4,FALSE))</f>
        <v/>
      </c>
      <c r="M17" s="11"/>
      <c r="N17" s="450"/>
      <c r="O17" s="498"/>
      <c r="P17" s="1806" t="str">
        <f t="shared" si="0"/>
        <v/>
      </c>
      <c r="Q17" s="1807"/>
      <c r="R17" s="451"/>
      <c r="S17" s="452" t="str">
        <f t="shared" si="1"/>
        <v/>
      </c>
      <c r="T17" s="451"/>
      <c r="U17" s="452" t="str">
        <f t="shared" si="2"/>
        <v/>
      </c>
      <c r="V17" s="452" t="str">
        <f t="shared" si="3"/>
        <v/>
      </c>
      <c r="W17" s="925"/>
      <c r="X17" s="1001"/>
      <c r="Y17" s="1001"/>
      <c r="Z17" s="925" t="str">
        <f t="shared" si="7"/>
        <v/>
      </c>
    </row>
    <row r="18" spans="1:26" hidden="1">
      <c r="A18" s="403"/>
      <c r="B18" s="1002" t="str">
        <f>IF($A18="","",VLOOKUP($A18,②従事者明細!$A$3:$L$45,2,FALSE))</f>
        <v/>
      </c>
      <c r="C18" s="1003" t="str">
        <f>IF($A18="","",VLOOKUP($A18,[35]②従事者明細!$A$3:$L$45,3,FALSE))</f>
        <v/>
      </c>
      <c r="D18" s="1007" t="str">
        <f>IF($A18="","",VLOOKUP($A18,②従事者明細!$A$3:$L$45,5,FALSE))</f>
        <v/>
      </c>
      <c r="E18" s="1005" t="str">
        <f>IF($A18="","",VLOOKUP($A18,②従事者明細!$A$3:$L$45,6,FALSE))</f>
        <v/>
      </c>
      <c r="F18" s="1006" t="str">
        <f>IF($A18="","",VLOOKUP($A18,②従事者明細!$A$3:$L$45,10,FALSE))</f>
        <v/>
      </c>
      <c r="G18" s="129"/>
      <c r="H18" s="77" t="str">
        <f>IF(G18="","",ROUND($F18*G18,0))</f>
        <v/>
      </c>
      <c r="I18" s="129"/>
      <c r="J18" s="73" t="str">
        <f>IF(I18="","",ROUND($F18*I18,0))</f>
        <v/>
      </c>
      <c r="K18" s="80" t="str">
        <f>IF(AND(G18="",I18=""),"",SUM(H18+J18))</f>
        <v/>
      </c>
      <c r="L18" s="1009" t="str">
        <f>IF($A18="","",VLOOKUP($A18,②従事者明細!$A$3:$L$45,4,FALSE))</f>
        <v/>
      </c>
      <c r="M18" s="11"/>
      <c r="N18" s="450"/>
      <c r="O18" s="498"/>
      <c r="P18" s="1806" t="str">
        <f t="shared" si="0"/>
        <v/>
      </c>
      <c r="Q18" s="1807"/>
      <c r="R18" s="451"/>
      <c r="S18" s="452" t="str">
        <f t="shared" si="1"/>
        <v/>
      </c>
      <c r="T18" s="451"/>
      <c r="U18" s="452" t="str">
        <f t="shared" si="2"/>
        <v/>
      </c>
      <c r="V18" s="452" t="str">
        <f t="shared" si="3"/>
        <v/>
      </c>
      <c r="W18" s="925"/>
      <c r="X18" s="1001"/>
      <c r="Y18" s="1001"/>
      <c r="Z18" s="925" t="str">
        <f t="shared" si="7"/>
        <v/>
      </c>
    </row>
    <row r="19" spans="1:26" hidden="1">
      <c r="A19" s="403"/>
      <c r="B19" s="1002" t="str">
        <f>IF($A19="","",VLOOKUP($A19,②従事者明細!$A$3:$L$45,2,FALSE))</f>
        <v/>
      </c>
      <c r="C19" s="1003" t="str">
        <f>IF($A19="","",VLOOKUP($A19,[35]②従事者明細!$A$3:$L$45,3,FALSE))</f>
        <v/>
      </c>
      <c r="D19" s="1007" t="str">
        <f>IF($A19="","",VLOOKUP($A19,②従事者明細!$A$3:$L$45,5,FALSE))</f>
        <v/>
      </c>
      <c r="E19" s="1005" t="str">
        <f>IF($A19="","",VLOOKUP($A19,②従事者明細!$A$3:$L$45,6,FALSE))</f>
        <v/>
      </c>
      <c r="F19" s="1006" t="str">
        <f>IF($A19="","",VLOOKUP($A19,②従事者明細!$A$3:$L$45,10,FALSE))</f>
        <v/>
      </c>
      <c r="G19" s="129"/>
      <c r="H19" s="77" t="str">
        <f>IF(G19="","",ROUND($F19*G19,0))</f>
        <v/>
      </c>
      <c r="I19" s="129"/>
      <c r="J19" s="73" t="str">
        <f>IF(I19="","",ROUND($F19*I19,0))</f>
        <v/>
      </c>
      <c r="K19" s="80" t="str">
        <f>IF(AND(G19="",I19=""),"",SUM(H19+J19))</f>
        <v/>
      </c>
      <c r="L19" s="1009" t="str">
        <f>IF($A19="","",VLOOKUP($A19,②従事者明細!$A$3:$L$45,4,FALSE))</f>
        <v/>
      </c>
      <c r="M19" s="11"/>
      <c r="N19" s="450"/>
      <c r="O19" s="498"/>
      <c r="P19" s="1806" t="str">
        <f t="shared" si="0"/>
        <v/>
      </c>
      <c r="Q19" s="1807"/>
      <c r="R19" s="451"/>
      <c r="S19" s="452" t="str">
        <f t="shared" si="1"/>
        <v/>
      </c>
      <c r="T19" s="451"/>
      <c r="U19" s="452" t="str">
        <f t="shared" si="2"/>
        <v/>
      </c>
      <c r="V19" s="452" t="str">
        <f t="shared" si="3"/>
        <v/>
      </c>
      <c r="W19" s="925"/>
      <c r="X19" s="1001"/>
      <c r="Y19" s="1001"/>
      <c r="Z19" s="925" t="str">
        <f t="shared" si="7"/>
        <v/>
      </c>
    </row>
    <row r="20" spans="1:26" hidden="1">
      <c r="A20" s="403"/>
      <c r="B20" s="1002" t="str">
        <f>IF($A20="","",VLOOKUP($A20,②従事者明細!$A$3:$L$45,2,FALSE))</f>
        <v/>
      </c>
      <c r="C20" s="1003" t="str">
        <f>IF($A20="","",VLOOKUP($A20,[35]②従事者明細!$A$3:$L$45,3,FALSE))</f>
        <v/>
      </c>
      <c r="D20" s="1007" t="str">
        <f>IF($A20="","",VLOOKUP($A20,②従事者明細!$A$3:$L$45,5,FALSE))</f>
        <v/>
      </c>
      <c r="E20" s="1005" t="str">
        <f>IF($A20="","",VLOOKUP($A20,②従事者明細!$A$3:$L$45,6,FALSE))</f>
        <v/>
      </c>
      <c r="F20" s="1006" t="str">
        <f>IF($A20="","",VLOOKUP($A20,②従事者明細!$A$3:$L$45,10,FALSE))</f>
        <v/>
      </c>
      <c r="G20" s="129"/>
      <c r="H20" s="77" t="str">
        <f t="shared" si="4"/>
        <v/>
      </c>
      <c r="I20" s="129"/>
      <c r="J20" s="73" t="str">
        <f t="shared" si="5"/>
        <v/>
      </c>
      <c r="K20" s="80" t="str">
        <f t="shared" si="6"/>
        <v/>
      </c>
      <c r="L20" s="1009" t="str">
        <f>IF($A20="","",VLOOKUP($A20,②従事者明細!$A$3:$L$45,4,FALSE))</f>
        <v/>
      </c>
      <c r="M20" s="11"/>
      <c r="N20" s="450"/>
      <c r="O20" s="498"/>
      <c r="P20" s="1806" t="str">
        <f t="shared" si="0"/>
        <v/>
      </c>
      <c r="Q20" s="1807"/>
      <c r="R20" s="451"/>
      <c r="S20" s="452" t="str">
        <f>IF($N20="","",ROUND(P20*R20,0))</f>
        <v/>
      </c>
      <c r="T20" s="451"/>
      <c r="U20" s="452" t="str">
        <f>IF($N20="","",ROUND((P20+S20)*T20,0))</f>
        <v/>
      </c>
      <c r="V20" s="452" t="str">
        <f t="shared" si="3"/>
        <v/>
      </c>
      <c r="W20" s="925"/>
      <c r="X20" s="1001"/>
      <c r="Y20" s="1001"/>
      <c r="Z20" s="925" t="str">
        <f>IF($N20="","",(P20+S20+U20))</f>
        <v/>
      </c>
    </row>
    <row r="21" spans="1:26" hidden="1">
      <c r="A21" s="403"/>
      <c r="B21" s="1002" t="str">
        <f>IF($A21="","",VLOOKUP($A21,②従事者明細!$A$3:$L$45,2,FALSE))</f>
        <v/>
      </c>
      <c r="C21" s="1003" t="str">
        <f>IF($A21="","",VLOOKUP($A21,[35]②従事者明細!$A$3:$L$45,3,FALSE))</f>
        <v/>
      </c>
      <c r="D21" s="1007" t="str">
        <f>IF($A21="","",VLOOKUP($A21,②従事者明細!$A$3:$L$45,5,FALSE))</f>
        <v/>
      </c>
      <c r="E21" s="1005" t="str">
        <f>IF($A21="","",VLOOKUP($A21,②従事者明細!$A$3:$L$45,6,FALSE))</f>
        <v/>
      </c>
      <c r="F21" s="1006" t="str">
        <f>IF($A21="","",VLOOKUP($A21,②従事者明細!$A$3:$L$45,10,FALSE))</f>
        <v/>
      </c>
      <c r="G21" s="129"/>
      <c r="H21" s="77" t="str">
        <f t="shared" si="4"/>
        <v/>
      </c>
      <c r="I21" s="129"/>
      <c r="J21" s="73" t="str">
        <f t="shared" si="5"/>
        <v/>
      </c>
      <c r="K21" s="80" t="str">
        <f t="shared" si="6"/>
        <v/>
      </c>
      <c r="L21" s="1009" t="str">
        <f>IF($A21="","",VLOOKUP($A21,②従事者明細!$A$3:$L$45,4,FALSE))</f>
        <v/>
      </c>
      <c r="M21" s="11"/>
      <c r="N21" s="450"/>
      <c r="O21" s="498"/>
      <c r="P21" s="1806" t="str">
        <f t="shared" si="0"/>
        <v/>
      </c>
      <c r="Q21" s="1807"/>
      <c r="R21" s="451"/>
      <c r="S21" s="452" t="str">
        <f>IF($N21="","",ROUND(P21*R21,0))</f>
        <v/>
      </c>
      <c r="T21" s="451"/>
      <c r="U21" s="452" t="str">
        <f>IF($N21="","",ROUND((P21+S21)*T21,0))</f>
        <v/>
      </c>
      <c r="V21" s="452" t="str">
        <f t="shared" si="3"/>
        <v/>
      </c>
      <c r="W21" s="925"/>
      <c r="X21" s="1001"/>
      <c r="Y21" s="1001"/>
      <c r="Z21" s="925" t="str">
        <f>IF($N21="","",(P21+S21+U21))</f>
        <v/>
      </c>
    </row>
    <row r="22" spans="1:26" hidden="1">
      <c r="A22" s="403"/>
      <c r="B22" s="1002" t="str">
        <f>IF($A22="","",VLOOKUP($A22,②従事者明細!$A$3:$L$45,2,FALSE))</f>
        <v/>
      </c>
      <c r="C22" s="1003" t="str">
        <f>IF($A22="","",VLOOKUP($A22,[35]②従事者明細!$A$3:$L$45,3,FALSE))</f>
        <v/>
      </c>
      <c r="D22" s="1007" t="str">
        <f>IF($A22="","",VLOOKUP($A22,②従事者明細!$A$3:$L$45,5,FALSE))</f>
        <v/>
      </c>
      <c r="E22" s="1005" t="str">
        <f>IF($A22="","",VLOOKUP($A22,②従事者明細!$A$3:$L$45,6,FALSE))</f>
        <v/>
      </c>
      <c r="F22" s="1006" t="str">
        <f>IF($A22="","",VLOOKUP($A22,②従事者明細!$A$3:$L$45,10,FALSE))</f>
        <v/>
      </c>
      <c r="G22" s="129"/>
      <c r="H22" s="77" t="str">
        <f t="shared" si="4"/>
        <v/>
      </c>
      <c r="I22" s="129"/>
      <c r="J22" s="73" t="str">
        <f t="shared" si="5"/>
        <v/>
      </c>
      <c r="K22" s="80" t="str">
        <f t="shared" si="6"/>
        <v/>
      </c>
      <c r="L22" s="1009" t="str">
        <f>IF($A22="","",VLOOKUP($A22,②従事者明細!$A$3:$L$45,4,FALSE))</f>
        <v/>
      </c>
      <c r="M22" s="11"/>
      <c r="N22" s="450"/>
      <c r="O22" s="498"/>
      <c r="P22" s="1806" t="str">
        <f t="shared" si="0"/>
        <v/>
      </c>
      <c r="Q22" s="1807"/>
      <c r="R22" s="451"/>
      <c r="S22" s="452" t="str">
        <f t="shared" si="1"/>
        <v/>
      </c>
      <c r="T22" s="451"/>
      <c r="U22" s="452" t="str">
        <f t="shared" si="2"/>
        <v/>
      </c>
      <c r="V22" s="452" t="str">
        <f t="shared" si="3"/>
        <v/>
      </c>
      <c r="W22" s="925"/>
      <c r="X22" s="1001"/>
      <c r="Y22" s="1001"/>
      <c r="Z22" s="925" t="str">
        <f t="shared" si="7"/>
        <v/>
      </c>
    </row>
    <row r="23" spans="1:26" hidden="1">
      <c r="A23" s="403"/>
      <c r="B23" s="1002" t="str">
        <f>IF($A23="","",VLOOKUP($A23,②従事者明細!$A$3:$L$45,2,FALSE))</f>
        <v/>
      </c>
      <c r="C23" s="1003" t="str">
        <f>IF($A23="","",VLOOKUP($A23,[35]②従事者明細!$A$3:$L$45,3,FALSE))</f>
        <v/>
      </c>
      <c r="D23" s="1007" t="str">
        <f>IF($A23="","",VLOOKUP($A23,②従事者明細!$A$3:$L$45,5,FALSE))</f>
        <v/>
      </c>
      <c r="E23" s="1005" t="str">
        <f>IF($A23="","",VLOOKUP($A23,②従事者明細!$A$3:$L$45,6,FALSE))</f>
        <v/>
      </c>
      <c r="F23" s="1006" t="str">
        <f>IF($A23="","",VLOOKUP($A23,②従事者明細!$A$3:$L$45,10,FALSE))</f>
        <v/>
      </c>
      <c r="G23" s="129"/>
      <c r="H23" s="77" t="str">
        <f t="shared" si="4"/>
        <v/>
      </c>
      <c r="I23" s="129"/>
      <c r="J23" s="73" t="str">
        <f t="shared" si="5"/>
        <v/>
      </c>
      <c r="K23" s="80" t="str">
        <f t="shared" si="6"/>
        <v/>
      </c>
      <c r="L23" s="1009" t="str">
        <f>IF($A23="","",VLOOKUP($A23,②従事者明細!$A$3:$L$45,4,FALSE))</f>
        <v/>
      </c>
      <c r="M23" s="11"/>
      <c r="N23" s="450"/>
      <c r="O23" s="498"/>
      <c r="P23" s="1806" t="str">
        <f t="shared" si="0"/>
        <v/>
      </c>
      <c r="Q23" s="1807"/>
      <c r="R23" s="451"/>
      <c r="S23" s="452" t="str">
        <f t="shared" si="1"/>
        <v/>
      </c>
      <c r="T23" s="451"/>
      <c r="U23" s="452" t="str">
        <f t="shared" si="2"/>
        <v/>
      </c>
      <c r="V23" s="452" t="str">
        <f t="shared" si="3"/>
        <v/>
      </c>
      <c r="W23" s="925"/>
      <c r="X23" s="1001"/>
      <c r="Y23" s="1001"/>
      <c r="Z23" s="925" t="str">
        <f t="shared" si="7"/>
        <v/>
      </c>
    </row>
    <row r="24" spans="1:26" hidden="1">
      <c r="A24" s="403"/>
      <c r="B24" s="1002" t="str">
        <f>IF($A24="","",VLOOKUP($A24,②従事者明細!$A$3:$L$45,2,FALSE))</f>
        <v/>
      </c>
      <c r="C24" s="1003" t="str">
        <f>IF($A24="","",VLOOKUP($A24,[35]②従事者明細!$A$3:$L$45,3,FALSE))</f>
        <v/>
      </c>
      <c r="D24" s="1007" t="str">
        <f>IF($A24="","",VLOOKUP($A24,②従事者明細!$A$3:$L$45,5,FALSE))</f>
        <v/>
      </c>
      <c r="E24" s="1005" t="str">
        <f>IF($A24="","",VLOOKUP($A24,②従事者明細!$A$3:$L$45,6,FALSE))</f>
        <v/>
      </c>
      <c r="F24" s="1006" t="str">
        <f>IF($A24="","",VLOOKUP($A24,②従事者明細!$A$3:$L$45,10,FALSE))</f>
        <v/>
      </c>
      <c r="G24" s="129"/>
      <c r="H24" s="77" t="str">
        <f t="shared" si="4"/>
        <v/>
      </c>
      <c r="I24" s="129"/>
      <c r="J24" s="73" t="str">
        <f t="shared" si="5"/>
        <v/>
      </c>
      <c r="K24" s="80" t="str">
        <f t="shared" si="6"/>
        <v/>
      </c>
      <c r="L24" s="1009" t="str">
        <f>IF($A24="","",VLOOKUP($A24,②従事者明細!$A$3:$L$45,4,FALSE))</f>
        <v/>
      </c>
      <c r="M24" s="11"/>
      <c r="N24" s="450"/>
      <c r="O24" s="498"/>
      <c r="P24" s="1806" t="str">
        <f t="shared" si="0"/>
        <v/>
      </c>
      <c r="Q24" s="1807"/>
      <c r="R24" s="451"/>
      <c r="S24" s="452" t="str">
        <f t="shared" si="1"/>
        <v/>
      </c>
      <c r="T24" s="451"/>
      <c r="U24" s="452" t="str">
        <f t="shared" si="2"/>
        <v/>
      </c>
      <c r="V24" s="452" t="str">
        <f t="shared" si="3"/>
        <v/>
      </c>
      <c r="W24" s="925"/>
      <c r="X24" s="1001"/>
      <c r="Y24" s="1001"/>
      <c r="Z24" s="925" t="str">
        <f t="shared" si="7"/>
        <v/>
      </c>
    </row>
    <row r="25" spans="1:26" hidden="1">
      <c r="A25" s="403"/>
      <c r="B25" s="1002" t="str">
        <f>IF($A25="","",VLOOKUP($A25,②従事者明細!$A$3:$L$45,2,FALSE))</f>
        <v/>
      </c>
      <c r="C25" s="1003" t="str">
        <f>IF($A25="","",VLOOKUP($A25,[35]②従事者明細!$A$3:$L$45,3,FALSE))</f>
        <v/>
      </c>
      <c r="D25" s="1007" t="str">
        <f>IF($A25="","",VLOOKUP($A25,②従事者明細!$A$3:$L$45,5,FALSE))</f>
        <v/>
      </c>
      <c r="E25" s="1005" t="str">
        <f>IF($A25="","",VLOOKUP($A25,②従事者明細!$A$3:$L$45,6,FALSE))</f>
        <v/>
      </c>
      <c r="F25" s="1006" t="str">
        <f>IF($A25="","",VLOOKUP($A25,②従事者明細!$A$3:$L$45,10,FALSE))</f>
        <v/>
      </c>
      <c r="G25" s="129"/>
      <c r="H25" s="77" t="str">
        <f t="shared" si="4"/>
        <v/>
      </c>
      <c r="I25" s="129"/>
      <c r="J25" s="73" t="str">
        <f t="shared" si="5"/>
        <v/>
      </c>
      <c r="K25" s="80" t="str">
        <f t="shared" si="6"/>
        <v/>
      </c>
      <c r="L25" s="1009" t="str">
        <f>IF($A25="","",VLOOKUP($A25,②従事者明細!$A$3:$L$45,4,FALSE))</f>
        <v/>
      </c>
      <c r="M25" s="11"/>
      <c r="N25" s="450"/>
      <c r="O25" s="498"/>
      <c r="P25" s="1806" t="str">
        <f t="shared" si="0"/>
        <v/>
      </c>
      <c r="Q25" s="1807"/>
      <c r="R25" s="451"/>
      <c r="S25" s="452" t="str">
        <f t="shared" si="1"/>
        <v/>
      </c>
      <c r="T25" s="451"/>
      <c r="U25" s="452" t="str">
        <f t="shared" si="2"/>
        <v/>
      </c>
      <c r="V25" s="452" t="str">
        <f t="shared" si="3"/>
        <v/>
      </c>
      <c r="W25" s="925"/>
      <c r="X25" s="1001"/>
      <c r="Y25" s="1001"/>
      <c r="Z25" s="925" t="str">
        <f t="shared" si="7"/>
        <v/>
      </c>
    </row>
    <row r="26" spans="1:26" hidden="1">
      <c r="A26" s="403"/>
      <c r="B26" s="1002" t="str">
        <f>IF($A26="","",VLOOKUP($A26,②従事者明細!$A$3:$L$45,2,FALSE))</f>
        <v/>
      </c>
      <c r="C26" s="1003" t="str">
        <f>IF($A26="","",VLOOKUP($A26,[35]②従事者明細!$A$3:$L$45,3,FALSE))</f>
        <v/>
      </c>
      <c r="D26" s="1007" t="str">
        <f>IF($A26="","",VLOOKUP($A26,②従事者明細!$A$3:$L$45,5,FALSE))</f>
        <v/>
      </c>
      <c r="E26" s="1005" t="str">
        <f>IF($A26="","",VLOOKUP($A26,②従事者明細!$A$3:$L$45,6,FALSE))</f>
        <v/>
      </c>
      <c r="F26" s="1006" t="str">
        <f>IF($A26="","",VLOOKUP($A26,②従事者明細!$A$3:$L$45,10,FALSE))</f>
        <v/>
      </c>
      <c r="G26" s="129"/>
      <c r="H26" s="77" t="str">
        <f t="shared" si="4"/>
        <v/>
      </c>
      <c r="I26" s="129"/>
      <c r="J26" s="73" t="str">
        <f t="shared" si="5"/>
        <v/>
      </c>
      <c r="K26" s="80" t="str">
        <f t="shared" si="6"/>
        <v/>
      </c>
      <c r="L26" s="1009" t="str">
        <f>IF($A26="","",VLOOKUP($A26,②従事者明細!$A$3:$L$45,4,FALSE))</f>
        <v/>
      </c>
      <c r="M26" s="11"/>
      <c r="N26" s="450"/>
      <c r="O26" s="498"/>
      <c r="P26" s="1806" t="str">
        <f t="shared" si="0"/>
        <v/>
      </c>
      <c r="Q26" s="1807"/>
      <c r="R26" s="451"/>
      <c r="S26" s="452" t="str">
        <f t="shared" si="1"/>
        <v/>
      </c>
      <c r="T26" s="451"/>
      <c r="U26" s="452" t="str">
        <f t="shared" si="2"/>
        <v/>
      </c>
      <c r="V26" s="452" t="str">
        <f t="shared" si="3"/>
        <v/>
      </c>
      <c r="W26" s="925"/>
      <c r="X26" s="1001"/>
      <c r="Y26" s="1001"/>
      <c r="Z26" s="925" t="str">
        <f t="shared" si="7"/>
        <v/>
      </c>
    </row>
    <row r="27" spans="1:26" hidden="1">
      <c r="A27" s="403"/>
      <c r="B27" s="1002" t="str">
        <f>IF($A27="","",VLOOKUP($A27,②従事者明細!$A$3:$L$45,2,FALSE))</f>
        <v/>
      </c>
      <c r="C27" s="1003" t="str">
        <f>IF($A27="","",VLOOKUP($A27,[35]②従事者明細!$A$3:$L$45,3,FALSE))</f>
        <v/>
      </c>
      <c r="D27" s="1007" t="str">
        <f>IF($A27="","",VLOOKUP($A27,②従事者明細!$A$3:$L$45,5,FALSE))</f>
        <v/>
      </c>
      <c r="E27" s="1005" t="str">
        <f>IF($A27="","",VLOOKUP($A27,②従事者明細!$A$3:$L$45,6,FALSE))</f>
        <v/>
      </c>
      <c r="F27" s="1006" t="str">
        <f>IF($A27="","",VLOOKUP($A27,②従事者明細!$A$3:$L$45,10,FALSE))</f>
        <v/>
      </c>
      <c r="G27" s="129"/>
      <c r="H27" s="77" t="str">
        <f t="shared" si="4"/>
        <v/>
      </c>
      <c r="I27" s="129"/>
      <c r="J27" s="73" t="str">
        <f t="shared" si="5"/>
        <v/>
      </c>
      <c r="K27" s="80" t="str">
        <f t="shared" si="6"/>
        <v/>
      </c>
      <c r="L27" s="1009" t="str">
        <f>IF($A27="","",VLOOKUP($A27,②従事者明細!$A$3:$L$45,4,FALSE))</f>
        <v/>
      </c>
      <c r="M27" s="11"/>
      <c r="N27" s="450"/>
      <c r="O27" s="498"/>
      <c r="P27" s="1806" t="str">
        <f t="shared" si="0"/>
        <v/>
      </c>
      <c r="Q27" s="1807"/>
      <c r="R27" s="451"/>
      <c r="S27" s="452" t="str">
        <f t="shared" si="1"/>
        <v/>
      </c>
      <c r="T27" s="451"/>
      <c r="U27" s="452" t="str">
        <f t="shared" si="2"/>
        <v/>
      </c>
      <c r="V27" s="452" t="str">
        <f t="shared" si="3"/>
        <v/>
      </c>
      <c r="W27" s="925"/>
      <c r="X27" s="1001"/>
      <c r="Y27" s="1001"/>
      <c r="Z27" s="925" t="str">
        <f t="shared" si="7"/>
        <v/>
      </c>
    </row>
    <row r="28" spans="1:26" hidden="1">
      <c r="A28" s="403"/>
      <c r="B28" s="1002" t="str">
        <f>IF($A28="","",VLOOKUP($A28,②従事者明細!$A$3:$L$45,2,FALSE))</f>
        <v/>
      </c>
      <c r="C28" s="1003" t="str">
        <f>IF($A28="","",VLOOKUP($A28,[35]②従事者明細!$A$3:$L$45,3,FALSE))</f>
        <v/>
      </c>
      <c r="D28" s="1007" t="str">
        <f>IF($A28="","",VLOOKUP($A28,②従事者明細!$A$3:$L$45,5,FALSE))</f>
        <v/>
      </c>
      <c r="E28" s="1005" t="str">
        <f>IF($A28="","",VLOOKUP($A28,②従事者明細!$A$3:$L$45,6,FALSE))</f>
        <v/>
      </c>
      <c r="F28" s="1006" t="str">
        <f>IF($A28="","",VLOOKUP($A28,②従事者明細!$A$3:$L$45,10,FALSE))</f>
        <v/>
      </c>
      <c r="G28" s="129"/>
      <c r="H28" s="77" t="str">
        <f t="shared" si="4"/>
        <v/>
      </c>
      <c r="I28" s="129"/>
      <c r="J28" s="73" t="str">
        <f t="shared" si="5"/>
        <v/>
      </c>
      <c r="K28" s="80" t="str">
        <f t="shared" si="6"/>
        <v/>
      </c>
      <c r="L28" s="1009" t="str">
        <f>IF($A28="","",VLOOKUP($A28,②従事者明細!$A$3:$L$45,4,FALSE))</f>
        <v/>
      </c>
      <c r="M28" s="11"/>
      <c r="N28" s="450"/>
      <c r="O28" s="498"/>
      <c r="P28" s="1806" t="str">
        <f t="shared" si="0"/>
        <v/>
      </c>
      <c r="Q28" s="1807"/>
      <c r="R28" s="451"/>
      <c r="S28" s="452" t="str">
        <f t="shared" si="1"/>
        <v/>
      </c>
      <c r="T28" s="451"/>
      <c r="U28" s="452" t="str">
        <f t="shared" si="2"/>
        <v/>
      </c>
      <c r="V28" s="452" t="str">
        <f t="shared" si="3"/>
        <v/>
      </c>
      <c r="W28" s="925"/>
      <c r="X28" s="1001"/>
      <c r="Y28" s="1001"/>
      <c r="Z28" s="925" t="str">
        <f t="shared" si="7"/>
        <v/>
      </c>
    </row>
    <row r="29" spans="1:26" hidden="1">
      <c r="A29" s="403"/>
      <c r="B29" s="1002" t="str">
        <f>IF($A29="","",VLOOKUP($A29,②従事者明細!$A$3:$L$45,2,FALSE))</f>
        <v/>
      </c>
      <c r="C29" s="1003" t="str">
        <f>IF($A29="","",VLOOKUP($A29,[35]②従事者明細!$A$3:$L$45,3,FALSE))</f>
        <v/>
      </c>
      <c r="D29" s="1007" t="str">
        <f>IF($A29="","",VLOOKUP($A29,②従事者明細!$A$3:$L$45,5,FALSE))</f>
        <v/>
      </c>
      <c r="E29" s="1005" t="str">
        <f>IF($A29="","",VLOOKUP($A29,②従事者明細!$A$3:$L$45,6,FALSE))</f>
        <v/>
      </c>
      <c r="F29" s="1006" t="str">
        <f>IF($A29="","",VLOOKUP($A29,②従事者明細!$A$3:$L$45,10,FALSE))</f>
        <v/>
      </c>
      <c r="G29" s="129"/>
      <c r="H29" s="77" t="str">
        <f t="shared" si="4"/>
        <v/>
      </c>
      <c r="I29" s="129"/>
      <c r="J29" s="73" t="str">
        <f t="shared" si="5"/>
        <v/>
      </c>
      <c r="K29" s="80" t="str">
        <f t="shared" si="6"/>
        <v/>
      </c>
      <c r="L29" s="1009" t="str">
        <f>IF($A29="","",VLOOKUP($A29,②従事者明細!$A$3:$L$45,4,FALSE))</f>
        <v/>
      </c>
      <c r="M29" s="11"/>
      <c r="N29" s="450"/>
      <c r="O29" s="498"/>
      <c r="P29" s="1806" t="str">
        <f t="shared" si="0"/>
        <v/>
      </c>
      <c r="Q29" s="1807"/>
      <c r="R29" s="451"/>
      <c r="S29" s="452" t="str">
        <f t="shared" si="1"/>
        <v/>
      </c>
      <c r="T29" s="451"/>
      <c r="U29" s="452" t="str">
        <f t="shared" si="2"/>
        <v/>
      </c>
      <c r="V29" s="452" t="str">
        <f t="shared" si="3"/>
        <v/>
      </c>
      <c r="W29" s="925"/>
      <c r="X29" s="1001"/>
      <c r="Y29" s="1001"/>
      <c r="Z29" s="925" t="str">
        <f t="shared" si="7"/>
        <v/>
      </c>
    </row>
    <row r="30" spans="1:26" hidden="1">
      <c r="A30" s="403"/>
      <c r="B30" s="1002" t="str">
        <f>IF($A30="","",VLOOKUP($A30,②従事者明細!$A$3:$L$45,2,FALSE))</f>
        <v/>
      </c>
      <c r="C30" s="1003" t="str">
        <f>IF($A30="","",VLOOKUP($A30,[35]②従事者明細!$A$3:$L$45,3,FALSE))</f>
        <v/>
      </c>
      <c r="D30" s="1007" t="str">
        <f>IF($A30="","",VLOOKUP($A30,②従事者明細!$A$3:$L$45,5,FALSE))</f>
        <v/>
      </c>
      <c r="E30" s="1005" t="str">
        <f>IF($A30="","",VLOOKUP($A30,②従事者明細!$A$3:$L$45,6,FALSE))</f>
        <v/>
      </c>
      <c r="F30" s="1006" t="str">
        <f>IF($A30="","",VLOOKUP($A30,②従事者明細!$A$3:$L$45,10,FALSE))</f>
        <v/>
      </c>
      <c r="G30" s="129"/>
      <c r="H30" s="77" t="str">
        <f t="shared" si="4"/>
        <v/>
      </c>
      <c r="I30" s="129"/>
      <c r="J30" s="73" t="str">
        <f t="shared" si="5"/>
        <v/>
      </c>
      <c r="K30" s="80" t="str">
        <f t="shared" si="6"/>
        <v/>
      </c>
      <c r="L30" s="1009" t="str">
        <f>IF($A30="","",VLOOKUP($A30,②従事者明細!$A$3:$L$45,4,FALSE))</f>
        <v/>
      </c>
      <c r="M30" s="11"/>
      <c r="N30" s="450"/>
      <c r="O30" s="498"/>
      <c r="P30" s="1806" t="str">
        <f t="shared" si="0"/>
        <v/>
      </c>
      <c r="Q30" s="1807"/>
      <c r="R30" s="451"/>
      <c r="S30" s="452" t="str">
        <f t="shared" si="1"/>
        <v/>
      </c>
      <c r="T30" s="451"/>
      <c r="U30" s="452" t="str">
        <f t="shared" si="2"/>
        <v/>
      </c>
      <c r="V30" s="452" t="str">
        <f t="shared" si="3"/>
        <v/>
      </c>
      <c r="W30" s="925"/>
      <c r="X30" s="1001"/>
      <c r="Y30" s="1001"/>
      <c r="Z30" s="925" t="str">
        <f t="shared" si="7"/>
        <v/>
      </c>
    </row>
    <row r="31" spans="1:26" hidden="1">
      <c r="A31" s="403"/>
      <c r="B31" s="1002" t="str">
        <f>IF($A31="","",VLOOKUP($A31,②従事者明細!$A$3:$L$45,2,FALSE))</f>
        <v/>
      </c>
      <c r="C31" s="1003" t="str">
        <f>IF($A31="","",VLOOKUP($A31,[35]②従事者明細!$A$3:$L$45,3,FALSE))</f>
        <v/>
      </c>
      <c r="D31" s="1007" t="str">
        <f>IF($A31="","",VLOOKUP($A31,②従事者明細!$A$3:$L$45,5,FALSE))</f>
        <v/>
      </c>
      <c r="E31" s="1005" t="str">
        <f>IF($A31="","",VLOOKUP($A31,②従事者明細!$A$3:$L$45,6,FALSE))</f>
        <v/>
      </c>
      <c r="F31" s="1006" t="str">
        <f>IF($A31="","",VLOOKUP($A31,②従事者明細!$A$3:$L$45,10,FALSE))</f>
        <v/>
      </c>
      <c r="G31" s="129"/>
      <c r="H31" s="77" t="str">
        <f t="shared" si="4"/>
        <v/>
      </c>
      <c r="I31" s="129"/>
      <c r="J31" s="73" t="str">
        <f t="shared" si="5"/>
        <v/>
      </c>
      <c r="K31" s="80" t="str">
        <f t="shared" si="6"/>
        <v/>
      </c>
      <c r="L31" s="1009" t="str">
        <f>IF($A31="","",VLOOKUP($A31,②従事者明細!$A$3:$L$45,4,FALSE))</f>
        <v/>
      </c>
      <c r="M31" s="11"/>
      <c r="N31" s="450"/>
      <c r="O31" s="498"/>
      <c r="P31" s="1806" t="str">
        <f t="shared" si="0"/>
        <v/>
      </c>
      <c r="Q31" s="1807"/>
      <c r="R31" s="451"/>
      <c r="S31" s="452" t="str">
        <f t="shared" si="1"/>
        <v/>
      </c>
      <c r="T31" s="451"/>
      <c r="U31" s="452" t="str">
        <f t="shared" si="2"/>
        <v/>
      </c>
      <c r="V31" s="452" t="str">
        <f t="shared" si="3"/>
        <v/>
      </c>
      <c r="W31" s="925"/>
      <c r="X31" s="1001"/>
      <c r="Y31" s="1001"/>
      <c r="Z31" s="925" t="str">
        <f t="shared" si="7"/>
        <v/>
      </c>
    </row>
    <row r="32" spans="1:26" hidden="1">
      <c r="A32" s="403"/>
      <c r="B32" s="1002" t="str">
        <f>IF($A32="","",VLOOKUP($A32,②従事者明細!$A$3:$L$45,2,FALSE))</f>
        <v/>
      </c>
      <c r="C32" s="1003" t="str">
        <f>IF($A32="","",VLOOKUP($A32,[35]②従事者明細!$A$3:$L$45,3,FALSE))</f>
        <v/>
      </c>
      <c r="D32" s="1007" t="str">
        <f>IF($A32="","",VLOOKUP($A32,②従事者明細!$A$3:$L$45,5,FALSE))</f>
        <v/>
      </c>
      <c r="E32" s="1005" t="str">
        <f>IF($A32="","",VLOOKUP($A32,②従事者明細!$A$3:$L$45,6,FALSE))</f>
        <v/>
      </c>
      <c r="F32" s="1006" t="str">
        <f>IF($A32="","",VLOOKUP($A32,②従事者明細!$A$3:$L$45,10,FALSE))</f>
        <v/>
      </c>
      <c r="G32" s="129"/>
      <c r="H32" s="77" t="str">
        <f>IF(G32="","",ROUND($F32*G32,0))</f>
        <v/>
      </c>
      <c r="I32" s="129"/>
      <c r="J32" s="73" t="str">
        <f>IF(I32="","",ROUND($F32*I32,0))</f>
        <v/>
      </c>
      <c r="K32" s="80" t="str">
        <f>IF(AND(G32="",I32=""),"",SUM(H32+J32))</f>
        <v/>
      </c>
      <c r="L32" s="1009" t="str">
        <f>IF($A32="","",VLOOKUP($A32,②従事者明細!$A$3:$L$45,4,FALSE))</f>
        <v/>
      </c>
      <c r="M32" s="11"/>
      <c r="N32" s="450"/>
      <c r="O32" s="498"/>
      <c r="P32" s="1806" t="str">
        <f t="shared" si="0"/>
        <v/>
      </c>
      <c r="Q32" s="1807"/>
      <c r="R32" s="451"/>
      <c r="S32" s="452" t="str">
        <f t="shared" si="1"/>
        <v/>
      </c>
      <c r="T32" s="451"/>
      <c r="U32" s="452" t="str">
        <f t="shared" si="2"/>
        <v/>
      </c>
      <c r="V32" s="452" t="str">
        <f t="shared" si="3"/>
        <v/>
      </c>
      <c r="W32" s="925"/>
      <c r="X32" s="1001"/>
      <c r="Y32" s="1001"/>
      <c r="Z32" s="925" t="str">
        <f t="shared" si="7"/>
        <v/>
      </c>
    </row>
    <row r="33" spans="1:26" ht="15" hidden="1" thickBot="1">
      <c r="A33" s="403"/>
      <c r="B33" s="1002" t="str">
        <f>IF($A33="","",VLOOKUP($A33,②従事者明細!$A$3:$L$45,2,FALSE))</f>
        <v/>
      </c>
      <c r="C33" s="1003" t="str">
        <f>IF($A33="","",VLOOKUP($A33,[35]②従事者明細!$A$3:$L$45,3,FALSE))</f>
        <v/>
      </c>
      <c r="D33" s="1011" t="str">
        <f>IF($A33="","",VLOOKUP($A33,②従事者明細!$A$3:$L$45,5,FALSE))</f>
        <v/>
      </c>
      <c r="E33" s="1005" t="str">
        <f>IF($A33="","",VLOOKUP($A33,②従事者明細!$A$3:$L$45,6,FALSE))</f>
        <v/>
      </c>
      <c r="F33" s="1006" t="str">
        <f>IF($A33="","",VLOOKUP($A33,②従事者明細!$A$3:$L$45,10,FALSE))</f>
        <v/>
      </c>
      <c r="G33" s="130"/>
      <c r="H33" s="74" t="str">
        <f>IF(G33="","",ROUND($F33*G33,0))</f>
        <v/>
      </c>
      <c r="I33" s="130"/>
      <c r="J33" s="74" t="str">
        <f>IF(I33="","",ROUND($F33*I33,0))</f>
        <v/>
      </c>
      <c r="K33" s="81" t="str">
        <f>IF(AND(G33="",I33=""),"",SUM(H33+J33))</f>
        <v/>
      </c>
      <c r="L33" s="1009" t="str">
        <f>IF($A33="","",VLOOKUP($A33,②従事者明細!$A$3:$L$45,4,FALSE))</f>
        <v/>
      </c>
      <c r="M33" s="11"/>
      <c r="N33" s="450"/>
      <c r="O33" s="498"/>
      <c r="P33" s="1806" t="str">
        <f t="shared" si="0"/>
        <v/>
      </c>
      <c r="Q33" s="1807"/>
      <c r="R33" s="451"/>
      <c r="S33" s="452" t="str">
        <f t="shared" si="1"/>
        <v/>
      </c>
      <c r="T33" s="451"/>
      <c r="U33" s="452" t="str">
        <f t="shared" si="2"/>
        <v/>
      </c>
      <c r="V33" s="452" t="str">
        <f t="shared" si="3"/>
        <v/>
      </c>
      <c r="W33" s="925"/>
      <c r="X33" s="1001"/>
      <c r="Y33" s="1001"/>
      <c r="Z33" s="925" t="str">
        <f t="shared" si="7"/>
        <v/>
      </c>
    </row>
    <row r="34" spans="1:26" ht="48.95" customHeight="1" thickTop="1" thickBot="1">
      <c r="A34" s="403"/>
      <c r="B34" s="1798" t="s">
        <v>925</v>
      </c>
      <c r="C34" s="1799"/>
      <c r="D34" s="1800"/>
      <c r="E34" s="1799"/>
      <c r="F34" s="1801"/>
      <c r="G34" s="590">
        <f>SUM(G10:G33)</f>
        <v>3.9999999999999996</v>
      </c>
      <c r="H34" s="332">
        <f>SUM(H10:H33)</f>
        <v>3665640</v>
      </c>
      <c r="I34" s="590">
        <f>SUM(I10:I33)</f>
        <v>0.95000000000000007</v>
      </c>
      <c r="J34" s="332">
        <f>SUM(J10:J33)</f>
        <v>813800</v>
      </c>
      <c r="K34" s="490">
        <f>SUM(K10:K33)</f>
        <v>4479440</v>
      </c>
      <c r="L34" s="452" t="str">
        <f>IF($N34="","",ROUND(I34*K34,0))</f>
        <v/>
      </c>
      <c r="N34" s="1172"/>
      <c r="R34" s="42"/>
      <c r="T34" s="42"/>
      <c r="U34" t="s">
        <v>926</v>
      </c>
      <c r="V34" s="927">
        <f>SUM(V10:V33)</f>
        <v>13131647</v>
      </c>
      <c r="W34" s="927">
        <f>③契約金額!$G$4</f>
        <v>13209000</v>
      </c>
      <c r="X34" s="927">
        <f>SUM(X10:X33)</f>
        <v>13208000</v>
      </c>
      <c r="Y34" s="927">
        <f>SUM(Y10:Y33)</f>
        <v>13127000</v>
      </c>
      <c r="Z34" s="927">
        <f>MIN(V34:Y34)</f>
        <v>13127000</v>
      </c>
    </row>
    <row r="35" spans="1:26" ht="18.75">
      <c r="B35" s="1802"/>
      <c r="C35" s="1803"/>
      <c r="D35" s="1803"/>
      <c r="E35" s="1803"/>
      <c r="F35" s="1803"/>
      <c r="G35" s="1804"/>
      <c r="H35" s="1803"/>
      <c r="I35" s="1804"/>
      <c r="J35" s="1803"/>
      <c r="K35" s="630"/>
      <c r="L35" s="631"/>
      <c r="M35" s="157"/>
      <c r="N35" s="331"/>
    </row>
    <row r="36" spans="1:26" ht="18.75">
      <c r="B36" s="593"/>
      <c r="C36" s="1174"/>
      <c r="D36" s="1174"/>
      <c r="E36" s="1174"/>
      <c r="F36" s="1174"/>
      <c r="G36" s="1174"/>
      <c r="H36" s="1174"/>
      <c r="I36" s="1174"/>
      <c r="J36" s="1174"/>
      <c r="K36" s="629"/>
      <c r="L36" s="157"/>
      <c r="M36" s="157"/>
    </row>
    <row r="37" spans="1:26" ht="15.75" customHeight="1">
      <c r="J37" s="108"/>
      <c r="K37" s="108"/>
    </row>
    <row r="38" spans="1:26" ht="29.25" customHeight="1">
      <c r="A38" s="598"/>
      <c r="B38" s="11" t="s">
        <v>927</v>
      </c>
      <c r="J38" s="664" t="s">
        <v>452</v>
      </c>
      <c r="K38" s="71">
        <f>SUMIF($L$10:$L33,J38,$K$10:$K33)</f>
        <v>2222080</v>
      </c>
      <c r="L38" s="454"/>
      <c r="M38" s="456"/>
      <c r="N38" s="1175"/>
      <c r="O38" s="494"/>
      <c r="P38" s="1805"/>
      <c r="Q38" s="1805"/>
      <c r="R38" s="1793"/>
      <c r="S38" s="1793"/>
      <c r="T38" s="1793"/>
      <c r="U38" s="1793"/>
      <c r="V38" s="1172"/>
      <c r="W38" s="1172"/>
      <c r="X38" s="1172"/>
      <c r="Y38" s="1172"/>
      <c r="Z38" s="34"/>
    </row>
    <row r="39" spans="1:26" ht="20.100000000000001" customHeight="1">
      <c r="A39" s="598"/>
      <c r="B39" s="11" t="s">
        <v>928</v>
      </c>
      <c r="J39" s="664" t="s">
        <v>460</v>
      </c>
      <c r="K39" s="71">
        <f>SUMIF($L$10:$L34,J39,$K$10:$K34)</f>
        <v>1201760</v>
      </c>
      <c r="L39" s="454"/>
      <c r="M39" s="456"/>
      <c r="N39" s="1793"/>
      <c r="O39" s="855"/>
      <c r="P39" s="1792"/>
      <c r="Q39" s="1792"/>
      <c r="R39" s="1792"/>
      <c r="S39" s="1792"/>
      <c r="T39" s="1792"/>
      <c r="U39" s="1792"/>
      <c r="V39" s="1173"/>
      <c r="W39" s="1173"/>
      <c r="X39" s="1173"/>
      <c r="Y39" s="1173"/>
      <c r="Z39" s="856"/>
    </row>
    <row r="40" spans="1:26" ht="20.100000000000001" customHeight="1">
      <c r="A40" s="598"/>
      <c r="B40" s="11"/>
      <c r="C40" s="11"/>
      <c r="D40" s="11"/>
      <c r="E40" s="63"/>
      <c r="F40" s="62"/>
      <c r="G40" s="11"/>
      <c r="H40" s="62"/>
      <c r="J40" s="664" t="s">
        <v>929</v>
      </c>
      <c r="K40" s="71">
        <f>SUMIF($L$10:$L34,J40,$K$10:$K34)</f>
        <v>0</v>
      </c>
      <c r="L40" s="454"/>
      <c r="M40" s="456"/>
      <c r="N40" s="1794"/>
      <c r="O40" s="182"/>
      <c r="P40" s="1792"/>
      <c r="Q40" s="1792"/>
      <c r="R40" s="1792"/>
      <c r="S40" s="1792"/>
      <c r="T40" s="1792"/>
      <c r="U40" s="1792"/>
      <c r="V40" s="1173"/>
      <c r="W40" s="1173"/>
      <c r="X40" s="1173"/>
      <c r="Y40" s="1173"/>
      <c r="Z40" s="856"/>
    </row>
    <row r="41" spans="1:26" ht="20.100000000000001" customHeight="1">
      <c r="A41" s="598"/>
      <c r="B41" s="11" t="s">
        <v>930</v>
      </c>
      <c r="C41" s="11"/>
      <c r="D41" s="11"/>
      <c r="E41" s="63"/>
      <c r="F41" s="62"/>
      <c r="G41" s="11"/>
      <c r="H41" s="62"/>
      <c r="I41" s="11"/>
      <c r="J41" s="664" t="s">
        <v>931</v>
      </c>
      <c r="K41" s="71">
        <f>SUMIF($L$10:$L35,J41,$K$10:$K35)</f>
        <v>0</v>
      </c>
      <c r="L41" s="454"/>
      <c r="M41" s="456"/>
      <c r="N41" s="1794"/>
      <c r="O41" s="182"/>
      <c r="P41" s="1792"/>
      <c r="Q41" s="1792"/>
      <c r="R41" s="1792"/>
      <c r="S41" s="1792"/>
      <c r="T41" s="1792"/>
      <c r="U41" s="1792"/>
      <c r="V41" s="1173"/>
      <c r="W41" s="1173"/>
      <c r="X41" s="1173"/>
      <c r="Y41" s="1173"/>
      <c r="Z41" s="856"/>
    </row>
    <row r="42" spans="1:26" ht="20.100000000000001" customHeight="1">
      <c r="A42" s="598"/>
      <c r="B42" s="11" t="s">
        <v>932</v>
      </c>
      <c r="E42"/>
      <c r="J42" s="664" t="s">
        <v>468</v>
      </c>
      <c r="K42" s="71">
        <f>SUMIF($L$10:$L36,J42,$K$10:$K36)</f>
        <v>1055600</v>
      </c>
      <c r="L42" s="454"/>
      <c r="M42" s="456"/>
      <c r="N42" s="1793"/>
      <c r="O42" s="855"/>
      <c r="P42" s="1792"/>
      <c r="Q42" s="1792"/>
      <c r="R42" s="1792"/>
      <c r="S42" s="1792"/>
      <c r="T42" s="1792"/>
      <c r="U42" s="1792"/>
      <c r="V42" s="1173"/>
      <c r="W42" s="1173"/>
      <c r="X42" s="1173"/>
      <c r="Y42" s="1173"/>
      <c r="Z42" s="856"/>
    </row>
    <row r="43" spans="1:26" ht="20.100000000000001" customHeight="1">
      <c r="B43" s="11" t="s">
        <v>933</v>
      </c>
      <c r="J43" s="664" t="s">
        <v>934</v>
      </c>
      <c r="K43" s="71">
        <f>SUMIF($L$10:$L37,J43,$K$10:$K37)</f>
        <v>0</v>
      </c>
      <c r="L43" s="454"/>
      <c r="M43" s="456"/>
      <c r="N43" s="1794"/>
      <c r="O43" s="182"/>
      <c r="P43" s="1792"/>
      <c r="Q43" s="1792"/>
      <c r="R43" s="1792"/>
      <c r="S43" s="1792"/>
      <c r="T43" s="1792"/>
      <c r="U43" s="1792"/>
      <c r="V43" s="1173"/>
      <c r="W43" s="1173"/>
      <c r="X43" s="1173"/>
      <c r="Y43" s="1173"/>
      <c r="Z43" s="856"/>
    </row>
    <row r="44" spans="1:26" ht="20.100000000000001" customHeight="1">
      <c r="J44" s="664" t="s">
        <v>935</v>
      </c>
      <c r="K44" s="71">
        <f>SUMIF($L$10:$L38,J44,$K$10:$K38)</f>
        <v>0</v>
      </c>
      <c r="L44" s="454"/>
      <c r="M44" s="456"/>
      <c r="N44" s="1794"/>
      <c r="O44" s="182"/>
      <c r="P44" s="1792"/>
      <c r="Q44" s="1792"/>
      <c r="R44" s="1792"/>
      <c r="S44" s="1792"/>
      <c r="T44" s="1792"/>
      <c r="U44" s="1792"/>
      <c r="V44" s="1173"/>
      <c r="W44" s="1173"/>
      <c r="X44" s="1173"/>
      <c r="Y44" s="1173"/>
      <c r="Z44" s="856"/>
    </row>
    <row r="45" spans="1:26" ht="20.100000000000001" customHeight="1">
      <c r="B45" s="11" t="s">
        <v>936</v>
      </c>
      <c r="J45" s="664" t="s">
        <v>937</v>
      </c>
      <c r="K45" s="71">
        <f>SUMIF($L$10:$L39,J45,$K$10:$K39)</f>
        <v>0</v>
      </c>
      <c r="L45" s="454"/>
      <c r="M45" s="456"/>
      <c r="N45" s="1793"/>
      <c r="O45" s="855"/>
      <c r="P45" s="1792"/>
      <c r="Q45" s="1792"/>
      <c r="R45" s="1792"/>
      <c r="S45" s="1792"/>
      <c r="T45" s="1792"/>
      <c r="U45" s="1792"/>
      <c r="V45" s="1173"/>
      <c r="W45" s="1173"/>
      <c r="X45" s="1173"/>
      <c r="Y45" s="1173"/>
      <c r="Z45" s="856"/>
    </row>
    <row r="46" spans="1:26" ht="20.100000000000001" customHeight="1">
      <c r="B46" s="11" t="s">
        <v>938</v>
      </c>
      <c r="J46" s="664" t="s">
        <v>939</v>
      </c>
      <c r="K46" s="71">
        <f>SUMIF($L$10:$L40,J46,$K$10:$K40)</f>
        <v>0</v>
      </c>
      <c r="L46" s="454"/>
      <c r="M46" s="456"/>
      <c r="N46" s="2175"/>
      <c r="O46" s="182"/>
      <c r="P46" s="1792"/>
      <c r="Q46" s="1792"/>
      <c r="R46" s="1792"/>
      <c r="S46" s="1792"/>
      <c r="T46" s="1792"/>
      <c r="U46" s="1792"/>
      <c r="V46" s="1173"/>
      <c r="W46" s="1173"/>
      <c r="X46" s="1173"/>
      <c r="Y46" s="1173"/>
      <c r="Z46" s="856"/>
    </row>
    <row r="47" spans="1:26" ht="20.100000000000001" customHeight="1">
      <c r="A47" s="453"/>
      <c r="B47" s="11" t="s">
        <v>940</v>
      </c>
      <c r="J47" s="664" t="s">
        <v>941</v>
      </c>
      <c r="K47" s="71">
        <f>SUMIF($L$10:$L41,J47,$K$10:$K41)</f>
        <v>0</v>
      </c>
      <c r="L47" s="454"/>
      <c r="M47" s="456"/>
      <c r="N47" s="2175"/>
      <c r="O47" s="182"/>
      <c r="P47" s="1792"/>
      <c r="Q47" s="1792"/>
      <c r="R47" s="1792"/>
      <c r="S47" s="1792"/>
      <c r="T47" s="1792"/>
      <c r="U47" s="1792"/>
      <c r="V47" s="1173"/>
      <c r="W47" s="1173"/>
      <c r="X47" s="1173"/>
      <c r="Y47" s="1173"/>
      <c r="Z47" s="856"/>
    </row>
    <row r="48" spans="1:26" ht="20.100000000000001" customHeight="1">
      <c r="A48" s="453"/>
      <c r="J48" s="664" t="s">
        <v>942</v>
      </c>
      <c r="K48" s="71">
        <f>SUMIF($L$10:$L42,J48,$K$10:$K42)</f>
        <v>0</v>
      </c>
      <c r="L48" s="454"/>
      <c r="M48" s="456"/>
      <c r="N48" s="1793"/>
      <c r="O48" s="855"/>
      <c r="P48" s="1792"/>
      <c r="Q48" s="1792"/>
      <c r="R48" s="1792"/>
      <c r="S48" s="1792"/>
      <c r="T48" s="1792"/>
      <c r="U48" s="1792"/>
      <c r="V48" s="1173"/>
      <c r="W48" s="1173"/>
      <c r="X48" s="1173"/>
      <c r="Y48" s="1173"/>
      <c r="Z48" s="856"/>
    </row>
    <row r="49" spans="1:26" ht="20.100000000000001" customHeight="1">
      <c r="A49" s="453"/>
      <c r="J49" s="664" t="s">
        <v>943</v>
      </c>
      <c r="K49" s="71">
        <f>SUMIF($L$10:$L43,J49,$K$10:$K43)</f>
        <v>0</v>
      </c>
      <c r="L49" s="454"/>
      <c r="M49" s="456"/>
      <c r="N49" s="1794"/>
      <c r="O49" s="182"/>
      <c r="P49" s="1792"/>
      <c r="Q49" s="1792"/>
      <c r="R49" s="1792"/>
      <c r="S49" s="1792"/>
      <c r="T49" s="1792"/>
      <c r="U49" s="1792"/>
      <c r="V49" s="1173"/>
      <c r="W49" s="1173"/>
      <c r="X49" s="1173"/>
      <c r="Y49" s="1173"/>
      <c r="Z49" s="856"/>
    </row>
    <row r="50" spans="1:26" ht="20.100000000000001" customHeight="1">
      <c r="A50" s="453"/>
      <c r="J50" s="664" t="s">
        <v>944</v>
      </c>
      <c r="K50" s="71">
        <f>SUMIF($L$10:$L44,J50,$K$10:$K44)</f>
        <v>0</v>
      </c>
      <c r="L50" s="454"/>
      <c r="M50" s="456"/>
      <c r="N50" s="1794"/>
      <c r="O50" s="182"/>
      <c r="P50" s="1792"/>
      <c r="Q50" s="1792"/>
      <c r="R50" s="1792"/>
      <c r="S50" s="1792"/>
      <c r="T50" s="1792"/>
      <c r="U50" s="1792"/>
      <c r="V50" s="1173"/>
      <c r="W50" s="1173"/>
      <c r="X50" s="1173"/>
      <c r="Y50" s="1173"/>
      <c r="Z50" s="856"/>
    </row>
    <row r="51" spans="1:26" ht="20.100000000000001" customHeight="1">
      <c r="A51" s="453"/>
      <c r="B51" s="592"/>
      <c r="E51"/>
      <c r="J51" s="664" t="s">
        <v>493</v>
      </c>
      <c r="K51" s="71">
        <f>SUMIF($L$10:$L45,J51,$K$10:$K45)</f>
        <v>0</v>
      </c>
      <c r="L51" s="454"/>
      <c r="M51" s="456"/>
      <c r="N51" s="1793"/>
      <c r="O51" s="855"/>
      <c r="P51" s="1792"/>
      <c r="Q51" s="1792"/>
      <c r="R51" s="1792"/>
      <c r="S51" s="1792"/>
      <c r="T51" s="1792"/>
      <c r="U51" s="1792"/>
      <c r="V51" s="1173"/>
      <c r="W51" s="1173"/>
      <c r="X51" s="1173"/>
      <c r="Y51" s="1173"/>
      <c r="Z51" s="856"/>
    </row>
    <row r="52" spans="1:26" ht="20.100000000000001" customHeight="1">
      <c r="J52" s="664" t="s">
        <v>495</v>
      </c>
      <c r="K52" s="71">
        <f>SUMIF($L$10:$L46,J52,$K$10:$K46)</f>
        <v>0</v>
      </c>
      <c r="L52" s="454"/>
      <c r="M52" s="456"/>
      <c r="N52" s="1794"/>
      <c r="O52" s="182"/>
      <c r="P52" s="1792"/>
      <c r="Q52" s="1792"/>
      <c r="R52" s="1792"/>
      <c r="S52" s="1792"/>
      <c r="T52" s="1792"/>
      <c r="U52" s="1792"/>
      <c r="V52" s="1173"/>
      <c r="W52" s="1173"/>
      <c r="X52" s="1173"/>
      <c r="Y52" s="1173"/>
      <c r="Z52" s="856"/>
    </row>
    <row r="53" spans="1:26" ht="20.100000000000001" customHeight="1">
      <c r="J53" s="664" t="s">
        <v>531</v>
      </c>
      <c r="K53" s="591">
        <f>SUM(K38:K52)</f>
        <v>4479440</v>
      </c>
      <c r="L53" s="454"/>
      <c r="M53" s="456"/>
      <c r="N53" s="1794"/>
      <c r="O53" s="182"/>
      <c r="P53" s="1792"/>
      <c r="Q53" s="1792"/>
      <c r="R53" s="1792"/>
      <c r="S53" s="1792"/>
      <c r="T53" s="1792"/>
      <c r="U53" s="1792"/>
      <c r="V53" s="1173"/>
      <c r="W53" s="1173"/>
      <c r="X53" s="1173"/>
      <c r="Y53" s="1173"/>
      <c r="Z53" s="856"/>
    </row>
    <row r="54" spans="1:26" ht="20.100000000000001" customHeight="1">
      <c r="M54" s="456"/>
      <c r="N54" s="1793"/>
      <c r="O54" s="855"/>
      <c r="P54" s="1792"/>
      <c r="Q54" s="1792"/>
      <c r="R54" s="1792"/>
      <c r="S54" s="1792"/>
      <c r="T54" s="1792"/>
      <c r="U54" s="1792"/>
      <c r="V54" s="1173"/>
      <c r="W54" s="1173"/>
      <c r="X54" s="1173"/>
      <c r="Y54" s="1173"/>
      <c r="Z54" s="856"/>
    </row>
    <row r="55" spans="1:26" ht="20.100000000000001" customHeight="1">
      <c r="B55" s="23"/>
      <c r="M55" s="455"/>
      <c r="N55" s="1794"/>
      <c r="O55" s="182"/>
      <c r="P55" s="1792"/>
      <c r="Q55" s="1792"/>
      <c r="R55" s="1792"/>
      <c r="S55" s="1792"/>
      <c r="T55" s="1792"/>
      <c r="U55" s="1792"/>
      <c r="V55" s="1173"/>
      <c r="W55" s="1173"/>
      <c r="X55" s="1173"/>
      <c r="Y55" s="1173"/>
      <c r="Z55" s="856"/>
    </row>
    <row r="56" spans="1:26" ht="20.100000000000001" customHeight="1">
      <c r="N56" s="1794"/>
      <c r="O56" s="182"/>
      <c r="P56" s="1792"/>
      <c r="Q56" s="1792"/>
      <c r="R56" s="1792"/>
      <c r="S56" s="1792"/>
      <c r="T56" s="1792"/>
      <c r="U56" s="1792"/>
      <c r="V56" s="1173"/>
      <c r="W56" s="1173"/>
      <c r="X56" s="1173"/>
      <c r="Y56" s="1173"/>
      <c r="Z56" s="856"/>
    </row>
    <row r="57" spans="1:26" ht="20.100000000000001" customHeight="1">
      <c r="N57" s="1793"/>
      <c r="O57" s="855"/>
      <c r="P57" s="1792"/>
      <c r="Q57" s="1792"/>
      <c r="R57" s="1792"/>
      <c r="S57" s="1792"/>
      <c r="T57" s="1792"/>
      <c r="U57" s="1792"/>
      <c r="V57" s="1173"/>
      <c r="W57" s="1173"/>
      <c r="X57" s="1173"/>
      <c r="Y57" s="1173"/>
      <c r="Z57" s="856"/>
    </row>
    <row r="58" spans="1:26" ht="20.100000000000001" customHeight="1">
      <c r="N58" s="1794"/>
      <c r="O58" s="182"/>
      <c r="P58" s="1792"/>
      <c r="Q58" s="1792"/>
      <c r="R58" s="1792"/>
      <c r="S58" s="1792"/>
      <c r="T58" s="1792"/>
      <c r="U58" s="1792"/>
      <c r="V58" s="1173"/>
      <c r="W58" s="1173"/>
      <c r="X58" s="1173"/>
      <c r="Y58" s="1173"/>
      <c r="Z58" s="856"/>
    </row>
    <row r="59" spans="1:26" ht="20.100000000000001" customHeight="1">
      <c r="N59" s="1794"/>
      <c r="O59" s="182"/>
      <c r="P59" s="1792"/>
      <c r="Q59" s="1792"/>
      <c r="R59" s="1792"/>
      <c r="S59" s="1792"/>
      <c r="T59" s="1792"/>
      <c r="U59" s="1792"/>
      <c r="V59" s="1173"/>
      <c r="W59" s="1173"/>
      <c r="X59" s="1173"/>
      <c r="Y59" s="1173"/>
      <c r="Z59" s="856"/>
    </row>
    <row r="60" spans="1:26" ht="20.100000000000001" customHeight="1">
      <c r="N60" s="1794"/>
      <c r="O60" s="855"/>
      <c r="P60" s="1795"/>
      <c r="Q60" s="1795"/>
      <c r="R60" s="1795"/>
      <c r="S60" s="1795"/>
      <c r="T60" s="1795"/>
      <c r="U60" s="1795"/>
      <c r="V60" s="1176"/>
      <c r="W60" s="1176"/>
      <c r="X60" s="1176"/>
      <c r="Y60" s="1176"/>
      <c r="Z60" s="1176"/>
    </row>
    <row r="61" spans="1:26" ht="20.100000000000001" customHeight="1">
      <c r="N61" s="1794"/>
      <c r="O61" s="182"/>
      <c r="P61" s="1795"/>
      <c r="Q61" s="1795"/>
      <c r="R61" s="1795"/>
      <c r="S61" s="1795"/>
      <c r="T61" s="1795"/>
      <c r="U61" s="1795"/>
      <c r="V61" s="1176"/>
      <c r="W61" s="1176"/>
      <c r="X61" s="1176"/>
      <c r="Y61" s="1176"/>
      <c r="Z61" s="1176"/>
    </row>
    <row r="62" spans="1:26" ht="20.100000000000001" customHeight="1">
      <c r="N62" s="1794"/>
      <c r="O62" s="182"/>
      <c r="P62" s="1795"/>
      <c r="Q62" s="1795"/>
      <c r="R62" s="1795"/>
      <c r="S62" s="1795"/>
      <c r="T62" s="1795"/>
      <c r="U62" s="1795"/>
      <c r="V62" s="1176"/>
      <c r="W62" s="1176"/>
      <c r="X62" s="1176"/>
      <c r="Y62" s="1176"/>
      <c r="Z62" s="1176"/>
    </row>
    <row r="63" spans="1:26" ht="20.100000000000001" hidden="1" customHeight="1"/>
    <row r="64" spans="1:26" ht="20.100000000000001" hidden="1" customHeight="1"/>
    <row r="65" ht="20.100000000000001" hidden="1" customHeight="1"/>
    <row r="66" ht="20.100000000000001" hidden="1" customHeight="1"/>
    <row r="67" ht="20.100000000000001" hidden="1" customHeight="1"/>
    <row r="68" ht="20.100000000000001" hidden="1" customHeight="1"/>
    <row r="69" ht="20.100000000000001" hidden="1" customHeight="1"/>
    <row r="70" ht="20.100000000000001" hidden="1" customHeight="1"/>
    <row r="71" ht="20.100000000000001" customHeight="1"/>
    <row r="72" ht="20.100000000000001" customHeight="1"/>
  </sheetData>
  <mergeCells count="129">
    <mergeCell ref="A8:A9"/>
    <mergeCell ref="B8:B9"/>
    <mergeCell ref="C8:C9"/>
    <mergeCell ref="D8:D9"/>
    <mergeCell ref="E8:E9"/>
    <mergeCell ref="F8:F9"/>
    <mergeCell ref="G8:H8"/>
    <mergeCell ref="I8:J8"/>
    <mergeCell ref="K8:K9"/>
    <mergeCell ref="L8:L9"/>
    <mergeCell ref="M8:M9"/>
    <mergeCell ref="O8:O9"/>
    <mergeCell ref="B3:L3"/>
    <mergeCell ref="N3:U3"/>
    <mergeCell ref="B5:D5"/>
    <mergeCell ref="P9:Q9"/>
    <mergeCell ref="P10:Q10"/>
    <mergeCell ref="P11:Q11"/>
    <mergeCell ref="P12:Q12"/>
    <mergeCell ref="P13:Q13"/>
    <mergeCell ref="P8:Q8"/>
    <mergeCell ref="R8:S8"/>
    <mergeCell ref="T8:U8"/>
    <mergeCell ref="P20:Q20"/>
    <mergeCell ref="P21:Q21"/>
    <mergeCell ref="P22:Q22"/>
    <mergeCell ref="P23:Q23"/>
    <mergeCell ref="N42:N44"/>
    <mergeCell ref="P42:Q42"/>
    <mergeCell ref="N39:N41"/>
    <mergeCell ref="P45:Q45"/>
    <mergeCell ref="P24:Q24"/>
    <mergeCell ref="P25:Q25"/>
    <mergeCell ref="P14:Q14"/>
    <mergeCell ref="P15:Q15"/>
    <mergeCell ref="P16:Q16"/>
    <mergeCell ref="P17:Q17"/>
    <mergeCell ref="P18:Q18"/>
    <mergeCell ref="P19:Q19"/>
    <mergeCell ref="P32:Q32"/>
    <mergeCell ref="P33:Q33"/>
    <mergeCell ref="B34:F34"/>
    <mergeCell ref="B35:J35"/>
    <mergeCell ref="P38:Q38"/>
    <mergeCell ref="P26:Q26"/>
    <mergeCell ref="P27:Q27"/>
    <mergeCell ref="P28:Q28"/>
    <mergeCell ref="P29:Q29"/>
    <mergeCell ref="P30:Q30"/>
    <mergeCell ref="P31:Q31"/>
    <mergeCell ref="R42:S42"/>
    <mergeCell ref="T42:U42"/>
    <mergeCell ref="P43:Q43"/>
    <mergeCell ref="R43:S43"/>
    <mergeCell ref="T43:U43"/>
    <mergeCell ref="P44:Q44"/>
    <mergeCell ref="R44:S44"/>
    <mergeCell ref="T44:U44"/>
    <mergeCell ref="R38:S38"/>
    <mergeCell ref="T38:U38"/>
    <mergeCell ref="P39:Q39"/>
    <mergeCell ref="R39:S39"/>
    <mergeCell ref="T39:U39"/>
    <mergeCell ref="P40:Q40"/>
    <mergeCell ref="R40:S40"/>
    <mergeCell ref="T40:U40"/>
    <mergeCell ref="P41:Q41"/>
    <mergeCell ref="R41:S41"/>
    <mergeCell ref="T41:U41"/>
    <mergeCell ref="R45:S45"/>
    <mergeCell ref="T45:U45"/>
    <mergeCell ref="P46:Q46"/>
    <mergeCell ref="R46:S46"/>
    <mergeCell ref="N51:N53"/>
    <mergeCell ref="P51:Q51"/>
    <mergeCell ref="R51:S51"/>
    <mergeCell ref="T51:U51"/>
    <mergeCell ref="T46:U46"/>
    <mergeCell ref="P47:Q47"/>
    <mergeCell ref="R47:S47"/>
    <mergeCell ref="T47:U47"/>
    <mergeCell ref="N48:N50"/>
    <mergeCell ref="P48:Q48"/>
    <mergeCell ref="R48:S48"/>
    <mergeCell ref="T48:U48"/>
    <mergeCell ref="P49:Q49"/>
    <mergeCell ref="P52:Q52"/>
    <mergeCell ref="R52:S52"/>
    <mergeCell ref="T52:U52"/>
    <mergeCell ref="P53:Q53"/>
    <mergeCell ref="R53:S53"/>
    <mergeCell ref="T50:U50"/>
    <mergeCell ref="N45:N47"/>
    <mergeCell ref="R62:S62"/>
    <mergeCell ref="T62:U62"/>
    <mergeCell ref="N8:N9"/>
    <mergeCell ref="R59:S59"/>
    <mergeCell ref="T59:U59"/>
    <mergeCell ref="N60:N62"/>
    <mergeCell ref="P60:Q60"/>
    <mergeCell ref="R60:S60"/>
    <mergeCell ref="T60:U60"/>
    <mergeCell ref="P61:Q61"/>
    <mergeCell ref="R61:S61"/>
    <mergeCell ref="T61:U61"/>
    <mergeCell ref="P62:Q62"/>
    <mergeCell ref="T56:U56"/>
    <mergeCell ref="N57:N59"/>
    <mergeCell ref="P57:Q57"/>
    <mergeCell ref="R57:S57"/>
    <mergeCell ref="T57:U57"/>
    <mergeCell ref="P58:Q58"/>
    <mergeCell ref="T53:U53"/>
    <mergeCell ref="R49:S49"/>
    <mergeCell ref="T49:U49"/>
    <mergeCell ref="P50:Q50"/>
    <mergeCell ref="R50:S50"/>
    <mergeCell ref="R58:S58"/>
    <mergeCell ref="T58:U58"/>
    <mergeCell ref="P59:Q59"/>
    <mergeCell ref="N54:N56"/>
    <mergeCell ref="P55:Q55"/>
    <mergeCell ref="R55:S55"/>
    <mergeCell ref="T55:U55"/>
    <mergeCell ref="P56:Q56"/>
    <mergeCell ref="R56:S56"/>
    <mergeCell ref="P54:Q54"/>
    <mergeCell ref="R54:S54"/>
    <mergeCell ref="T54:U54"/>
  </mergeCells>
  <phoneticPr fontId="2"/>
  <dataValidations disablePrompts="1" count="1">
    <dataValidation type="list" allowBlank="1" showInputMessage="1" showErrorMessage="1" sqref="N39 N42 N48 N57 N45 N51 N54 N10:N33" xr:uid="{2071E448-4165-4572-8A3E-F20FE233C0B8}">
      <formula1>分類①</formula1>
    </dataValidation>
  </dataValidations>
  <hyperlinks>
    <hyperlink ref="A1" location="入力方法!A1" display="入力方法に戻る" xr:uid="{AC996601-62C2-4ECF-BFFB-7BAFDD00CAED}"/>
  </hyperlinks>
  <pageMargins left="0.70866141732283472" right="0.70866141732283472" top="0.74803149606299213" bottom="0.74803149606299213" header="0.31496062992125984" footer="0.31496062992125984"/>
  <pageSetup paperSize="9" scale="48" orientation="landscape" r:id="rId1"/>
  <colBreaks count="1" manualBreakCount="1">
    <brk id="12" min="1" max="72"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24EA1-3A6A-4ED0-8CE5-1CFBBBC1E751}">
  <sheetPr>
    <tabColor rgb="FFFFFF00"/>
    <pageSetUpPr fitToPage="1"/>
  </sheetPr>
  <dimension ref="A1:I51"/>
  <sheetViews>
    <sheetView view="pageBreakPreview" zoomScale="70" zoomScaleNormal="100" zoomScaleSheetLayoutView="70" workbookViewId="0">
      <selection activeCell="H46" sqref="H46"/>
    </sheetView>
  </sheetViews>
  <sheetFormatPr defaultColWidth="9" defaultRowHeight="14.25"/>
  <cols>
    <col min="1" max="1" width="10.375" customWidth="1"/>
    <col min="2" max="2" width="34.625" customWidth="1"/>
    <col min="3" max="3" width="32.125" customWidth="1"/>
    <col min="4" max="4" width="8.625" customWidth="1"/>
    <col min="5" max="5" width="14.5" customWidth="1"/>
    <col min="6" max="6" width="14.75" style="56" customWidth="1"/>
    <col min="7" max="7" width="12.625" customWidth="1"/>
    <col min="8" max="9" width="14.125" customWidth="1"/>
  </cols>
  <sheetData>
    <row r="1" spans="1:9">
      <c r="A1" s="193" t="s">
        <v>346</v>
      </c>
    </row>
    <row r="2" spans="1:9">
      <c r="A2" s="751"/>
      <c r="B2" s="751"/>
      <c r="C2" s="751"/>
      <c r="D2" s="751"/>
      <c r="E2" s="751"/>
      <c r="F2" s="751"/>
      <c r="G2" s="751"/>
      <c r="H2" s="751"/>
      <c r="I2" s="751"/>
    </row>
    <row r="3" spans="1:9" ht="21.6" customHeight="1">
      <c r="A3" s="751"/>
      <c r="B3" s="751"/>
      <c r="C3" s="751"/>
      <c r="D3" s="751"/>
      <c r="E3" s="751"/>
      <c r="F3" s="751"/>
      <c r="G3" s="751"/>
      <c r="H3" s="751"/>
      <c r="I3" s="751" t="s">
        <v>65</v>
      </c>
    </row>
    <row r="4" spans="1:9" ht="21.95" customHeight="1">
      <c r="A4" s="2176" t="s">
        <v>945</v>
      </c>
      <c r="B4" s="2176"/>
      <c r="C4" s="2176"/>
      <c r="D4" s="2176"/>
      <c r="E4" s="2176"/>
      <c r="F4" s="2176"/>
      <c r="G4" s="2176"/>
      <c r="H4" s="2176"/>
      <c r="I4" s="2176"/>
    </row>
    <row r="5" spans="1:9" ht="21.95" customHeight="1">
      <c r="A5" s="924"/>
      <c r="B5" s="924"/>
      <c r="C5" s="924"/>
      <c r="D5" s="924"/>
      <c r="E5" s="924"/>
      <c r="F5" s="924"/>
      <c r="G5" s="924"/>
      <c r="H5" s="924"/>
      <c r="I5" s="924"/>
    </row>
    <row r="6" spans="1:9" ht="21.95" customHeight="1" thickBot="1">
      <c r="A6" s="924"/>
      <c r="B6" s="924"/>
      <c r="C6" s="832" t="s">
        <v>946</v>
      </c>
      <c r="D6" s="902"/>
      <c r="E6" s="994">
        <f>E47</f>
        <v>0</v>
      </c>
      <c r="F6" s="831" t="s">
        <v>947</v>
      </c>
      <c r="G6" s="924"/>
      <c r="H6" s="924"/>
      <c r="I6" s="924"/>
    </row>
    <row r="7" spans="1:9" ht="21.95" customHeight="1" thickTop="1">
      <c r="A7" s="924"/>
      <c r="B7" s="924"/>
      <c r="C7" s="42"/>
      <c r="D7" s="42"/>
      <c r="E7" s="42"/>
      <c r="F7" s="42"/>
      <c r="G7" s="42"/>
      <c r="H7" s="924"/>
      <c r="I7" s="924"/>
    </row>
    <row r="8" spans="1:9" ht="21.95" customHeight="1">
      <c r="A8" s="42" t="s">
        <v>948</v>
      </c>
      <c r="B8" s="42"/>
      <c r="C8" s="395"/>
      <c r="D8" s="395"/>
      <c r="E8" s="395"/>
      <c r="F8" s="395"/>
      <c r="G8" s="395"/>
      <c r="H8" s="1836" t="s">
        <v>349</v>
      </c>
      <c r="I8" s="1836"/>
    </row>
    <row r="9" spans="1:9" ht="21.95" customHeight="1" thickBot="1">
      <c r="A9" s="42" t="s">
        <v>949</v>
      </c>
      <c r="B9" s="42"/>
      <c r="C9" s="395"/>
      <c r="D9" s="395"/>
      <c r="E9" s="395"/>
      <c r="F9" s="395"/>
      <c r="G9" s="395"/>
      <c r="H9" s="395"/>
      <c r="I9" s="395"/>
    </row>
    <row r="10" spans="1:9" ht="33.6" customHeight="1" thickBot="1">
      <c r="A10" s="926" t="s">
        <v>950</v>
      </c>
      <c r="B10" s="903" t="s">
        <v>951</v>
      </c>
      <c r="C10" s="903" t="s">
        <v>952</v>
      </c>
      <c r="D10" s="903" t="s">
        <v>953</v>
      </c>
      <c r="E10" s="857" t="s">
        <v>954</v>
      </c>
      <c r="F10" s="903" t="s">
        <v>955</v>
      </c>
      <c r="G10" s="903" t="s">
        <v>956</v>
      </c>
      <c r="H10" s="1837" t="s">
        <v>957</v>
      </c>
      <c r="I10" s="1838"/>
    </row>
    <row r="11" spans="1:9" ht="21" customHeight="1" thickTop="1">
      <c r="A11" s="904"/>
      <c r="B11" s="920"/>
      <c r="C11" s="905"/>
      <c r="D11" s="920"/>
      <c r="E11" s="920"/>
      <c r="F11" s="906"/>
      <c r="G11" s="906"/>
      <c r="H11" s="2177"/>
      <c r="I11" s="2178"/>
    </row>
    <row r="12" spans="1:9" ht="21" customHeight="1">
      <c r="A12" s="907"/>
      <c r="B12" s="833"/>
      <c r="C12" s="908"/>
      <c r="D12" s="833"/>
      <c r="E12" s="833"/>
      <c r="F12" s="921"/>
      <c r="G12" s="921"/>
      <c r="H12" s="2179"/>
      <c r="I12" s="2180"/>
    </row>
    <row r="13" spans="1:9" ht="21" customHeight="1">
      <c r="A13" s="907"/>
      <c r="B13" s="833"/>
      <c r="C13" s="908"/>
      <c r="D13" s="833"/>
      <c r="E13" s="833"/>
      <c r="F13" s="921"/>
      <c r="G13" s="921"/>
      <c r="H13" s="2179"/>
      <c r="I13" s="2180"/>
    </row>
    <row r="14" spans="1:9" ht="21" customHeight="1">
      <c r="A14" s="907"/>
      <c r="B14" s="833"/>
      <c r="C14" s="919"/>
      <c r="D14" s="833"/>
      <c r="E14" s="833"/>
      <c r="F14" s="921"/>
      <c r="G14" s="921"/>
      <c r="H14" s="2179"/>
      <c r="I14" s="2180"/>
    </row>
    <row r="15" spans="1:9" ht="21" customHeight="1" thickBot="1">
      <c r="A15" s="909"/>
      <c r="B15" s="834" t="s">
        <v>958</v>
      </c>
      <c r="C15" s="910"/>
      <c r="D15" s="922"/>
      <c r="E15" s="912">
        <f>'様式10別紙（機材等製造労務費明細）'!F17</f>
        <v>0</v>
      </c>
      <c r="F15" s="833"/>
      <c r="G15" s="913"/>
      <c r="H15" s="2181" t="s">
        <v>959</v>
      </c>
      <c r="I15" s="2182"/>
    </row>
    <row r="16" spans="1:9" ht="21" customHeight="1" thickBot="1">
      <c r="A16" s="2183" t="s">
        <v>960</v>
      </c>
      <c r="B16" s="2184"/>
      <c r="C16" s="2184"/>
      <c r="D16" s="2185"/>
      <c r="E16" s="986">
        <f>SUM(E11:E15)</f>
        <v>0</v>
      </c>
      <c r="F16" s="1839" t="s">
        <v>961</v>
      </c>
      <c r="G16" s="1840"/>
      <c r="H16" s="1841"/>
      <c r="I16" s="1841"/>
    </row>
    <row r="17" spans="1:9" ht="24" customHeight="1" thickBot="1">
      <c r="A17" s="751" t="s">
        <v>962</v>
      </c>
      <c r="B17" s="751"/>
      <c r="C17" s="751"/>
      <c r="D17" s="751"/>
      <c r="E17" s="751"/>
      <c r="F17" s="751"/>
      <c r="G17" s="751"/>
      <c r="H17" s="751"/>
      <c r="I17" s="751"/>
    </row>
    <row r="18" spans="1:9" ht="33" customHeight="1" thickBot="1">
      <c r="A18" s="926" t="s">
        <v>950</v>
      </c>
      <c r="B18" s="903" t="s">
        <v>951</v>
      </c>
      <c r="C18" s="903" t="s">
        <v>952</v>
      </c>
      <c r="D18" s="903" t="s">
        <v>953</v>
      </c>
      <c r="E18" s="857" t="s">
        <v>954</v>
      </c>
      <c r="F18" s="903" t="s">
        <v>955</v>
      </c>
      <c r="G18" s="903" t="s">
        <v>956</v>
      </c>
      <c r="H18" s="1837" t="s">
        <v>957</v>
      </c>
      <c r="I18" s="1838"/>
    </row>
    <row r="19" spans="1:9" ht="21" customHeight="1" thickTop="1">
      <c r="A19" s="904"/>
      <c r="B19" s="920"/>
      <c r="C19" s="905"/>
      <c r="D19" s="920"/>
      <c r="E19" s="920"/>
      <c r="F19" s="906"/>
      <c r="G19" s="906"/>
      <c r="H19" s="2177"/>
      <c r="I19" s="2178"/>
    </row>
    <row r="20" spans="1:9" ht="21" customHeight="1">
      <c r="A20" s="907"/>
      <c r="B20" s="833"/>
      <c r="C20" s="908"/>
      <c r="D20" s="833"/>
      <c r="E20" s="833"/>
      <c r="F20" s="921"/>
      <c r="G20" s="921"/>
      <c r="H20" s="2179"/>
      <c r="I20" s="2180"/>
    </row>
    <row r="21" spans="1:9" ht="21" customHeight="1">
      <c r="A21" s="907"/>
      <c r="B21" s="833"/>
      <c r="C21" s="908"/>
      <c r="D21" s="833"/>
      <c r="E21" s="833"/>
      <c r="F21" s="921"/>
      <c r="G21" s="921"/>
      <c r="H21" s="2179"/>
      <c r="I21" s="2180"/>
    </row>
    <row r="22" spans="1:9" ht="21" customHeight="1">
      <c r="A22" s="907"/>
      <c r="B22" s="833"/>
      <c r="C22" s="908"/>
      <c r="D22" s="833"/>
      <c r="E22" s="833"/>
      <c r="F22" s="921"/>
      <c r="G22" s="921"/>
      <c r="H22" s="2179"/>
      <c r="I22" s="2180"/>
    </row>
    <row r="23" spans="1:9" ht="21" customHeight="1" thickBot="1">
      <c r="A23" s="909"/>
      <c r="B23" s="834" t="s">
        <v>958</v>
      </c>
      <c r="C23" s="915"/>
      <c r="D23" s="834"/>
      <c r="E23" s="916">
        <f>'様式10別紙（機材等製造労務費明細）'!F26</f>
        <v>0</v>
      </c>
      <c r="F23" s="833"/>
      <c r="G23" s="913"/>
      <c r="H23" s="2181" t="s">
        <v>959</v>
      </c>
      <c r="I23" s="2182"/>
    </row>
    <row r="24" spans="1:9" ht="21" customHeight="1" thickBot="1">
      <c r="A24" s="2183" t="s">
        <v>960</v>
      </c>
      <c r="B24" s="2184"/>
      <c r="C24" s="2184"/>
      <c r="D24" s="2185"/>
      <c r="E24" s="986">
        <f>SUM(E19:E23)</f>
        <v>0</v>
      </c>
      <c r="F24" s="1839" t="s">
        <v>961</v>
      </c>
      <c r="G24" s="1840"/>
      <c r="H24" s="1841"/>
      <c r="I24" s="1841"/>
    </row>
    <row r="25" spans="1:9" ht="21" customHeight="1" thickBot="1">
      <c r="A25" s="751" t="s">
        <v>963</v>
      </c>
      <c r="B25" s="751"/>
      <c r="C25" s="751"/>
      <c r="D25" s="751"/>
      <c r="E25" s="751"/>
      <c r="F25" s="751"/>
      <c r="G25" s="751"/>
      <c r="H25" s="751"/>
      <c r="I25" s="751"/>
    </row>
    <row r="26" spans="1:9" ht="36.6" customHeight="1" thickBot="1">
      <c r="A26" s="926" t="s">
        <v>950</v>
      </c>
      <c r="B26" s="903" t="s">
        <v>951</v>
      </c>
      <c r="C26" s="903" t="s">
        <v>952</v>
      </c>
      <c r="D26" s="903" t="s">
        <v>953</v>
      </c>
      <c r="E26" s="857" t="s">
        <v>954</v>
      </c>
      <c r="F26" s="903" t="s">
        <v>955</v>
      </c>
      <c r="G26" s="903" t="s">
        <v>956</v>
      </c>
      <c r="H26" s="1837" t="s">
        <v>957</v>
      </c>
      <c r="I26" s="1838"/>
    </row>
    <row r="27" spans="1:9" ht="21" customHeight="1" thickTop="1">
      <c r="A27" s="904"/>
      <c r="B27" s="920"/>
      <c r="C27" s="905"/>
      <c r="D27" s="920"/>
      <c r="E27" s="920"/>
      <c r="F27" s="920"/>
      <c r="G27" s="920"/>
      <c r="H27" s="2177"/>
      <c r="I27" s="2178"/>
    </row>
    <row r="28" spans="1:9" ht="21" customHeight="1">
      <c r="A28" s="907"/>
      <c r="B28" s="833"/>
      <c r="C28" s="908"/>
      <c r="D28" s="833"/>
      <c r="E28" s="833"/>
      <c r="F28" s="921"/>
      <c r="G28" s="921"/>
      <c r="H28" s="2179"/>
      <c r="I28" s="2180"/>
    </row>
    <row r="29" spans="1:9" ht="21" customHeight="1" thickBot="1">
      <c r="A29" s="909"/>
      <c r="B29" s="834" t="s">
        <v>958</v>
      </c>
      <c r="C29" s="915"/>
      <c r="D29" s="834"/>
      <c r="E29" s="916">
        <f>'様式10別紙（機材等製造労務費明細）'!F35</f>
        <v>0</v>
      </c>
      <c r="F29" s="833"/>
      <c r="G29" s="913"/>
      <c r="H29" s="2181" t="s">
        <v>959</v>
      </c>
      <c r="I29" s="2182"/>
    </row>
    <row r="30" spans="1:9" ht="21" customHeight="1" thickBot="1">
      <c r="A30" s="2183" t="s">
        <v>960</v>
      </c>
      <c r="B30" s="2184"/>
      <c r="C30" s="2184"/>
      <c r="D30" s="2185"/>
      <c r="E30" s="986">
        <f>SUM(E27:E29)</f>
        <v>0</v>
      </c>
      <c r="F30" s="1839" t="s">
        <v>961</v>
      </c>
      <c r="G30" s="1840"/>
      <c r="H30" s="1841"/>
      <c r="I30" s="1841"/>
    </row>
    <row r="31" spans="1:9" ht="21" customHeight="1" thickBot="1">
      <c r="A31" s="2186" t="s">
        <v>964</v>
      </c>
      <c r="B31" s="2187"/>
      <c r="C31" s="2187"/>
      <c r="D31" s="2188"/>
      <c r="E31" s="986">
        <f>E16+E24+E30</f>
        <v>0</v>
      </c>
      <c r="F31" s="751"/>
      <c r="G31" s="751"/>
      <c r="H31" s="751"/>
      <c r="I31" s="751"/>
    </row>
    <row r="32" spans="1:9" ht="21" customHeight="1">
      <c r="A32" s="917"/>
      <c r="B32" s="917"/>
      <c r="C32" s="917"/>
      <c r="D32" s="917"/>
      <c r="E32" s="917"/>
      <c r="F32" s="918"/>
      <c r="G32" s="751"/>
      <c r="H32" s="751"/>
      <c r="I32" s="751"/>
    </row>
    <row r="33" spans="1:9" ht="21" customHeight="1" thickBot="1">
      <c r="A33" s="751" t="s">
        <v>965</v>
      </c>
      <c r="B33" s="751"/>
      <c r="C33" s="751"/>
      <c r="D33" s="751"/>
      <c r="E33" s="751"/>
      <c r="F33" s="751"/>
      <c r="G33" s="751"/>
      <c r="H33" s="751"/>
      <c r="I33" s="751"/>
    </row>
    <row r="34" spans="1:9" ht="29.1" customHeight="1" thickBot="1">
      <c r="A34" s="926" t="s">
        <v>950</v>
      </c>
      <c r="B34" s="903" t="s">
        <v>951</v>
      </c>
      <c r="C34" s="903" t="s">
        <v>952</v>
      </c>
      <c r="D34" s="903" t="s">
        <v>953</v>
      </c>
      <c r="E34" s="857" t="s">
        <v>954</v>
      </c>
      <c r="F34" s="1842" t="s">
        <v>966</v>
      </c>
      <c r="G34" s="1843"/>
      <c r="H34" s="1837" t="s">
        <v>957</v>
      </c>
      <c r="I34" s="1838"/>
    </row>
    <row r="35" spans="1:9" ht="21" customHeight="1" thickTop="1">
      <c r="A35" s="904"/>
      <c r="B35" s="920"/>
      <c r="C35" s="905"/>
      <c r="D35" s="920"/>
      <c r="E35" s="920"/>
      <c r="F35" s="1844"/>
      <c r="G35" s="1844"/>
      <c r="H35" s="2189"/>
      <c r="I35" s="2190"/>
    </row>
    <row r="36" spans="1:9" ht="21" customHeight="1">
      <c r="A36" s="907"/>
      <c r="B36" s="833"/>
      <c r="C36" s="908"/>
      <c r="D36" s="833"/>
      <c r="E36" s="833"/>
      <c r="H36" s="2191"/>
      <c r="I36" s="2192"/>
    </row>
    <row r="37" spans="1:9" ht="21" customHeight="1" thickBot="1">
      <c r="A37" s="909"/>
      <c r="B37" s="834"/>
      <c r="C37" s="915"/>
      <c r="D37" s="834"/>
      <c r="E37" s="834"/>
      <c r="F37" s="1845"/>
      <c r="G37" s="1845"/>
      <c r="H37" s="2193"/>
      <c r="I37" s="2194"/>
    </row>
    <row r="38" spans="1:9" ht="21" customHeight="1" thickBot="1">
      <c r="A38" s="2183" t="s">
        <v>967</v>
      </c>
      <c r="B38" s="2184"/>
      <c r="C38" s="2184"/>
      <c r="D38" s="2185"/>
      <c r="E38" s="986">
        <f>SUM(E35:E37)</f>
        <v>0</v>
      </c>
      <c r="F38" s="1839" t="s">
        <v>961</v>
      </c>
      <c r="G38" s="1840"/>
      <c r="H38" s="1841"/>
      <c r="I38" s="1841"/>
    </row>
    <row r="39" spans="1:9" ht="21" customHeight="1">
      <c r="A39" s="917"/>
      <c r="B39" s="917"/>
      <c r="C39" s="917"/>
      <c r="D39" s="917"/>
      <c r="E39" s="987"/>
      <c r="F39" s="918"/>
      <c r="G39" s="751"/>
      <c r="H39" s="751"/>
      <c r="I39" s="751"/>
    </row>
    <row r="40" spans="1:9" ht="21" customHeight="1" thickBot="1">
      <c r="A40" s="751" t="s">
        <v>968</v>
      </c>
      <c r="B40" s="751"/>
      <c r="C40" s="751"/>
      <c r="D40" s="751"/>
      <c r="E40" s="988"/>
      <c r="F40" s="751"/>
      <c r="G40" s="751"/>
      <c r="H40" s="751"/>
      <c r="I40" s="751"/>
    </row>
    <row r="41" spans="1:9" ht="26.45" customHeight="1" thickBot="1">
      <c r="A41" s="926" t="s">
        <v>950</v>
      </c>
      <c r="B41" s="903" t="s">
        <v>951</v>
      </c>
      <c r="C41" s="903" t="s">
        <v>952</v>
      </c>
      <c r="D41" s="903" t="s">
        <v>953</v>
      </c>
      <c r="E41" s="989" t="s">
        <v>954</v>
      </c>
      <c r="F41" s="1842" t="s">
        <v>966</v>
      </c>
      <c r="G41" s="1843"/>
      <c r="H41" s="1837" t="s">
        <v>957</v>
      </c>
      <c r="I41" s="1838"/>
    </row>
    <row r="42" spans="1:9" ht="21" customHeight="1" thickTop="1">
      <c r="A42" s="904"/>
      <c r="B42" s="920"/>
      <c r="C42" s="905"/>
      <c r="D42" s="923"/>
      <c r="E42" s="990"/>
      <c r="F42" s="1844"/>
      <c r="G42" s="1844"/>
      <c r="H42" s="2189"/>
      <c r="I42" s="2190"/>
    </row>
    <row r="43" spans="1:9" ht="21" customHeight="1">
      <c r="A43" s="907"/>
      <c r="B43" s="833"/>
      <c r="C43" s="908"/>
      <c r="D43" s="914"/>
      <c r="E43" s="991"/>
      <c r="F43" s="1845"/>
      <c r="G43" s="1845"/>
      <c r="H43" s="2191"/>
      <c r="I43" s="2192"/>
    </row>
    <row r="44" spans="1:9" ht="21" customHeight="1" thickBot="1">
      <c r="A44" s="909"/>
      <c r="B44" s="834"/>
      <c r="C44" s="915"/>
      <c r="D44" s="911"/>
      <c r="E44" s="992"/>
      <c r="F44" s="1847"/>
      <c r="G44" s="1847"/>
      <c r="H44" s="2193"/>
      <c r="I44" s="2194"/>
    </row>
    <row r="45" spans="1:9" ht="21" customHeight="1" thickBot="1">
      <c r="A45" s="2183" t="s">
        <v>967</v>
      </c>
      <c r="B45" s="2184"/>
      <c r="C45" s="2184"/>
      <c r="D45" s="2185"/>
      <c r="E45" s="986">
        <f>SUM(E42:E44)</f>
        <v>0</v>
      </c>
      <c r="F45" s="1839" t="s">
        <v>961</v>
      </c>
      <c r="G45" s="1840"/>
      <c r="H45" s="1841"/>
      <c r="I45" s="1841"/>
    </row>
    <row r="46" spans="1:9" ht="21" customHeight="1" thickBot="1">
      <c r="A46" s="917"/>
      <c r="B46" s="917"/>
      <c r="C46" s="917"/>
      <c r="D46" s="917"/>
      <c r="E46" s="987"/>
      <c r="F46" s="918"/>
      <c r="G46" s="751"/>
      <c r="H46" s="751"/>
      <c r="I46" s="751"/>
    </row>
    <row r="47" spans="1:9" ht="21" customHeight="1" thickBot="1">
      <c r="A47" s="1848" t="s">
        <v>969</v>
      </c>
      <c r="B47" s="1849"/>
      <c r="C47" s="1849"/>
      <c r="D47" s="1850"/>
      <c r="E47" s="993">
        <f>E31+E38+E45</f>
        <v>0</v>
      </c>
      <c r="F47" s="751"/>
      <c r="G47" s="751"/>
      <c r="H47" s="751"/>
      <c r="I47" s="751"/>
    </row>
    <row r="48" spans="1:9" ht="21" customHeight="1">
      <c r="A48" s="751"/>
      <c r="B48" s="751"/>
      <c r="C48" s="751"/>
      <c r="D48" s="751"/>
      <c r="E48" s="751"/>
      <c r="F48" s="751"/>
      <c r="G48" s="751"/>
      <c r="H48" s="751"/>
      <c r="I48" s="751"/>
    </row>
    <row r="49" spans="1:9" ht="35.450000000000003" customHeight="1">
      <c r="A49" s="1846" t="s">
        <v>970</v>
      </c>
      <c r="B49" s="1846"/>
      <c r="C49" s="1846"/>
      <c r="D49" s="1846"/>
      <c r="E49" s="1846"/>
      <c r="F49" s="1846"/>
      <c r="G49" s="1846"/>
      <c r="H49" s="1846"/>
      <c r="I49" s="1846"/>
    </row>
    <row r="50" spans="1:9" ht="20.45" customHeight="1">
      <c r="A50" s="2195" t="s">
        <v>971</v>
      </c>
      <c r="B50" s="2195"/>
      <c r="C50" s="2195"/>
      <c r="D50" s="2195"/>
      <c r="E50" s="2195"/>
      <c r="F50" s="2195"/>
      <c r="G50" s="2195"/>
      <c r="H50" s="2195"/>
      <c r="I50" s="2195"/>
    </row>
    <row r="51" spans="1:9" ht="20.45" customHeight="1">
      <c r="A51" s="1846" t="s">
        <v>972</v>
      </c>
      <c r="B51" s="1846"/>
      <c r="C51" s="1846"/>
      <c r="D51" s="1846"/>
      <c r="E51" s="1846"/>
      <c r="F51" s="1846"/>
      <c r="G51" s="1846"/>
      <c r="H51" s="1846"/>
      <c r="I51" s="1846"/>
    </row>
  </sheetData>
  <mergeCells count="53">
    <mergeCell ref="A51:I51"/>
    <mergeCell ref="F43:G43"/>
    <mergeCell ref="H43:I43"/>
    <mergeCell ref="F44:G44"/>
    <mergeCell ref="H44:I44"/>
    <mergeCell ref="A45:D45"/>
    <mergeCell ref="F45:G45"/>
    <mergeCell ref="H45:I45"/>
    <mergeCell ref="A47:D47"/>
    <mergeCell ref="A49:I49"/>
    <mergeCell ref="A50:I50"/>
    <mergeCell ref="F41:G41"/>
    <mergeCell ref="H41:I41"/>
    <mergeCell ref="F42:G42"/>
    <mergeCell ref="H42:I42"/>
    <mergeCell ref="F37:G37"/>
    <mergeCell ref="H36:I36"/>
    <mergeCell ref="H37:I37"/>
    <mergeCell ref="A38:D38"/>
    <mergeCell ref="F38:G38"/>
    <mergeCell ref="H38:I38"/>
    <mergeCell ref="A31:D31"/>
    <mergeCell ref="F34:G34"/>
    <mergeCell ref="H34:I34"/>
    <mergeCell ref="F35:G35"/>
    <mergeCell ref="H35:I35"/>
    <mergeCell ref="H26:I26"/>
    <mergeCell ref="H27:I27"/>
    <mergeCell ref="H28:I28"/>
    <mergeCell ref="H29:I29"/>
    <mergeCell ref="A30:D30"/>
    <mergeCell ref="F30:G30"/>
    <mergeCell ref="H30:I30"/>
    <mergeCell ref="A24:D24"/>
    <mergeCell ref="F24:G24"/>
    <mergeCell ref="H24:I24"/>
    <mergeCell ref="H14:I14"/>
    <mergeCell ref="H15:I15"/>
    <mergeCell ref="A16:D16"/>
    <mergeCell ref="F16:G16"/>
    <mergeCell ref="H16:I16"/>
    <mergeCell ref="H18:I18"/>
    <mergeCell ref="H19:I19"/>
    <mergeCell ref="H20:I20"/>
    <mergeCell ref="H21:I21"/>
    <mergeCell ref="H22:I22"/>
    <mergeCell ref="H23:I23"/>
    <mergeCell ref="H13:I13"/>
    <mergeCell ref="A4:I4"/>
    <mergeCell ref="H8:I8"/>
    <mergeCell ref="H10:I10"/>
    <mergeCell ref="H11:I11"/>
    <mergeCell ref="H12:I12"/>
  </mergeCells>
  <phoneticPr fontId="2"/>
  <dataValidations disablePrompts="1" count="1">
    <dataValidation type="list" showInputMessage="1" showErrorMessage="1" sqref="F11:F15 G11:G14 F27:F29 G27:G28 F19:F23 G19:G22 F42:G44 F37:G37 F35:G35" xr:uid="{E44B0E2D-9ED9-422E-9B30-CD1DD613FB61}">
      <formula1>"有,無"</formula1>
    </dataValidation>
  </dataValidations>
  <hyperlinks>
    <hyperlink ref="A1" location="入力方法!A1" display="入力方法に戻る" xr:uid="{9C2A1060-0210-4C52-A3E3-D29F5F6106A2}"/>
  </hyperlinks>
  <pageMargins left="0.51181102362204722" right="0.31496062992125984" top="0.55118110236220474" bottom="0.15748031496062992" header="0.31496062992125984" footer="0.31496062992125984"/>
  <pageSetup paperSize="9" scale="56"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rgb="FFFFFF00"/>
    <pageSetUpPr fitToPage="1"/>
  </sheetPr>
  <dimension ref="A1:F35"/>
  <sheetViews>
    <sheetView view="pageBreakPreview" topLeftCell="A6" zoomScale="90" zoomScaleNormal="100" zoomScaleSheetLayoutView="90" workbookViewId="0"/>
  </sheetViews>
  <sheetFormatPr defaultRowHeight="14.25"/>
  <cols>
    <col min="1" max="1" width="3" style="113" customWidth="1"/>
    <col min="2" max="2" width="18.5" style="113" customWidth="1"/>
    <col min="3" max="3" width="40.5" style="113" customWidth="1"/>
    <col min="4" max="4" width="14.625" style="113" customWidth="1"/>
    <col min="5" max="5" width="11.125" style="113" customWidth="1"/>
    <col min="6" max="6" width="17.625" style="113" customWidth="1"/>
    <col min="7" max="7" width="2.625" style="113" customWidth="1"/>
    <col min="8" max="253" width="9" style="113"/>
    <col min="254" max="255" width="3" style="113" customWidth="1"/>
    <col min="256" max="256" width="24.125" style="113" customWidth="1"/>
    <col min="257" max="257" width="25" style="113" customWidth="1"/>
    <col min="258" max="258" width="25.125" style="113" customWidth="1"/>
    <col min="259" max="261" width="14.625" style="113" customWidth="1"/>
    <col min="262" max="262" width="9" style="113"/>
    <col min="263" max="263" width="2.625" style="113" customWidth="1"/>
    <col min="264" max="509" width="9" style="113"/>
    <col min="510" max="511" width="3" style="113" customWidth="1"/>
    <col min="512" max="512" width="24.125" style="113" customWidth="1"/>
    <col min="513" max="513" width="25" style="113" customWidth="1"/>
    <col min="514" max="514" width="25.125" style="113" customWidth="1"/>
    <col min="515" max="517" width="14.625" style="113" customWidth="1"/>
    <col min="518" max="518" width="9" style="113"/>
    <col min="519" max="519" width="2.625" style="113" customWidth="1"/>
    <col min="520" max="765" width="9" style="113"/>
    <col min="766" max="767" width="3" style="113" customWidth="1"/>
    <col min="768" max="768" width="24.125" style="113" customWidth="1"/>
    <col min="769" max="769" width="25" style="113" customWidth="1"/>
    <col min="770" max="770" width="25.125" style="113" customWidth="1"/>
    <col min="771" max="773" width="14.625" style="113" customWidth="1"/>
    <col min="774" max="774" width="9" style="113"/>
    <col min="775" max="775" width="2.625" style="113" customWidth="1"/>
    <col min="776" max="1021" width="9" style="113"/>
    <col min="1022" max="1023" width="3" style="113" customWidth="1"/>
    <col min="1024" max="1024" width="24.125" style="113" customWidth="1"/>
    <col min="1025" max="1025" width="25" style="113" customWidth="1"/>
    <col min="1026" max="1026" width="25.125" style="113" customWidth="1"/>
    <col min="1027" max="1029" width="14.625" style="113" customWidth="1"/>
    <col min="1030" max="1030" width="9" style="113"/>
    <col min="1031" max="1031" width="2.625" style="113" customWidth="1"/>
    <col min="1032" max="1277" width="9" style="113"/>
    <col min="1278" max="1279" width="3" style="113" customWidth="1"/>
    <col min="1280" max="1280" width="24.125" style="113" customWidth="1"/>
    <col min="1281" max="1281" width="25" style="113" customWidth="1"/>
    <col min="1282" max="1282" width="25.125" style="113" customWidth="1"/>
    <col min="1283" max="1285" width="14.625" style="113" customWidth="1"/>
    <col min="1286" max="1286" width="9" style="113"/>
    <col min="1287" max="1287" width="2.625" style="113" customWidth="1"/>
    <col min="1288" max="1533" width="9" style="113"/>
    <col min="1534" max="1535" width="3" style="113" customWidth="1"/>
    <col min="1536" max="1536" width="24.125" style="113" customWidth="1"/>
    <col min="1537" max="1537" width="25" style="113" customWidth="1"/>
    <col min="1538" max="1538" width="25.125" style="113" customWidth="1"/>
    <col min="1539" max="1541" width="14.625" style="113" customWidth="1"/>
    <col min="1542" max="1542" width="9" style="113"/>
    <col min="1543" max="1543" width="2.625" style="113" customWidth="1"/>
    <col min="1544" max="1789" width="9" style="113"/>
    <col min="1790" max="1791" width="3" style="113" customWidth="1"/>
    <col min="1792" max="1792" width="24.125" style="113" customWidth="1"/>
    <col min="1793" max="1793" width="25" style="113" customWidth="1"/>
    <col min="1794" max="1794" width="25.125" style="113" customWidth="1"/>
    <col min="1795" max="1797" width="14.625" style="113" customWidth="1"/>
    <col min="1798" max="1798" width="9" style="113"/>
    <col min="1799" max="1799" width="2.625" style="113" customWidth="1"/>
    <col min="1800" max="2045" width="9" style="113"/>
    <col min="2046" max="2047" width="3" style="113" customWidth="1"/>
    <col min="2048" max="2048" width="24.125" style="113" customWidth="1"/>
    <col min="2049" max="2049" width="25" style="113" customWidth="1"/>
    <col min="2050" max="2050" width="25.125" style="113" customWidth="1"/>
    <col min="2051" max="2053" width="14.625" style="113" customWidth="1"/>
    <col min="2054" max="2054" width="9" style="113"/>
    <col min="2055" max="2055" width="2.625" style="113" customWidth="1"/>
    <col min="2056" max="2301" width="9" style="113"/>
    <col min="2302" max="2303" width="3" style="113" customWidth="1"/>
    <col min="2304" max="2304" width="24.125" style="113" customWidth="1"/>
    <col min="2305" max="2305" width="25" style="113" customWidth="1"/>
    <col min="2306" max="2306" width="25.125" style="113" customWidth="1"/>
    <col min="2307" max="2309" width="14.625" style="113" customWidth="1"/>
    <col min="2310" max="2310" width="9" style="113"/>
    <col min="2311" max="2311" width="2.625" style="113" customWidth="1"/>
    <col min="2312" max="2557" width="9" style="113"/>
    <col min="2558" max="2559" width="3" style="113" customWidth="1"/>
    <col min="2560" max="2560" width="24.125" style="113" customWidth="1"/>
    <col min="2561" max="2561" width="25" style="113" customWidth="1"/>
    <col min="2562" max="2562" width="25.125" style="113" customWidth="1"/>
    <col min="2563" max="2565" width="14.625" style="113" customWidth="1"/>
    <col min="2566" max="2566" width="9" style="113"/>
    <col min="2567" max="2567" width="2.625" style="113" customWidth="1"/>
    <col min="2568" max="2813" width="9" style="113"/>
    <col min="2814" max="2815" width="3" style="113" customWidth="1"/>
    <col min="2816" max="2816" width="24.125" style="113" customWidth="1"/>
    <col min="2817" max="2817" width="25" style="113" customWidth="1"/>
    <col min="2818" max="2818" width="25.125" style="113" customWidth="1"/>
    <col min="2819" max="2821" width="14.625" style="113" customWidth="1"/>
    <col min="2822" max="2822" width="9" style="113"/>
    <col min="2823" max="2823" width="2.625" style="113" customWidth="1"/>
    <col min="2824" max="3069" width="9" style="113"/>
    <col min="3070" max="3071" width="3" style="113" customWidth="1"/>
    <col min="3072" max="3072" width="24.125" style="113" customWidth="1"/>
    <col min="3073" max="3073" width="25" style="113" customWidth="1"/>
    <col min="3074" max="3074" width="25.125" style="113" customWidth="1"/>
    <col min="3075" max="3077" width="14.625" style="113" customWidth="1"/>
    <col min="3078" max="3078" width="9" style="113"/>
    <col min="3079" max="3079" width="2.625" style="113" customWidth="1"/>
    <col min="3080" max="3325" width="9" style="113"/>
    <col min="3326" max="3327" width="3" style="113" customWidth="1"/>
    <col min="3328" max="3328" width="24.125" style="113" customWidth="1"/>
    <col min="3329" max="3329" width="25" style="113" customWidth="1"/>
    <col min="3330" max="3330" width="25.125" style="113" customWidth="1"/>
    <col min="3331" max="3333" width="14.625" style="113" customWidth="1"/>
    <col min="3334" max="3334" width="9" style="113"/>
    <col min="3335" max="3335" width="2.625" style="113" customWidth="1"/>
    <col min="3336" max="3581" width="9" style="113"/>
    <col min="3582" max="3583" width="3" style="113" customWidth="1"/>
    <col min="3584" max="3584" width="24.125" style="113" customWidth="1"/>
    <col min="3585" max="3585" width="25" style="113" customWidth="1"/>
    <col min="3586" max="3586" width="25.125" style="113" customWidth="1"/>
    <col min="3587" max="3589" width="14.625" style="113" customWidth="1"/>
    <col min="3590" max="3590" width="9" style="113"/>
    <col min="3591" max="3591" width="2.625" style="113" customWidth="1"/>
    <col min="3592" max="3837" width="9" style="113"/>
    <col min="3838" max="3839" width="3" style="113" customWidth="1"/>
    <col min="3840" max="3840" width="24.125" style="113" customWidth="1"/>
    <col min="3841" max="3841" width="25" style="113" customWidth="1"/>
    <col min="3842" max="3842" width="25.125" style="113" customWidth="1"/>
    <col min="3843" max="3845" width="14.625" style="113" customWidth="1"/>
    <col min="3846" max="3846" width="9" style="113"/>
    <col min="3847" max="3847" width="2.625" style="113" customWidth="1"/>
    <col min="3848" max="4093" width="9" style="113"/>
    <col min="4094" max="4095" width="3" style="113" customWidth="1"/>
    <col min="4096" max="4096" width="24.125" style="113" customWidth="1"/>
    <col min="4097" max="4097" width="25" style="113" customWidth="1"/>
    <col min="4098" max="4098" width="25.125" style="113" customWidth="1"/>
    <col min="4099" max="4101" width="14.625" style="113" customWidth="1"/>
    <col min="4102" max="4102" width="9" style="113"/>
    <col min="4103" max="4103" width="2.625" style="113" customWidth="1"/>
    <col min="4104" max="4349" width="9" style="113"/>
    <col min="4350" max="4351" width="3" style="113" customWidth="1"/>
    <col min="4352" max="4352" width="24.125" style="113" customWidth="1"/>
    <col min="4353" max="4353" width="25" style="113" customWidth="1"/>
    <col min="4354" max="4354" width="25.125" style="113" customWidth="1"/>
    <col min="4355" max="4357" width="14.625" style="113" customWidth="1"/>
    <col min="4358" max="4358" width="9" style="113"/>
    <col min="4359" max="4359" width="2.625" style="113" customWidth="1"/>
    <col min="4360" max="4605" width="9" style="113"/>
    <col min="4606" max="4607" width="3" style="113" customWidth="1"/>
    <col min="4608" max="4608" width="24.125" style="113" customWidth="1"/>
    <col min="4609" max="4609" width="25" style="113" customWidth="1"/>
    <col min="4610" max="4610" width="25.125" style="113" customWidth="1"/>
    <col min="4611" max="4613" width="14.625" style="113" customWidth="1"/>
    <col min="4614" max="4614" width="9" style="113"/>
    <col min="4615" max="4615" width="2.625" style="113" customWidth="1"/>
    <col min="4616" max="4861" width="9" style="113"/>
    <col min="4862" max="4863" width="3" style="113" customWidth="1"/>
    <col min="4864" max="4864" width="24.125" style="113" customWidth="1"/>
    <col min="4865" max="4865" width="25" style="113" customWidth="1"/>
    <col min="4866" max="4866" width="25.125" style="113" customWidth="1"/>
    <col min="4867" max="4869" width="14.625" style="113" customWidth="1"/>
    <col min="4870" max="4870" width="9" style="113"/>
    <col min="4871" max="4871" width="2.625" style="113" customWidth="1"/>
    <col min="4872" max="5117" width="9" style="113"/>
    <col min="5118" max="5119" width="3" style="113" customWidth="1"/>
    <col min="5120" max="5120" width="24.125" style="113" customWidth="1"/>
    <col min="5121" max="5121" width="25" style="113" customWidth="1"/>
    <col min="5122" max="5122" width="25.125" style="113" customWidth="1"/>
    <col min="5123" max="5125" width="14.625" style="113" customWidth="1"/>
    <col min="5126" max="5126" width="9" style="113"/>
    <col min="5127" max="5127" width="2.625" style="113" customWidth="1"/>
    <col min="5128" max="5373" width="9" style="113"/>
    <col min="5374" max="5375" width="3" style="113" customWidth="1"/>
    <col min="5376" max="5376" width="24.125" style="113" customWidth="1"/>
    <col min="5377" max="5377" width="25" style="113" customWidth="1"/>
    <col min="5378" max="5378" width="25.125" style="113" customWidth="1"/>
    <col min="5379" max="5381" width="14.625" style="113" customWidth="1"/>
    <col min="5382" max="5382" width="9" style="113"/>
    <col min="5383" max="5383" width="2.625" style="113" customWidth="1"/>
    <col min="5384" max="5629" width="9" style="113"/>
    <col min="5630" max="5631" width="3" style="113" customWidth="1"/>
    <col min="5632" max="5632" width="24.125" style="113" customWidth="1"/>
    <col min="5633" max="5633" width="25" style="113" customWidth="1"/>
    <col min="5634" max="5634" width="25.125" style="113" customWidth="1"/>
    <col min="5635" max="5637" width="14.625" style="113" customWidth="1"/>
    <col min="5638" max="5638" width="9" style="113"/>
    <col min="5639" max="5639" width="2.625" style="113" customWidth="1"/>
    <col min="5640" max="5885" width="9" style="113"/>
    <col min="5886" max="5887" width="3" style="113" customWidth="1"/>
    <col min="5888" max="5888" width="24.125" style="113" customWidth="1"/>
    <col min="5889" max="5889" width="25" style="113" customWidth="1"/>
    <col min="5890" max="5890" width="25.125" style="113" customWidth="1"/>
    <col min="5891" max="5893" width="14.625" style="113" customWidth="1"/>
    <col min="5894" max="5894" width="9" style="113"/>
    <col min="5895" max="5895" width="2.625" style="113" customWidth="1"/>
    <col min="5896" max="6141" width="9" style="113"/>
    <col min="6142" max="6143" width="3" style="113" customWidth="1"/>
    <col min="6144" max="6144" width="24.125" style="113" customWidth="1"/>
    <col min="6145" max="6145" width="25" style="113" customWidth="1"/>
    <col min="6146" max="6146" width="25.125" style="113" customWidth="1"/>
    <col min="6147" max="6149" width="14.625" style="113" customWidth="1"/>
    <col min="6150" max="6150" width="9" style="113"/>
    <col min="6151" max="6151" width="2.625" style="113" customWidth="1"/>
    <col min="6152" max="6397" width="9" style="113"/>
    <col min="6398" max="6399" width="3" style="113" customWidth="1"/>
    <col min="6400" max="6400" width="24.125" style="113" customWidth="1"/>
    <col min="6401" max="6401" width="25" style="113" customWidth="1"/>
    <col min="6402" max="6402" width="25.125" style="113" customWidth="1"/>
    <col min="6403" max="6405" width="14.625" style="113" customWidth="1"/>
    <col min="6406" max="6406" width="9" style="113"/>
    <col min="6407" max="6407" width="2.625" style="113" customWidth="1"/>
    <col min="6408" max="6653" width="9" style="113"/>
    <col min="6654" max="6655" width="3" style="113" customWidth="1"/>
    <col min="6656" max="6656" width="24.125" style="113" customWidth="1"/>
    <col min="6657" max="6657" width="25" style="113" customWidth="1"/>
    <col min="6658" max="6658" width="25.125" style="113" customWidth="1"/>
    <col min="6659" max="6661" width="14.625" style="113" customWidth="1"/>
    <col min="6662" max="6662" width="9" style="113"/>
    <col min="6663" max="6663" width="2.625" style="113" customWidth="1"/>
    <col min="6664" max="6909" width="9" style="113"/>
    <col min="6910" max="6911" width="3" style="113" customWidth="1"/>
    <col min="6912" max="6912" width="24.125" style="113" customWidth="1"/>
    <col min="6913" max="6913" width="25" style="113" customWidth="1"/>
    <col min="6914" max="6914" width="25.125" style="113" customWidth="1"/>
    <col min="6915" max="6917" width="14.625" style="113" customWidth="1"/>
    <col min="6918" max="6918" width="9" style="113"/>
    <col min="6919" max="6919" width="2.625" style="113" customWidth="1"/>
    <col min="6920" max="7165" width="9" style="113"/>
    <col min="7166" max="7167" width="3" style="113" customWidth="1"/>
    <col min="7168" max="7168" width="24.125" style="113" customWidth="1"/>
    <col min="7169" max="7169" width="25" style="113" customWidth="1"/>
    <col min="7170" max="7170" width="25.125" style="113" customWidth="1"/>
    <col min="7171" max="7173" width="14.625" style="113" customWidth="1"/>
    <col min="7174" max="7174" width="9" style="113"/>
    <col min="7175" max="7175" width="2.625" style="113" customWidth="1"/>
    <col min="7176" max="7421" width="9" style="113"/>
    <col min="7422" max="7423" width="3" style="113" customWidth="1"/>
    <col min="7424" max="7424" width="24.125" style="113" customWidth="1"/>
    <col min="7425" max="7425" width="25" style="113" customWidth="1"/>
    <col min="7426" max="7426" width="25.125" style="113" customWidth="1"/>
    <col min="7427" max="7429" width="14.625" style="113" customWidth="1"/>
    <col min="7430" max="7430" width="9" style="113"/>
    <col min="7431" max="7431" width="2.625" style="113" customWidth="1"/>
    <col min="7432" max="7677" width="9" style="113"/>
    <col min="7678" max="7679" width="3" style="113" customWidth="1"/>
    <col min="7680" max="7680" width="24.125" style="113" customWidth="1"/>
    <col min="7681" max="7681" width="25" style="113" customWidth="1"/>
    <col min="7682" max="7682" width="25.125" style="113" customWidth="1"/>
    <col min="7683" max="7685" width="14.625" style="113" customWidth="1"/>
    <col min="7686" max="7686" width="9" style="113"/>
    <col min="7687" max="7687" width="2.625" style="113" customWidth="1"/>
    <col min="7688" max="7933" width="9" style="113"/>
    <col min="7934" max="7935" width="3" style="113" customWidth="1"/>
    <col min="7936" max="7936" width="24.125" style="113" customWidth="1"/>
    <col min="7937" max="7937" width="25" style="113" customWidth="1"/>
    <col min="7938" max="7938" width="25.125" style="113" customWidth="1"/>
    <col min="7939" max="7941" width="14.625" style="113" customWidth="1"/>
    <col min="7942" max="7942" width="9" style="113"/>
    <col min="7943" max="7943" width="2.625" style="113" customWidth="1"/>
    <col min="7944" max="8189" width="9" style="113"/>
    <col min="8190" max="8191" width="3" style="113" customWidth="1"/>
    <col min="8192" max="8192" width="24.125" style="113" customWidth="1"/>
    <col min="8193" max="8193" width="25" style="113" customWidth="1"/>
    <col min="8194" max="8194" width="25.125" style="113" customWidth="1"/>
    <col min="8195" max="8197" width="14.625" style="113" customWidth="1"/>
    <col min="8198" max="8198" width="9" style="113"/>
    <col min="8199" max="8199" width="2.625" style="113" customWidth="1"/>
    <col min="8200" max="8445" width="9" style="113"/>
    <col min="8446" max="8447" width="3" style="113" customWidth="1"/>
    <col min="8448" max="8448" width="24.125" style="113" customWidth="1"/>
    <col min="8449" max="8449" width="25" style="113" customWidth="1"/>
    <col min="8450" max="8450" width="25.125" style="113" customWidth="1"/>
    <col min="8451" max="8453" width="14.625" style="113" customWidth="1"/>
    <col min="8454" max="8454" width="9" style="113"/>
    <col min="8455" max="8455" width="2.625" style="113" customWidth="1"/>
    <col min="8456" max="8701" width="9" style="113"/>
    <col min="8702" max="8703" width="3" style="113" customWidth="1"/>
    <col min="8704" max="8704" width="24.125" style="113" customWidth="1"/>
    <col min="8705" max="8705" width="25" style="113" customWidth="1"/>
    <col min="8706" max="8706" width="25.125" style="113" customWidth="1"/>
    <col min="8707" max="8709" width="14.625" style="113" customWidth="1"/>
    <col min="8710" max="8710" width="9" style="113"/>
    <col min="8711" max="8711" width="2.625" style="113" customWidth="1"/>
    <col min="8712" max="8957" width="9" style="113"/>
    <col min="8958" max="8959" width="3" style="113" customWidth="1"/>
    <col min="8960" max="8960" width="24.125" style="113" customWidth="1"/>
    <col min="8961" max="8961" width="25" style="113" customWidth="1"/>
    <col min="8962" max="8962" width="25.125" style="113" customWidth="1"/>
    <col min="8963" max="8965" width="14.625" style="113" customWidth="1"/>
    <col min="8966" max="8966" width="9" style="113"/>
    <col min="8967" max="8967" width="2.625" style="113" customWidth="1"/>
    <col min="8968" max="9213" width="9" style="113"/>
    <col min="9214" max="9215" width="3" style="113" customWidth="1"/>
    <col min="9216" max="9216" width="24.125" style="113" customWidth="1"/>
    <col min="9217" max="9217" width="25" style="113" customWidth="1"/>
    <col min="9218" max="9218" width="25.125" style="113" customWidth="1"/>
    <col min="9219" max="9221" width="14.625" style="113" customWidth="1"/>
    <col min="9222" max="9222" width="9" style="113"/>
    <col min="9223" max="9223" width="2.625" style="113" customWidth="1"/>
    <col min="9224" max="9469" width="9" style="113"/>
    <col min="9470" max="9471" width="3" style="113" customWidth="1"/>
    <col min="9472" max="9472" width="24.125" style="113" customWidth="1"/>
    <col min="9473" max="9473" width="25" style="113" customWidth="1"/>
    <col min="9474" max="9474" width="25.125" style="113" customWidth="1"/>
    <col min="9475" max="9477" width="14.625" style="113" customWidth="1"/>
    <col min="9478" max="9478" width="9" style="113"/>
    <col min="9479" max="9479" width="2.625" style="113" customWidth="1"/>
    <col min="9480" max="9725" width="9" style="113"/>
    <col min="9726" max="9727" width="3" style="113" customWidth="1"/>
    <col min="9728" max="9728" width="24.125" style="113" customWidth="1"/>
    <col min="9729" max="9729" width="25" style="113" customWidth="1"/>
    <col min="9730" max="9730" width="25.125" style="113" customWidth="1"/>
    <col min="9731" max="9733" width="14.625" style="113" customWidth="1"/>
    <col min="9734" max="9734" width="9" style="113"/>
    <col min="9735" max="9735" width="2.625" style="113" customWidth="1"/>
    <col min="9736" max="9981" width="9" style="113"/>
    <col min="9982" max="9983" width="3" style="113" customWidth="1"/>
    <col min="9984" max="9984" width="24.125" style="113" customWidth="1"/>
    <col min="9985" max="9985" width="25" style="113" customWidth="1"/>
    <col min="9986" max="9986" width="25.125" style="113" customWidth="1"/>
    <col min="9987" max="9989" width="14.625" style="113" customWidth="1"/>
    <col min="9990" max="9990" width="9" style="113"/>
    <col min="9991" max="9991" width="2.625" style="113" customWidth="1"/>
    <col min="9992" max="10237" width="9" style="113"/>
    <col min="10238" max="10239" width="3" style="113" customWidth="1"/>
    <col min="10240" max="10240" width="24.125" style="113" customWidth="1"/>
    <col min="10241" max="10241" width="25" style="113" customWidth="1"/>
    <col min="10242" max="10242" width="25.125" style="113" customWidth="1"/>
    <col min="10243" max="10245" width="14.625" style="113" customWidth="1"/>
    <col min="10246" max="10246" width="9" style="113"/>
    <col min="10247" max="10247" width="2.625" style="113" customWidth="1"/>
    <col min="10248" max="10493" width="9" style="113"/>
    <col min="10494" max="10495" width="3" style="113" customWidth="1"/>
    <col min="10496" max="10496" width="24.125" style="113" customWidth="1"/>
    <col min="10497" max="10497" width="25" style="113" customWidth="1"/>
    <col min="10498" max="10498" width="25.125" style="113" customWidth="1"/>
    <col min="10499" max="10501" width="14.625" style="113" customWidth="1"/>
    <col min="10502" max="10502" width="9" style="113"/>
    <col min="10503" max="10503" width="2.625" style="113" customWidth="1"/>
    <col min="10504" max="10749" width="9" style="113"/>
    <col min="10750" max="10751" width="3" style="113" customWidth="1"/>
    <col min="10752" max="10752" width="24.125" style="113" customWidth="1"/>
    <col min="10753" max="10753" width="25" style="113" customWidth="1"/>
    <col min="10754" max="10754" width="25.125" style="113" customWidth="1"/>
    <col min="10755" max="10757" width="14.625" style="113" customWidth="1"/>
    <col min="10758" max="10758" width="9" style="113"/>
    <col min="10759" max="10759" width="2.625" style="113" customWidth="1"/>
    <col min="10760" max="11005" width="9" style="113"/>
    <col min="11006" max="11007" width="3" style="113" customWidth="1"/>
    <col min="11008" max="11008" width="24.125" style="113" customWidth="1"/>
    <col min="11009" max="11009" width="25" style="113" customWidth="1"/>
    <col min="11010" max="11010" width="25.125" style="113" customWidth="1"/>
    <col min="11011" max="11013" width="14.625" style="113" customWidth="1"/>
    <col min="11014" max="11014" width="9" style="113"/>
    <col min="11015" max="11015" width="2.625" style="113" customWidth="1"/>
    <col min="11016" max="11261" width="9" style="113"/>
    <col min="11262" max="11263" width="3" style="113" customWidth="1"/>
    <col min="11264" max="11264" width="24.125" style="113" customWidth="1"/>
    <col min="11265" max="11265" width="25" style="113" customWidth="1"/>
    <col min="11266" max="11266" width="25.125" style="113" customWidth="1"/>
    <col min="11267" max="11269" width="14.625" style="113" customWidth="1"/>
    <col min="11270" max="11270" width="9" style="113"/>
    <col min="11271" max="11271" width="2.625" style="113" customWidth="1"/>
    <col min="11272" max="11517" width="9" style="113"/>
    <col min="11518" max="11519" width="3" style="113" customWidth="1"/>
    <col min="11520" max="11520" width="24.125" style="113" customWidth="1"/>
    <col min="11521" max="11521" width="25" style="113" customWidth="1"/>
    <col min="11522" max="11522" width="25.125" style="113" customWidth="1"/>
    <col min="11523" max="11525" width="14.625" style="113" customWidth="1"/>
    <col min="11526" max="11526" width="9" style="113"/>
    <col min="11527" max="11527" width="2.625" style="113" customWidth="1"/>
    <col min="11528" max="11773" width="9" style="113"/>
    <col min="11774" max="11775" width="3" style="113" customWidth="1"/>
    <col min="11776" max="11776" width="24.125" style="113" customWidth="1"/>
    <col min="11777" max="11777" width="25" style="113" customWidth="1"/>
    <col min="11778" max="11778" width="25.125" style="113" customWidth="1"/>
    <col min="11779" max="11781" width="14.625" style="113" customWidth="1"/>
    <col min="11782" max="11782" width="9" style="113"/>
    <col min="11783" max="11783" width="2.625" style="113" customWidth="1"/>
    <col min="11784" max="12029" width="9" style="113"/>
    <col min="12030" max="12031" width="3" style="113" customWidth="1"/>
    <col min="12032" max="12032" width="24.125" style="113" customWidth="1"/>
    <col min="12033" max="12033" width="25" style="113" customWidth="1"/>
    <col min="12034" max="12034" width="25.125" style="113" customWidth="1"/>
    <col min="12035" max="12037" width="14.625" style="113" customWidth="1"/>
    <col min="12038" max="12038" width="9" style="113"/>
    <col min="12039" max="12039" width="2.625" style="113" customWidth="1"/>
    <col min="12040" max="12285" width="9" style="113"/>
    <col min="12286" max="12287" width="3" style="113" customWidth="1"/>
    <col min="12288" max="12288" width="24.125" style="113" customWidth="1"/>
    <col min="12289" max="12289" width="25" style="113" customWidth="1"/>
    <col min="12290" max="12290" width="25.125" style="113" customWidth="1"/>
    <col min="12291" max="12293" width="14.625" style="113" customWidth="1"/>
    <col min="12294" max="12294" width="9" style="113"/>
    <col min="12295" max="12295" width="2.625" style="113" customWidth="1"/>
    <col min="12296" max="12541" width="9" style="113"/>
    <col min="12542" max="12543" width="3" style="113" customWidth="1"/>
    <col min="12544" max="12544" width="24.125" style="113" customWidth="1"/>
    <col min="12545" max="12545" width="25" style="113" customWidth="1"/>
    <col min="12546" max="12546" width="25.125" style="113" customWidth="1"/>
    <col min="12547" max="12549" width="14.625" style="113" customWidth="1"/>
    <col min="12550" max="12550" width="9" style="113"/>
    <col min="12551" max="12551" width="2.625" style="113" customWidth="1"/>
    <col min="12552" max="12797" width="9" style="113"/>
    <col min="12798" max="12799" width="3" style="113" customWidth="1"/>
    <col min="12800" max="12800" width="24.125" style="113" customWidth="1"/>
    <col min="12801" max="12801" width="25" style="113" customWidth="1"/>
    <col min="12802" max="12802" width="25.125" style="113" customWidth="1"/>
    <col min="12803" max="12805" width="14.625" style="113" customWidth="1"/>
    <col min="12806" max="12806" width="9" style="113"/>
    <col min="12807" max="12807" width="2.625" style="113" customWidth="1"/>
    <col min="12808" max="13053" width="9" style="113"/>
    <col min="13054" max="13055" width="3" style="113" customWidth="1"/>
    <col min="13056" max="13056" width="24.125" style="113" customWidth="1"/>
    <col min="13057" max="13057" width="25" style="113" customWidth="1"/>
    <col min="13058" max="13058" width="25.125" style="113" customWidth="1"/>
    <col min="13059" max="13061" width="14.625" style="113" customWidth="1"/>
    <col min="13062" max="13062" width="9" style="113"/>
    <col min="13063" max="13063" width="2.625" style="113" customWidth="1"/>
    <col min="13064" max="13309" width="9" style="113"/>
    <col min="13310" max="13311" width="3" style="113" customWidth="1"/>
    <col min="13312" max="13312" width="24.125" style="113" customWidth="1"/>
    <col min="13313" max="13313" width="25" style="113" customWidth="1"/>
    <col min="13314" max="13314" width="25.125" style="113" customWidth="1"/>
    <col min="13315" max="13317" width="14.625" style="113" customWidth="1"/>
    <col min="13318" max="13318" width="9" style="113"/>
    <col min="13319" max="13319" width="2.625" style="113" customWidth="1"/>
    <col min="13320" max="13565" width="9" style="113"/>
    <col min="13566" max="13567" width="3" style="113" customWidth="1"/>
    <col min="13568" max="13568" width="24.125" style="113" customWidth="1"/>
    <col min="13569" max="13569" width="25" style="113" customWidth="1"/>
    <col min="13570" max="13570" width="25.125" style="113" customWidth="1"/>
    <col min="13571" max="13573" width="14.625" style="113" customWidth="1"/>
    <col min="13574" max="13574" width="9" style="113"/>
    <col min="13575" max="13575" width="2.625" style="113" customWidth="1"/>
    <col min="13576" max="13821" width="9" style="113"/>
    <col min="13822" max="13823" width="3" style="113" customWidth="1"/>
    <col min="13824" max="13824" width="24.125" style="113" customWidth="1"/>
    <col min="13825" max="13825" width="25" style="113" customWidth="1"/>
    <col min="13826" max="13826" width="25.125" style="113" customWidth="1"/>
    <col min="13827" max="13829" width="14.625" style="113" customWidth="1"/>
    <col min="13830" max="13830" width="9" style="113"/>
    <col min="13831" max="13831" width="2.625" style="113" customWidth="1"/>
    <col min="13832" max="14077" width="9" style="113"/>
    <col min="14078" max="14079" width="3" style="113" customWidth="1"/>
    <col min="14080" max="14080" width="24.125" style="113" customWidth="1"/>
    <col min="14081" max="14081" width="25" style="113" customWidth="1"/>
    <col min="14082" max="14082" width="25.125" style="113" customWidth="1"/>
    <col min="14083" max="14085" width="14.625" style="113" customWidth="1"/>
    <col min="14086" max="14086" width="9" style="113"/>
    <col min="14087" max="14087" width="2.625" style="113" customWidth="1"/>
    <col min="14088" max="14333" width="9" style="113"/>
    <col min="14334" max="14335" width="3" style="113" customWidth="1"/>
    <col min="14336" max="14336" width="24.125" style="113" customWidth="1"/>
    <col min="14337" max="14337" width="25" style="113" customWidth="1"/>
    <col min="14338" max="14338" width="25.125" style="113" customWidth="1"/>
    <col min="14339" max="14341" width="14.625" style="113" customWidth="1"/>
    <col min="14342" max="14342" width="9" style="113"/>
    <col min="14343" max="14343" width="2.625" style="113" customWidth="1"/>
    <col min="14344" max="14589" width="9" style="113"/>
    <col min="14590" max="14591" width="3" style="113" customWidth="1"/>
    <col min="14592" max="14592" width="24.125" style="113" customWidth="1"/>
    <col min="14593" max="14593" width="25" style="113" customWidth="1"/>
    <col min="14594" max="14594" width="25.125" style="113" customWidth="1"/>
    <col min="14595" max="14597" width="14.625" style="113" customWidth="1"/>
    <col min="14598" max="14598" width="9" style="113"/>
    <col min="14599" max="14599" width="2.625" style="113" customWidth="1"/>
    <col min="14600" max="14845" width="9" style="113"/>
    <col min="14846" max="14847" width="3" style="113" customWidth="1"/>
    <col min="14848" max="14848" width="24.125" style="113" customWidth="1"/>
    <col min="14849" max="14849" width="25" style="113" customWidth="1"/>
    <col min="14850" max="14850" width="25.125" style="113" customWidth="1"/>
    <col min="14851" max="14853" width="14.625" style="113" customWidth="1"/>
    <col min="14854" max="14854" width="9" style="113"/>
    <col min="14855" max="14855" width="2.625" style="113" customWidth="1"/>
    <col min="14856" max="15101" width="9" style="113"/>
    <col min="15102" max="15103" width="3" style="113" customWidth="1"/>
    <col min="15104" max="15104" width="24.125" style="113" customWidth="1"/>
    <col min="15105" max="15105" width="25" style="113" customWidth="1"/>
    <col min="15106" max="15106" width="25.125" style="113" customWidth="1"/>
    <col min="15107" max="15109" width="14.625" style="113" customWidth="1"/>
    <col min="15110" max="15110" width="9" style="113"/>
    <col min="15111" max="15111" width="2.625" style="113" customWidth="1"/>
    <col min="15112" max="15357" width="9" style="113"/>
    <col min="15358" max="15359" width="3" style="113" customWidth="1"/>
    <col min="15360" max="15360" width="24.125" style="113" customWidth="1"/>
    <col min="15361" max="15361" width="25" style="113" customWidth="1"/>
    <col min="15362" max="15362" width="25.125" style="113" customWidth="1"/>
    <col min="15363" max="15365" width="14.625" style="113" customWidth="1"/>
    <col min="15366" max="15366" width="9" style="113"/>
    <col min="15367" max="15367" width="2.625" style="113" customWidth="1"/>
    <col min="15368" max="15613" width="9" style="113"/>
    <col min="15614" max="15615" width="3" style="113" customWidth="1"/>
    <col min="15616" max="15616" width="24.125" style="113" customWidth="1"/>
    <col min="15617" max="15617" width="25" style="113" customWidth="1"/>
    <col min="15618" max="15618" width="25.125" style="113" customWidth="1"/>
    <col min="15619" max="15621" width="14.625" style="113" customWidth="1"/>
    <col min="15622" max="15622" width="9" style="113"/>
    <col min="15623" max="15623" width="2.625" style="113" customWidth="1"/>
    <col min="15624" max="15869" width="9" style="113"/>
    <col min="15870" max="15871" width="3" style="113" customWidth="1"/>
    <col min="15872" max="15872" width="24.125" style="113" customWidth="1"/>
    <col min="15873" max="15873" width="25" style="113" customWidth="1"/>
    <col min="15874" max="15874" width="25.125" style="113" customWidth="1"/>
    <col min="15875" max="15877" width="14.625" style="113" customWidth="1"/>
    <col min="15878" max="15878" width="9" style="113"/>
    <col min="15879" max="15879" width="2.625" style="113" customWidth="1"/>
    <col min="15880" max="16125" width="9" style="113"/>
    <col min="16126" max="16127" width="3" style="113" customWidth="1"/>
    <col min="16128" max="16128" width="24.125" style="113" customWidth="1"/>
    <col min="16129" max="16129" width="25" style="113" customWidth="1"/>
    <col min="16130" max="16130" width="25.125" style="113" customWidth="1"/>
    <col min="16131" max="16133" width="14.625" style="113" customWidth="1"/>
    <col min="16134" max="16134" width="9" style="113"/>
    <col min="16135" max="16135" width="2.625" style="113" customWidth="1"/>
    <col min="16136" max="16384" width="9" style="113"/>
  </cols>
  <sheetData>
    <row r="1" spans="1:6">
      <c r="A1" s="193" t="s">
        <v>346</v>
      </c>
    </row>
    <row r="2" spans="1:6" s="112" customFormat="1">
      <c r="F2" s="113" t="s">
        <v>973</v>
      </c>
    </row>
    <row r="3" spans="1:6" s="112" customFormat="1">
      <c r="F3" s="113"/>
    </row>
    <row r="4" spans="1:6" s="112" customFormat="1">
      <c r="D4" s="188" t="s">
        <v>974</v>
      </c>
      <c r="E4" s="449"/>
      <c r="F4" s="449"/>
    </row>
    <row r="5" spans="1:6" s="112" customFormat="1">
      <c r="D5"/>
    </row>
    <row r="6" spans="1:6" ht="17.25">
      <c r="A6" s="1851" t="s">
        <v>975</v>
      </c>
      <c r="B6" s="1851"/>
      <c r="C6" s="1851"/>
      <c r="D6" s="1851"/>
      <c r="E6" s="1851"/>
      <c r="F6" s="1851"/>
    </row>
    <row r="7" spans="1:6" ht="18" customHeight="1"/>
    <row r="8" spans="1:6" ht="46.5" customHeight="1">
      <c r="A8" s="1852" t="s">
        <v>976</v>
      </c>
      <c r="B8" s="1852"/>
      <c r="C8" s="1852"/>
      <c r="D8" s="1852"/>
      <c r="E8" s="1852"/>
      <c r="F8" s="1852"/>
    </row>
    <row r="9" spans="1:6" ht="17.25" customHeight="1">
      <c r="A9" s="114"/>
    </row>
    <row r="10" spans="1:6" ht="20.100000000000001" customHeight="1" thickBot="1">
      <c r="B10" s="30" t="s">
        <v>977</v>
      </c>
    </row>
    <row r="11" spans="1:6" ht="20.100000000000001" customHeight="1">
      <c r="B11" s="115" t="s">
        <v>978</v>
      </c>
      <c r="C11" s="116" t="s">
        <v>979</v>
      </c>
      <c r="D11" s="117" t="s">
        <v>980</v>
      </c>
      <c r="E11" s="118" t="s">
        <v>981</v>
      </c>
      <c r="F11" s="119" t="s">
        <v>982</v>
      </c>
    </row>
    <row r="12" spans="1:6" ht="20.100000000000001" customHeight="1">
      <c r="B12" s="120"/>
      <c r="C12" s="121"/>
      <c r="D12" s="122"/>
      <c r="E12" s="123"/>
      <c r="F12" s="131">
        <f>D12*E12</f>
        <v>0</v>
      </c>
    </row>
    <row r="13" spans="1:6" ht="20.100000000000001" customHeight="1">
      <c r="B13" s="120"/>
      <c r="C13" s="121"/>
      <c r="D13" s="122"/>
      <c r="E13" s="123"/>
      <c r="F13" s="131">
        <f>D13*E13</f>
        <v>0</v>
      </c>
    </row>
    <row r="14" spans="1:6" ht="20.100000000000001" customHeight="1">
      <c r="B14" s="120"/>
      <c r="C14" s="121"/>
      <c r="D14" s="122"/>
      <c r="E14" s="123"/>
      <c r="F14" s="131">
        <f>D14*E14</f>
        <v>0</v>
      </c>
    </row>
    <row r="15" spans="1:6" ht="20.100000000000001" customHeight="1">
      <c r="B15" s="120"/>
      <c r="C15" s="121"/>
      <c r="D15" s="122"/>
      <c r="E15" s="123"/>
      <c r="F15" s="131">
        <f>D15*E15</f>
        <v>0</v>
      </c>
    </row>
    <row r="16" spans="1:6" ht="20.100000000000001" customHeight="1" thickBot="1">
      <c r="B16" s="124"/>
      <c r="C16" s="125"/>
      <c r="D16" s="126"/>
      <c r="E16" s="127"/>
      <c r="F16" s="132">
        <f>D16*E16</f>
        <v>0</v>
      </c>
    </row>
    <row r="17" spans="2:6" ht="20.100000000000001" customHeight="1" thickTop="1" thickBot="1">
      <c r="B17" s="1853" t="s">
        <v>659</v>
      </c>
      <c r="C17" s="1854"/>
      <c r="D17" s="1854"/>
      <c r="E17" s="1855"/>
      <c r="F17" s="315">
        <f>SUM(F12:F16)</f>
        <v>0</v>
      </c>
    </row>
    <row r="18" spans="2:6" ht="20.100000000000001" customHeight="1"/>
    <row r="19" spans="2:6" ht="20.100000000000001" customHeight="1" thickBot="1">
      <c r="B19" s="405" t="s">
        <v>983</v>
      </c>
    </row>
    <row r="20" spans="2:6" ht="20.100000000000001" customHeight="1">
      <c r="B20" s="115" t="s">
        <v>978</v>
      </c>
      <c r="C20" s="116" t="s">
        <v>979</v>
      </c>
      <c r="D20" s="117" t="s">
        <v>980</v>
      </c>
      <c r="E20" s="118" t="s">
        <v>981</v>
      </c>
      <c r="F20" s="119" t="s">
        <v>982</v>
      </c>
    </row>
    <row r="21" spans="2:6" ht="20.100000000000001" customHeight="1">
      <c r="B21" s="120"/>
      <c r="C21" s="121"/>
      <c r="D21" s="122"/>
      <c r="E21" s="123"/>
      <c r="F21" s="131">
        <f>D21*E21</f>
        <v>0</v>
      </c>
    </row>
    <row r="22" spans="2:6" ht="20.100000000000001" customHeight="1">
      <c r="B22" s="120"/>
      <c r="C22" s="121"/>
      <c r="D22" s="122"/>
      <c r="E22" s="123"/>
      <c r="F22" s="131">
        <f>D22*E22</f>
        <v>0</v>
      </c>
    </row>
    <row r="23" spans="2:6" ht="20.100000000000001" customHeight="1">
      <c r="B23" s="120"/>
      <c r="C23" s="121"/>
      <c r="D23" s="122"/>
      <c r="E23" s="123"/>
      <c r="F23" s="131">
        <f>D23*E23</f>
        <v>0</v>
      </c>
    </row>
    <row r="24" spans="2:6" ht="20.100000000000001" customHeight="1">
      <c r="B24" s="120"/>
      <c r="C24" s="121"/>
      <c r="D24" s="122"/>
      <c r="E24" s="123"/>
      <c r="F24" s="131">
        <f>D24*E24</f>
        <v>0</v>
      </c>
    </row>
    <row r="25" spans="2:6" ht="20.100000000000001" customHeight="1" thickBot="1">
      <c r="B25" s="120"/>
      <c r="C25" s="121"/>
      <c r="D25" s="122"/>
      <c r="E25" s="123"/>
      <c r="F25" s="131">
        <f>D25*E25</f>
        <v>0</v>
      </c>
    </row>
    <row r="26" spans="2:6" ht="20.100000000000001" customHeight="1" thickTop="1" thickBot="1">
      <c r="B26" s="1853" t="s">
        <v>659</v>
      </c>
      <c r="C26" s="1854"/>
      <c r="D26" s="1854"/>
      <c r="E26" s="1855"/>
      <c r="F26" s="315">
        <f>SUM(F21:F25)</f>
        <v>0</v>
      </c>
    </row>
    <row r="27" spans="2:6" ht="20.100000000000001" customHeight="1">
      <c r="B27" s="406"/>
    </row>
    <row r="28" spans="2:6" ht="20.100000000000001" customHeight="1" thickBot="1">
      <c r="B28" s="405" t="s">
        <v>984</v>
      </c>
    </row>
    <row r="29" spans="2:6" ht="20.100000000000001" customHeight="1">
      <c r="B29" s="115" t="s">
        <v>978</v>
      </c>
      <c r="C29" s="116" t="s">
        <v>979</v>
      </c>
      <c r="D29" s="117" t="s">
        <v>980</v>
      </c>
      <c r="E29" s="118" t="s">
        <v>981</v>
      </c>
      <c r="F29" s="119" t="s">
        <v>982</v>
      </c>
    </row>
    <row r="30" spans="2:6" ht="20.100000000000001" customHeight="1">
      <c r="B30" s="120"/>
      <c r="C30" s="121"/>
      <c r="D30" s="122"/>
      <c r="E30" s="123"/>
      <c r="F30" s="131">
        <f>D30*E30</f>
        <v>0</v>
      </c>
    </row>
    <row r="31" spans="2:6" ht="20.100000000000001" customHeight="1">
      <c r="B31" s="120"/>
      <c r="C31" s="121"/>
      <c r="D31" s="122"/>
      <c r="E31" s="123"/>
      <c r="F31" s="131">
        <f>D31*E31</f>
        <v>0</v>
      </c>
    </row>
    <row r="32" spans="2:6" ht="20.100000000000001" customHeight="1">
      <c r="B32" s="120"/>
      <c r="C32" s="121"/>
      <c r="D32" s="122"/>
      <c r="E32" s="123"/>
      <c r="F32" s="131">
        <f>D32*E32</f>
        <v>0</v>
      </c>
    </row>
    <row r="33" spans="2:6" ht="20.100000000000001" customHeight="1">
      <c r="B33" s="120"/>
      <c r="C33" s="121"/>
      <c r="D33" s="122"/>
      <c r="E33" s="123"/>
      <c r="F33" s="131">
        <f>D33*E33</f>
        <v>0</v>
      </c>
    </row>
    <row r="34" spans="2:6" ht="20.100000000000001" customHeight="1" thickBot="1">
      <c r="B34" s="124"/>
      <c r="C34" s="125"/>
      <c r="D34" s="126"/>
      <c r="E34" s="127"/>
      <c r="F34" s="342">
        <f>D34*E34</f>
        <v>0</v>
      </c>
    </row>
    <row r="35" spans="2:6" ht="20.100000000000001" customHeight="1" thickTop="1" thickBot="1">
      <c r="B35" s="1853" t="s">
        <v>659</v>
      </c>
      <c r="C35" s="1854"/>
      <c r="D35" s="1854"/>
      <c r="E35" s="1855"/>
      <c r="F35" s="341">
        <f>SUM(F30:F34)</f>
        <v>0</v>
      </c>
    </row>
  </sheetData>
  <mergeCells count="5">
    <mergeCell ref="A6:F6"/>
    <mergeCell ref="A8:F8"/>
    <mergeCell ref="B17:E17"/>
    <mergeCell ref="B26:E26"/>
    <mergeCell ref="B35:E35"/>
  </mergeCells>
  <phoneticPr fontId="2"/>
  <hyperlinks>
    <hyperlink ref="A1" location="入力方法!A1" display="入力方法に戻る" xr:uid="{00000000-0004-0000-1700-000000000000}"/>
  </hyperlinks>
  <printOptions horizontalCentered="1"/>
  <pageMargins left="0.51181102362204722" right="0.31496062992125984" top="0.74803149606299213" bottom="0.74803149606299213" header="0.31496062992125984" footer="0.31496062992125984"/>
  <pageSetup paperSize="9" scale="83"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tabColor rgb="FF0070C0"/>
    <pageSetUpPr fitToPage="1"/>
  </sheetPr>
  <dimension ref="A1:Z137"/>
  <sheetViews>
    <sheetView view="pageBreakPreview" topLeftCell="A24" zoomScale="90" zoomScaleNormal="90" zoomScaleSheetLayoutView="90" workbookViewId="0">
      <selection activeCell="C138" sqref="C138"/>
    </sheetView>
  </sheetViews>
  <sheetFormatPr defaultColWidth="9" defaultRowHeight="14.25" customHeight="1"/>
  <cols>
    <col min="1" max="1" width="7.125" style="42" customWidth="1"/>
    <col min="2" max="2" width="4" customWidth="1"/>
    <col min="3" max="3" width="10.625" customWidth="1"/>
    <col min="4" max="4" width="12" style="55" customWidth="1"/>
    <col min="5" max="5" width="16.625" style="55" customWidth="1"/>
    <col min="6" max="6" width="18.125" style="34" customWidth="1"/>
    <col min="7" max="7" width="13" style="55" customWidth="1"/>
    <col min="8" max="8" width="12" style="55" customWidth="1"/>
    <col min="9" max="9" width="4.625" style="34" customWidth="1"/>
    <col min="10" max="10" width="6.5" customWidth="1"/>
    <col min="11" max="11" width="2.5" style="11" customWidth="1"/>
    <col min="12" max="12" width="4.625" style="34" bestFit="1" customWidth="1"/>
    <col min="13" max="13" width="2.125" style="11" customWidth="1"/>
    <col min="15" max="15" width="7.625" bestFit="1" customWidth="1"/>
    <col min="16" max="16" width="2.5" style="11" bestFit="1" customWidth="1"/>
    <col min="17" max="17" width="4" style="34" bestFit="1" customWidth="1"/>
    <col min="18" max="18" width="2.125" style="11" customWidth="1"/>
    <col min="19" max="19" width="10.625" customWidth="1"/>
    <col min="20" max="20" width="9.625" customWidth="1"/>
    <col min="21" max="21" width="16.625" style="34" customWidth="1"/>
    <col min="22" max="22" width="12" style="64" hidden="1" customWidth="1"/>
    <col min="23" max="23" width="18.625" style="64" hidden="1" customWidth="1"/>
  </cols>
  <sheetData>
    <row r="1" spans="1:26">
      <c r="A1" s="489" t="s">
        <v>346</v>
      </c>
    </row>
    <row r="2" spans="1:26">
      <c r="U2" s="106" t="s">
        <v>484</v>
      </c>
      <c r="X2" s="13" t="s">
        <v>985</v>
      </c>
      <c r="Y2" s="13" t="s">
        <v>986</v>
      </c>
      <c r="Z2" t="s">
        <v>987</v>
      </c>
    </row>
    <row r="3" spans="1:26">
      <c r="X3" s="161">
        <v>3800</v>
      </c>
      <c r="Y3" s="161">
        <v>11600</v>
      </c>
      <c r="Z3" s="34" t="s">
        <v>414</v>
      </c>
    </row>
    <row r="4" spans="1:26" ht="30" customHeight="1">
      <c r="C4" s="10" t="s">
        <v>988</v>
      </c>
      <c r="D4" s="10"/>
      <c r="E4" s="10"/>
      <c r="F4" s="10"/>
      <c r="G4" s="10"/>
      <c r="H4" s="10"/>
      <c r="I4" s="10"/>
      <c r="J4" s="10"/>
      <c r="K4" s="10"/>
      <c r="L4" s="10"/>
      <c r="M4" s="10"/>
      <c r="N4" s="10"/>
      <c r="O4" s="10"/>
      <c r="P4" s="10"/>
      <c r="Q4" s="10"/>
      <c r="R4" s="10"/>
      <c r="S4" s="10"/>
      <c r="T4" s="10"/>
      <c r="U4" s="10"/>
      <c r="V4" s="10"/>
      <c r="W4" s="1148"/>
      <c r="X4" s="161">
        <v>3420</v>
      </c>
      <c r="Y4" s="161">
        <v>10440</v>
      </c>
      <c r="Z4" s="34" t="s">
        <v>424</v>
      </c>
    </row>
    <row r="5" spans="1:26" ht="12" customHeight="1">
      <c r="C5" s="1148"/>
      <c r="D5" s="1148"/>
      <c r="E5" s="1148"/>
      <c r="F5" s="1148"/>
      <c r="G5" s="1148"/>
      <c r="H5" s="1148"/>
      <c r="I5" s="1148"/>
      <c r="J5" s="1148"/>
      <c r="K5" s="1148"/>
      <c r="L5" s="1148"/>
      <c r="M5" s="1148"/>
      <c r="Q5"/>
      <c r="U5" s="1148"/>
      <c r="V5" s="1148"/>
      <c r="W5" s="1148"/>
      <c r="X5" s="161">
        <v>3040</v>
      </c>
      <c r="Y5" s="161">
        <v>9280</v>
      </c>
      <c r="Z5" s="34"/>
    </row>
    <row r="6" spans="1:26" ht="17.25">
      <c r="B6" s="42"/>
      <c r="C6" s="1170"/>
      <c r="D6" s="1072" t="s">
        <v>989</v>
      </c>
      <c r="E6" s="1860">
        <f>F126+U127</f>
        <v>8882507</v>
      </c>
      <c r="F6" s="1861"/>
      <c r="G6" s="1174"/>
      <c r="H6" s="1857"/>
      <c r="I6" s="1858"/>
      <c r="J6" s="1148"/>
      <c r="K6" s="1148"/>
      <c r="L6" s="1148"/>
      <c r="M6" s="1148"/>
      <c r="Q6"/>
      <c r="U6" s="1148"/>
      <c r="V6" s="1148"/>
      <c r="W6" s="1148"/>
    </row>
    <row r="7" spans="1:26" ht="9" customHeight="1">
      <c r="C7" s="1148"/>
      <c r="D7" s="444"/>
      <c r="E7" s="445"/>
      <c r="F7" s="1148"/>
      <c r="G7" s="444"/>
      <c r="H7" s="445"/>
      <c r="I7" s="1148"/>
      <c r="J7" s="1148"/>
      <c r="K7" s="1148"/>
      <c r="L7" s="1148"/>
      <c r="M7" s="1148"/>
      <c r="Q7"/>
      <c r="U7" s="1148"/>
      <c r="V7" s="1148"/>
      <c r="W7" s="1148"/>
    </row>
    <row r="8" spans="1:26" ht="17.25">
      <c r="C8" s="1148"/>
      <c r="D8" s="1174"/>
      <c r="E8" s="495"/>
      <c r="F8" s="9"/>
      <c r="G8" s="1174"/>
      <c r="H8" s="1857"/>
      <c r="I8" s="1857"/>
      <c r="J8" s="1148"/>
      <c r="K8" s="1148"/>
      <c r="L8" s="1148"/>
      <c r="M8" s="1148"/>
      <c r="Q8"/>
      <c r="U8" s="1148"/>
      <c r="V8" s="1148"/>
      <c r="W8" s="1148"/>
    </row>
    <row r="9" spans="1:26"/>
    <row r="10" spans="1:26" ht="14.25" customHeight="1">
      <c r="A10" s="1864" t="s">
        <v>990</v>
      </c>
      <c r="B10" s="1867" t="s">
        <v>383</v>
      </c>
      <c r="C10" s="1859" t="s">
        <v>899</v>
      </c>
      <c r="D10" s="1868" t="s">
        <v>991</v>
      </c>
      <c r="E10" s="1870" t="s">
        <v>992</v>
      </c>
      <c r="F10" s="1870"/>
      <c r="G10" s="1859" t="s">
        <v>993</v>
      </c>
      <c r="H10" s="1859"/>
      <c r="I10" s="1859"/>
      <c r="J10" s="1859" t="s">
        <v>994</v>
      </c>
      <c r="K10" s="1859"/>
      <c r="L10" s="1859"/>
      <c r="M10" s="1859"/>
      <c r="N10" s="1859"/>
      <c r="O10" s="1859" t="s">
        <v>995</v>
      </c>
      <c r="P10" s="1859"/>
      <c r="Q10" s="1859"/>
      <c r="R10" s="1859"/>
      <c r="S10" s="1859"/>
      <c r="T10" s="1871" t="s">
        <v>996</v>
      </c>
      <c r="U10" s="1865" t="s">
        <v>997</v>
      </c>
    </row>
    <row r="11" spans="1:26" ht="36.75" customHeight="1">
      <c r="A11" s="1810"/>
      <c r="B11" s="1867"/>
      <c r="C11" s="1859"/>
      <c r="D11" s="1869"/>
      <c r="E11" s="1183" t="s">
        <v>998</v>
      </c>
      <c r="F11" s="1183" t="s">
        <v>999</v>
      </c>
      <c r="G11" s="160" t="s">
        <v>1000</v>
      </c>
      <c r="H11" s="160" t="s">
        <v>1001</v>
      </c>
      <c r="I11" s="1182" t="s">
        <v>1002</v>
      </c>
      <c r="J11" s="1859"/>
      <c r="K11" s="1859"/>
      <c r="L11" s="1859"/>
      <c r="M11" s="1859"/>
      <c r="N11" s="1859"/>
      <c r="O11" s="1859"/>
      <c r="P11" s="1859"/>
      <c r="Q11" s="1859"/>
      <c r="R11" s="1859"/>
      <c r="S11" s="1859"/>
      <c r="T11" s="1872"/>
      <c r="U11" s="1866"/>
    </row>
    <row r="12" spans="1:26" ht="26.25" customHeight="1">
      <c r="A12" s="504"/>
      <c r="B12" s="35">
        <v>1</v>
      </c>
      <c r="C12" s="72" t="str">
        <f>IF($B12="","",VLOOKUP($B12,②従事者明細!$A$3:$L$45,2,FALSE))</f>
        <v>〇〇太郎</v>
      </c>
      <c r="D12" s="339" t="s">
        <v>1003</v>
      </c>
      <c r="E12" s="139">
        <v>382406</v>
      </c>
      <c r="F12" s="134">
        <v>431896</v>
      </c>
      <c r="G12" s="155">
        <v>44821</v>
      </c>
      <c r="H12" s="155">
        <v>44834</v>
      </c>
      <c r="I12" s="162">
        <f>IF(G12="","",H12-G12+1)</f>
        <v>14</v>
      </c>
      <c r="J12" s="340">
        <v>3800</v>
      </c>
      <c r="K12" s="158" t="s">
        <v>1004</v>
      </c>
      <c r="L12" s="334">
        <f>I12</f>
        <v>14</v>
      </c>
      <c r="M12" s="158" t="s">
        <v>1005</v>
      </c>
      <c r="N12" s="159">
        <f t="shared" ref="N12:N75" si="0">IF(L12="","",J12*L12)</f>
        <v>53200</v>
      </c>
      <c r="O12" s="340">
        <v>11600</v>
      </c>
      <c r="P12" s="158" t="s">
        <v>1004</v>
      </c>
      <c r="Q12" s="334">
        <f t="shared" ref="Q12:Q75" si="1">IF(L12="","",L12-2)</f>
        <v>12</v>
      </c>
      <c r="R12" s="158" t="s">
        <v>1005</v>
      </c>
      <c r="S12" s="159">
        <f t="shared" ref="S12:S75" si="2">IF(Q12="","",O12*Q12)</f>
        <v>139200</v>
      </c>
      <c r="T12" s="538">
        <v>2481</v>
      </c>
      <c r="U12" s="721"/>
    </row>
    <row r="13" spans="1:26" ht="24" customHeight="1">
      <c r="A13" s="504"/>
      <c r="B13" s="35">
        <v>1</v>
      </c>
      <c r="C13" s="72" t="str">
        <f>IF($B13="","",VLOOKUP($B13,②従事者明細!$A$3:$L$45,2,FALSE))</f>
        <v>〇〇太郎</v>
      </c>
      <c r="D13" s="339" t="s">
        <v>1003</v>
      </c>
      <c r="E13" s="139">
        <v>382406</v>
      </c>
      <c r="F13" s="134">
        <v>337373</v>
      </c>
      <c r="G13" s="155">
        <v>44880</v>
      </c>
      <c r="H13" s="155">
        <v>44896</v>
      </c>
      <c r="I13" s="162">
        <f t="shared" ref="I13:I75" si="3">IF(G13="","",H13-G13+1)</f>
        <v>17</v>
      </c>
      <c r="J13" s="340">
        <v>3800</v>
      </c>
      <c r="K13" s="158" t="s">
        <v>1004</v>
      </c>
      <c r="L13" s="334">
        <f t="shared" ref="L13:L75" si="4">I13</f>
        <v>17</v>
      </c>
      <c r="M13" s="158" t="s">
        <v>1005</v>
      </c>
      <c r="N13" s="159">
        <f t="shared" si="0"/>
        <v>64600</v>
      </c>
      <c r="O13" s="340">
        <v>11600</v>
      </c>
      <c r="P13" s="158" t="s">
        <v>1004</v>
      </c>
      <c r="Q13" s="334">
        <f t="shared" si="1"/>
        <v>15</v>
      </c>
      <c r="R13" s="158" t="s">
        <v>1005</v>
      </c>
      <c r="S13" s="159">
        <f t="shared" si="2"/>
        <v>174000</v>
      </c>
      <c r="T13" s="538">
        <v>1744</v>
      </c>
      <c r="U13" s="721"/>
    </row>
    <row r="14" spans="1:26" ht="20.45" customHeight="1">
      <c r="A14" s="504"/>
      <c r="B14" s="35">
        <v>1</v>
      </c>
      <c r="C14" s="72" t="str">
        <f>IF($B14="","",VLOOKUP($B14,②従事者明細!$A$3:$L$45,2,FALSE))</f>
        <v>〇〇太郎</v>
      </c>
      <c r="D14" s="339" t="s">
        <v>1003</v>
      </c>
      <c r="E14" s="139">
        <v>382406</v>
      </c>
      <c r="F14" s="134">
        <v>216179</v>
      </c>
      <c r="G14" s="155">
        <v>44940</v>
      </c>
      <c r="H14" s="155">
        <v>44949</v>
      </c>
      <c r="I14" s="162">
        <f t="shared" si="3"/>
        <v>10</v>
      </c>
      <c r="J14" s="340">
        <v>3800</v>
      </c>
      <c r="K14" s="158" t="s">
        <v>1004</v>
      </c>
      <c r="L14" s="334">
        <f t="shared" si="4"/>
        <v>10</v>
      </c>
      <c r="M14" s="158" t="s">
        <v>1005</v>
      </c>
      <c r="N14" s="159">
        <f t="shared" si="0"/>
        <v>38000</v>
      </c>
      <c r="O14" s="340">
        <v>11600</v>
      </c>
      <c r="P14" s="158" t="s">
        <v>1004</v>
      </c>
      <c r="Q14" s="334">
        <f t="shared" si="1"/>
        <v>8</v>
      </c>
      <c r="R14" s="158" t="s">
        <v>1005</v>
      </c>
      <c r="S14" s="159">
        <f t="shared" si="2"/>
        <v>92800</v>
      </c>
      <c r="T14" s="538">
        <f>4653+12137+15791</f>
        <v>32581</v>
      </c>
      <c r="U14" s="721"/>
    </row>
    <row r="15" spans="1:26" ht="24.75" customHeight="1">
      <c r="A15" s="504"/>
      <c r="B15" s="35">
        <v>1</v>
      </c>
      <c r="C15" s="72" t="str">
        <f>IF($B15="","",VLOOKUP($B15,②従事者明細!$A$3:$L$45,2,FALSE))</f>
        <v>〇〇太郎</v>
      </c>
      <c r="D15" s="339" t="s">
        <v>1003</v>
      </c>
      <c r="E15" s="139">
        <v>382406</v>
      </c>
      <c r="F15" s="134">
        <v>493283</v>
      </c>
      <c r="G15" s="155">
        <v>45179</v>
      </c>
      <c r="H15" s="155">
        <v>45188</v>
      </c>
      <c r="I15" s="162">
        <f t="shared" si="3"/>
        <v>10</v>
      </c>
      <c r="J15" s="340">
        <v>3800</v>
      </c>
      <c r="K15" s="158" t="s">
        <v>1004</v>
      </c>
      <c r="L15" s="334">
        <f>I15</f>
        <v>10</v>
      </c>
      <c r="M15" s="158" t="s">
        <v>1005</v>
      </c>
      <c r="N15" s="159">
        <f>IF(L15="","",J15*L15)</f>
        <v>38000</v>
      </c>
      <c r="O15" s="340">
        <v>11600</v>
      </c>
      <c r="P15" s="158" t="s">
        <v>1004</v>
      </c>
      <c r="Q15" s="334">
        <f t="shared" si="1"/>
        <v>8</v>
      </c>
      <c r="R15" s="158" t="s">
        <v>1005</v>
      </c>
      <c r="S15" s="159">
        <f>IF(Q15="","",O15*Q15)</f>
        <v>92800</v>
      </c>
      <c r="T15" s="538">
        <v>1744</v>
      </c>
      <c r="U15" s="721"/>
    </row>
    <row r="16" spans="1:26" ht="26.25" customHeight="1">
      <c r="A16" s="504"/>
      <c r="B16" s="35">
        <v>2</v>
      </c>
      <c r="C16" s="72" t="str">
        <f>IF($B16="","",VLOOKUP($B16,②従事者明細!$A$3:$L$45,2,FALSE))</f>
        <v>〇〇花子</v>
      </c>
      <c r="D16" s="339" t="s">
        <v>1003</v>
      </c>
      <c r="E16" s="139">
        <v>401784</v>
      </c>
      <c r="F16" s="134">
        <v>495024</v>
      </c>
      <c r="G16" s="155">
        <v>44821</v>
      </c>
      <c r="H16" s="155">
        <v>44828</v>
      </c>
      <c r="I16" s="162">
        <f t="shared" si="3"/>
        <v>8</v>
      </c>
      <c r="J16" s="340">
        <v>3800</v>
      </c>
      <c r="K16" s="158" t="s">
        <v>1004</v>
      </c>
      <c r="L16" s="334">
        <f t="shared" si="4"/>
        <v>8</v>
      </c>
      <c r="M16" s="158" t="s">
        <v>1005</v>
      </c>
      <c r="N16" s="159">
        <f t="shared" si="0"/>
        <v>30400</v>
      </c>
      <c r="O16" s="340">
        <v>11600</v>
      </c>
      <c r="P16" s="158" t="s">
        <v>1004</v>
      </c>
      <c r="Q16" s="334">
        <f t="shared" si="1"/>
        <v>6</v>
      </c>
      <c r="R16" s="158" t="s">
        <v>1005</v>
      </c>
      <c r="S16" s="159">
        <f t="shared" si="2"/>
        <v>69600</v>
      </c>
      <c r="T16" s="538">
        <v>4870</v>
      </c>
      <c r="U16" s="134"/>
    </row>
    <row r="17" spans="1:21" ht="22.5" customHeight="1">
      <c r="A17" s="504"/>
      <c r="B17" s="35">
        <v>2</v>
      </c>
      <c r="C17" s="72" t="str">
        <f>IF($B17="","",VLOOKUP($B17,②従事者明細!$A$3:$L$45,2,FALSE))</f>
        <v>〇〇花子</v>
      </c>
      <c r="D17" s="339" t="s">
        <v>1003</v>
      </c>
      <c r="E17" s="139">
        <v>401784</v>
      </c>
      <c r="F17" s="134">
        <v>138414</v>
      </c>
      <c r="G17" s="155">
        <v>44940</v>
      </c>
      <c r="H17" s="155">
        <v>44946</v>
      </c>
      <c r="I17" s="162">
        <f t="shared" si="3"/>
        <v>7</v>
      </c>
      <c r="J17" s="340">
        <v>3800</v>
      </c>
      <c r="K17" s="158" t="s">
        <v>1004</v>
      </c>
      <c r="L17" s="334">
        <f t="shared" si="4"/>
        <v>7</v>
      </c>
      <c r="M17" s="158" t="s">
        <v>1005</v>
      </c>
      <c r="N17" s="159">
        <f t="shared" si="0"/>
        <v>26600</v>
      </c>
      <c r="O17" s="340">
        <v>11600</v>
      </c>
      <c r="P17" s="158" t="s">
        <v>1004</v>
      </c>
      <c r="Q17" s="334">
        <f>IF(L17="","",L17-2)</f>
        <v>5</v>
      </c>
      <c r="R17" s="158" t="s">
        <v>1005</v>
      </c>
      <c r="S17" s="159">
        <f t="shared" si="2"/>
        <v>58000</v>
      </c>
      <c r="T17" s="538">
        <v>2435</v>
      </c>
      <c r="U17" s="134"/>
    </row>
    <row r="18" spans="1:21" ht="22.5" customHeight="1">
      <c r="A18" s="504"/>
      <c r="B18" s="35">
        <v>3</v>
      </c>
      <c r="C18" s="72" t="str">
        <f>IF($B18="","",VLOOKUP($B18,②従事者明細!$A$3:$L$45,2,FALSE))</f>
        <v>●●一郎</v>
      </c>
      <c r="D18" s="339" t="s">
        <v>1003</v>
      </c>
      <c r="E18" s="139">
        <v>382406</v>
      </c>
      <c r="F18" s="134">
        <v>138414</v>
      </c>
      <c r="G18" s="155">
        <v>44940</v>
      </c>
      <c r="H18" s="155">
        <v>44946</v>
      </c>
      <c r="I18" s="162">
        <f t="shared" si="3"/>
        <v>7</v>
      </c>
      <c r="J18" s="340">
        <v>3800</v>
      </c>
      <c r="K18" s="158" t="s">
        <v>1004</v>
      </c>
      <c r="L18" s="334">
        <f t="shared" si="4"/>
        <v>7</v>
      </c>
      <c r="M18" s="158" t="s">
        <v>1005</v>
      </c>
      <c r="N18" s="159">
        <f t="shared" si="0"/>
        <v>26600</v>
      </c>
      <c r="O18" s="340">
        <v>11600</v>
      </c>
      <c r="P18" s="158" t="s">
        <v>1004</v>
      </c>
      <c r="Q18" s="334">
        <f>IF(L18="","",L18-2)</f>
        <v>5</v>
      </c>
      <c r="R18" s="158" t="s">
        <v>1005</v>
      </c>
      <c r="S18" s="159">
        <f t="shared" si="2"/>
        <v>58000</v>
      </c>
      <c r="T18" s="538">
        <f>727+12136</f>
        <v>12863</v>
      </c>
      <c r="U18" s="134"/>
    </row>
    <row r="19" spans="1:21" ht="27.75" customHeight="1">
      <c r="A19" s="504"/>
      <c r="B19" s="35">
        <v>4</v>
      </c>
      <c r="C19" s="72" t="str">
        <f>IF($B19="","",VLOOKUP($B19,②従事者明細!$A$3:$L$45,2,FALSE))</f>
        <v>●●二郎</v>
      </c>
      <c r="D19" s="339" t="s">
        <v>1003</v>
      </c>
      <c r="E19" s="139">
        <v>382406</v>
      </c>
      <c r="F19" s="134">
        <v>282575</v>
      </c>
      <c r="G19" s="155">
        <v>44868</v>
      </c>
      <c r="H19" s="155">
        <v>44875</v>
      </c>
      <c r="I19" s="162">
        <f t="shared" si="3"/>
        <v>8</v>
      </c>
      <c r="J19" s="340">
        <v>3800</v>
      </c>
      <c r="K19" s="158" t="s">
        <v>1004</v>
      </c>
      <c r="L19" s="334">
        <f t="shared" si="4"/>
        <v>8</v>
      </c>
      <c r="M19" s="158" t="s">
        <v>1005</v>
      </c>
      <c r="N19" s="159">
        <f t="shared" si="0"/>
        <v>30400</v>
      </c>
      <c r="O19" s="340">
        <v>11600</v>
      </c>
      <c r="P19" s="158" t="s">
        <v>1004</v>
      </c>
      <c r="Q19" s="334">
        <f t="shared" si="1"/>
        <v>6</v>
      </c>
      <c r="R19" s="158" t="s">
        <v>1005</v>
      </c>
      <c r="S19" s="159">
        <f t="shared" si="2"/>
        <v>69600</v>
      </c>
      <c r="T19" s="538">
        <v>2144</v>
      </c>
      <c r="U19" s="134"/>
    </row>
    <row r="20" spans="1:21">
      <c r="A20" s="504"/>
      <c r="B20" s="35">
        <v>4</v>
      </c>
      <c r="C20" s="72" t="str">
        <f>IF($B20="","",VLOOKUP($B20,②従事者明細!$A$3:$L$45,2,FALSE))</f>
        <v>●●二郎</v>
      </c>
      <c r="D20" s="339" t="s">
        <v>1003</v>
      </c>
      <c r="E20" s="139">
        <v>382406</v>
      </c>
      <c r="F20" s="134">
        <v>197384</v>
      </c>
      <c r="G20" s="155">
        <v>44947</v>
      </c>
      <c r="H20" s="155">
        <v>44956</v>
      </c>
      <c r="I20" s="162">
        <f t="shared" si="3"/>
        <v>10</v>
      </c>
      <c r="J20" s="340">
        <v>3800</v>
      </c>
      <c r="K20" s="158" t="s">
        <v>1004</v>
      </c>
      <c r="L20" s="334">
        <f t="shared" si="4"/>
        <v>10</v>
      </c>
      <c r="M20" s="158" t="s">
        <v>1005</v>
      </c>
      <c r="N20" s="159">
        <f t="shared" si="0"/>
        <v>38000</v>
      </c>
      <c r="O20" s="340">
        <v>11600</v>
      </c>
      <c r="P20" s="158" t="s">
        <v>1004</v>
      </c>
      <c r="Q20" s="334">
        <f t="shared" si="1"/>
        <v>8</v>
      </c>
      <c r="R20" s="158" t="s">
        <v>1005</v>
      </c>
      <c r="S20" s="159">
        <f t="shared" si="2"/>
        <v>92800</v>
      </c>
      <c r="T20" s="538">
        <f>7962+38400</f>
        <v>46362</v>
      </c>
      <c r="U20" s="134"/>
    </row>
    <row r="21" spans="1:21">
      <c r="A21" s="504"/>
      <c r="B21" s="35">
        <v>4</v>
      </c>
      <c r="C21" s="72" t="str">
        <f>IF($B21="","",VLOOKUP($B21,②従事者明細!$A$3:$L$45,2,FALSE))</f>
        <v>●●二郎</v>
      </c>
      <c r="D21" s="339" t="s">
        <v>1003</v>
      </c>
      <c r="E21" s="139">
        <v>382406</v>
      </c>
      <c r="F21" s="134">
        <v>493283</v>
      </c>
      <c r="G21" s="155">
        <v>45179</v>
      </c>
      <c r="H21" s="155">
        <v>45188</v>
      </c>
      <c r="I21" s="162">
        <f t="shared" si="3"/>
        <v>10</v>
      </c>
      <c r="J21" s="340">
        <v>3800</v>
      </c>
      <c r="K21" s="158" t="s">
        <v>1004</v>
      </c>
      <c r="L21" s="334">
        <f t="shared" si="4"/>
        <v>10</v>
      </c>
      <c r="M21" s="158" t="s">
        <v>1005</v>
      </c>
      <c r="N21" s="159">
        <f t="shared" si="0"/>
        <v>38000</v>
      </c>
      <c r="O21" s="340">
        <v>11600</v>
      </c>
      <c r="P21" s="158" t="s">
        <v>1004</v>
      </c>
      <c r="Q21" s="334">
        <f t="shared" si="1"/>
        <v>8</v>
      </c>
      <c r="R21" s="158" t="s">
        <v>1005</v>
      </c>
      <c r="S21" s="159">
        <f t="shared" si="2"/>
        <v>92800</v>
      </c>
      <c r="T21" s="538">
        <v>2144</v>
      </c>
      <c r="U21" s="134"/>
    </row>
    <row r="22" spans="1:21" ht="24">
      <c r="A22" s="504"/>
      <c r="B22" s="35">
        <v>6</v>
      </c>
      <c r="C22" s="72" t="str">
        <f>IF($B22="","",VLOOKUP($B22,②従事者明細!$A$3:$L$45,2,FALSE))</f>
        <v>コンサル太郎</v>
      </c>
      <c r="D22" s="339" t="s">
        <v>1003</v>
      </c>
      <c r="E22" s="139">
        <v>401784</v>
      </c>
      <c r="F22" s="134">
        <v>442764</v>
      </c>
      <c r="G22" s="155">
        <v>44821</v>
      </c>
      <c r="H22" s="155">
        <v>44834</v>
      </c>
      <c r="I22" s="162">
        <f>IF(G22="","",H22-G22+1)</f>
        <v>14</v>
      </c>
      <c r="J22" s="340">
        <v>3800</v>
      </c>
      <c r="K22" s="158" t="s">
        <v>1004</v>
      </c>
      <c r="L22" s="334">
        <f t="shared" si="4"/>
        <v>14</v>
      </c>
      <c r="M22" s="158" t="s">
        <v>1005</v>
      </c>
      <c r="N22" s="159">
        <f t="shared" si="0"/>
        <v>53200</v>
      </c>
      <c r="O22" s="340">
        <v>11600</v>
      </c>
      <c r="P22" s="158" t="s">
        <v>1004</v>
      </c>
      <c r="Q22" s="334">
        <f t="shared" si="1"/>
        <v>12</v>
      </c>
      <c r="R22" s="158" t="s">
        <v>1005</v>
      </c>
      <c r="S22" s="159">
        <f t="shared" si="2"/>
        <v>139200</v>
      </c>
      <c r="T22" s="538">
        <v>14690</v>
      </c>
      <c r="U22" s="134"/>
    </row>
    <row r="23" spans="1:21" ht="24">
      <c r="A23" s="504"/>
      <c r="B23" s="35">
        <v>6</v>
      </c>
      <c r="C23" s="72" t="str">
        <f>IF($B23="","",VLOOKUP($B23,②従事者明細!$A$3:$L$45,2,FALSE))</f>
        <v>コンサル太郎</v>
      </c>
      <c r="D23" s="339" t="s">
        <v>1003</v>
      </c>
      <c r="E23" s="139">
        <v>401784</v>
      </c>
      <c r="F23" s="134">
        <v>277062</v>
      </c>
      <c r="G23" s="155">
        <v>44868</v>
      </c>
      <c r="H23" s="155">
        <v>44894</v>
      </c>
      <c r="I23" s="162">
        <f>IF(G23="","",H23-G23+1)</f>
        <v>27</v>
      </c>
      <c r="J23" s="340">
        <v>3800</v>
      </c>
      <c r="K23" s="158" t="s">
        <v>1004</v>
      </c>
      <c r="L23" s="334">
        <f t="shared" si="4"/>
        <v>27</v>
      </c>
      <c r="M23" s="158" t="s">
        <v>1005</v>
      </c>
      <c r="N23" s="159">
        <f t="shared" si="0"/>
        <v>102600</v>
      </c>
      <c r="O23" s="340">
        <v>11600</v>
      </c>
      <c r="P23" s="158" t="s">
        <v>1004</v>
      </c>
      <c r="Q23" s="334">
        <f t="shared" si="1"/>
        <v>25</v>
      </c>
      <c r="R23" s="158" t="s">
        <v>1005</v>
      </c>
      <c r="S23" s="159">
        <f t="shared" si="2"/>
        <v>290000</v>
      </c>
      <c r="T23" s="538">
        <v>11906</v>
      </c>
      <c r="U23" s="134"/>
    </row>
    <row r="24" spans="1:21" ht="24">
      <c r="A24" s="504"/>
      <c r="B24" s="35">
        <v>6</v>
      </c>
      <c r="C24" s="72" t="str">
        <f>IF($B24="","",VLOOKUP($B24,②従事者明細!$A$3:$L$45,2,FALSE))</f>
        <v>コンサル太郎</v>
      </c>
      <c r="D24" s="339" t="s">
        <v>1003</v>
      </c>
      <c r="E24" s="139">
        <v>401784</v>
      </c>
      <c r="F24" s="134">
        <v>234659</v>
      </c>
      <c r="G24" s="155">
        <v>44940</v>
      </c>
      <c r="H24" s="155">
        <v>44956</v>
      </c>
      <c r="I24" s="162">
        <f t="shared" si="3"/>
        <v>17</v>
      </c>
      <c r="J24" s="340">
        <v>3800</v>
      </c>
      <c r="K24" s="158" t="s">
        <v>1004</v>
      </c>
      <c r="L24" s="334">
        <f t="shared" si="4"/>
        <v>17</v>
      </c>
      <c r="M24" s="158" t="s">
        <v>1005</v>
      </c>
      <c r="N24" s="159">
        <f t="shared" si="0"/>
        <v>64600</v>
      </c>
      <c r="O24" s="340">
        <v>11600</v>
      </c>
      <c r="P24" s="158" t="s">
        <v>1004</v>
      </c>
      <c r="Q24" s="334">
        <f t="shared" si="1"/>
        <v>15</v>
      </c>
      <c r="R24" s="158" t="s">
        <v>1005</v>
      </c>
      <c r="S24" s="159">
        <f t="shared" si="2"/>
        <v>174000</v>
      </c>
      <c r="T24" s="538">
        <v>14690</v>
      </c>
      <c r="U24" s="134"/>
    </row>
    <row r="25" spans="1:21" ht="24">
      <c r="A25" s="504"/>
      <c r="B25" s="35">
        <v>6</v>
      </c>
      <c r="C25" s="72" t="str">
        <f>IF($B25="","",VLOOKUP($B25,②従事者明細!$A$3:$L$45,2,FALSE))</f>
        <v>コンサル太郎</v>
      </c>
      <c r="D25" s="339" t="s">
        <v>1003</v>
      </c>
      <c r="E25" s="139">
        <v>401784</v>
      </c>
      <c r="F25" s="134">
        <v>475447</v>
      </c>
      <c r="G25" s="155">
        <v>45179</v>
      </c>
      <c r="H25" s="155">
        <v>45188</v>
      </c>
      <c r="I25" s="162">
        <f t="shared" si="3"/>
        <v>10</v>
      </c>
      <c r="J25" s="340">
        <v>3800</v>
      </c>
      <c r="K25" s="158" t="s">
        <v>1004</v>
      </c>
      <c r="L25" s="334">
        <f>I25</f>
        <v>10</v>
      </c>
      <c r="M25" s="158" t="s">
        <v>1005</v>
      </c>
      <c r="N25" s="159">
        <f t="shared" si="0"/>
        <v>38000</v>
      </c>
      <c r="O25" s="340">
        <v>11600</v>
      </c>
      <c r="P25" s="158" t="s">
        <v>1004</v>
      </c>
      <c r="Q25" s="334">
        <f t="shared" si="1"/>
        <v>8</v>
      </c>
      <c r="R25" s="158" t="s">
        <v>1005</v>
      </c>
      <c r="S25" s="159">
        <f t="shared" si="2"/>
        <v>92800</v>
      </c>
      <c r="T25" s="538">
        <v>11906</v>
      </c>
      <c r="U25" s="134"/>
    </row>
    <row r="26" spans="1:21" ht="24">
      <c r="A26" s="504"/>
      <c r="B26" s="35">
        <v>7</v>
      </c>
      <c r="C26" s="72" t="str">
        <f>IF($B26="","",VLOOKUP($B26,②従事者明細!$A$3:$L$45,2,FALSE))</f>
        <v>コンサル花子</v>
      </c>
      <c r="D26" s="339" t="s">
        <v>1003</v>
      </c>
      <c r="E26" s="139">
        <v>401784</v>
      </c>
      <c r="F26" s="134">
        <v>212487</v>
      </c>
      <c r="G26" s="155">
        <v>44880</v>
      </c>
      <c r="H26" s="155">
        <v>44896</v>
      </c>
      <c r="I26" s="162">
        <f t="shared" si="3"/>
        <v>17</v>
      </c>
      <c r="J26" s="340">
        <v>3800</v>
      </c>
      <c r="K26" s="158" t="s">
        <v>1004</v>
      </c>
      <c r="L26" s="334">
        <f t="shared" si="4"/>
        <v>17</v>
      </c>
      <c r="M26" s="158" t="s">
        <v>1005</v>
      </c>
      <c r="N26" s="159">
        <f t="shared" si="0"/>
        <v>64600</v>
      </c>
      <c r="O26" s="340">
        <v>11600</v>
      </c>
      <c r="P26" s="158" t="s">
        <v>1004</v>
      </c>
      <c r="Q26" s="334">
        <f t="shared" si="1"/>
        <v>15</v>
      </c>
      <c r="R26" s="158" t="s">
        <v>1005</v>
      </c>
      <c r="S26" s="159">
        <f t="shared" si="2"/>
        <v>174000</v>
      </c>
      <c r="T26" s="538">
        <v>0</v>
      </c>
      <c r="U26" s="134"/>
    </row>
    <row r="27" spans="1:21" ht="24">
      <c r="A27" s="504"/>
      <c r="B27" s="35">
        <v>7</v>
      </c>
      <c r="C27" s="72" t="str">
        <f>IF($B27="","",VLOOKUP($B27,②従事者明細!$A$3:$L$45,2,FALSE))</f>
        <v>コンサル花子</v>
      </c>
      <c r="D27" s="339" t="s">
        <v>1003</v>
      </c>
      <c r="E27" s="139">
        <v>401784</v>
      </c>
      <c r="F27" s="134">
        <v>148964</v>
      </c>
      <c r="G27" s="155">
        <v>44940</v>
      </c>
      <c r="H27" s="155">
        <v>44961</v>
      </c>
      <c r="I27" s="162">
        <f>IF(G27="","",H27-G27+1)</f>
        <v>22</v>
      </c>
      <c r="J27" s="340">
        <v>3800</v>
      </c>
      <c r="K27" s="158" t="s">
        <v>1004</v>
      </c>
      <c r="L27" s="334">
        <f t="shared" si="4"/>
        <v>22</v>
      </c>
      <c r="M27" s="158" t="s">
        <v>1005</v>
      </c>
      <c r="N27" s="159">
        <f t="shared" si="0"/>
        <v>83600</v>
      </c>
      <c r="O27" s="340">
        <v>11600</v>
      </c>
      <c r="P27" s="158" t="s">
        <v>1004</v>
      </c>
      <c r="Q27" s="334">
        <f t="shared" si="1"/>
        <v>20</v>
      </c>
      <c r="R27" s="158" t="s">
        <v>1005</v>
      </c>
      <c r="S27" s="159">
        <f t="shared" si="2"/>
        <v>232000</v>
      </c>
      <c r="T27" s="538">
        <v>0</v>
      </c>
      <c r="U27" s="134"/>
    </row>
    <row r="28" spans="1:21" ht="24">
      <c r="A28" s="504"/>
      <c r="B28" s="35">
        <v>8</v>
      </c>
      <c r="C28" s="72" t="str">
        <f>IF($B28="","",VLOOKUP($B28,②従事者明細!$A$3:$L$45,2,FALSE))</f>
        <v>コンサル一郎</v>
      </c>
      <c r="D28" s="339" t="s">
        <v>1003</v>
      </c>
      <c r="E28" s="139">
        <v>401784</v>
      </c>
      <c r="F28" s="134">
        <v>249254</v>
      </c>
      <c r="G28" s="155">
        <v>44940</v>
      </c>
      <c r="H28" s="155">
        <v>44949</v>
      </c>
      <c r="I28" s="162">
        <f t="shared" si="3"/>
        <v>10</v>
      </c>
      <c r="J28" s="340">
        <v>3800</v>
      </c>
      <c r="K28" s="158" t="s">
        <v>1004</v>
      </c>
      <c r="L28" s="334">
        <f t="shared" si="4"/>
        <v>10</v>
      </c>
      <c r="M28" s="158" t="s">
        <v>1005</v>
      </c>
      <c r="N28" s="159">
        <f t="shared" si="0"/>
        <v>38000</v>
      </c>
      <c r="O28" s="340">
        <v>11600</v>
      </c>
      <c r="P28" s="158" t="s">
        <v>1004</v>
      </c>
      <c r="Q28" s="334">
        <f t="shared" si="1"/>
        <v>8</v>
      </c>
      <c r="R28" s="158" t="s">
        <v>1005</v>
      </c>
      <c r="S28" s="159">
        <f t="shared" si="2"/>
        <v>92800</v>
      </c>
      <c r="T28" s="538">
        <v>22490</v>
      </c>
      <c r="U28" s="134"/>
    </row>
    <row r="29" spans="1:21" ht="24">
      <c r="A29" s="504"/>
      <c r="B29" s="35">
        <v>9</v>
      </c>
      <c r="C29" s="72" t="str">
        <f>IF($B29="","",VLOOKUP($B29,②従事者明細!$A$3:$L$45,2,FALSE))</f>
        <v>コンサル二郎</v>
      </c>
      <c r="D29" s="339" t="s">
        <v>1003</v>
      </c>
      <c r="E29" s="139">
        <v>401784</v>
      </c>
      <c r="F29" s="134">
        <v>212487</v>
      </c>
      <c r="G29" s="155">
        <v>44880</v>
      </c>
      <c r="H29" s="155">
        <v>44896</v>
      </c>
      <c r="I29" s="162">
        <f t="shared" si="3"/>
        <v>17</v>
      </c>
      <c r="J29" s="340">
        <v>3800</v>
      </c>
      <c r="K29" s="158" t="s">
        <v>1004</v>
      </c>
      <c r="L29" s="334">
        <f t="shared" si="4"/>
        <v>17</v>
      </c>
      <c r="M29" s="158" t="s">
        <v>1005</v>
      </c>
      <c r="N29" s="159">
        <f t="shared" si="0"/>
        <v>64600</v>
      </c>
      <c r="O29" s="340">
        <v>11600</v>
      </c>
      <c r="P29" s="158" t="s">
        <v>1004</v>
      </c>
      <c r="Q29" s="334">
        <f t="shared" si="1"/>
        <v>15</v>
      </c>
      <c r="R29" s="158" t="s">
        <v>1005</v>
      </c>
      <c r="S29" s="159">
        <f t="shared" si="2"/>
        <v>174000</v>
      </c>
      <c r="T29" s="538">
        <v>19108</v>
      </c>
      <c r="U29" s="134"/>
    </row>
    <row r="30" spans="1:21">
      <c r="A30" s="504"/>
      <c r="B30" s="35"/>
      <c r="C30" s="72" t="str">
        <f>IF($B30="","",VLOOKUP($B30,②従事者明細!$A$3:$L$45,2,FALSE))</f>
        <v/>
      </c>
      <c r="D30" s="339"/>
      <c r="E30" s="139"/>
      <c r="F30" s="134"/>
      <c r="G30" s="155"/>
      <c r="H30" s="155"/>
      <c r="I30" s="162" t="str">
        <f t="shared" si="3"/>
        <v/>
      </c>
      <c r="J30" s="340"/>
      <c r="K30" s="158" t="s">
        <v>1004</v>
      </c>
      <c r="L30" s="334" t="str">
        <f t="shared" si="4"/>
        <v/>
      </c>
      <c r="M30" s="158" t="s">
        <v>1005</v>
      </c>
      <c r="N30" s="159" t="str">
        <f t="shared" si="0"/>
        <v/>
      </c>
      <c r="O30" s="340"/>
      <c r="P30" s="158" t="s">
        <v>1004</v>
      </c>
      <c r="Q30" s="334" t="str">
        <f t="shared" si="1"/>
        <v/>
      </c>
      <c r="R30" s="158" t="s">
        <v>1005</v>
      </c>
      <c r="S30" s="159" t="str">
        <f t="shared" si="2"/>
        <v/>
      </c>
      <c r="T30" s="538"/>
      <c r="U30" s="134"/>
    </row>
    <row r="31" spans="1:21">
      <c r="A31" s="504"/>
      <c r="B31" s="35"/>
      <c r="C31" s="72" t="str">
        <f>IF($B31="","",VLOOKUP($B31,②従事者明細!$A$3:$L$45,2,FALSE))</f>
        <v/>
      </c>
      <c r="D31" s="339"/>
      <c r="E31" s="139"/>
      <c r="F31" s="134"/>
      <c r="G31" s="155"/>
      <c r="H31" s="155"/>
      <c r="I31" s="162" t="str">
        <f t="shared" si="3"/>
        <v/>
      </c>
      <c r="J31" s="340"/>
      <c r="K31" s="158" t="s">
        <v>1004</v>
      </c>
      <c r="L31" s="334" t="str">
        <f t="shared" si="4"/>
        <v/>
      </c>
      <c r="M31" s="158" t="s">
        <v>1005</v>
      </c>
      <c r="N31" s="159" t="str">
        <f t="shared" si="0"/>
        <v/>
      </c>
      <c r="O31" s="340"/>
      <c r="P31" s="158" t="s">
        <v>1004</v>
      </c>
      <c r="Q31" s="334" t="str">
        <f t="shared" si="1"/>
        <v/>
      </c>
      <c r="R31" s="158" t="s">
        <v>1005</v>
      </c>
      <c r="S31" s="159" t="str">
        <f t="shared" si="2"/>
        <v/>
      </c>
      <c r="T31" s="538"/>
      <c r="U31" s="134"/>
    </row>
    <row r="32" spans="1:21">
      <c r="A32" s="504"/>
      <c r="B32" s="35"/>
      <c r="C32" s="72" t="str">
        <f>IF($B32="","",VLOOKUP($B32,②従事者明細!$A$3:$L$45,2,FALSE))</f>
        <v/>
      </c>
      <c r="D32" s="339"/>
      <c r="E32" s="139"/>
      <c r="F32" s="134"/>
      <c r="G32" s="155"/>
      <c r="H32" s="155"/>
      <c r="I32" s="162" t="str">
        <f t="shared" si="3"/>
        <v/>
      </c>
      <c r="J32" s="340"/>
      <c r="K32" s="158" t="s">
        <v>1004</v>
      </c>
      <c r="L32" s="334" t="str">
        <f t="shared" si="4"/>
        <v/>
      </c>
      <c r="M32" s="158" t="s">
        <v>1005</v>
      </c>
      <c r="N32" s="159" t="str">
        <f t="shared" si="0"/>
        <v/>
      </c>
      <c r="O32" s="340"/>
      <c r="P32" s="158" t="s">
        <v>1004</v>
      </c>
      <c r="Q32" s="334" t="str">
        <f t="shared" si="1"/>
        <v/>
      </c>
      <c r="R32" s="158" t="s">
        <v>1005</v>
      </c>
      <c r="S32" s="159" t="str">
        <f t="shared" si="2"/>
        <v/>
      </c>
      <c r="T32" s="538"/>
      <c r="U32" s="134"/>
    </row>
    <row r="33" spans="1:21">
      <c r="A33" s="504"/>
      <c r="B33" s="35"/>
      <c r="C33" s="72" t="str">
        <f>IF($B33="","",VLOOKUP($B33,②従事者明細!$A$3:$L$45,2,FALSE))</f>
        <v/>
      </c>
      <c r="D33" s="339"/>
      <c r="E33" s="139"/>
      <c r="F33" s="134"/>
      <c r="G33" s="155"/>
      <c r="H33" s="155"/>
      <c r="I33" s="162" t="str">
        <f t="shared" si="3"/>
        <v/>
      </c>
      <c r="J33" s="340"/>
      <c r="K33" s="158" t="s">
        <v>1004</v>
      </c>
      <c r="L33" s="334" t="str">
        <f t="shared" si="4"/>
        <v/>
      </c>
      <c r="M33" s="158" t="s">
        <v>1005</v>
      </c>
      <c r="N33" s="159" t="str">
        <f t="shared" si="0"/>
        <v/>
      </c>
      <c r="O33" s="340"/>
      <c r="P33" s="158" t="s">
        <v>1004</v>
      </c>
      <c r="Q33" s="334" t="str">
        <f t="shared" si="1"/>
        <v/>
      </c>
      <c r="R33" s="158" t="s">
        <v>1005</v>
      </c>
      <c r="S33" s="159" t="str">
        <f t="shared" si="2"/>
        <v/>
      </c>
      <c r="T33" s="538"/>
      <c r="U33" s="134"/>
    </row>
    <row r="34" spans="1:21" ht="24" customHeight="1">
      <c r="A34" s="504"/>
      <c r="B34" s="35"/>
      <c r="C34" s="72" t="str">
        <f>IF($B34="","",VLOOKUP($B34,②従事者明細!$A$3:$L$45,2,FALSE))</f>
        <v/>
      </c>
      <c r="D34" s="339"/>
      <c r="E34" s="139"/>
      <c r="F34" s="134"/>
      <c r="G34" s="155"/>
      <c r="H34" s="155"/>
      <c r="I34" s="162" t="str">
        <f t="shared" si="3"/>
        <v/>
      </c>
      <c r="J34" s="340"/>
      <c r="K34" s="158" t="s">
        <v>1004</v>
      </c>
      <c r="L34" s="334" t="str">
        <f t="shared" si="4"/>
        <v/>
      </c>
      <c r="M34" s="158" t="s">
        <v>1005</v>
      </c>
      <c r="N34" s="159" t="str">
        <f t="shared" si="0"/>
        <v/>
      </c>
      <c r="O34" s="340"/>
      <c r="P34" s="158" t="s">
        <v>1004</v>
      </c>
      <c r="Q34" s="334" t="str">
        <f t="shared" si="1"/>
        <v/>
      </c>
      <c r="R34" s="158" t="s">
        <v>1005</v>
      </c>
      <c r="S34" s="159" t="str">
        <f t="shared" si="2"/>
        <v/>
      </c>
      <c r="T34" s="538"/>
      <c r="U34" s="134"/>
    </row>
    <row r="35" spans="1:21" ht="24" customHeight="1">
      <c r="A35" s="504"/>
      <c r="B35" s="35"/>
      <c r="C35" s="72" t="str">
        <f>IF($B35="","",VLOOKUP($B35,②従事者明細!$A$3:$L$45,2,FALSE))</f>
        <v/>
      </c>
      <c r="D35" s="339"/>
      <c r="E35" s="139"/>
      <c r="F35" s="134"/>
      <c r="G35" s="155"/>
      <c r="H35" s="155"/>
      <c r="I35" s="162" t="str">
        <f t="shared" si="3"/>
        <v/>
      </c>
      <c r="J35" s="340"/>
      <c r="K35" s="158" t="s">
        <v>1004</v>
      </c>
      <c r="L35" s="334" t="str">
        <f t="shared" si="4"/>
        <v/>
      </c>
      <c r="M35" s="158" t="s">
        <v>1005</v>
      </c>
      <c r="N35" s="159" t="str">
        <f t="shared" si="0"/>
        <v/>
      </c>
      <c r="O35" s="340"/>
      <c r="P35" s="158" t="s">
        <v>1004</v>
      </c>
      <c r="Q35" s="334" t="str">
        <f t="shared" si="1"/>
        <v/>
      </c>
      <c r="R35" s="158" t="s">
        <v>1005</v>
      </c>
      <c r="S35" s="159" t="str">
        <f t="shared" si="2"/>
        <v/>
      </c>
      <c r="T35" s="538"/>
      <c r="U35" s="134"/>
    </row>
    <row r="36" spans="1:21" ht="24" hidden="1" customHeight="1">
      <c r="A36" s="504"/>
      <c r="B36" s="35"/>
      <c r="C36" s="72" t="str">
        <f>IF($B36="","",VLOOKUP($B36,②従事者明細!$A$3:$L$45,2,FALSE))</f>
        <v/>
      </c>
      <c r="D36" s="339"/>
      <c r="E36" s="139"/>
      <c r="F36" s="134"/>
      <c r="G36" s="155"/>
      <c r="H36" s="155"/>
      <c r="I36" s="162" t="str">
        <f t="shared" si="3"/>
        <v/>
      </c>
      <c r="J36" s="340"/>
      <c r="K36" s="158" t="s">
        <v>1004</v>
      </c>
      <c r="L36" s="334" t="str">
        <f t="shared" si="4"/>
        <v/>
      </c>
      <c r="M36" s="158" t="s">
        <v>1005</v>
      </c>
      <c r="N36" s="159" t="str">
        <f t="shared" si="0"/>
        <v/>
      </c>
      <c r="O36" s="340"/>
      <c r="P36" s="158" t="s">
        <v>1004</v>
      </c>
      <c r="Q36" s="334" t="str">
        <f t="shared" si="1"/>
        <v/>
      </c>
      <c r="R36" s="158" t="s">
        <v>1005</v>
      </c>
      <c r="S36" s="159" t="str">
        <f t="shared" si="2"/>
        <v/>
      </c>
      <c r="T36" s="538"/>
      <c r="U36" s="134"/>
    </row>
    <row r="37" spans="1:21" ht="24" hidden="1" customHeight="1">
      <c r="A37" s="504"/>
      <c r="B37" s="35"/>
      <c r="C37" s="72" t="str">
        <f>IF($B37="","",VLOOKUP($B37,②従事者明細!$A$3:$L$45,2,FALSE))</f>
        <v/>
      </c>
      <c r="D37" s="339"/>
      <c r="E37" s="139"/>
      <c r="F37" s="134"/>
      <c r="G37" s="155"/>
      <c r="H37" s="155"/>
      <c r="I37" s="162" t="str">
        <f t="shared" si="3"/>
        <v/>
      </c>
      <c r="J37" s="340"/>
      <c r="K37" s="158" t="s">
        <v>1004</v>
      </c>
      <c r="L37" s="334" t="str">
        <f t="shared" si="4"/>
        <v/>
      </c>
      <c r="M37" s="158" t="s">
        <v>1005</v>
      </c>
      <c r="N37" s="159" t="str">
        <f t="shared" si="0"/>
        <v/>
      </c>
      <c r="O37" s="340"/>
      <c r="P37" s="158" t="s">
        <v>1004</v>
      </c>
      <c r="Q37" s="334" t="str">
        <f t="shared" si="1"/>
        <v/>
      </c>
      <c r="R37" s="158" t="s">
        <v>1005</v>
      </c>
      <c r="S37" s="159" t="str">
        <f t="shared" si="2"/>
        <v/>
      </c>
      <c r="T37" s="538"/>
      <c r="U37" s="134"/>
    </row>
    <row r="38" spans="1:21" ht="24" hidden="1" customHeight="1">
      <c r="A38" s="504"/>
      <c r="B38" s="35"/>
      <c r="C38" s="72" t="str">
        <f>IF($B38="","",VLOOKUP($B38,②従事者明細!$A$3:$L$45,2,FALSE))</f>
        <v/>
      </c>
      <c r="D38" s="339"/>
      <c r="E38" s="139"/>
      <c r="F38" s="134"/>
      <c r="G38" s="155"/>
      <c r="H38" s="155"/>
      <c r="I38" s="162" t="str">
        <f t="shared" si="3"/>
        <v/>
      </c>
      <c r="J38" s="340"/>
      <c r="K38" s="158" t="s">
        <v>1004</v>
      </c>
      <c r="L38" s="334" t="str">
        <f t="shared" si="4"/>
        <v/>
      </c>
      <c r="M38" s="158" t="s">
        <v>1005</v>
      </c>
      <c r="N38" s="159" t="str">
        <f t="shared" si="0"/>
        <v/>
      </c>
      <c r="O38" s="340"/>
      <c r="P38" s="158" t="s">
        <v>1004</v>
      </c>
      <c r="Q38" s="334" t="str">
        <f t="shared" si="1"/>
        <v/>
      </c>
      <c r="R38" s="158" t="s">
        <v>1005</v>
      </c>
      <c r="S38" s="159" t="str">
        <f t="shared" si="2"/>
        <v/>
      </c>
      <c r="T38" s="538"/>
      <c r="U38" s="134"/>
    </row>
    <row r="39" spans="1:21" ht="24" hidden="1" customHeight="1">
      <c r="A39" s="504"/>
      <c r="B39" s="35"/>
      <c r="C39" s="72" t="str">
        <f>IF($B39="","",VLOOKUP($B39,②従事者明細!$A$3:$L$45,2,FALSE))</f>
        <v/>
      </c>
      <c r="D39" s="339"/>
      <c r="E39" s="139"/>
      <c r="F39" s="134"/>
      <c r="G39" s="155"/>
      <c r="H39" s="155"/>
      <c r="I39" s="162" t="str">
        <f t="shared" si="3"/>
        <v/>
      </c>
      <c r="J39" s="340"/>
      <c r="K39" s="158" t="s">
        <v>1004</v>
      </c>
      <c r="L39" s="334" t="str">
        <f t="shared" si="4"/>
        <v/>
      </c>
      <c r="M39" s="158" t="s">
        <v>1005</v>
      </c>
      <c r="N39" s="159" t="str">
        <f t="shared" si="0"/>
        <v/>
      </c>
      <c r="O39" s="340"/>
      <c r="P39" s="158" t="s">
        <v>1004</v>
      </c>
      <c r="Q39" s="334" t="str">
        <f t="shared" si="1"/>
        <v/>
      </c>
      <c r="R39" s="158" t="s">
        <v>1005</v>
      </c>
      <c r="S39" s="159" t="str">
        <f t="shared" si="2"/>
        <v/>
      </c>
      <c r="T39" s="538"/>
      <c r="U39" s="134"/>
    </row>
    <row r="40" spans="1:21" ht="24" hidden="1" customHeight="1">
      <c r="A40" s="504"/>
      <c r="B40" s="35"/>
      <c r="C40" s="72" t="str">
        <f>IF($B40="","",VLOOKUP($B40,②従事者明細!$A$3:$L$45,2,FALSE))</f>
        <v/>
      </c>
      <c r="D40" s="339"/>
      <c r="E40" s="139"/>
      <c r="F40" s="134"/>
      <c r="G40" s="155"/>
      <c r="H40" s="155"/>
      <c r="I40" s="162" t="str">
        <f t="shared" si="3"/>
        <v/>
      </c>
      <c r="J40" s="340"/>
      <c r="K40" s="158" t="s">
        <v>1004</v>
      </c>
      <c r="L40" s="334" t="str">
        <f t="shared" si="4"/>
        <v/>
      </c>
      <c r="M40" s="158" t="s">
        <v>1005</v>
      </c>
      <c r="N40" s="159" t="str">
        <f t="shared" si="0"/>
        <v/>
      </c>
      <c r="O40" s="340"/>
      <c r="P40" s="158" t="s">
        <v>1004</v>
      </c>
      <c r="Q40" s="334" t="str">
        <f t="shared" si="1"/>
        <v/>
      </c>
      <c r="R40" s="158" t="s">
        <v>1005</v>
      </c>
      <c r="S40" s="159" t="str">
        <f t="shared" si="2"/>
        <v/>
      </c>
      <c r="T40" s="538"/>
      <c r="U40" s="134"/>
    </row>
    <row r="41" spans="1:21" ht="24" hidden="1" customHeight="1">
      <c r="A41" s="504"/>
      <c r="B41" s="35"/>
      <c r="C41" s="72" t="str">
        <f>IF($B41="","",VLOOKUP($B41,②従事者明細!$A$3:$L$45,2,FALSE))</f>
        <v/>
      </c>
      <c r="D41" s="339"/>
      <c r="E41" s="139"/>
      <c r="F41" s="134"/>
      <c r="G41" s="155"/>
      <c r="H41" s="155"/>
      <c r="I41" s="162" t="str">
        <f t="shared" si="3"/>
        <v/>
      </c>
      <c r="J41" s="340"/>
      <c r="K41" s="158" t="s">
        <v>1004</v>
      </c>
      <c r="L41" s="334" t="str">
        <f t="shared" si="4"/>
        <v/>
      </c>
      <c r="M41" s="158" t="s">
        <v>1005</v>
      </c>
      <c r="N41" s="159" t="str">
        <f t="shared" si="0"/>
        <v/>
      </c>
      <c r="O41" s="340"/>
      <c r="P41" s="158" t="s">
        <v>1004</v>
      </c>
      <c r="Q41" s="334" t="str">
        <f t="shared" si="1"/>
        <v/>
      </c>
      <c r="R41" s="158" t="s">
        <v>1005</v>
      </c>
      <c r="S41" s="159" t="str">
        <f t="shared" si="2"/>
        <v/>
      </c>
      <c r="T41" s="538"/>
      <c r="U41" s="134"/>
    </row>
    <row r="42" spans="1:21" ht="24" hidden="1" customHeight="1">
      <c r="A42" s="504"/>
      <c r="B42" s="35"/>
      <c r="C42" s="72" t="str">
        <f>IF($B42="","",VLOOKUP($B42,②従事者明細!$A$3:$L$45,2,FALSE))</f>
        <v/>
      </c>
      <c r="D42" s="339"/>
      <c r="E42" s="139"/>
      <c r="F42" s="134"/>
      <c r="G42" s="155"/>
      <c r="H42" s="155"/>
      <c r="I42" s="162" t="str">
        <f t="shared" si="3"/>
        <v/>
      </c>
      <c r="J42" s="340"/>
      <c r="K42" s="158" t="s">
        <v>1004</v>
      </c>
      <c r="L42" s="334" t="str">
        <f t="shared" si="4"/>
        <v/>
      </c>
      <c r="M42" s="158" t="s">
        <v>1005</v>
      </c>
      <c r="N42" s="159" t="str">
        <f t="shared" si="0"/>
        <v/>
      </c>
      <c r="O42" s="340"/>
      <c r="P42" s="158" t="s">
        <v>1004</v>
      </c>
      <c r="Q42" s="334" t="str">
        <f t="shared" si="1"/>
        <v/>
      </c>
      <c r="R42" s="158" t="s">
        <v>1005</v>
      </c>
      <c r="S42" s="159" t="str">
        <f t="shared" si="2"/>
        <v/>
      </c>
      <c r="T42" s="538"/>
      <c r="U42" s="134"/>
    </row>
    <row r="43" spans="1:21" ht="24" hidden="1" customHeight="1">
      <c r="A43" s="504"/>
      <c r="B43" s="35"/>
      <c r="C43" s="72" t="str">
        <f>IF($B43="","",VLOOKUP($B43,②従事者明細!$A$3:$L$45,2,FALSE))</f>
        <v/>
      </c>
      <c r="D43" s="339"/>
      <c r="E43" s="139"/>
      <c r="F43" s="134"/>
      <c r="G43" s="155"/>
      <c r="H43" s="155"/>
      <c r="I43" s="162" t="str">
        <f t="shared" si="3"/>
        <v/>
      </c>
      <c r="J43" s="340"/>
      <c r="K43" s="158" t="s">
        <v>1004</v>
      </c>
      <c r="L43" s="334" t="str">
        <f t="shared" si="4"/>
        <v/>
      </c>
      <c r="M43" s="158" t="s">
        <v>1005</v>
      </c>
      <c r="N43" s="159" t="str">
        <f t="shared" si="0"/>
        <v/>
      </c>
      <c r="O43" s="340"/>
      <c r="P43" s="158" t="s">
        <v>1004</v>
      </c>
      <c r="Q43" s="334" t="str">
        <f t="shared" si="1"/>
        <v/>
      </c>
      <c r="R43" s="158" t="s">
        <v>1005</v>
      </c>
      <c r="S43" s="159" t="str">
        <f t="shared" si="2"/>
        <v/>
      </c>
      <c r="T43" s="538"/>
      <c r="U43" s="134"/>
    </row>
    <row r="44" spans="1:21" ht="24" hidden="1" customHeight="1">
      <c r="A44" s="504"/>
      <c r="B44" s="35"/>
      <c r="C44" s="72" t="str">
        <f>IF($B44="","",VLOOKUP($B44,②従事者明細!$A$3:$L$45,2,FALSE))</f>
        <v/>
      </c>
      <c r="D44" s="339"/>
      <c r="E44" s="139"/>
      <c r="F44" s="134"/>
      <c r="G44" s="155"/>
      <c r="H44" s="155"/>
      <c r="I44" s="162" t="str">
        <f t="shared" si="3"/>
        <v/>
      </c>
      <c r="J44" s="340"/>
      <c r="K44" s="158" t="s">
        <v>1004</v>
      </c>
      <c r="L44" s="334" t="str">
        <f t="shared" si="4"/>
        <v/>
      </c>
      <c r="M44" s="158" t="s">
        <v>1005</v>
      </c>
      <c r="N44" s="159" t="str">
        <f t="shared" si="0"/>
        <v/>
      </c>
      <c r="O44" s="340"/>
      <c r="P44" s="158" t="s">
        <v>1004</v>
      </c>
      <c r="Q44" s="334" t="str">
        <f t="shared" si="1"/>
        <v/>
      </c>
      <c r="R44" s="158" t="s">
        <v>1005</v>
      </c>
      <c r="S44" s="159" t="str">
        <f t="shared" si="2"/>
        <v/>
      </c>
      <c r="T44" s="538"/>
      <c r="U44" s="134"/>
    </row>
    <row r="45" spans="1:21" ht="24" hidden="1" customHeight="1">
      <c r="A45" s="504"/>
      <c r="B45" s="35"/>
      <c r="C45" s="72" t="str">
        <f>IF($B45="","",VLOOKUP($B45,②従事者明細!$A$3:$L$45,2,FALSE))</f>
        <v/>
      </c>
      <c r="D45" s="339"/>
      <c r="E45" s="139"/>
      <c r="F45" s="134"/>
      <c r="G45" s="155"/>
      <c r="H45" s="155"/>
      <c r="I45" s="162" t="str">
        <f t="shared" si="3"/>
        <v/>
      </c>
      <c r="J45" s="340"/>
      <c r="K45" s="158" t="s">
        <v>1004</v>
      </c>
      <c r="L45" s="334" t="str">
        <f t="shared" si="4"/>
        <v/>
      </c>
      <c r="M45" s="158" t="s">
        <v>1005</v>
      </c>
      <c r="N45" s="159" t="str">
        <f t="shared" si="0"/>
        <v/>
      </c>
      <c r="O45" s="340"/>
      <c r="P45" s="158" t="s">
        <v>1004</v>
      </c>
      <c r="Q45" s="334" t="str">
        <f t="shared" si="1"/>
        <v/>
      </c>
      <c r="R45" s="158" t="s">
        <v>1005</v>
      </c>
      <c r="S45" s="159" t="str">
        <f t="shared" si="2"/>
        <v/>
      </c>
      <c r="T45" s="538"/>
      <c r="U45" s="134"/>
    </row>
    <row r="46" spans="1:21" ht="24" hidden="1" customHeight="1">
      <c r="A46" s="504"/>
      <c r="B46" s="35"/>
      <c r="C46" s="72" t="str">
        <f>IF($B46="","",VLOOKUP($B46,②従事者明細!$A$3:$L$45,2,FALSE))</f>
        <v/>
      </c>
      <c r="D46" s="339"/>
      <c r="E46" s="139"/>
      <c r="F46" s="134"/>
      <c r="G46" s="155"/>
      <c r="H46" s="155"/>
      <c r="I46" s="162" t="str">
        <f t="shared" si="3"/>
        <v/>
      </c>
      <c r="J46" s="340"/>
      <c r="K46" s="158" t="s">
        <v>1004</v>
      </c>
      <c r="L46" s="334" t="str">
        <f t="shared" si="4"/>
        <v/>
      </c>
      <c r="M46" s="158" t="s">
        <v>1005</v>
      </c>
      <c r="N46" s="159" t="str">
        <f t="shared" si="0"/>
        <v/>
      </c>
      <c r="O46" s="340"/>
      <c r="P46" s="158" t="s">
        <v>1004</v>
      </c>
      <c r="Q46" s="334" t="str">
        <f t="shared" si="1"/>
        <v/>
      </c>
      <c r="R46" s="158" t="s">
        <v>1005</v>
      </c>
      <c r="S46" s="159" t="str">
        <f t="shared" si="2"/>
        <v/>
      </c>
      <c r="T46" s="538"/>
      <c r="U46" s="134"/>
    </row>
    <row r="47" spans="1:21" ht="24" hidden="1" customHeight="1">
      <c r="A47" s="504"/>
      <c r="B47" s="35"/>
      <c r="C47" s="72" t="str">
        <f>IF($B47="","",VLOOKUP($B47,②従事者明細!$A$3:$L$45,2,FALSE))</f>
        <v/>
      </c>
      <c r="D47" s="339"/>
      <c r="E47" s="139"/>
      <c r="F47" s="134"/>
      <c r="G47" s="155"/>
      <c r="H47" s="155"/>
      <c r="I47" s="162" t="str">
        <f t="shared" si="3"/>
        <v/>
      </c>
      <c r="J47" s="340"/>
      <c r="K47" s="158" t="s">
        <v>1004</v>
      </c>
      <c r="L47" s="334" t="str">
        <f t="shared" si="4"/>
        <v/>
      </c>
      <c r="M47" s="158" t="s">
        <v>1005</v>
      </c>
      <c r="N47" s="159" t="str">
        <f t="shared" si="0"/>
        <v/>
      </c>
      <c r="O47" s="340"/>
      <c r="P47" s="158" t="s">
        <v>1004</v>
      </c>
      <c r="Q47" s="334" t="str">
        <f t="shared" si="1"/>
        <v/>
      </c>
      <c r="R47" s="158" t="s">
        <v>1005</v>
      </c>
      <c r="S47" s="159" t="str">
        <f t="shared" si="2"/>
        <v/>
      </c>
      <c r="T47" s="538"/>
      <c r="U47" s="134"/>
    </row>
    <row r="48" spans="1:21" ht="24" hidden="1" customHeight="1">
      <c r="A48" s="504"/>
      <c r="B48" s="35"/>
      <c r="C48" s="72" t="str">
        <f>IF($B48="","",VLOOKUP($B48,②従事者明細!$A$3:$L$45,2,FALSE))</f>
        <v/>
      </c>
      <c r="D48" s="339"/>
      <c r="E48" s="139"/>
      <c r="F48" s="134"/>
      <c r="G48" s="155"/>
      <c r="H48" s="155"/>
      <c r="I48" s="162" t="str">
        <f t="shared" si="3"/>
        <v/>
      </c>
      <c r="J48" s="340"/>
      <c r="K48" s="158" t="s">
        <v>1004</v>
      </c>
      <c r="L48" s="334" t="str">
        <f t="shared" si="4"/>
        <v/>
      </c>
      <c r="M48" s="158" t="s">
        <v>1005</v>
      </c>
      <c r="N48" s="159" t="str">
        <f t="shared" si="0"/>
        <v/>
      </c>
      <c r="O48" s="340"/>
      <c r="P48" s="158" t="s">
        <v>1004</v>
      </c>
      <c r="Q48" s="334" t="str">
        <f t="shared" si="1"/>
        <v/>
      </c>
      <c r="R48" s="158" t="s">
        <v>1005</v>
      </c>
      <c r="S48" s="159" t="str">
        <f t="shared" si="2"/>
        <v/>
      </c>
      <c r="T48" s="538"/>
      <c r="U48" s="134"/>
    </row>
    <row r="49" spans="1:21" ht="24" hidden="1" customHeight="1">
      <c r="A49" s="504"/>
      <c r="B49" s="35"/>
      <c r="C49" s="72" t="str">
        <f>IF($B49="","",VLOOKUP($B49,②従事者明細!$A$3:$L$45,2,FALSE))</f>
        <v/>
      </c>
      <c r="D49" s="339"/>
      <c r="E49" s="139"/>
      <c r="F49" s="134"/>
      <c r="G49" s="155"/>
      <c r="H49" s="155"/>
      <c r="I49" s="162" t="str">
        <f t="shared" si="3"/>
        <v/>
      </c>
      <c r="J49" s="340"/>
      <c r="K49" s="158" t="s">
        <v>1004</v>
      </c>
      <c r="L49" s="334" t="str">
        <f t="shared" si="4"/>
        <v/>
      </c>
      <c r="M49" s="158" t="s">
        <v>1005</v>
      </c>
      <c r="N49" s="159" t="str">
        <f t="shared" si="0"/>
        <v/>
      </c>
      <c r="O49" s="340"/>
      <c r="P49" s="158" t="s">
        <v>1004</v>
      </c>
      <c r="Q49" s="334" t="str">
        <f t="shared" si="1"/>
        <v/>
      </c>
      <c r="R49" s="158" t="s">
        <v>1005</v>
      </c>
      <c r="S49" s="159" t="str">
        <f t="shared" si="2"/>
        <v/>
      </c>
      <c r="T49" s="538"/>
      <c r="U49" s="134"/>
    </row>
    <row r="50" spans="1:21" ht="24" hidden="1" customHeight="1">
      <c r="A50" s="504"/>
      <c r="B50" s="35"/>
      <c r="C50" s="72" t="str">
        <f>IF($B50="","",VLOOKUP($B50,②従事者明細!$A$3:$L$45,2,FALSE))</f>
        <v/>
      </c>
      <c r="D50" s="339"/>
      <c r="E50" s="139"/>
      <c r="F50" s="134"/>
      <c r="G50" s="155"/>
      <c r="H50" s="155"/>
      <c r="I50" s="162" t="str">
        <f t="shared" si="3"/>
        <v/>
      </c>
      <c r="J50" s="340"/>
      <c r="K50" s="158" t="s">
        <v>1004</v>
      </c>
      <c r="L50" s="334" t="str">
        <f t="shared" si="4"/>
        <v/>
      </c>
      <c r="M50" s="158" t="s">
        <v>1005</v>
      </c>
      <c r="N50" s="159" t="str">
        <f t="shared" si="0"/>
        <v/>
      </c>
      <c r="O50" s="340"/>
      <c r="P50" s="158" t="s">
        <v>1004</v>
      </c>
      <c r="Q50" s="334" t="str">
        <f t="shared" si="1"/>
        <v/>
      </c>
      <c r="R50" s="158" t="s">
        <v>1005</v>
      </c>
      <c r="S50" s="159" t="str">
        <f t="shared" si="2"/>
        <v/>
      </c>
      <c r="T50" s="538"/>
      <c r="U50" s="134"/>
    </row>
    <row r="51" spans="1:21" ht="24" hidden="1" customHeight="1">
      <c r="A51" s="504"/>
      <c r="B51" s="35"/>
      <c r="C51" s="72" t="str">
        <f>IF($B51="","",VLOOKUP($B51,②従事者明細!$A$3:$L$45,2,FALSE))</f>
        <v/>
      </c>
      <c r="D51" s="339"/>
      <c r="E51" s="139"/>
      <c r="F51" s="134"/>
      <c r="G51" s="155"/>
      <c r="H51" s="155"/>
      <c r="I51" s="162" t="str">
        <f t="shared" si="3"/>
        <v/>
      </c>
      <c r="J51" s="340"/>
      <c r="K51" s="158" t="s">
        <v>1004</v>
      </c>
      <c r="L51" s="334" t="str">
        <f t="shared" si="4"/>
        <v/>
      </c>
      <c r="M51" s="158" t="s">
        <v>1005</v>
      </c>
      <c r="N51" s="159" t="str">
        <f t="shared" si="0"/>
        <v/>
      </c>
      <c r="O51" s="340"/>
      <c r="P51" s="158" t="s">
        <v>1004</v>
      </c>
      <c r="Q51" s="334" t="str">
        <f t="shared" si="1"/>
        <v/>
      </c>
      <c r="R51" s="158" t="s">
        <v>1005</v>
      </c>
      <c r="S51" s="159" t="str">
        <f t="shared" si="2"/>
        <v/>
      </c>
      <c r="T51" s="538"/>
      <c r="U51" s="134"/>
    </row>
    <row r="52" spans="1:21" ht="24" hidden="1" customHeight="1">
      <c r="A52" s="504"/>
      <c r="B52" s="35"/>
      <c r="C52" s="72" t="str">
        <f>IF($B52="","",VLOOKUP($B52,②従事者明細!$A$3:$L$45,2,FALSE))</f>
        <v/>
      </c>
      <c r="D52" s="339"/>
      <c r="E52" s="139"/>
      <c r="F52" s="134"/>
      <c r="G52" s="155"/>
      <c r="H52" s="155"/>
      <c r="I52" s="162" t="str">
        <f t="shared" si="3"/>
        <v/>
      </c>
      <c r="J52" s="340"/>
      <c r="K52" s="158" t="s">
        <v>1004</v>
      </c>
      <c r="L52" s="334" t="str">
        <f t="shared" si="4"/>
        <v/>
      </c>
      <c r="M52" s="158" t="s">
        <v>1005</v>
      </c>
      <c r="N52" s="159" t="str">
        <f t="shared" si="0"/>
        <v/>
      </c>
      <c r="O52" s="340"/>
      <c r="P52" s="158" t="s">
        <v>1004</v>
      </c>
      <c r="Q52" s="334" t="str">
        <f t="shared" si="1"/>
        <v/>
      </c>
      <c r="R52" s="158" t="s">
        <v>1005</v>
      </c>
      <c r="S52" s="159" t="str">
        <f t="shared" si="2"/>
        <v/>
      </c>
      <c r="T52" s="538"/>
      <c r="U52" s="134"/>
    </row>
    <row r="53" spans="1:21" ht="24" hidden="1" customHeight="1">
      <c r="A53" s="504"/>
      <c r="B53" s="35"/>
      <c r="C53" s="72" t="str">
        <f>IF($B53="","",VLOOKUP($B53,②従事者明細!$A$3:$L$45,2,FALSE))</f>
        <v/>
      </c>
      <c r="D53" s="339"/>
      <c r="E53" s="139"/>
      <c r="F53" s="134"/>
      <c r="G53" s="155"/>
      <c r="H53" s="155"/>
      <c r="I53" s="162" t="str">
        <f t="shared" si="3"/>
        <v/>
      </c>
      <c r="J53" s="340"/>
      <c r="K53" s="158" t="s">
        <v>1004</v>
      </c>
      <c r="L53" s="334" t="str">
        <f t="shared" si="4"/>
        <v/>
      </c>
      <c r="M53" s="158" t="s">
        <v>1005</v>
      </c>
      <c r="N53" s="159" t="str">
        <f t="shared" si="0"/>
        <v/>
      </c>
      <c r="O53" s="340"/>
      <c r="P53" s="158" t="s">
        <v>1004</v>
      </c>
      <c r="Q53" s="334" t="str">
        <f t="shared" si="1"/>
        <v/>
      </c>
      <c r="R53" s="158" t="s">
        <v>1005</v>
      </c>
      <c r="S53" s="159" t="str">
        <f t="shared" si="2"/>
        <v/>
      </c>
      <c r="T53" s="538"/>
      <c r="U53" s="134"/>
    </row>
    <row r="54" spans="1:21" ht="24" hidden="1" customHeight="1">
      <c r="A54" s="504"/>
      <c r="B54" s="35"/>
      <c r="C54" s="72" t="str">
        <f>IF($B54="","",VLOOKUP($B54,②従事者明細!$A$3:$L$45,2,FALSE))</f>
        <v/>
      </c>
      <c r="D54" s="339"/>
      <c r="E54" s="139"/>
      <c r="F54" s="134"/>
      <c r="G54" s="155"/>
      <c r="H54" s="155"/>
      <c r="I54" s="162" t="str">
        <f t="shared" si="3"/>
        <v/>
      </c>
      <c r="J54" s="340"/>
      <c r="K54" s="158" t="s">
        <v>1004</v>
      </c>
      <c r="L54" s="334" t="str">
        <f t="shared" si="4"/>
        <v/>
      </c>
      <c r="M54" s="158" t="s">
        <v>1005</v>
      </c>
      <c r="N54" s="159" t="str">
        <f t="shared" si="0"/>
        <v/>
      </c>
      <c r="O54" s="340"/>
      <c r="P54" s="158" t="s">
        <v>1004</v>
      </c>
      <c r="Q54" s="334" t="str">
        <f t="shared" si="1"/>
        <v/>
      </c>
      <c r="R54" s="158" t="s">
        <v>1005</v>
      </c>
      <c r="S54" s="159" t="str">
        <f t="shared" si="2"/>
        <v/>
      </c>
      <c r="T54" s="538"/>
      <c r="U54" s="134"/>
    </row>
    <row r="55" spans="1:21" ht="24" hidden="1" customHeight="1">
      <c r="A55" s="504"/>
      <c r="B55" s="35"/>
      <c r="C55" s="72" t="str">
        <f>IF($B55="","",VLOOKUP($B55,②従事者明細!$A$3:$L$45,2,FALSE))</f>
        <v/>
      </c>
      <c r="D55" s="339"/>
      <c r="E55" s="139"/>
      <c r="F55" s="134"/>
      <c r="G55" s="155"/>
      <c r="H55" s="155"/>
      <c r="I55" s="162" t="str">
        <f t="shared" si="3"/>
        <v/>
      </c>
      <c r="J55" s="340"/>
      <c r="K55" s="158" t="s">
        <v>1004</v>
      </c>
      <c r="L55" s="334" t="str">
        <f t="shared" si="4"/>
        <v/>
      </c>
      <c r="M55" s="158" t="s">
        <v>1005</v>
      </c>
      <c r="N55" s="159" t="str">
        <f t="shared" si="0"/>
        <v/>
      </c>
      <c r="O55" s="340"/>
      <c r="P55" s="158" t="s">
        <v>1004</v>
      </c>
      <c r="Q55" s="334" t="str">
        <f t="shared" si="1"/>
        <v/>
      </c>
      <c r="R55" s="158" t="s">
        <v>1005</v>
      </c>
      <c r="S55" s="159" t="str">
        <f t="shared" si="2"/>
        <v/>
      </c>
      <c r="T55" s="538"/>
      <c r="U55" s="134"/>
    </row>
    <row r="56" spans="1:21" ht="24" hidden="1" customHeight="1">
      <c r="A56" s="504"/>
      <c r="B56" s="35"/>
      <c r="C56" s="72" t="str">
        <f>IF($B56="","",VLOOKUP($B56,②従事者明細!$A$3:$L$45,2,FALSE))</f>
        <v/>
      </c>
      <c r="D56" s="339"/>
      <c r="E56" s="139"/>
      <c r="F56" s="134"/>
      <c r="G56" s="155"/>
      <c r="H56" s="155"/>
      <c r="I56" s="162" t="str">
        <f t="shared" si="3"/>
        <v/>
      </c>
      <c r="J56" s="340"/>
      <c r="K56" s="158" t="s">
        <v>1004</v>
      </c>
      <c r="L56" s="334" t="str">
        <f t="shared" si="4"/>
        <v/>
      </c>
      <c r="M56" s="158" t="s">
        <v>1005</v>
      </c>
      <c r="N56" s="159" t="str">
        <f t="shared" si="0"/>
        <v/>
      </c>
      <c r="O56" s="340"/>
      <c r="P56" s="158" t="s">
        <v>1004</v>
      </c>
      <c r="Q56" s="334" t="str">
        <f t="shared" si="1"/>
        <v/>
      </c>
      <c r="R56" s="158" t="s">
        <v>1005</v>
      </c>
      <c r="S56" s="159" t="str">
        <f t="shared" si="2"/>
        <v/>
      </c>
      <c r="T56" s="538"/>
      <c r="U56" s="134"/>
    </row>
    <row r="57" spans="1:21" ht="24" hidden="1" customHeight="1">
      <c r="A57" s="504"/>
      <c r="B57" s="35"/>
      <c r="C57" s="72" t="str">
        <f>IF($B57="","",VLOOKUP($B57,②従事者明細!$A$3:$L$45,2,FALSE))</f>
        <v/>
      </c>
      <c r="D57" s="339"/>
      <c r="E57" s="139"/>
      <c r="F57" s="134"/>
      <c r="G57" s="155"/>
      <c r="H57" s="155"/>
      <c r="I57" s="162" t="str">
        <f t="shared" si="3"/>
        <v/>
      </c>
      <c r="J57" s="340"/>
      <c r="K57" s="158" t="s">
        <v>1004</v>
      </c>
      <c r="L57" s="334" t="str">
        <f t="shared" si="4"/>
        <v/>
      </c>
      <c r="M57" s="158" t="s">
        <v>1005</v>
      </c>
      <c r="N57" s="159" t="str">
        <f t="shared" si="0"/>
        <v/>
      </c>
      <c r="O57" s="340"/>
      <c r="P57" s="158" t="s">
        <v>1004</v>
      </c>
      <c r="Q57" s="334" t="str">
        <f t="shared" si="1"/>
        <v/>
      </c>
      <c r="R57" s="158" t="s">
        <v>1005</v>
      </c>
      <c r="S57" s="159" t="str">
        <f t="shared" si="2"/>
        <v/>
      </c>
      <c r="T57" s="538"/>
      <c r="U57" s="134"/>
    </row>
    <row r="58" spans="1:21" ht="24" hidden="1" customHeight="1">
      <c r="A58" s="504"/>
      <c r="B58" s="35"/>
      <c r="C58" s="72" t="str">
        <f>IF($B58="","",VLOOKUP($B58,②従事者明細!$A$3:$L$45,2,FALSE))</f>
        <v/>
      </c>
      <c r="D58" s="339"/>
      <c r="E58" s="139"/>
      <c r="F58" s="134"/>
      <c r="G58" s="155"/>
      <c r="H58" s="155"/>
      <c r="I58" s="162" t="str">
        <f t="shared" si="3"/>
        <v/>
      </c>
      <c r="J58" s="340"/>
      <c r="K58" s="158" t="s">
        <v>1004</v>
      </c>
      <c r="L58" s="334" t="str">
        <f t="shared" si="4"/>
        <v/>
      </c>
      <c r="M58" s="158" t="s">
        <v>1005</v>
      </c>
      <c r="N58" s="159" t="str">
        <f t="shared" si="0"/>
        <v/>
      </c>
      <c r="O58" s="340"/>
      <c r="P58" s="158" t="s">
        <v>1004</v>
      </c>
      <c r="Q58" s="334" t="str">
        <f t="shared" si="1"/>
        <v/>
      </c>
      <c r="R58" s="158" t="s">
        <v>1005</v>
      </c>
      <c r="S58" s="159" t="str">
        <f t="shared" si="2"/>
        <v/>
      </c>
      <c r="T58" s="538"/>
      <c r="U58" s="134"/>
    </row>
    <row r="59" spans="1:21" ht="24" hidden="1" customHeight="1">
      <c r="A59" s="504"/>
      <c r="B59" s="35"/>
      <c r="C59" s="72" t="str">
        <f>IF($B59="","",VLOOKUP($B59,②従事者明細!$A$3:$L$45,2,FALSE))</f>
        <v/>
      </c>
      <c r="D59" s="339"/>
      <c r="E59" s="139"/>
      <c r="F59" s="134"/>
      <c r="G59" s="155"/>
      <c r="H59" s="155"/>
      <c r="I59" s="162" t="str">
        <f t="shared" si="3"/>
        <v/>
      </c>
      <c r="J59" s="340"/>
      <c r="K59" s="158" t="s">
        <v>1004</v>
      </c>
      <c r="L59" s="334" t="str">
        <f t="shared" si="4"/>
        <v/>
      </c>
      <c r="M59" s="158" t="s">
        <v>1005</v>
      </c>
      <c r="N59" s="159" t="str">
        <f t="shared" si="0"/>
        <v/>
      </c>
      <c r="O59" s="340"/>
      <c r="P59" s="158" t="s">
        <v>1004</v>
      </c>
      <c r="Q59" s="334" t="str">
        <f t="shared" si="1"/>
        <v/>
      </c>
      <c r="R59" s="158" t="s">
        <v>1005</v>
      </c>
      <c r="S59" s="159" t="str">
        <f t="shared" si="2"/>
        <v/>
      </c>
      <c r="T59" s="538"/>
      <c r="U59" s="134"/>
    </row>
    <row r="60" spans="1:21" ht="24" hidden="1" customHeight="1">
      <c r="A60" s="504"/>
      <c r="B60" s="35"/>
      <c r="C60" s="72" t="str">
        <f>IF($B60="","",VLOOKUP($B60,②従事者明細!$A$3:$L$45,2,FALSE))</f>
        <v/>
      </c>
      <c r="D60" s="339"/>
      <c r="E60" s="139"/>
      <c r="F60" s="134"/>
      <c r="G60" s="155"/>
      <c r="H60" s="155"/>
      <c r="I60" s="162" t="str">
        <f t="shared" si="3"/>
        <v/>
      </c>
      <c r="J60" s="340"/>
      <c r="K60" s="158" t="s">
        <v>1004</v>
      </c>
      <c r="L60" s="334" t="str">
        <f t="shared" si="4"/>
        <v/>
      </c>
      <c r="M60" s="158" t="s">
        <v>1005</v>
      </c>
      <c r="N60" s="159" t="str">
        <f t="shared" si="0"/>
        <v/>
      </c>
      <c r="O60" s="340"/>
      <c r="P60" s="158" t="s">
        <v>1004</v>
      </c>
      <c r="Q60" s="334" t="str">
        <f t="shared" si="1"/>
        <v/>
      </c>
      <c r="R60" s="158" t="s">
        <v>1005</v>
      </c>
      <c r="S60" s="159" t="str">
        <f t="shared" si="2"/>
        <v/>
      </c>
      <c r="T60" s="538"/>
      <c r="U60" s="134"/>
    </row>
    <row r="61" spans="1:21" ht="24" hidden="1" customHeight="1">
      <c r="A61" s="504"/>
      <c r="B61" s="35"/>
      <c r="C61" s="72" t="str">
        <f>IF($B61="","",VLOOKUP($B61,②従事者明細!$A$3:$L$45,2,FALSE))</f>
        <v/>
      </c>
      <c r="D61" s="339"/>
      <c r="E61" s="139"/>
      <c r="F61" s="134"/>
      <c r="G61" s="155"/>
      <c r="H61" s="155"/>
      <c r="I61" s="162" t="str">
        <f t="shared" si="3"/>
        <v/>
      </c>
      <c r="J61" s="340"/>
      <c r="K61" s="158" t="s">
        <v>1004</v>
      </c>
      <c r="L61" s="334" t="str">
        <f t="shared" si="4"/>
        <v/>
      </c>
      <c r="M61" s="158" t="s">
        <v>1005</v>
      </c>
      <c r="N61" s="159" t="str">
        <f t="shared" si="0"/>
        <v/>
      </c>
      <c r="O61" s="340"/>
      <c r="P61" s="158" t="s">
        <v>1004</v>
      </c>
      <c r="Q61" s="334" t="str">
        <f t="shared" si="1"/>
        <v/>
      </c>
      <c r="R61" s="158" t="s">
        <v>1005</v>
      </c>
      <c r="S61" s="159" t="str">
        <f t="shared" si="2"/>
        <v/>
      </c>
      <c r="T61" s="538"/>
      <c r="U61" s="134"/>
    </row>
    <row r="62" spans="1:21" ht="24" hidden="1" customHeight="1">
      <c r="A62" s="504"/>
      <c r="B62" s="35"/>
      <c r="C62" s="72" t="str">
        <f>IF($B62="","",VLOOKUP($B62,②従事者明細!$A$3:$L$45,2,FALSE))</f>
        <v/>
      </c>
      <c r="D62" s="339"/>
      <c r="E62" s="139"/>
      <c r="F62" s="134"/>
      <c r="G62" s="155"/>
      <c r="H62" s="155"/>
      <c r="I62" s="162" t="str">
        <f t="shared" si="3"/>
        <v/>
      </c>
      <c r="J62" s="340"/>
      <c r="K62" s="158" t="s">
        <v>1004</v>
      </c>
      <c r="L62" s="334" t="str">
        <f t="shared" si="4"/>
        <v/>
      </c>
      <c r="M62" s="158" t="s">
        <v>1005</v>
      </c>
      <c r="N62" s="159" t="str">
        <f t="shared" si="0"/>
        <v/>
      </c>
      <c r="O62" s="340"/>
      <c r="P62" s="158" t="s">
        <v>1004</v>
      </c>
      <c r="Q62" s="334" t="str">
        <f t="shared" si="1"/>
        <v/>
      </c>
      <c r="R62" s="158" t="s">
        <v>1005</v>
      </c>
      <c r="S62" s="159" t="str">
        <f t="shared" si="2"/>
        <v/>
      </c>
      <c r="T62" s="538"/>
      <c r="U62" s="134"/>
    </row>
    <row r="63" spans="1:21" ht="24" hidden="1" customHeight="1">
      <c r="A63" s="504"/>
      <c r="B63" s="35"/>
      <c r="C63" s="72" t="str">
        <f>IF($B63="","",VLOOKUP($B63,②従事者明細!$A$3:$L$45,2,FALSE))</f>
        <v/>
      </c>
      <c r="D63" s="339"/>
      <c r="E63" s="139"/>
      <c r="F63" s="134"/>
      <c r="G63" s="155"/>
      <c r="H63" s="155"/>
      <c r="I63" s="162" t="str">
        <f t="shared" si="3"/>
        <v/>
      </c>
      <c r="J63" s="340"/>
      <c r="K63" s="158" t="s">
        <v>1004</v>
      </c>
      <c r="L63" s="334" t="str">
        <f t="shared" si="4"/>
        <v/>
      </c>
      <c r="M63" s="158" t="s">
        <v>1005</v>
      </c>
      <c r="N63" s="159" t="str">
        <f t="shared" si="0"/>
        <v/>
      </c>
      <c r="O63" s="340"/>
      <c r="P63" s="158" t="s">
        <v>1004</v>
      </c>
      <c r="Q63" s="334" t="str">
        <f t="shared" si="1"/>
        <v/>
      </c>
      <c r="R63" s="158" t="s">
        <v>1005</v>
      </c>
      <c r="S63" s="159" t="str">
        <f t="shared" si="2"/>
        <v/>
      </c>
      <c r="T63" s="538"/>
      <c r="U63" s="134"/>
    </row>
    <row r="64" spans="1:21" ht="24" hidden="1" customHeight="1">
      <c r="A64" s="504"/>
      <c r="B64" s="35"/>
      <c r="C64" s="72" t="str">
        <f>IF($B64="","",VLOOKUP($B64,②従事者明細!$A$3:$L$45,2,FALSE))</f>
        <v/>
      </c>
      <c r="D64" s="339"/>
      <c r="E64" s="139"/>
      <c r="F64" s="134"/>
      <c r="G64" s="155"/>
      <c r="H64" s="155"/>
      <c r="I64" s="162" t="str">
        <f t="shared" si="3"/>
        <v/>
      </c>
      <c r="J64" s="340"/>
      <c r="K64" s="158" t="s">
        <v>1004</v>
      </c>
      <c r="L64" s="334" t="str">
        <f t="shared" si="4"/>
        <v/>
      </c>
      <c r="M64" s="158" t="s">
        <v>1005</v>
      </c>
      <c r="N64" s="159" t="str">
        <f t="shared" si="0"/>
        <v/>
      </c>
      <c r="O64" s="340"/>
      <c r="P64" s="158" t="s">
        <v>1004</v>
      </c>
      <c r="Q64" s="334" t="str">
        <f t="shared" si="1"/>
        <v/>
      </c>
      <c r="R64" s="158" t="s">
        <v>1005</v>
      </c>
      <c r="S64" s="159" t="str">
        <f t="shared" si="2"/>
        <v/>
      </c>
      <c r="T64" s="538"/>
      <c r="U64" s="134"/>
    </row>
    <row r="65" spans="1:21" ht="24" hidden="1" customHeight="1">
      <c r="A65" s="504"/>
      <c r="B65" s="35"/>
      <c r="C65" s="72" t="str">
        <f>IF($B65="","",VLOOKUP($B65,②従事者明細!$A$3:$L$45,2,FALSE))</f>
        <v/>
      </c>
      <c r="D65" s="339"/>
      <c r="E65" s="139"/>
      <c r="F65" s="134"/>
      <c r="G65" s="155"/>
      <c r="H65" s="155"/>
      <c r="I65" s="162" t="str">
        <f t="shared" si="3"/>
        <v/>
      </c>
      <c r="J65" s="340"/>
      <c r="K65" s="158" t="s">
        <v>1004</v>
      </c>
      <c r="L65" s="334" t="str">
        <f t="shared" si="4"/>
        <v/>
      </c>
      <c r="M65" s="158" t="s">
        <v>1005</v>
      </c>
      <c r="N65" s="159" t="str">
        <f t="shared" si="0"/>
        <v/>
      </c>
      <c r="O65" s="340"/>
      <c r="P65" s="158" t="s">
        <v>1004</v>
      </c>
      <c r="Q65" s="334" t="str">
        <f t="shared" si="1"/>
        <v/>
      </c>
      <c r="R65" s="158" t="s">
        <v>1005</v>
      </c>
      <c r="S65" s="159" t="str">
        <f t="shared" si="2"/>
        <v/>
      </c>
      <c r="T65" s="538"/>
      <c r="U65" s="134"/>
    </row>
    <row r="66" spans="1:21" ht="24" hidden="1" customHeight="1">
      <c r="A66" s="504"/>
      <c r="B66" s="35"/>
      <c r="C66" s="72" t="str">
        <f>IF($B66="","",VLOOKUP($B66,②従事者明細!$A$3:$L$45,2,FALSE))</f>
        <v/>
      </c>
      <c r="D66" s="339"/>
      <c r="E66" s="139"/>
      <c r="F66" s="134"/>
      <c r="G66" s="155"/>
      <c r="H66" s="155"/>
      <c r="I66" s="162" t="str">
        <f t="shared" si="3"/>
        <v/>
      </c>
      <c r="J66" s="340"/>
      <c r="K66" s="158" t="s">
        <v>1004</v>
      </c>
      <c r="L66" s="334" t="str">
        <f t="shared" si="4"/>
        <v/>
      </c>
      <c r="M66" s="158" t="s">
        <v>1005</v>
      </c>
      <c r="N66" s="159" t="str">
        <f t="shared" si="0"/>
        <v/>
      </c>
      <c r="O66" s="340"/>
      <c r="P66" s="158" t="s">
        <v>1004</v>
      </c>
      <c r="Q66" s="334" t="str">
        <f t="shared" si="1"/>
        <v/>
      </c>
      <c r="R66" s="158" t="s">
        <v>1005</v>
      </c>
      <c r="S66" s="159" t="str">
        <f t="shared" si="2"/>
        <v/>
      </c>
      <c r="T66" s="538"/>
      <c r="U66" s="134"/>
    </row>
    <row r="67" spans="1:21" ht="24" hidden="1" customHeight="1">
      <c r="A67" s="504"/>
      <c r="B67" s="35"/>
      <c r="C67" s="72" t="str">
        <f>IF($B67="","",VLOOKUP($B67,②従事者明細!$A$3:$L$45,2,FALSE))</f>
        <v/>
      </c>
      <c r="D67" s="339"/>
      <c r="E67" s="139"/>
      <c r="F67" s="134"/>
      <c r="G67" s="155"/>
      <c r="H67" s="155"/>
      <c r="I67" s="162" t="str">
        <f t="shared" si="3"/>
        <v/>
      </c>
      <c r="J67" s="340"/>
      <c r="K67" s="158" t="s">
        <v>1004</v>
      </c>
      <c r="L67" s="334" t="str">
        <f t="shared" si="4"/>
        <v/>
      </c>
      <c r="M67" s="158" t="s">
        <v>1005</v>
      </c>
      <c r="N67" s="159" t="str">
        <f t="shared" si="0"/>
        <v/>
      </c>
      <c r="O67" s="340"/>
      <c r="P67" s="158" t="s">
        <v>1004</v>
      </c>
      <c r="Q67" s="334" t="str">
        <f t="shared" si="1"/>
        <v/>
      </c>
      <c r="R67" s="158" t="s">
        <v>1005</v>
      </c>
      <c r="S67" s="159" t="str">
        <f t="shared" si="2"/>
        <v/>
      </c>
      <c r="T67" s="538"/>
      <c r="U67" s="134"/>
    </row>
    <row r="68" spans="1:21" ht="24" hidden="1" customHeight="1">
      <c r="A68" s="504"/>
      <c r="B68" s="35"/>
      <c r="C68" s="72" t="str">
        <f>IF($B68="","",VLOOKUP($B68,②従事者明細!$A$3:$L$45,2,FALSE))</f>
        <v/>
      </c>
      <c r="D68" s="339"/>
      <c r="E68" s="139"/>
      <c r="F68" s="134"/>
      <c r="G68" s="155"/>
      <c r="H68" s="155"/>
      <c r="I68" s="162" t="str">
        <f t="shared" si="3"/>
        <v/>
      </c>
      <c r="J68" s="340"/>
      <c r="K68" s="158" t="s">
        <v>1004</v>
      </c>
      <c r="L68" s="334" t="str">
        <f t="shared" si="4"/>
        <v/>
      </c>
      <c r="M68" s="158" t="s">
        <v>1005</v>
      </c>
      <c r="N68" s="159" t="str">
        <f t="shared" si="0"/>
        <v/>
      </c>
      <c r="O68" s="340"/>
      <c r="P68" s="158" t="s">
        <v>1004</v>
      </c>
      <c r="Q68" s="334" t="str">
        <f t="shared" si="1"/>
        <v/>
      </c>
      <c r="R68" s="158" t="s">
        <v>1005</v>
      </c>
      <c r="S68" s="159" t="str">
        <f t="shared" si="2"/>
        <v/>
      </c>
      <c r="T68" s="538"/>
      <c r="U68" s="134"/>
    </row>
    <row r="69" spans="1:21" ht="24" hidden="1" customHeight="1">
      <c r="A69" s="504"/>
      <c r="B69" s="35"/>
      <c r="C69" s="72" t="str">
        <f>IF($B69="","",VLOOKUP($B69,②従事者明細!$A$3:$L$45,2,FALSE))</f>
        <v/>
      </c>
      <c r="D69" s="339"/>
      <c r="E69" s="139"/>
      <c r="F69" s="134"/>
      <c r="G69" s="155"/>
      <c r="H69" s="155"/>
      <c r="I69" s="162" t="str">
        <f t="shared" si="3"/>
        <v/>
      </c>
      <c r="J69" s="340"/>
      <c r="K69" s="158" t="s">
        <v>1004</v>
      </c>
      <c r="L69" s="334" t="str">
        <f t="shared" si="4"/>
        <v/>
      </c>
      <c r="M69" s="158" t="s">
        <v>1005</v>
      </c>
      <c r="N69" s="159" t="str">
        <f t="shared" si="0"/>
        <v/>
      </c>
      <c r="O69" s="340"/>
      <c r="P69" s="158" t="s">
        <v>1004</v>
      </c>
      <c r="Q69" s="334" t="str">
        <f t="shared" si="1"/>
        <v/>
      </c>
      <c r="R69" s="158" t="s">
        <v>1005</v>
      </c>
      <c r="S69" s="159" t="str">
        <f t="shared" si="2"/>
        <v/>
      </c>
      <c r="T69" s="538"/>
      <c r="U69" s="134"/>
    </row>
    <row r="70" spans="1:21" ht="24" hidden="1" customHeight="1">
      <c r="A70" s="504"/>
      <c r="B70" s="35"/>
      <c r="C70" s="72" t="str">
        <f>IF($B70="","",VLOOKUP($B70,②従事者明細!$A$3:$L$45,2,FALSE))</f>
        <v/>
      </c>
      <c r="D70" s="339"/>
      <c r="E70" s="139"/>
      <c r="F70" s="134"/>
      <c r="G70" s="155"/>
      <c r="H70" s="155"/>
      <c r="I70" s="162" t="str">
        <f t="shared" si="3"/>
        <v/>
      </c>
      <c r="J70" s="340"/>
      <c r="K70" s="158" t="s">
        <v>1004</v>
      </c>
      <c r="L70" s="334" t="str">
        <f t="shared" si="4"/>
        <v/>
      </c>
      <c r="M70" s="158" t="s">
        <v>1005</v>
      </c>
      <c r="N70" s="159" t="str">
        <f t="shared" si="0"/>
        <v/>
      </c>
      <c r="O70" s="340"/>
      <c r="P70" s="158" t="s">
        <v>1004</v>
      </c>
      <c r="Q70" s="334" t="str">
        <f t="shared" si="1"/>
        <v/>
      </c>
      <c r="R70" s="158" t="s">
        <v>1005</v>
      </c>
      <c r="S70" s="159" t="str">
        <f t="shared" si="2"/>
        <v/>
      </c>
      <c r="T70" s="538"/>
      <c r="U70" s="134"/>
    </row>
    <row r="71" spans="1:21" ht="24" hidden="1" customHeight="1">
      <c r="A71" s="504"/>
      <c r="B71" s="35"/>
      <c r="C71" s="72" t="str">
        <f>IF($B71="","",VLOOKUP($B71,②従事者明細!$A$3:$L$45,2,FALSE))</f>
        <v/>
      </c>
      <c r="D71" s="339"/>
      <c r="E71" s="139"/>
      <c r="F71" s="134"/>
      <c r="G71" s="155"/>
      <c r="H71" s="155"/>
      <c r="I71" s="162" t="str">
        <f t="shared" si="3"/>
        <v/>
      </c>
      <c r="J71" s="340"/>
      <c r="K71" s="158" t="s">
        <v>1004</v>
      </c>
      <c r="L71" s="334" t="str">
        <f t="shared" si="4"/>
        <v/>
      </c>
      <c r="M71" s="158" t="s">
        <v>1005</v>
      </c>
      <c r="N71" s="159" t="str">
        <f t="shared" si="0"/>
        <v/>
      </c>
      <c r="O71" s="340"/>
      <c r="P71" s="158" t="s">
        <v>1004</v>
      </c>
      <c r="Q71" s="334" t="str">
        <f t="shared" si="1"/>
        <v/>
      </c>
      <c r="R71" s="158" t="s">
        <v>1005</v>
      </c>
      <c r="S71" s="159" t="str">
        <f t="shared" si="2"/>
        <v/>
      </c>
      <c r="T71" s="538"/>
      <c r="U71" s="134"/>
    </row>
    <row r="72" spans="1:21" ht="24" hidden="1" customHeight="1">
      <c r="A72" s="504"/>
      <c r="B72" s="35"/>
      <c r="C72" s="72" t="str">
        <f>IF($B72="","",VLOOKUP($B72,②従事者明細!$A$3:$L$45,2,FALSE))</f>
        <v/>
      </c>
      <c r="D72" s="339"/>
      <c r="E72" s="139"/>
      <c r="F72" s="134"/>
      <c r="G72" s="155"/>
      <c r="H72" s="155"/>
      <c r="I72" s="162" t="str">
        <f t="shared" si="3"/>
        <v/>
      </c>
      <c r="J72" s="340"/>
      <c r="K72" s="158" t="s">
        <v>1004</v>
      </c>
      <c r="L72" s="334" t="str">
        <f t="shared" si="4"/>
        <v/>
      </c>
      <c r="M72" s="158" t="s">
        <v>1005</v>
      </c>
      <c r="N72" s="159" t="str">
        <f t="shared" si="0"/>
        <v/>
      </c>
      <c r="O72" s="340"/>
      <c r="P72" s="158" t="s">
        <v>1004</v>
      </c>
      <c r="Q72" s="334" t="str">
        <f t="shared" si="1"/>
        <v/>
      </c>
      <c r="R72" s="158" t="s">
        <v>1005</v>
      </c>
      <c r="S72" s="159" t="str">
        <f t="shared" si="2"/>
        <v/>
      </c>
      <c r="T72" s="538"/>
      <c r="U72" s="134"/>
    </row>
    <row r="73" spans="1:21" ht="24" hidden="1" customHeight="1">
      <c r="A73" s="504"/>
      <c r="B73" s="35"/>
      <c r="C73" s="72" t="str">
        <f>IF($B73="","",VLOOKUP($B73,②従事者明細!$A$3:$L$45,2,FALSE))</f>
        <v/>
      </c>
      <c r="D73" s="339"/>
      <c r="E73" s="139"/>
      <c r="F73" s="134"/>
      <c r="G73" s="155"/>
      <c r="H73" s="155"/>
      <c r="I73" s="162" t="str">
        <f t="shared" si="3"/>
        <v/>
      </c>
      <c r="J73" s="340"/>
      <c r="K73" s="158" t="s">
        <v>1004</v>
      </c>
      <c r="L73" s="334" t="str">
        <f t="shared" si="4"/>
        <v/>
      </c>
      <c r="M73" s="158" t="s">
        <v>1005</v>
      </c>
      <c r="N73" s="159" t="str">
        <f t="shared" si="0"/>
        <v/>
      </c>
      <c r="O73" s="340"/>
      <c r="P73" s="158" t="s">
        <v>1004</v>
      </c>
      <c r="Q73" s="334" t="str">
        <f t="shared" si="1"/>
        <v/>
      </c>
      <c r="R73" s="158" t="s">
        <v>1005</v>
      </c>
      <c r="S73" s="159" t="str">
        <f t="shared" si="2"/>
        <v/>
      </c>
      <c r="T73" s="538"/>
      <c r="U73" s="134"/>
    </row>
    <row r="74" spans="1:21" ht="24" hidden="1" customHeight="1">
      <c r="A74" s="504"/>
      <c r="B74" s="35"/>
      <c r="C74" s="72" t="str">
        <f>IF($B74="","",VLOOKUP($B74,②従事者明細!$A$3:$L$45,2,FALSE))</f>
        <v/>
      </c>
      <c r="D74" s="339"/>
      <c r="E74" s="139"/>
      <c r="F74" s="134"/>
      <c r="G74" s="155"/>
      <c r="H74" s="155"/>
      <c r="I74" s="162" t="str">
        <f t="shared" si="3"/>
        <v/>
      </c>
      <c r="J74" s="340"/>
      <c r="K74" s="158" t="s">
        <v>1004</v>
      </c>
      <c r="L74" s="334" t="str">
        <f t="shared" si="4"/>
        <v/>
      </c>
      <c r="M74" s="158" t="s">
        <v>1005</v>
      </c>
      <c r="N74" s="159" t="str">
        <f t="shared" si="0"/>
        <v/>
      </c>
      <c r="O74" s="340"/>
      <c r="P74" s="158" t="s">
        <v>1004</v>
      </c>
      <c r="Q74" s="334" t="str">
        <f t="shared" si="1"/>
        <v/>
      </c>
      <c r="R74" s="158" t="s">
        <v>1005</v>
      </c>
      <c r="S74" s="159" t="str">
        <f t="shared" si="2"/>
        <v/>
      </c>
      <c r="T74" s="538"/>
      <c r="U74" s="134"/>
    </row>
    <row r="75" spans="1:21" ht="24" hidden="1" customHeight="1">
      <c r="A75" s="504"/>
      <c r="B75" s="35"/>
      <c r="C75" s="72" t="str">
        <f>IF($B75="","",VLOOKUP($B75,②従事者明細!$A$3:$L$45,2,FALSE))</f>
        <v/>
      </c>
      <c r="D75" s="339"/>
      <c r="E75" s="139"/>
      <c r="F75" s="134"/>
      <c r="G75" s="155"/>
      <c r="H75" s="155"/>
      <c r="I75" s="162" t="str">
        <f t="shared" si="3"/>
        <v/>
      </c>
      <c r="J75" s="340"/>
      <c r="K75" s="158" t="s">
        <v>1004</v>
      </c>
      <c r="L75" s="334" t="str">
        <f t="shared" si="4"/>
        <v/>
      </c>
      <c r="M75" s="158" t="s">
        <v>1005</v>
      </c>
      <c r="N75" s="159" t="str">
        <f t="shared" si="0"/>
        <v/>
      </c>
      <c r="O75" s="340"/>
      <c r="P75" s="158" t="s">
        <v>1004</v>
      </c>
      <c r="Q75" s="334" t="str">
        <f t="shared" si="1"/>
        <v/>
      </c>
      <c r="R75" s="158" t="s">
        <v>1005</v>
      </c>
      <c r="S75" s="159" t="str">
        <f t="shared" si="2"/>
        <v/>
      </c>
      <c r="T75" s="538"/>
      <c r="U75" s="134"/>
    </row>
    <row r="76" spans="1:21" ht="24" hidden="1" customHeight="1">
      <c r="A76" s="504"/>
      <c r="B76" s="35"/>
      <c r="C76" s="72" t="str">
        <f>IF($B76="","",VLOOKUP($B76,②従事者明細!$A$3:$L$45,2,FALSE))</f>
        <v/>
      </c>
      <c r="D76" s="339"/>
      <c r="E76" s="139"/>
      <c r="F76" s="134"/>
      <c r="G76" s="155"/>
      <c r="H76" s="155"/>
      <c r="I76" s="162" t="str">
        <f t="shared" ref="I76:I125" si="5">IF(G76="","",H76-G76+1)</f>
        <v/>
      </c>
      <c r="J76" s="340"/>
      <c r="K76" s="158" t="s">
        <v>1004</v>
      </c>
      <c r="L76" s="334" t="str">
        <f t="shared" ref="L76:L126" si="6">I76</f>
        <v/>
      </c>
      <c r="M76" s="158" t="s">
        <v>1005</v>
      </c>
      <c r="N76" s="159" t="str">
        <f t="shared" ref="N76:N125" si="7">IF(L76="","",J76*L76)</f>
        <v/>
      </c>
      <c r="O76" s="340"/>
      <c r="P76" s="158" t="s">
        <v>1004</v>
      </c>
      <c r="Q76" s="334" t="str">
        <f t="shared" ref="Q76:Q125" si="8">IF(L76="","",L76-2)</f>
        <v/>
      </c>
      <c r="R76" s="158" t="s">
        <v>1005</v>
      </c>
      <c r="S76" s="159" t="str">
        <f t="shared" ref="S76:S125" si="9">IF(Q76="","",O76*Q76)</f>
        <v/>
      </c>
      <c r="T76" s="538"/>
      <c r="U76" s="134"/>
    </row>
    <row r="77" spans="1:21" ht="24" hidden="1" customHeight="1">
      <c r="A77" s="504"/>
      <c r="B77" s="35"/>
      <c r="C77" s="72" t="str">
        <f>IF($B77="","",VLOOKUP($B77,②従事者明細!$A$3:$L$45,2,FALSE))</f>
        <v/>
      </c>
      <c r="D77" s="339"/>
      <c r="E77" s="139"/>
      <c r="F77" s="134"/>
      <c r="G77" s="155"/>
      <c r="H77" s="155"/>
      <c r="I77" s="162" t="str">
        <f t="shared" si="5"/>
        <v/>
      </c>
      <c r="J77" s="340"/>
      <c r="K77" s="158" t="s">
        <v>1004</v>
      </c>
      <c r="L77" s="334" t="str">
        <f t="shared" si="6"/>
        <v/>
      </c>
      <c r="M77" s="158" t="s">
        <v>1005</v>
      </c>
      <c r="N77" s="159" t="str">
        <f t="shared" si="7"/>
        <v/>
      </c>
      <c r="O77" s="340"/>
      <c r="P77" s="158" t="s">
        <v>1004</v>
      </c>
      <c r="Q77" s="334" t="str">
        <f t="shared" si="8"/>
        <v/>
      </c>
      <c r="R77" s="158" t="s">
        <v>1005</v>
      </c>
      <c r="S77" s="159" t="str">
        <f t="shared" si="9"/>
        <v/>
      </c>
      <c r="T77" s="538"/>
      <c r="U77" s="134"/>
    </row>
    <row r="78" spans="1:21" ht="24" hidden="1" customHeight="1">
      <c r="A78" s="504"/>
      <c r="B78" s="35"/>
      <c r="C78" s="72" t="str">
        <f>IF($B78="","",VLOOKUP($B78,②従事者明細!$A$3:$L$45,2,FALSE))</f>
        <v/>
      </c>
      <c r="D78" s="339"/>
      <c r="E78" s="139"/>
      <c r="F78" s="134"/>
      <c r="G78" s="155"/>
      <c r="H78" s="155"/>
      <c r="I78" s="162" t="str">
        <f t="shared" si="5"/>
        <v/>
      </c>
      <c r="J78" s="340"/>
      <c r="K78" s="158" t="s">
        <v>1004</v>
      </c>
      <c r="L78" s="334" t="str">
        <f t="shared" si="6"/>
        <v/>
      </c>
      <c r="M78" s="158" t="s">
        <v>1005</v>
      </c>
      <c r="N78" s="159" t="str">
        <f t="shared" si="7"/>
        <v/>
      </c>
      <c r="O78" s="340"/>
      <c r="P78" s="158" t="s">
        <v>1004</v>
      </c>
      <c r="Q78" s="334" t="str">
        <f t="shared" si="8"/>
        <v/>
      </c>
      <c r="R78" s="158" t="s">
        <v>1005</v>
      </c>
      <c r="S78" s="159" t="str">
        <f t="shared" si="9"/>
        <v/>
      </c>
      <c r="T78" s="538"/>
      <c r="U78" s="134"/>
    </row>
    <row r="79" spans="1:21" ht="24" hidden="1" customHeight="1">
      <c r="A79" s="504"/>
      <c r="B79" s="35"/>
      <c r="C79" s="72" t="str">
        <f>IF($B79="","",VLOOKUP($B79,②従事者明細!$A$3:$L$45,2,FALSE))</f>
        <v/>
      </c>
      <c r="D79" s="339"/>
      <c r="E79" s="139"/>
      <c r="F79" s="134"/>
      <c r="G79" s="155"/>
      <c r="H79" s="155"/>
      <c r="I79" s="162" t="str">
        <f t="shared" si="5"/>
        <v/>
      </c>
      <c r="J79" s="340"/>
      <c r="K79" s="158" t="s">
        <v>1004</v>
      </c>
      <c r="L79" s="334" t="str">
        <f t="shared" si="6"/>
        <v/>
      </c>
      <c r="M79" s="158" t="s">
        <v>1005</v>
      </c>
      <c r="N79" s="159" t="str">
        <f t="shared" si="7"/>
        <v/>
      </c>
      <c r="O79" s="340"/>
      <c r="P79" s="158" t="s">
        <v>1004</v>
      </c>
      <c r="Q79" s="334" t="str">
        <f t="shared" si="8"/>
        <v/>
      </c>
      <c r="R79" s="158" t="s">
        <v>1005</v>
      </c>
      <c r="S79" s="159" t="str">
        <f t="shared" si="9"/>
        <v/>
      </c>
      <c r="T79" s="538"/>
      <c r="U79" s="134"/>
    </row>
    <row r="80" spans="1:21" ht="24" hidden="1" customHeight="1">
      <c r="A80" s="504"/>
      <c r="B80" s="35"/>
      <c r="C80" s="72" t="str">
        <f>IF($B80="","",VLOOKUP($B80,②従事者明細!$A$3:$L$45,2,FALSE))</f>
        <v/>
      </c>
      <c r="D80" s="339"/>
      <c r="E80" s="139"/>
      <c r="F80" s="134"/>
      <c r="G80" s="155"/>
      <c r="H80" s="155"/>
      <c r="I80" s="162" t="str">
        <f t="shared" si="5"/>
        <v/>
      </c>
      <c r="J80" s="340"/>
      <c r="K80" s="158" t="s">
        <v>1004</v>
      </c>
      <c r="L80" s="334" t="str">
        <f t="shared" si="6"/>
        <v/>
      </c>
      <c r="M80" s="158" t="s">
        <v>1005</v>
      </c>
      <c r="N80" s="159" t="str">
        <f t="shared" si="7"/>
        <v/>
      </c>
      <c r="O80" s="340"/>
      <c r="P80" s="158" t="s">
        <v>1004</v>
      </c>
      <c r="Q80" s="334" t="str">
        <f t="shared" si="8"/>
        <v/>
      </c>
      <c r="R80" s="158" t="s">
        <v>1005</v>
      </c>
      <c r="S80" s="159" t="str">
        <f t="shared" si="9"/>
        <v/>
      </c>
      <c r="T80" s="538"/>
      <c r="U80" s="134"/>
    </row>
    <row r="81" spans="1:21" ht="24" hidden="1" customHeight="1">
      <c r="A81" s="504"/>
      <c r="B81" s="35"/>
      <c r="C81" s="72" t="str">
        <f>IF($B81="","",VLOOKUP($B81,②従事者明細!$A$3:$L$45,2,FALSE))</f>
        <v/>
      </c>
      <c r="D81" s="339"/>
      <c r="E81" s="139"/>
      <c r="F81" s="134"/>
      <c r="G81" s="155"/>
      <c r="H81" s="155"/>
      <c r="I81" s="162" t="str">
        <f t="shared" si="5"/>
        <v/>
      </c>
      <c r="J81" s="340"/>
      <c r="K81" s="158" t="s">
        <v>1004</v>
      </c>
      <c r="L81" s="334" t="str">
        <f t="shared" si="6"/>
        <v/>
      </c>
      <c r="M81" s="158" t="s">
        <v>1005</v>
      </c>
      <c r="N81" s="159" t="str">
        <f t="shared" si="7"/>
        <v/>
      </c>
      <c r="O81" s="340"/>
      <c r="P81" s="158" t="s">
        <v>1004</v>
      </c>
      <c r="Q81" s="334" t="str">
        <f t="shared" si="8"/>
        <v/>
      </c>
      <c r="R81" s="158" t="s">
        <v>1005</v>
      </c>
      <c r="S81" s="159" t="str">
        <f t="shared" si="9"/>
        <v/>
      </c>
      <c r="T81" s="538"/>
      <c r="U81" s="134"/>
    </row>
    <row r="82" spans="1:21" ht="24" hidden="1" customHeight="1">
      <c r="A82" s="504"/>
      <c r="B82" s="35"/>
      <c r="C82" s="72" t="str">
        <f>IF($B82="","",VLOOKUP($B82,②従事者明細!$A$3:$L$45,2,FALSE))</f>
        <v/>
      </c>
      <c r="D82" s="339"/>
      <c r="E82" s="139"/>
      <c r="F82" s="134"/>
      <c r="G82" s="155"/>
      <c r="H82" s="155"/>
      <c r="I82" s="162" t="str">
        <f t="shared" si="5"/>
        <v/>
      </c>
      <c r="J82" s="340"/>
      <c r="K82" s="158" t="s">
        <v>1004</v>
      </c>
      <c r="L82" s="334" t="str">
        <f t="shared" si="6"/>
        <v/>
      </c>
      <c r="M82" s="158" t="s">
        <v>1005</v>
      </c>
      <c r="N82" s="159" t="str">
        <f t="shared" si="7"/>
        <v/>
      </c>
      <c r="O82" s="340"/>
      <c r="P82" s="158" t="s">
        <v>1004</v>
      </c>
      <c r="Q82" s="334" t="str">
        <f t="shared" si="8"/>
        <v/>
      </c>
      <c r="R82" s="158" t="s">
        <v>1005</v>
      </c>
      <c r="S82" s="159" t="str">
        <f t="shared" si="9"/>
        <v/>
      </c>
      <c r="T82" s="538"/>
      <c r="U82" s="134"/>
    </row>
    <row r="83" spans="1:21" ht="24" hidden="1" customHeight="1">
      <c r="A83" s="504"/>
      <c r="B83" s="35"/>
      <c r="C83" s="72" t="str">
        <f>IF($B83="","",VLOOKUP($B83,②従事者明細!$A$3:$L$45,2,FALSE))</f>
        <v/>
      </c>
      <c r="D83" s="339"/>
      <c r="E83" s="139"/>
      <c r="F83" s="134"/>
      <c r="G83" s="155"/>
      <c r="H83" s="155"/>
      <c r="I83" s="162" t="str">
        <f t="shared" si="5"/>
        <v/>
      </c>
      <c r="J83" s="340"/>
      <c r="K83" s="158" t="s">
        <v>1004</v>
      </c>
      <c r="L83" s="334" t="str">
        <f t="shared" si="6"/>
        <v/>
      </c>
      <c r="M83" s="158" t="s">
        <v>1005</v>
      </c>
      <c r="N83" s="159" t="str">
        <f t="shared" si="7"/>
        <v/>
      </c>
      <c r="O83" s="340"/>
      <c r="P83" s="158" t="s">
        <v>1004</v>
      </c>
      <c r="Q83" s="334" t="str">
        <f t="shared" si="8"/>
        <v/>
      </c>
      <c r="R83" s="158" t="s">
        <v>1005</v>
      </c>
      <c r="S83" s="159" t="str">
        <f t="shared" si="9"/>
        <v/>
      </c>
      <c r="T83" s="538"/>
      <c r="U83" s="134"/>
    </row>
    <row r="84" spans="1:21" ht="24" hidden="1" customHeight="1">
      <c r="A84" s="504"/>
      <c r="B84" s="35"/>
      <c r="C84" s="72" t="str">
        <f>IF($B84="","",VLOOKUP($B84,②従事者明細!$A$3:$L$45,2,FALSE))</f>
        <v/>
      </c>
      <c r="D84" s="339"/>
      <c r="E84" s="139"/>
      <c r="F84" s="134"/>
      <c r="G84" s="155"/>
      <c r="H84" s="155"/>
      <c r="I84" s="162" t="str">
        <f t="shared" si="5"/>
        <v/>
      </c>
      <c r="J84" s="340"/>
      <c r="K84" s="158" t="s">
        <v>1004</v>
      </c>
      <c r="L84" s="334" t="str">
        <f t="shared" si="6"/>
        <v/>
      </c>
      <c r="M84" s="158" t="s">
        <v>1005</v>
      </c>
      <c r="N84" s="159" t="str">
        <f t="shared" si="7"/>
        <v/>
      </c>
      <c r="O84" s="340"/>
      <c r="P84" s="158" t="s">
        <v>1004</v>
      </c>
      <c r="Q84" s="334" t="str">
        <f t="shared" si="8"/>
        <v/>
      </c>
      <c r="R84" s="158" t="s">
        <v>1005</v>
      </c>
      <c r="S84" s="159" t="str">
        <f t="shared" si="9"/>
        <v/>
      </c>
      <c r="T84" s="538"/>
      <c r="U84" s="134"/>
    </row>
    <row r="85" spans="1:21" ht="24" hidden="1" customHeight="1">
      <c r="A85" s="504"/>
      <c r="B85" s="35"/>
      <c r="C85" s="72" t="str">
        <f>IF($B85="","",VLOOKUP($B85,②従事者明細!$A$3:$L$45,2,FALSE))</f>
        <v/>
      </c>
      <c r="D85" s="339"/>
      <c r="E85" s="139"/>
      <c r="F85" s="134"/>
      <c r="G85" s="155"/>
      <c r="H85" s="155"/>
      <c r="I85" s="162" t="str">
        <f t="shared" si="5"/>
        <v/>
      </c>
      <c r="J85" s="340"/>
      <c r="K85" s="158" t="s">
        <v>1004</v>
      </c>
      <c r="L85" s="334" t="str">
        <f t="shared" si="6"/>
        <v/>
      </c>
      <c r="M85" s="158" t="s">
        <v>1005</v>
      </c>
      <c r="N85" s="159" t="str">
        <f t="shared" si="7"/>
        <v/>
      </c>
      <c r="O85" s="340"/>
      <c r="P85" s="158" t="s">
        <v>1004</v>
      </c>
      <c r="Q85" s="334" t="str">
        <f t="shared" si="8"/>
        <v/>
      </c>
      <c r="R85" s="158" t="s">
        <v>1005</v>
      </c>
      <c r="S85" s="159" t="str">
        <f t="shared" si="9"/>
        <v/>
      </c>
      <c r="T85" s="538"/>
      <c r="U85" s="134"/>
    </row>
    <row r="86" spans="1:21" ht="24" hidden="1" customHeight="1">
      <c r="A86" s="504"/>
      <c r="B86" s="35"/>
      <c r="C86" s="72" t="str">
        <f>IF($B86="","",VLOOKUP($B86,②従事者明細!$A$3:$L$45,2,FALSE))</f>
        <v/>
      </c>
      <c r="D86" s="339"/>
      <c r="E86" s="139"/>
      <c r="F86" s="134"/>
      <c r="G86" s="155"/>
      <c r="H86" s="155"/>
      <c r="I86" s="162" t="str">
        <f t="shared" si="5"/>
        <v/>
      </c>
      <c r="J86" s="340"/>
      <c r="K86" s="158" t="s">
        <v>1004</v>
      </c>
      <c r="L86" s="334" t="str">
        <f t="shared" si="6"/>
        <v/>
      </c>
      <c r="M86" s="158" t="s">
        <v>1005</v>
      </c>
      <c r="N86" s="159" t="str">
        <f t="shared" si="7"/>
        <v/>
      </c>
      <c r="O86" s="340"/>
      <c r="P86" s="158" t="s">
        <v>1004</v>
      </c>
      <c r="Q86" s="334" t="str">
        <f t="shared" si="8"/>
        <v/>
      </c>
      <c r="R86" s="158" t="s">
        <v>1005</v>
      </c>
      <c r="S86" s="159" t="str">
        <f t="shared" si="9"/>
        <v/>
      </c>
      <c r="T86" s="538"/>
      <c r="U86" s="134"/>
    </row>
    <row r="87" spans="1:21" ht="24" hidden="1" customHeight="1">
      <c r="A87" s="504"/>
      <c r="B87" s="35"/>
      <c r="C87" s="72" t="str">
        <f>IF($B87="","",VLOOKUP($B87,②従事者明細!$A$3:$L$45,2,FALSE))</f>
        <v/>
      </c>
      <c r="D87" s="339"/>
      <c r="E87" s="139"/>
      <c r="F87" s="134"/>
      <c r="G87" s="155"/>
      <c r="H87" s="155"/>
      <c r="I87" s="162" t="str">
        <f t="shared" si="5"/>
        <v/>
      </c>
      <c r="J87" s="340"/>
      <c r="K87" s="158" t="s">
        <v>1004</v>
      </c>
      <c r="L87" s="334" t="str">
        <f t="shared" si="6"/>
        <v/>
      </c>
      <c r="M87" s="158" t="s">
        <v>1005</v>
      </c>
      <c r="N87" s="159" t="str">
        <f t="shared" si="7"/>
        <v/>
      </c>
      <c r="O87" s="340"/>
      <c r="P87" s="158" t="s">
        <v>1004</v>
      </c>
      <c r="Q87" s="334" t="str">
        <f t="shared" si="8"/>
        <v/>
      </c>
      <c r="R87" s="158" t="s">
        <v>1005</v>
      </c>
      <c r="S87" s="159" t="str">
        <f t="shared" si="9"/>
        <v/>
      </c>
      <c r="T87" s="538"/>
      <c r="U87" s="134"/>
    </row>
    <row r="88" spans="1:21" ht="24" hidden="1" customHeight="1">
      <c r="A88" s="504"/>
      <c r="B88" s="35"/>
      <c r="C88" s="72" t="str">
        <f>IF($B88="","",VLOOKUP($B88,②従事者明細!$A$3:$L$45,2,FALSE))</f>
        <v/>
      </c>
      <c r="D88" s="339"/>
      <c r="E88" s="139"/>
      <c r="F88" s="134"/>
      <c r="G88" s="155"/>
      <c r="H88" s="155"/>
      <c r="I88" s="162" t="str">
        <f t="shared" si="5"/>
        <v/>
      </c>
      <c r="J88" s="340"/>
      <c r="K88" s="158" t="s">
        <v>1004</v>
      </c>
      <c r="L88" s="334" t="str">
        <f t="shared" si="6"/>
        <v/>
      </c>
      <c r="M88" s="158" t="s">
        <v>1005</v>
      </c>
      <c r="N88" s="159" t="str">
        <f t="shared" si="7"/>
        <v/>
      </c>
      <c r="O88" s="340"/>
      <c r="P88" s="158" t="s">
        <v>1004</v>
      </c>
      <c r="Q88" s="334" t="str">
        <f t="shared" si="8"/>
        <v/>
      </c>
      <c r="R88" s="158" t="s">
        <v>1005</v>
      </c>
      <c r="S88" s="159" t="str">
        <f t="shared" si="9"/>
        <v/>
      </c>
      <c r="T88" s="538"/>
      <c r="U88" s="134"/>
    </row>
    <row r="89" spans="1:21" ht="24" hidden="1" customHeight="1">
      <c r="A89" s="504"/>
      <c r="B89" s="35"/>
      <c r="C89" s="72" t="str">
        <f>IF($B89="","",VLOOKUP($B89,②従事者明細!$A$3:$L$45,2,FALSE))</f>
        <v/>
      </c>
      <c r="D89" s="339"/>
      <c r="E89" s="139"/>
      <c r="F89" s="134"/>
      <c r="G89" s="155"/>
      <c r="H89" s="155"/>
      <c r="I89" s="162" t="str">
        <f t="shared" si="5"/>
        <v/>
      </c>
      <c r="J89" s="340"/>
      <c r="K89" s="158" t="s">
        <v>1004</v>
      </c>
      <c r="L89" s="334" t="str">
        <f t="shared" si="6"/>
        <v/>
      </c>
      <c r="M89" s="158" t="s">
        <v>1005</v>
      </c>
      <c r="N89" s="159" t="str">
        <f t="shared" si="7"/>
        <v/>
      </c>
      <c r="O89" s="340"/>
      <c r="P89" s="158" t="s">
        <v>1004</v>
      </c>
      <c r="Q89" s="334" t="str">
        <f t="shared" si="8"/>
        <v/>
      </c>
      <c r="R89" s="158" t="s">
        <v>1005</v>
      </c>
      <c r="S89" s="159" t="str">
        <f t="shared" si="9"/>
        <v/>
      </c>
      <c r="T89" s="538"/>
      <c r="U89" s="134"/>
    </row>
    <row r="90" spans="1:21" ht="24" hidden="1" customHeight="1">
      <c r="A90" s="504"/>
      <c r="B90" s="35"/>
      <c r="C90" s="72" t="str">
        <f>IF($B90="","",VLOOKUP($B90,②従事者明細!$A$3:$L$45,2,FALSE))</f>
        <v/>
      </c>
      <c r="D90" s="339"/>
      <c r="E90" s="139"/>
      <c r="F90" s="134"/>
      <c r="G90" s="155"/>
      <c r="H90" s="155"/>
      <c r="I90" s="162" t="str">
        <f t="shared" si="5"/>
        <v/>
      </c>
      <c r="J90" s="340"/>
      <c r="K90" s="158" t="s">
        <v>1004</v>
      </c>
      <c r="L90" s="334" t="str">
        <f t="shared" si="6"/>
        <v/>
      </c>
      <c r="M90" s="158" t="s">
        <v>1005</v>
      </c>
      <c r="N90" s="159" t="str">
        <f t="shared" si="7"/>
        <v/>
      </c>
      <c r="O90" s="340"/>
      <c r="P90" s="158" t="s">
        <v>1004</v>
      </c>
      <c r="Q90" s="334" t="str">
        <f t="shared" si="8"/>
        <v/>
      </c>
      <c r="R90" s="158" t="s">
        <v>1005</v>
      </c>
      <c r="S90" s="159" t="str">
        <f t="shared" si="9"/>
        <v/>
      </c>
      <c r="T90" s="538"/>
      <c r="U90" s="134"/>
    </row>
    <row r="91" spans="1:21" ht="24" hidden="1" customHeight="1">
      <c r="A91" s="504"/>
      <c r="B91" s="35"/>
      <c r="C91" s="72" t="str">
        <f>IF($B91="","",VLOOKUP($B91,②従事者明細!$A$3:$L$45,2,FALSE))</f>
        <v/>
      </c>
      <c r="D91" s="339"/>
      <c r="E91" s="139"/>
      <c r="F91" s="134"/>
      <c r="G91" s="155"/>
      <c r="H91" s="155"/>
      <c r="I91" s="162" t="str">
        <f t="shared" si="5"/>
        <v/>
      </c>
      <c r="J91" s="340"/>
      <c r="K91" s="158" t="s">
        <v>1004</v>
      </c>
      <c r="L91" s="334" t="str">
        <f t="shared" si="6"/>
        <v/>
      </c>
      <c r="M91" s="158" t="s">
        <v>1005</v>
      </c>
      <c r="N91" s="159" t="str">
        <f t="shared" si="7"/>
        <v/>
      </c>
      <c r="O91" s="340"/>
      <c r="P91" s="158" t="s">
        <v>1004</v>
      </c>
      <c r="Q91" s="334" t="str">
        <f t="shared" si="8"/>
        <v/>
      </c>
      <c r="R91" s="158" t="s">
        <v>1005</v>
      </c>
      <c r="S91" s="159" t="str">
        <f t="shared" si="9"/>
        <v/>
      </c>
      <c r="T91" s="538"/>
      <c r="U91" s="134"/>
    </row>
    <row r="92" spans="1:21" ht="24" hidden="1" customHeight="1">
      <c r="A92" s="504"/>
      <c r="B92" s="35"/>
      <c r="C92" s="72" t="str">
        <f>IF($B92="","",VLOOKUP($B92,②従事者明細!$A$3:$L$45,2,FALSE))</f>
        <v/>
      </c>
      <c r="D92" s="339"/>
      <c r="E92" s="139"/>
      <c r="F92" s="134"/>
      <c r="G92" s="155"/>
      <c r="H92" s="155"/>
      <c r="I92" s="162" t="str">
        <f t="shared" si="5"/>
        <v/>
      </c>
      <c r="J92" s="340"/>
      <c r="K92" s="158" t="s">
        <v>1004</v>
      </c>
      <c r="L92" s="334" t="str">
        <f t="shared" si="6"/>
        <v/>
      </c>
      <c r="M92" s="158" t="s">
        <v>1005</v>
      </c>
      <c r="N92" s="159" t="str">
        <f t="shared" si="7"/>
        <v/>
      </c>
      <c r="O92" s="340"/>
      <c r="P92" s="158" t="s">
        <v>1004</v>
      </c>
      <c r="Q92" s="334" t="str">
        <f t="shared" si="8"/>
        <v/>
      </c>
      <c r="R92" s="158" t="s">
        <v>1005</v>
      </c>
      <c r="S92" s="159" t="str">
        <f t="shared" si="9"/>
        <v/>
      </c>
      <c r="T92" s="538"/>
      <c r="U92" s="134"/>
    </row>
    <row r="93" spans="1:21" ht="24" hidden="1" customHeight="1">
      <c r="A93" s="504"/>
      <c r="B93" s="35"/>
      <c r="C93" s="72" t="str">
        <f>IF($B93="","",VLOOKUP($B93,②従事者明細!$A$3:$L$45,2,FALSE))</f>
        <v/>
      </c>
      <c r="D93" s="339"/>
      <c r="E93" s="139"/>
      <c r="F93" s="134"/>
      <c r="G93" s="155"/>
      <c r="H93" s="155"/>
      <c r="I93" s="162" t="str">
        <f t="shared" si="5"/>
        <v/>
      </c>
      <c r="J93" s="340"/>
      <c r="K93" s="158" t="s">
        <v>1004</v>
      </c>
      <c r="L93" s="334" t="str">
        <f t="shared" si="6"/>
        <v/>
      </c>
      <c r="M93" s="158" t="s">
        <v>1005</v>
      </c>
      <c r="N93" s="159" t="str">
        <f t="shared" si="7"/>
        <v/>
      </c>
      <c r="O93" s="340"/>
      <c r="P93" s="158" t="s">
        <v>1004</v>
      </c>
      <c r="Q93" s="334" t="str">
        <f t="shared" si="8"/>
        <v/>
      </c>
      <c r="R93" s="158" t="s">
        <v>1005</v>
      </c>
      <c r="S93" s="159" t="str">
        <f t="shared" si="9"/>
        <v/>
      </c>
      <c r="T93" s="538"/>
      <c r="U93" s="134"/>
    </row>
    <row r="94" spans="1:21" ht="24" hidden="1" customHeight="1">
      <c r="A94" s="504"/>
      <c r="B94" s="35"/>
      <c r="C94" s="72" t="str">
        <f>IF($B94="","",VLOOKUP($B94,②従事者明細!$A$3:$L$45,2,FALSE))</f>
        <v/>
      </c>
      <c r="D94" s="339"/>
      <c r="E94" s="139"/>
      <c r="F94" s="134"/>
      <c r="G94" s="155"/>
      <c r="H94" s="155"/>
      <c r="I94" s="162" t="str">
        <f t="shared" si="5"/>
        <v/>
      </c>
      <c r="J94" s="340"/>
      <c r="K94" s="158" t="s">
        <v>1004</v>
      </c>
      <c r="L94" s="334" t="str">
        <f t="shared" si="6"/>
        <v/>
      </c>
      <c r="M94" s="158" t="s">
        <v>1005</v>
      </c>
      <c r="N94" s="159" t="str">
        <f t="shared" si="7"/>
        <v/>
      </c>
      <c r="O94" s="340"/>
      <c r="P94" s="158" t="s">
        <v>1004</v>
      </c>
      <c r="Q94" s="334" t="str">
        <f t="shared" si="8"/>
        <v/>
      </c>
      <c r="R94" s="158" t="s">
        <v>1005</v>
      </c>
      <c r="S94" s="159" t="str">
        <f t="shared" si="9"/>
        <v/>
      </c>
      <c r="T94" s="538"/>
      <c r="U94" s="134"/>
    </row>
    <row r="95" spans="1:21" ht="24" hidden="1" customHeight="1">
      <c r="A95" s="504"/>
      <c r="B95" s="35"/>
      <c r="C95" s="72" t="str">
        <f>IF($B95="","",VLOOKUP($B95,②従事者明細!$A$3:$L$45,2,FALSE))</f>
        <v/>
      </c>
      <c r="D95" s="339"/>
      <c r="E95" s="139"/>
      <c r="F95" s="134"/>
      <c r="G95" s="155"/>
      <c r="H95" s="155"/>
      <c r="I95" s="162" t="str">
        <f t="shared" si="5"/>
        <v/>
      </c>
      <c r="J95" s="340"/>
      <c r="K95" s="158" t="s">
        <v>1004</v>
      </c>
      <c r="L95" s="334" t="str">
        <f t="shared" si="6"/>
        <v/>
      </c>
      <c r="M95" s="158" t="s">
        <v>1005</v>
      </c>
      <c r="N95" s="159" t="str">
        <f t="shared" si="7"/>
        <v/>
      </c>
      <c r="O95" s="340"/>
      <c r="P95" s="158" t="s">
        <v>1004</v>
      </c>
      <c r="Q95" s="334" t="str">
        <f t="shared" si="8"/>
        <v/>
      </c>
      <c r="R95" s="158" t="s">
        <v>1005</v>
      </c>
      <c r="S95" s="159" t="str">
        <f t="shared" si="9"/>
        <v/>
      </c>
      <c r="T95" s="538"/>
      <c r="U95" s="134"/>
    </row>
    <row r="96" spans="1:21" ht="24" hidden="1" customHeight="1">
      <c r="A96" s="504"/>
      <c r="B96" s="35"/>
      <c r="C96" s="72" t="str">
        <f>IF($B96="","",VLOOKUP($B96,②従事者明細!$A$3:$L$45,2,FALSE))</f>
        <v/>
      </c>
      <c r="D96" s="339"/>
      <c r="E96" s="139"/>
      <c r="F96" s="134"/>
      <c r="G96" s="155"/>
      <c r="H96" s="155"/>
      <c r="I96" s="162" t="str">
        <f t="shared" si="5"/>
        <v/>
      </c>
      <c r="J96" s="340"/>
      <c r="K96" s="158" t="s">
        <v>1004</v>
      </c>
      <c r="L96" s="334" t="str">
        <f t="shared" si="6"/>
        <v/>
      </c>
      <c r="M96" s="158" t="s">
        <v>1005</v>
      </c>
      <c r="N96" s="159" t="str">
        <f t="shared" si="7"/>
        <v/>
      </c>
      <c r="O96" s="340"/>
      <c r="P96" s="158" t="s">
        <v>1004</v>
      </c>
      <c r="Q96" s="334" t="str">
        <f t="shared" si="8"/>
        <v/>
      </c>
      <c r="R96" s="158" t="s">
        <v>1005</v>
      </c>
      <c r="S96" s="159" t="str">
        <f t="shared" si="9"/>
        <v/>
      </c>
      <c r="T96" s="538"/>
      <c r="U96" s="134"/>
    </row>
    <row r="97" spans="1:21" ht="24" hidden="1" customHeight="1">
      <c r="A97" s="504"/>
      <c r="B97" s="35"/>
      <c r="C97" s="72" t="str">
        <f>IF($B97="","",VLOOKUP($B97,②従事者明細!$A$3:$L$45,2,FALSE))</f>
        <v/>
      </c>
      <c r="D97" s="339"/>
      <c r="E97" s="139"/>
      <c r="F97" s="134"/>
      <c r="G97" s="155"/>
      <c r="H97" s="155"/>
      <c r="I97" s="162" t="str">
        <f t="shared" si="5"/>
        <v/>
      </c>
      <c r="J97" s="340"/>
      <c r="K97" s="158" t="s">
        <v>1004</v>
      </c>
      <c r="L97" s="334" t="str">
        <f t="shared" si="6"/>
        <v/>
      </c>
      <c r="M97" s="158" t="s">
        <v>1005</v>
      </c>
      <c r="N97" s="159" t="str">
        <f t="shared" si="7"/>
        <v/>
      </c>
      <c r="O97" s="340"/>
      <c r="P97" s="158" t="s">
        <v>1004</v>
      </c>
      <c r="Q97" s="334" t="str">
        <f t="shared" si="8"/>
        <v/>
      </c>
      <c r="R97" s="158" t="s">
        <v>1005</v>
      </c>
      <c r="S97" s="159" t="str">
        <f t="shared" si="9"/>
        <v/>
      </c>
      <c r="T97" s="538"/>
      <c r="U97" s="134"/>
    </row>
    <row r="98" spans="1:21" ht="24" hidden="1" customHeight="1">
      <c r="A98" s="504"/>
      <c r="B98" s="35"/>
      <c r="C98" s="72" t="str">
        <f>IF($B98="","",VLOOKUP($B98,②従事者明細!$A$3:$L$45,2,FALSE))</f>
        <v/>
      </c>
      <c r="D98" s="339"/>
      <c r="E98" s="139"/>
      <c r="F98" s="134"/>
      <c r="G98" s="155"/>
      <c r="H98" s="155"/>
      <c r="I98" s="162" t="str">
        <f t="shared" si="5"/>
        <v/>
      </c>
      <c r="J98" s="340"/>
      <c r="K98" s="158" t="s">
        <v>1004</v>
      </c>
      <c r="L98" s="334" t="str">
        <f t="shared" si="6"/>
        <v/>
      </c>
      <c r="M98" s="158" t="s">
        <v>1005</v>
      </c>
      <c r="N98" s="159" t="str">
        <f t="shared" si="7"/>
        <v/>
      </c>
      <c r="O98" s="340"/>
      <c r="P98" s="158" t="s">
        <v>1004</v>
      </c>
      <c r="Q98" s="334" t="str">
        <f t="shared" si="8"/>
        <v/>
      </c>
      <c r="R98" s="158" t="s">
        <v>1005</v>
      </c>
      <c r="S98" s="159" t="str">
        <f t="shared" si="9"/>
        <v/>
      </c>
      <c r="T98" s="538"/>
      <c r="U98" s="134"/>
    </row>
    <row r="99" spans="1:21" ht="24" hidden="1" customHeight="1">
      <c r="A99" s="504"/>
      <c r="B99" s="35"/>
      <c r="C99" s="72" t="str">
        <f>IF($B99="","",VLOOKUP($B99,②従事者明細!$A$3:$L$45,2,FALSE))</f>
        <v/>
      </c>
      <c r="D99" s="339"/>
      <c r="E99" s="139"/>
      <c r="F99" s="134"/>
      <c r="G99" s="155"/>
      <c r="H99" s="155"/>
      <c r="I99" s="162" t="str">
        <f t="shared" si="5"/>
        <v/>
      </c>
      <c r="J99" s="340"/>
      <c r="K99" s="158" t="s">
        <v>1004</v>
      </c>
      <c r="L99" s="334" t="str">
        <f t="shared" si="6"/>
        <v/>
      </c>
      <c r="M99" s="158" t="s">
        <v>1005</v>
      </c>
      <c r="N99" s="159" t="str">
        <f t="shared" si="7"/>
        <v/>
      </c>
      <c r="O99" s="340"/>
      <c r="P99" s="158" t="s">
        <v>1004</v>
      </c>
      <c r="Q99" s="334" t="str">
        <f t="shared" si="8"/>
        <v/>
      </c>
      <c r="R99" s="158" t="s">
        <v>1005</v>
      </c>
      <c r="S99" s="159" t="str">
        <f t="shared" si="9"/>
        <v/>
      </c>
      <c r="T99" s="538"/>
      <c r="U99" s="134"/>
    </row>
    <row r="100" spans="1:21" ht="24" hidden="1" customHeight="1">
      <c r="A100" s="504"/>
      <c r="B100" s="35"/>
      <c r="C100" s="72" t="str">
        <f>IF($B100="","",VLOOKUP($B100,②従事者明細!$A$3:$L$45,2,FALSE))</f>
        <v/>
      </c>
      <c r="D100" s="339"/>
      <c r="E100" s="139"/>
      <c r="F100" s="134"/>
      <c r="G100" s="155"/>
      <c r="H100" s="155"/>
      <c r="I100" s="162" t="str">
        <f t="shared" si="5"/>
        <v/>
      </c>
      <c r="J100" s="340"/>
      <c r="K100" s="158" t="s">
        <v>1004</v>
      </c>
      <c r="L100" s="334" t="str">
        <f t="shared" si="6"/>
        <v/>
      </c>
      <c r="M100" s="158" t="s">
        <v>1005</v>
      </c>
      <c r="N100" s="159" t="str">
        <f t="shared" si="7"/>
        <v/>
      </c>
      <c r="O100" s="340"/>
      <c r="P100" s="158" t="s">
        <v>1004</v>
      </c>
      <c r="Q100" s="334" t="str">
        <f t="shared" si="8"/>
        <v/>
      </c>
      <c r="R100" s="158" t="s">
        <v>1005</v>
      </c>
      <c r="S100" s="159" t="str">
        <f t="shared" si="9"/>
        <v/>
      </c>
      <c r="T100" s="538"/>
      <c r="U100" s="134"/>
    </row>
    <row r="101" spans="1:21" ht="24" hidden="1" customHeight="1">
      <c r="A101" s="504"/>
      <c r="B101" s="35"/>
      <c r="C101" s="72" t="str">
        <f>IF($B101="","",VLOOKUP($B101,②従事者明細!$A$3:$L$45,2,FALSE))</f>
        <v/>
      </c>
      <c r="D101" s="339"/>
      <c r="E101" s="139"/>
      <c r="F101" s="134"/>
      <c r="G101" s="155"/>
      <c r="H101" s="155"/>
      <c r="I101" s="162" t="str">
        <f t="shared" si="5"/>
        <v/>
      </c>
      <c r="J101" s="340"/>
      <c r="K101" s="158" t="s">
        <v>1004</v>
      </c>
      <c r="L101" s="334" t="str">
        <f t="shared" si="6"/>
        <v/>
      </c>
      <c r="M101" s="158" t="s">
        <v>1005</v>
      </c>
      <c r="N101" s="159" t="str">
        <f t="shared" si="7"/>
        <v/>
      </c>
      <c r="O101" s="340"/>
      <c r="P101" s="158" t="s">
        <v>1004</v>
      </c>
      <c r="Q101" s="334" t="str">
        <f t="shared" si="8"/>
        <v/>
      </c>
      <c r="R101" s="158" t="s">
        <v>1005</v>
      </c>
      <c r="S101" s="159" t="str">
        <f t="shared" si="9"/>
        <v/>
      </c>
      <c r="T101" s="538"/>
      <c r="U101" s="134"/>
    </row>
    <row r="102" spans="1:21" ht="24" hidden="1" customHeight="1">
      <c r="A102" s="504"/>
      <c r="B102" s="35"/>
      <c r="C102" s="72" t="str">
        <f>IF($B102="","",VLOOKUP($B102,②従事者明細!$A$3:$L$45,2,FALSE))</f>
        <v/>
      </c>
      <c r="D102" s="339"/>
      <c r="E102" s="139"/>
      <c r="F102" s="134"/>
      <c r="G102" s="155"/>
      <c r="H102" s="155"/>
      <c r="I102" s="162" t="str">
        <f t="shared" si="5"/>
        <v/>
      </c>
      <c r="J102" s="340"/>
      <c r="K102" s="158" t="s">
        <v>1004</v>
      </c>
      <c r="L102" s="334" t="str">
        <f t="shared" si="6"/>
        <v/>
      </c>
      <c r="M102" s="158" t="s">
        <v>1005</v>
      </c>
      <c r="N102" s="159" t="str">
        <f t="shared" si="7"/>
        <v/>
      </c>
      <c r="O102" s="340"/>
      <c r="P102" s="158" t="s">
        <v>1004</v>
      </c>
      <c r="Q102" s="334" t="str">
        <f t="shared" si="8"/>
        <v/>
      </c>
      <c r="R102" s="158" t="s">
        <v>1005</v>
      </c>
      <c r="S102" s="159" t="str">
        <f t="shared" si="9"/>
        <v/>
      </c>
      <c r="T102" s="538"/>
      <c r="U102" s="134"/>
    </row>
    <row r="103" spans="1:21" ht="24" hidden="1" customHeight="1">
      <c r="A103" s="504"/>
      <c r="B103" s="35"/>
      <c r="C103" s="72" t="str">
        <f>IF($B103="","",VLOOKUP($B103,②従事者明細!$A$3:$L$45,2,FALSE))</f>
        <v/>
      </c>
      <c r="D103" s="339"/>
      <c r="E103" s="139"/>
      <c r="F103" s="134"/>
      <c r="G103" s="155"/>
      <c r="H103" s="155"/>
      <c r="I103" s="162" t="str">
        <f t="shared" si="5"/>
        <v/>
      </c>
      <c r="J103" s="340"/>
      <c r="K103" s="158" t="s">
        <v>1004</v>
      </c>
      <c r="L103" s="334" t="str">
        <f t="shared" si="6"/>
        <v/>
      </c>
      <c r="M103" s="158" t="s">
        <v>1005</v>
      </c>
      <c r="N103" s="159" t="str">
        <f t="shared" si="7"/>
        <v/>
      </c>
      <c r="O103" s="340"/>
      <c r="P103" s="158" t="s">
        <v>1004</v>
      </c>
      <c r="Q103" s="334" t="str">
        <f t="shared" si="8"/>
        <v/>
      </c>
      <c r="R103" s="158" t="s">
        <v>1005</v>
      </c>
      <c r="S103" s="159" t="str">
        <f t="shared" si="9"/>
        <v/>
      </c>
      <c r="T103" s="538"/>
      <c r="U103" s="134"/>
    </row>
    <row r="104" spans="1:21" ht="24" hidden="1" customHeight="1">
      <c r="A104" s="504"/>
      <c r="B104" s="35"/>
      <c r="C104" s="72" t="str">
        <f>IF($B104="","",VLOOKUP($B104,②従事者明細!$A$3:$L$45,2,FALSE))</f>
        <v/>
      </c>
      <c r="D104" s="339"/>
      <c r="E104" s="139"/>
      <c r="F104" s="134"/>
      <c r="G104" s="155"/>
      <c r="H104" s="155"/>
      <c r="I104" s="162" t="str">
        <f t="shared" si="5"/>
        <v/>
      </c>
      <c r="J104" s="340"/>
      <c r="K104" s="158" t="s">
        <v>1004</v>
      </c>
      <c r="L104" s="334" t="str">
        <f t="shared" si="6"/>
        <v/>
      </c>
      <c r="M104" s="158" t="s">
        <v>1005</v>
      </c>
      <c r="N104" s="159" t="str">
        <f t="shared" si="7"/>
        <v/>
      </c>
      <c r="O104" s="340"/>
      <c r="P104" s="158" t="s">
        <v>1004</v>
      </c>
      <c r="Q104" s="334" t="str">
        <f t="shared" si="8"/>
        <v/>
      </c>
      <c r="R104" s="158" t="s">
        <v>1005</v>
      </c>
      <c r="S104" s="159" t="str">
        <f t="shared" si="9"/>
        <v/>
      </c>
      <c r="T104" s="538"/>
      <c r="U104" s="134"/>
    </row>
    <row r="105" spans="1:21" ht="24" hidden="1" customHeight="1">
      <c r="A105" s="504"/>
      <c r="B105" s="35"/>
      <c r="C105" s="72" t="str">
        <f>IF($B105="","",VLOOKUP($B105,②従事者明細!$A$3:$L$45,2,FALSE))</f>
        <v/>
      </c>
      <c r="D105" s="339"/>
      <c r="E105" s="139"/>
      <c r="F105" s="134"/>
      <c r="G105" s="155"/>
      <c r="H105" s="155"/>
      <c r="I105" s="162" t="str">
        <f t="shared" si="5"/>
        <v/>
      </c>
      <c r="J105" s="340"/>
      <c r="K105" s="158" t="s">
        <v>1004</v>
      </c>
      <c r="L105" s="334" t="str">
        <f t="shared" si="6"/>
        <v/>
      </c>
      <c r="M105" s="158" t="s">
        <v>1005</v>
      </c>
      <c r="N105" s="159" t="str">
        <f t="shared" si="7"/>
        <v/>
      </c>
      <c r="O105" s="340"/>
      <c r="P105" s="158" t="s">
        <v>1004</v>
      </c>
      <c r="Q105" s="334" t="str">
        <f t="shared" si="8"/>
        <v/>
      </c>
      <c r="R105" s="158" t="s">
        <v>1005</v>
      </c>
      <c r="S105" s="159" t="str">
        <f t="shared" si="9"/>
        <v/>
      </c>
      <c r="T105" s="538"/>
      <c r="U105" s="134"/>
    </row>
    <row r="106" spans="1:21" ht="24" hidden="1" customHeight="1">
      <c r="A106" s="504"/>
      <c r="B106" s="35"/>
      <c r="C106" s="72" t="str">
        <f>IF($B106="","",VLOOKUP($B106,②従事者明細!$A$3:$L$45,2,FALSE))</f>
        <v/>
      </c>
      <c r="D106" s="339"/>
      <c r="E106" s="139"/>
      <c r="F106" s="134"/>
      <c r="G106" s="155"/>
      <c r="H106" s="155"/>
      <c r="I106" s="162" t="str">
        <f t="shared" si="5"/>
        <v/>
      </c>
      <c r="J106" s="340"/>
      <c r="K106" s="158" t="s">
        <v>1004</v>
      </c>
      <c r="L106" s="334" t="str">
        <f t="shared" si="6"/>
        <v/>
      </c>
      <c r="M106" s="158" t="s">
        <v>1005</v>
      </c>
      <c r="N106" s="159" t="str">
        <f t="shared" si="7"/>
        <v/>
      </c>
      <c r="O106" s="340"/>
      <c r="P106" s="158" t="s">
        <v>1004</v>
      </c>
      <c r="Q106" s="334" t="str">
        <f t="shared" si="8"/>
        <v/>
      </c>
      <c r="R106" s="158" t="s">
        <v>1005</v>
      </c>
      <c r="S106" s="159" t="str">
        <f t="shared" si="9"/>
        <v/>
      </c>
      <c r="T106" s="538"/>
      <c r="U106" s="134"/>
    </row>
    <row r="107" spans="1:21" ht="24" hidden="1" customHeight="1">
      <c r="A107" s="504"/>
      <c r="B107" s="35"/>
      <c r="C107" s="72" t="str">
        <f>IF($B107="","",VLOOKUP($B107,②従事者明細!$A$3:$L$45,2,FALSE))</f>
        <v/>
      </c>
      <c r="D107" s="339"/>
      <c r="E107" s="139"/>
      <c r="F107" s="134"/>
      <c r="G107" s="155"/>
      <c r="H107" s="155"/>
      <c r="I107" s="162" t="str">
        <f t="shared" si="5"/>
        <v/>
      </c>
      <c r="J107" s="340"/>
      <c r="K107" s="158" t="s">
        <v>1004</v>
      </c>
      <c r="L107" s="334" t="str">
        <f t="shared" si="6"/>
        <v/>
      </c>
      <c r="M107" s="158" t="s">
        <v>1005</v>
      </c>
      <c r="N107" s="159" t="str">
        <f t="shared" si="7"/>
        <v/>
      </c>
      <c r="O107" s="340"/>
      <c r="P107" s="158" t="s">
        <v>1004</v>
      </c>
      <c r="Q107" s="334" t="str">
        <f t="shared" si="8"/>
        <v/>
      </c>
      <c r="R107" s="158" t="s">
        <v>1005</v>
      </c>
      <c r="S107" s="159" t="str">
        <f t="shared" si="9"/>
        <v/>
      </c>
      <c r="T107" s="538"/>
      <c r="U107" s="134"/>
    </row>
    <row r="108" spans="1:21" ht="24" hidden="1" customHeight="1">
      <c r="A108" s="504"/>
      <c r="B108" s="35"/>
      <c r="C108" s="72" t="str">
        <f>IF($B108="","",VLOOKUP($B108,②従事者明細!$A$3:$L$45,2,FALSE))</f>
        <v/>
      </c>
      <c r="D108" s="339"/>
      <c r="E108" s="139"/>
      <c r="F108" s="134"/>
      <c r="G108" s="155"/>
      <c r="H108" s="155"/>
      <c r="I108" s="162" t="str">
        <f t="shared" si="5"/>
        <v/>
      </c>
      <c r="J108" s="340"/>
      <c r="K108" s="158" t="s">
        <v>1004</v>
      </c>
      <c r="L108" s="334" t="str">
        <f t="shared" si="6"/>
        <v/>
      </c>
      <c r="M108" s="158" t="s">
        <v>1005</v>
      </c>
      <c r="N108" s="159" t="str">
        <f t="shared" si="7"/>
        <v/>
      </c>
      <c r="O108" s="340"/>
      <c r="P108" s="158" t="s">
        <v>1004</v>
      </c>
      <c r="Q108" s="334" t="str">
        <f t="shared" si="8"/>
        <v/>
      </c>
      <c r="R108" s="158" t="s">
        <v>1005</v>
      </c>
      <c r="S108" s="159" t="str">
        <f t="shared" si="9"/>
        <v/>
      </c>
      <c r="T108" s="538"/>
      <c r="U108" s="134"/>
    </row>
    <row r="109" spans="1:21" ht="24" hidden="1" customHeight="1">
      <c r="A109" s="504"/>
      <c r="B109" s="35"/>
      <c r="C109" s="72" t="str">
        <f>IF($B109="","",VLOOKUP($B109,②従事者明細!$A$3:$L$45,2,FALSE))</f>
        <v/>
      </c>
      <c r="D109" s="339"/>
      <c r="E109" s="139"/>
      <c r="F109" s="134"/>
      <c r="G109" s="155"/>
      <c r="H109" s="155"/>
      <c r="I109" s="162" t="str">
        <f t="shared" si="5"/>
        <v/>
      </c>
      <c r="J109" s="340"/>
      <c r="K109" s="158" t="s">
        <v>1004</v>
      </c>
      <c r="L109" s="334" t="str">
        <f t="shared" si="6"/>
        <v/>
      </c>
      <c r="M109" s="158" t="s">
        <v>1005</v>
      </c>
      <c r="N109" s="159" t="str">
        <f t="shared" si="7"/>
        <v/>
      </c>
      <c r="O109" s="340"/>
      <c r="P109" s="158" t="s">
        <v>1004</v>
      </c>
      <c r="Q109" s="334" t="str">
        <f t="shared" si="8"/>
        <v/>
      </c>
      <c r="R109" s="158" t="s">
        <v>1005</v>
      </c>
      <c r="S109" s="159" t="str">
        <f t="shared" si="9"/>
        <v/>
      </c>
      <c r="T109" s="538"/>
      <c r="U109" s="134"/>
    </row>
    <row r="110" spans="1:21" ht="24" hidden="1" customHeight="1">
      <c r="A110" s="504"/>
      <c r="B110" s="35"/>
      <c r="C110" s="72" t="str">
        <f>IF($B110="","",VLOOKUP($B110,②従事者明細!$A$3:$L$45,2,FALSE))</f>
        <v/>
      </c>
      <c r="D110" s="339"/>
      <c r="E110" s="139"/>
      <c r="F110" s="134"/>
      <c r="G110" s="155"/>
      <c r="H110" s="155"/>
      <c r="I110" s="162" t="str">
        <f t="shared" si="5"/>
        <v/>
      </c>
      <c r="J110" s="340"/>
      <c r="K110" s="158" t="s">
        <v>1004</v>
      </c>
      <c r="L110" s="334" t="str">
        <f t="shared" si="6"/>
        <v/>
      </c>
      <c r="M110" s="158" t="s">
        <v>1005</v>
      </c>
      <c r="N110" s="159" t="str">
        <f t="shared" si="7"/>
        <v/>
      </c>
      <c r="O110" s="340"/>
      <c r="P110" s="158" t="s">
        <v>1004</v>
      </c>
      <c r="Q110" s="334" t="str">
        <f t="shared" si="8"/>
        <v/>
      </c>
      <c r="R110" s="158" t="s">
        <v>1005</v>
      </c>
      <c r="S110" s="159" t="str">
        <f t="shared" si="9"/>
        <v/>
      </c>
      <c r="T110" s="538"/>
      <c r="U110" s="134"/>
    </row>
    <row r="111" spans="1:21" ht="24" hidden="1" customHeight="1">
      <c r="A111" s="504"/>
      <c r="B111" s="35"/>
      <c r="C111" s="72" t="str">
        <f>IF($B111="","",VLOOKUP($B111,②従事者明細!$A$3:$L$45,2,FALSE))</f>
        <v/>
      </c>
      <c r="D111" s="339"/>
      <c r="E111" s="139"/>
      <c r="F111" s="134"/>
      <c r="G111" s="155"/>
      <c r="H111" s="155"/>
      <c r="I111" s="162" t="str">
        <f t="shared" si="5"/>
        <v/>
      </c>
      <c r="J111" s="340"/>
      <c r="K111" s="158" t="s">
        <v>1004</v>
      </c>
      <c r="L111" s="334" t="str">
        <f t="shared" si="6"/>
        <v/>
      </c>
      <c r="M111" s="158" t="s">
        <v>1005</v>
      </c>
      <c r="N111" s="159" t="str">
        <f t="shared" si="7"/>
        <v/>
      </c>
      <c r="O111" s="340"/>
      <c r="P111" s="158" t="s">
        <v>1004</v>
      </c>
      <c r="Q111" s="334" t="str">
        <f t="shared" si="8"/>
        <v/>
      </c>
      <c r="R111" s="158" t="s">
        <v>1005</v>
      </c>
      <c r="S111" s="159" t="str">
        <f t="shared" si="9"/>
        <v/>
      </c>
      <c r="T111" s="538"/>
      <c r="U111" s="134"/>
    </row>
    <row r="112" spans="1:21" ht="24" hidden="1" customHeight="1">
      <c r="A112" s="504"/>
      <c r="B112" s="35"/>
      <c r="C112" s="72" t="str">
        <f>IF($B112="","",VLOOKUP($B112,②従事者明細!$A$3:$L$45,2,FALSE))</f>
        <v/>
      </c>
      <c r="D112" s="339"/>
      <c r="E112" s="139"/>
      <c r="F112" s="134"/>
      <c r="G112" s="155"/>
      <c r="H112" s="155"/>
      <c r="I112" s="162" t="str">
        <f t="shared" si="5"/>
        <v/>
      </c>
      <c r="J112" s="340"/>
      <c r="K112" s="158" t="s">
        <v>1004</v>
      </c>
      <c r="L112" s="334" t="str">
        <f t="shared" si="6"/>
        <v/>
      </c>
      <c r="M112" s="158" t="s">
        <v>1005</v>
      </c>
      <c r="N112" s="159" t="str">
        <f t="shared" si="7"/>
        <v/>
      </c>
      <c r="O112" s="340"/>
      <c r="P112" s="158" t="s">
        <v>1004</v>
      </c>
      <c r="Q112" s="334" t="str">
        <f t="shared" si="8"/>
        <v/>
      </c>
      <c r="R112" s="158" t="s">
        <v>1005</v>
      </c>
      <c r="S112" s="159" t="str">
        <f t="shared" si="9"/>
        <v/>
      </c>
      <c r="T112" s="538"/>
      <c r="U112" s="134"/>
    </row>
    <row r="113" spans="1:23" ht="24" hidden="1" customHeight="1">
      <c r="A113" s="504"/>
      <c r="B113" s="35"/>
      <c r="C113" s="72" t="str">
        <f>IF($B113="","",VLOOKUP($B113,②従事者明細!$A$3:$L$45,2,FALSE))</f>
        <v/>
      </c>
      <c r="D113" s="339"/>
      <c r="E113" s="139"/>
      <c r="F113" s="134"/>
      <c r="G113" s="155"/>
      <c r="H113" s="155"/>
      <c r="I113" s="162" t="str">
        <f t="shared" si="5"/>
        <v/>
      </c>
      <c r="J113" s="340"/>
      <c r="K113" s="158" t="s">
        <v>1004</v>
      </c>
      <c r="L113" s="334" t="str">
        <f t="shared" si="6"/>
        <v/>
      </c>
      <c r="M113" s="158" t="s">
        <v>1005</v>
      </c>
      <c r="N113" s="159" t="str">
        <f t="shared" si="7"/>
        <v/>
      </c>
      <c r="O113" s="340"/>
      <c r="P113" s="158" t="s">
        <v>1004</v>
      </c>
      <c r="Q113" s="334" t="str">
        <f t="shared" si="8"/>
        <v/>
      </c>
      <c r="R113" s="158" t="s">
        <v>1005</v>
      </c>
      <c r="S113" s="159" t="str">
        <f t="shared" si="9"/>
        <v/>
      </c>
      <c r="T113" s="538"/>
      <c r="U113" s="134"/>
    </row>
    <row r="114" spans="1:23" ht="24" hidden="1" customHeight="1">
      <c r="A114" s="504"/>
      <c r="B114" s="35"/>
      <c r="C114" s="72" t="str">
        <f>IF($B114="","",VLOOKUP($B114,②従事者明細!$A$3:$L$45,2,FALSE))</f>
        <v/>
      </c>
      <c r="D114" s="339"/>
      <c r="E114" s="139"/>
      <c r="F114" s="134"/>
      <c r="G114" s="155"/>
      <c r="H114" s="155"/>
      <c r="I114" s="162" t="str">
        <f t="shared" si="5"/>
        <v/>
      </c>
      <c r="J114" s="340"/>
      <c r="K114" s="158" t="s">
        <v>1004</v>
      </c>
      <c r="L114" s="334" t="str">
        <f t="shared" si="6"/>
        <v/>
      </c>
      <c r="M114" s="158" t="s">
        <v>1005</v>
      </c>
      <c r="N114" s="159" t="str">
        <f t="shared" si="7"/>
        <v/>
      </c>
      <c r="O114" s="340"/>
      <c r="P114" s="158" t="s">
        <v>1004</v>
      </c>
      <c r="Q114" s="334" t="str">
        <f t="shared" si="8"/>
        <v/>
      </c>
      <c r="R114" s="158" t="s">
        <v>1005</v>
      </c>
      <c r="S114" s="159" t="str">
        <f t="shared" si="9"/>
        <v/>
      </c>
      <c r="T114" s="538"/>
      <c r="U114" s="134"/>
    </row>
    <row r="115" spans="1:23" ht="24" hidden="1" customHeight="1">
      <c r="A115" s="504"/>
      <c r="B115" s="35"/>
      <c r="C115" s="72" t="str">
        <f>IF($B115="","",VLOOKUP($B115,②従事者明細!$A$3:$L$45,2,FALSE))</f>
        <v/>
      </c>
      <c r="D115" s="339"/>
      <c r="E115" s="139"/>
      <c r="F115" s="134"/>
      <c r="G115" s="155"/>
      <c r="H115" s="155"/>
      <c r="I115" s="162" t="str">
        <f t="shared" si="5"/>
        <v/>
      </c>
      <c r="J115" s="340"/>
      <c r="K115" s="158" t="s">
        <v>1004</v>
      </c>
      <c r="L115" s="334" t="str">
        <f t="shared" si="6"/>
        <v/>
      </c>
      <c r="M115" s="158" t="s">
        <v>1005</v>
      </c>
      <c r="N115" s="159" t="str">
        <f t="shared" si="7"/>
        <v/>
      </c>
      <c r="O115" s="340"/>
      <c r="P115" s="158" t="s">
        <v>1004</v>
      </c>
      <c r="Q115" s="334" t="str">
        <f t="shared" si="8"/>
        <v/>
      </c>
      <c r="R115" s="158" t="s">
        <v>1005</v>
      </c>
      <c r="S115" s="159" t="str">
        <f t="shared" si="9"/>
        <v/>
      </c>
      <c r="T115" s="538"/>
      <c r="U115" s="134"/>
    </row>
    <row r="116" spans="1:23" ht="24" hidden="1" customHeight="1">
      <c r="A116" s="504"/>
      <c r="B116" s="35"/>
      <c r="C116" s="72" t="str">
        <f>IF($B116="","",VLOOKUP($B116,②従事者明細!$A$3:$L$45,2,FALSE))</f>
        <v/>
      </c>
      <c r="D116" s="339"/>
      <c r="E116" s="139"/>
      <c r="F116" s="134"/>
      <c r="G116" s="155"/>
      <c r="H116" s="155"/>
      <c r="I116" s="162" t="str">
        <f t="shared" si="5"/>
        <v/>
      </c>
      <c r="J116" s="340"/>
      <c r="K116" s="158" t="s">
        <v>1004</v>
      </c>
      <c r="L116" s="334" t="str">
        <f t="shared" si="6"/>
        <v/>
      </c>
      <c r="M116" s="158" t="s">
        <v>1005</v>
      </c>
      <c r="N116" s="159" t="str">
        <f t="shared" si="7"/>
        <v/>
      </c>
      <c r="O116" s="340"/>
      <c r="P116" s="158" t="s">
        <v>1004</v>
      </c>
      <c r="Q116" s="334" t="str">
        <f t="shared" si="8"/>
        <v/>
      </c>
      <c r="R116" s="158" t="s">
        <v>1005</v>
      </c>
      <c r="S116" s="159" t="str">
        <f t="shared" si="9"/>
        <v/>
      </c>
      <c r="T116" s="538"/>
      <c r="U116" s="134"/>
    </row>
    <row r="117" spans="1:23" ht="24" hidden="1" customHeight="1">
      <c r="A117" s="504"/>
      <c r="B117" s="35"/>
      <c r="C117" s="72" t="str">
        <f>IF($B117="","",VLOOKUP($B117,②従事者明細!$A$3:$L$45,2,FALSE))</f>
        <v/>
      </c>
      <c r="D117" s="339"/>
      <c r="E117" s="139"/>
      <c r="F117" s="134"/>
      <c r="G117" s="155"/>
      <c r="H117" s="155"/>
      <c r="I117" s="162" t="str">
        <f t="shared" si="5"/>
        <v/>
      </c>
      <c r="J117" s="340"/>
      <c r="K117" s="158" t="s">
        <v>1004</v>
      </c>
      <c r="L117" s="334" t="str">
        <f t="shared" si="6"/>
        <v/>
      </c>
      <c r="M117" s="158" t="s">
        <v>1005</v>
      </c>
      <c r="N117" s="159" t="str">
        <f t="shared" si="7"/>
        <v/>
      </c>
      <c r="O117" s="340"/>
      <c r="P117" s="158" t="s">
        <v>1004</v>
      </c>
      <c r="Q117" s="334" t="str">
        <f t="shared" si="8"/>
        <v/>
      </c>
      <c r="R117" s="158" t="s">
        <v>1005</v>
      </c>
      <c r="S117" s="159" t="str">
        <f t="shared" si="9"/>
        <v/>
      </c>
      <c r="T117" s="538"/>
      <c r="U117" s="134"/>
    </row>
    <row r="118" spans="1:23" ht="24" hidden="1" customHeight="1">
      <c r="A118" s="504"/>
      <c r="B118" s="35"/>
      <c r="C118" s="72" t="str">
        <f>IF($B118="","",VLOOKUP($B118,②従事者明細!$A$3:$L$45,2,FALSE))</f>
        <v/>
      </c>
      <c r="D118" s="339"/>
      <c r="E118" s="139"/>
      <c r="F118" s="134"/>
      <c r="G118" s="155"/>
      <c r="H118" s="155"/>
      <c r="I118" s="162" t="str">
        <f t="shared" si="5"/>
        <v/>
      </c>
      <c r="J118" s="340"/>
      <c r="K118" s="158" t="s">
        <v>1004</v>
      </c>
      <c r="L118" s="334" t="str">
        <f t="shared" si="6"/>
        <v/>
      </c>
      <c r="M118" s="158" t="s">
        <v>1005</v>
      </c>
      <c r="N118" s="159" t="str">
        <f t="shared" si="7"/>
        <v/>
      </c>
      <c r="O118" s="340"/>
      <c r="P118" s="158" t="s">
        <v>1004</v>
      </c>
      <c r="Q118" s="334" t="str">
        <f t="shared" si="8"/>
        <v/>
      </c>
      <c r="R118" s="158" t="s">
        <v>1005</v>
      </c>
      <c r="S118" s="159" t="str">
        <f t="shared" si="9"/>
        <v/>
      </c>
      <c r="T118" s="538"/>
      <c r="U118" s="134"/>
    </row>
    <row r="119" spans="1:23" ht="24" hidden="1" customHeight="1">
      <c r="A119" s="504"/>
      <c r="B119" s="35"/>
      <c r="C119" s="72" t="str">
        <f>IF($B119="","",VLOOKUP($B119,②従事者明細!$A$3:$L$45,2,FALSE))</f>
        <v/>
      </c>
      <c r="D119" s="339"/>
      <c r="E119" s="139"/>
      <c r="F119" s="134"/>
      <c r="G119" s="155"/>
      <c r="H119" s="155"/>
      <c r="I119" s="162" t="str">
        <f t="shared" si="5"/>
        <v/>
      </c>
      <c r="J119" s="340"/>
      <c r="K119" s="158" t="s">
        <v>1004</v>
      </c>
      <c r="L119" s="334" t="str">
        <f t="shared" si="6"/>
        <v/>
      </c>
      <c r="M119" s="158" t="s">
        <v>1005</v>
      </c>
      <c r="N119" s="159" t="str">
        <f t="shared" si="7"/>
        <v/>
      </c>
      <c r="O119" s="340"/>
      <c r="P119" s="158" t="s">
        <v>1004</v>
      </c>
      <c r="Q119" s="334" t="str">
        <f t="shared" si="8"/>
        <v/>
      </c>
      <c r="R119" s="158" t="s">
        <v>1005</v>
      </c>
      <c r="S119" s="159" t="str">
        <f t="shared" si="9"/>
        <v/>
      </c>
      <c r="T119" s="538"/>
      <c r="U119" s="134"/>
    </row>
    <row r="120" spans="1:23" ht="24" hidden="1" customHeight="1">
      <c r="A120" s="504"/>
      <c r="B120" s="35"/>
      <c r="C120" s="72" t="str">
        <f>IF($B120="","",VLOOKUP($B120,②従事者明細!$A$3:$L$45,2,FALSE))</f>
        <v/>
      </c>
      <c r="D120" s="339"/>
      <c r="E120" s="139"/>
      <c r="F120" s="134"/>
      <c r="G120" s="155"/>
      <c r="H120" s="155"/>
      <c r="I120" s="162" t="str">
        <f t="shared" si="5"/>
        <v/>
      </c>
      <c r="J120" s="340"/>
      <c r="K120" s="158" t="s">
        <v>1004</v>
      </c>
      <c r="L120" s="334" t="str">
        <f t="shared" si="6"/>
        <v/>
      </c>
      <c r="M120" s="158" t="s">
        <v>1005</v>
      </c>
      <c r="N120" s="159" t="str">
        <f t="shared" si="7"/>
        <v/>
      </c>
      <c r="O120" s="340"/>
      <c r="P120" s="158" t="s">
        <v>1004</v>
      </c>
      <c r="Q120" s="334" t="str">
        <f t="shared" si="8"/>
        <v/>
      </c>
      <c r="R120" s="158" t="s">
        <v>1005</v>
      </c>
      <c r="S120" s="159" t="str">
        <f t="shared" si="9"/>
        <v/>
      </c>
      <c r="T120" s="538"/>
      <c r="U120" s="134"/>
    </row>
    <row r="121" spans="1:23" ht="24" hidden="1" customHeight="1">
      <c r="A121" s="504"/>
      <c r="B121" s="35"/>
      <c r="C121" s="72" t="str">
        <f>IF($B121="","",VLOOKUP($B121,②従事者明細!$A$3:$L$45,2,FALSE))</f>
        <v/>
      </c>
      <c r="D121" s="339"/>
      <c r="E121" s="139"/>
      <c r="F121" s="134"/>
      <c r="G121" s="155"/>
      <c r="H121" s="155"/>
      <c r="I121" s="162" t="str">
        <f t="shared" si="5"/>
        <v/>
      </c>
      <c r="J121" s="340"/>
      <c r="K121" s="158" t="s">
        <v>1004</v>
      </c>
      <c r="L121" s="334" t="str">
        <f t="shared" si="6"/>
        <v/>
      </c>
      <c r="M121" s="158" t="s">
        <v>1005</v>
      </c>
      <c r="N121" s="159" t="str">
        <f t="shared" si="7"/>
        <v/>
      </c>
      <c r="O121" s="340"/>
      <c r="P121" s="158" t="s">
        <v>1004</v>
      </c>
      <c r="Q121" s="334" t="str">
        <f t="shared" si="8"/>
        <v/>
      </c>
      <c r="R121" s="158" t="s">
        <v>1005</v>
      </c>
      <c r="S121" s="159" t="str">
        <f t="shared" si="9"/>
        <v/>
      </c>
      <c r="T121" s="538"/>
      <c r="U121" s="134"/>
    </row>
    <row r="122" spans="1:23" ht="24" hidden="1" customHeight="1">
      <c r="A122" s="504"/>
      <c r="B122" s="35"/>
      <c r="C122" s="72" t="str">
        <f>IF($B122="","",VLOOKUP($B122,②従事者明細!$A$3:$L$45,2,FALSE))</f>
        <v/>
      </c>
      <c r="D122" s="339"/>
      <c r="E122" s="139"/>
      <c r="F122" s="134"/>
      <c r="G122" s="155"/>
      <c r="H122" s="155"/>
      <c r="I122" s="162" t="str">
        <f t="shared" si="5"/>
        <v/>
      </c>
      <c r="J122" s="340"/>
      <c r="K122" s="158" t="s">
        <v>1004</v>
      </c>
      <c r="L122" s="334" t="str">
        <f t="shared" si="6"/>
        <v/>
      </c>
      <c r="M122" s="158" t="s">
        <v>1005</v>
      </c>
      <c r="N122" s="159" t="str">
        <f t="shared" si="7"/>
        <v/>
      </c>
      <c r="O122" s="340"/>
      <c r="P122" s="158" t="s">
        <v>1004</v>
      </c>
      <c r="Q122" s="334" t="str">
        <f t="shared" si="8"/>
        <v/>
      </c>
      <c r="R122" s="158" t="s">
        <v>1005</v>
      </c>
      <c r="S122" s="159" t="str">
        <f t="shared" si="9"/>
        <v/>
      </c>
      <c r="T122" s="538"/>
      <c r="U122" s="134"/>
    </row>
    <row r="123" spans="1:23" ht="24" hidden="1" customHeight="1">
      <c r="A123" s="504"/>
      <c r="B123" s="35"/>
      <c r="C123" s="72" t="str">
        <f>IF($B123="","",VLOOKUP($B123,②従事者明細!$A$3:$L$45,2,FALSE))</f>
        <v/>
      </c>
      <c r="D123" s="339"/>
      <c r="E123" s="139"/>
      <c r="F123" s="134"/>
      <c r="G123" s="155"/>
      <c r="H123" s="155"/>
      <c r="I123" s="162" t="str">
        <f t="shared" si="5"/>
        <v/>
      </c>
      <c r="J123" s="340"/>
      <c r="K123" s="158" t="s">
        <v>1004</v>
      </c>
      <c r="L123" s="334" t="str">
        <f t="shared" si="6"/>
        <v/>
      </c>
      <c r="M123" s="158" t="s">
        <v>1005</v>
      </c>
      <c r="N123" s="159" t="str">
        <f t="shared" si="7"/>
        <v/>
      </c>
      <c r="O123" s="340"/>
      <c r="P123" s="158" t="s">
        <v>1004</v>
      </c>
      <c r="Q123" s="334" t="str">
        <f t="shared" si="8"/>
        <v/>
      </c>
      <c r="R123" s="158" t="s">
        <v>1005</v>
      </c>
      <c r="S123" s="159" t="str">
        <f t="shared" si="9"/>
        <v/>
      </c>
      <c r="T123" s="538"/>
      <c r="U123" s="134"/>
    </row>
    <row r="124" spans="1:23" ht="24" hidden="1" customHeight="1">
      <c r="A124" s="504"/>
      <c r="B124" s="35"/>
      <c r="C124" s="72" t="str">
        <f>IF($B124="","",VLOOKUP($B124,②従事者明細!$A$3:$L$45,2,FALSE))</f>
        <v/>
      </c>
      <c r="D124" s="339"/>
      <c r="E124" s="139"/>
      <c r="F124" s="134"/>
      <c r="G124" s="155"/>
      <c r="H124" s="155"/>
      <c r="I124" s="162" t="str">
        <f t="shared" si="5"/>
        <v/>
      </c>
      <c r="J124" s="340"/>
      <c r="K124" s="158" t="s">
        <v>1004</v>
      </c>
      <c r="L124" s="334" t="str">
        <f t="shared" si="6"/>
        <v/>
      </c>
      <c r="M124" s="158" t="s">
        <v>1005</v>
      </c>
      <c r="N124" s="159" t="str">
        <f t="shared" si="7"/>
        <v/>
      </c>
      <c r="O124" s="340"/>
      <c r="P124" s="158" t="s">
        <v>1004</v>
      </c>
      <c r="Q124" s="334" t="str">
        <f t="shared" si="8"/>
        <v/>
      </c>
      <c r="R124" s="158" t="s">
        <v>1005</v>
      </c>
      <c r="S124" s="159" t="str">
        <f t="shared" si="9"/>
        <v/>
      </c>
      <c r="T124" s="538"/>
      <c r="U124" s="134"/>
    </row>
    <row r="125" spans="1:23" ht="24" customHeight="1" thickBot="1">
      <c r="A125" s="504"/>
      <c r="B125" s="35"/>
      <c r="C125" s="72" t="str">
        <f>IF($B125="","",VLOOKUP($B125,②従事者明細!$A$3:$L$45,2,FALSE))</f>
        <v/>
      </c>
      <c r="D125" s="339"/>
      <c r="E125" s="165"/>
      <c r="F125" s="134"/>
      <c r="G125" s="155"/>
      <c r="H125" s="155"/>
      <c r="I125" s="162" t="str">
        <f t="shared" si="5"/>
        <v/>
      </c>
      <c r="J125" s="340"/>
      <c r="K125" s="158" t="s">
        <v>1004</v>
      </c>
      <c r="L125" s="334" t="str">
        <f t="shared" si="6"/>
        <v/>
      </c>
      <c r="M125" s="158" t="s">
        <v>1005</v>
      </c>
      <c r="N125" s="159" t="str">
        <f t="shared" si="7"/>
        <v/>
      </c>
      <c r="O125" s="340"/>
      <c r="P125" s="158" t="s">
        <v>1004</v>
      </c>
      <c r="Q125" s="334" t="str">
        <f t="shared" si="8"/>
        <v/>
      </c>
      <c r="R125" s="158" t="s">
        <v>1005</v>
      </c>
      <c r="S125" s="159" t="str">
        <f t="shared" si="9"/>
        <v/>
      </c>
      <c r="T125" s="538"/>
      <c r="U125" s="134"/>
    </row>
    <row r="126" spans="1:23" ht="24" customHeight="1" thickBot="1">
      <c r="D126" s="1862" t="s">
        <v>1006</v>
      </c>
      <c r="E126" s="1863"/>
      <c r="F126" s="107">
        <f>SUM(F12:F125)</f>
        <v>5476949</v>
      </c>
      <c r="G126" s="155"/>
      <c r="H126" s="163"/>
      <c r="I126" s="164" t="str">
        <f>IF(G126="","",H126-G126+1)</f>
        <v/>
      </c>
      <c r="J126" s="658"/>
      <c r="K126" s="166" t="s">
        <v>1004</v>
      </c>
      <c r="L126" s="335" t="str">
        <f t="shared" si="6"/>
        <v/>
      </c>
      <c r="M126" s="166" t="s">
        <v>1005</v>
      </c>
      <c r="N126" s="167" t="str">
        <f>IF(L126="","",J126*L126)</f>
        <v/>
      </c>
      <c r="O126" s="658"/>
      <c r="P126" s="166" t="s">
        <v>1004</v>
      </c>
      <c r="Q126" s="335" t="str">
        <f>IF(L126="","",L126-2)</f>
        <v/>
      </c>
      <c r="R126" s="166" t="s">
        <v>1005</v>
      </c>
      <c r="S126" s="167" t="str">
        <f>IF(Q126="","",O126*Q126)</f>
        <v/>
      </c>
      <c r="T126" s="659"/>
      <c r="U126" s="838"/>
      <c r="W126" s="496"/>
    </row>
    <row r="127" spans="1:23" ht="24.75" thickBot="1">
      <c r="D127" s="1856"/>
      <c r="E127" s="1794"/>
      <c r="F127" s="496"/>
      <c r="G127" s="153"/>
      <c r="H127" s="1873" t="s">
        <v>659</v>
      </c>
      <c r="I127" s="1874"/>
      <c r="J127" s="1874"/>
      <c r="K127" s="660" t="s">
        <v>1002</v>
      </c>
      <c r="L127" s="836">
        <f>SUM(L12:L126)</f>
        <v>235</v>
      </c>
      <c r="M127" s="660" t="s">
        <v>1007</v>
      </c>
      <c r="N127" s="1000">
        <f>SUM(N12:N126)</f>
        <v>893000</v>
      </c>
      <c r="O127" s="835"/>
      <c r="P127" s="660" t="s">
        <v>1008</v>
      </c>
      <c r="Q127" s="836">
        <f>SUM(Q12:Q126)</f>
        <v>199</v>
      </c>
      <c r="R127" s="660" t="s">
        <v>1009</v>
      </c>
      <c r="S127" s="1000">
        <f>SUM(S12:S126)</f>
        <v>2308400</v>
      </c>
      <c r="T127" s="1052">
        <f>SUM(T12:T126)</f>
        <v>204158</v>
      </c>
      <c r="U127" s="837">
        <f>N127+S127+T127</f>
        <v>3405558</v>
      </c>
      <c r="W127" s="496"/>
    </row>
    <row r="128" spans="1:23" ht="18.75">
      <c r="D128" s="153"/>
      <c r="E128" s="154"/>
      <c r="F128" s="22"/>
      <c r="G128" s="153"/>
      <c r="H128" s="1856"/>
      <c r="I128" s="1856"/>
      <c r="P128" s="1856"/>
      <c r="Q128" s="1856"/>
      <c r="R128" s="1856"/>
      <c r="S128" s="1856"/>
      <c r="T128" s="1856"/>
      <c r="U128" s="496"/>
      <c r="V128" s="104"/>
      <c r="W128" s="104"/>
    </row>
    <row r="129" spans="1:23" s="841" customFormat="1" ht="18.75" hidden="1">
      <c r="A129" s="840"/>
      <c r="C129" s="842" t="s">
        <v>1010</v>
      </c>
      <c r="D129" s="844"/>
      <c r="E129" s="844"/>
      <c r="F129" s="843"/>
      <c r="G129" s="845"/>
      <c r="H129" s="846"/>
      <c r="I129" s="847"/>
      <c r="K129" s="842"/>
      <c r="L129" s="843"/>
      <c r="M129" s="842"/>
      <c r="P129" s="842"/>
      <c r="Q129" s="843"/>
      <c r="R129" s="842"/>
      <c r="U129" s="843"/>
      <c r="V129" s="848"/>
      <c r="W129" s="848"/>
    </row>
    <row r="130" spans="1:23">
      <c r="B130" s="839"/>
      <c r="C130" s="11" t="s">
        <v>1011</v>
      </c>
      <c r="D130" s="34"/>
      <c r="F130" s="55"/>
      <c r="G130" s="34"/>
      <c r="H130" s="21"/>
      <c r="I130" s="11"/>
      <c r="J130" s="38"/>
      <c r="L130" s="21"/>
      <c r="M130" s="21"/>
      <c r="N130" s="11"/>
      <c r="O130" s="38"/>
      <c r="Q130" s="21"/>
      <c r="R130" s="21"/>
      <c r="S130" s="109"/>
      <c r="U130"/>
      <c r="V130"/>
      <c r="W130"/>
    </row>
    <row r="131" spans="1:23">
      <c r="B131" s="839"/>
      <c r="C131" s="592" t="s">
        <v>1012</v>
      </c>
      <c r="D131" s="34"/>
      <c r="F131" s="55"/>
      <c r="G131" s="34"/>
      <c r="H131" s="21"/>
      <c r="I131" s="11"/>
      <c r="J131" s="38"/>
      <c r="L131" s="21"/>
      <c r="M131" s="21"/>
      <c r="N131" s="11"/>
      <c r="O131" s="38"/>
      <c r="Q131" s="21"/>
      <c r="R131" s="21"/>
      <c r="S131" s="1069"/>
      <c r="U131"/>
      <c r="V131"/>
      <c r="W131"/>
    </row>
    <row r="132" spans="1:23">
      <c r="B132" s="839"/>
      <c r="C132" s="592" t="s">
        <v>1013</v>
      </c>
      <c r="D132" s="34"/>
      <c r="F132" s="55"/>
      <c r="G132" s="34"/>
      <c r="H132" s="21"/>
      <c r="I132" s="11"/>
      <c r="J132" s="38"/>
      <c r="L132" s="21"/>
      <c r="M132" s="21"/>
      <c r="N132" s="11"/>
      <c r="O132" s="38"/>
      <c r="Q132" s="21"/>
      <c r="R132" s="21"/>
      <c r="S132" s="1070"/>
      <c r="U132"/>
      <c r="V132"/>
      <c r="W132"/>
    </row>
    <row r="133" spans="1:23">
      <c r="B133" s="839"/>
      <c r="C133" s="11" t="s">
        <v>1014</v>
      </c>
      <c r="J133" s="21"/>
      <c r="L133" s="38"/>
      <c r="N133" s="21"/>
      <c r="O133" s="21"/>
      <c r="Q133" s="38"/>
      <c r="S133" s="21"/>
      <c r="T133" s="21"/>
    </row>
    <row r="134" spans="1:23">
      <c r="B134" s="839"/>
      <c r="C134" s="937" t="s">
        <v>1015</v>
      </c>
      <c r="J134" s="21"/>
      <c r="L134" s="38"/>
      <c r="N134" s="21"/>
      <c r="O134" s="21"/>
      <c r="Q134" s="38"/>
      <c r="S134" s="21"/>
      <c r="T134" s="21"/>
    </row>
    <row r="135" spans="1:23">
      <c r="B135" s="839"/>
      <c r="C135" s="11" t="s">
        <v>1016</v>
      </c>
      <c r="J135" s="21"/>
      <c r="L135" s="38"/>
      <c r="N135" s="21"/>
      <c r="O135" s="21"/>
      <c r="Q135" s="38"/>
      <c r="S135" s="21"/>
      <c r="T135" s="21"/>
    </row>
    <row r="136" spans="1:23" hidden="1">
      <c r="C136" s="11" t="s">
        <v>1017</v>
      </c>
      <c r="J136" s="21"/>
      <c r="L136" s="38"/>
      <c r="N136" s="21"/>
      <c r="O136" s="21"/>
      <c r="Q136" s="38"/>
      <c r="S136" s="21"/>
      <c r="T136" s="21"/>
    </row>
    <row r="137" spans="1:23" hidden="1">
      <c r="C137" s="849" t="s">
        <v>1018</v>
      </c>
      <c r="J137" s="21"/>
      <c r="L137" s="38"/>
      <c r="N137" s="21"/>
      <c r="O137" s="21"/>
      <c r="Q137" s="38"/>
      <c r="S137" s="21"/>
      <c r="T137" s="21"/>
    </row>
  </sheetData>
  <sortState xmlns:xlrd2="http://schemas.microsoft.com/office/spreadsheetml/2017/richdata2" ref="A13:W33">
    <sortCondition ref="B12:B33"/>
  </sortState>
  <mergeCells count="18">
    <mergeCell ref="E6:F6"/>
    <mergeCell ref="D126:E126"/>
    <mergeCell ref="D127:E127"/>
    <mergeCell ref="A10:A11"/>
    <mergeCell ref="U10:U11"/>
    <mergeCell ref="B10:B11"/>
    <mergeCell ref="C10:C11"/>
    <mergeCell ref="D10:D11"/>
    <mergeCell ref="E10:F10"/>
    <mergeCell ref="T10:T11"/>
    <mergeCell ref="H127:J127"/>
    <mergeCell ref="H128:I128"/>
    <mergeCell ref="P128:T128"/>
    <mergeCell ref="H6:I6"/>
    <mergeCell ref="H8:I8"/>
    <mergeCell ref="G10:I10"/>
    <mergeCell ref="J10:N11"/>
    <mergeCell ref="O10:S11"/>
  </mergeCells>
  <phoneticPr fontId="2"/>
  <dataValidations count="3">
    <dataValidation type="list" allowBlank="1" showInputMessage="1" showErrorMessage="1" sqref="D12:D125" xr:uid="{00000000-0002-0000-1800-000000000000}">
      <formula1>航空券クラス</formula1>
    </dataValidation>
    <dataValidation type="list" allowBlank="1" showInputMessage="1" showErrorMessage="1" sqref="J12:J126" xr:uid="{E705D63C-E988-4D77-A8D2-0CD48DDCDEBD}">
      <formula1>どこ</formula1>
    </dataValidation>
    <dataValidation type="list" allowBlank="1" showInputMessage="1" showErrorMessage="1" sqref="O12:O126" xr:uid="{B548B31D-3E0B-4854-B29A-99C6597E4FDF}">
      <formula1>宿泊料</formula1>
    </dataValidation>
  </dataValidations>
  <hyperlinks>
    <hyperlink ref="A1" location="入力方法!A1" display="入力方法に戻る" xr:uid="{00000000-0004-0000-1800-000000000000}"/>
  </hyperlinks>
  <pageMargins left="0.51181102362204722" right="0.51181102362204722" top="0.55118110236220474" bottom="0.35433070866141736" header="0.31496062992125984" footer="0.31496062992125984"/>
  <pageSetup paperSize="9" scale="64" fitToWidth="0" orientation="landscape" r:id="rId1"/>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3">
    <tabColor rgb="FF99FFCC"/>
    <pageSetUpPr fitToPage="1"/>
  </sheetPr>
  <dimension ref="A1:U79"/>
  <sheetViews>
    <sheetView topLeftCell="A5" zoomScaleNormal="100" zoomScaleSheetLayoutView="90" workbookViewId="0">
      <selection activeCell="J4" sqref="J4"/>
    </sheetView>
  </sheetViews>
  <sheetFormatPr defaultColWidth="9" defaultRowHeight="14.25" customHeight="1"/>
  <cols>
    <col min="1" max="1" width="3.625" customWidth="1"/>
    <col min="2" max="2" width="14.625" customWidth="1"/>
    <col min="3" max="3" width="15.125" customWidth="1"/>
    <col min="4" max="4" width="4.625" customWidth="1"/>
    <col min="5" max="5" width="3.125" customWidth="1"/>
    <col min="6" max="6" width="4.625" customWidth="1"/>
    <col min="7" max="7" width="11.625" customWidth="1"/>
    <col min="8" max="8" width="14.25" customWidth="1"/>
    <col min="9" max="9" width="15.75" customWidth="1"/>
    <col min="10" max="10" width="16.125" customWidth="1"/>
  </cols>
  <sheetData>
    <row r="1" spans="1:21">
      <c r="A1" s="193" t="s">
        <v>346</v>
      </c>
    </row>
    <row r="2" spans="1:21">
      <c r="I2" s="31"/>
      <c r="J2" s="1174" t="s">
        <v>486</v>
      </c>
      <c r="K2" s="31"/>
    </row>
    <row r="3" spans="1:21">
      <c r="B3" s="1794" t="s">
        <v>1019</v>
      </c>
      <c r="C3" s="1794"/>
      <c r="D3" s="1794"/>
      <c r="E3" s="1794"/>
      <c r="F3" s="1794"/>
      <c r="G3" s="1794"/>
      <c r="H3" s="1794"/>
      <c r="I3" s="1794"/>
      <c r="J3" s="1794"/>
    </row>
    <row r="4" spans="1:21" ht="31.35" customHeight="1">
      <c r="A4" s="503"/>
      <c r="B4" s="34"/>
      <c r="C4" s="331"/>
      <c r="I4" s="1174" t="s">
        <v>1020</v>
      </c>
      <c r="J4" s="1114">
        <v>1</v>
      </c>
    </row>
    <row r="5" spans="1:21" ht="20.100000000000001" customHeight="1">
      <c r="B5" s="42" t="s">
        <v>1021</v>
      </c>
      <c r="D5" s="1882"/>
      <c r="E5" s="1882"/>
      <c r="F5" s="1882"/>
      <c r="G5" s="1882"/>
    </row>
    <row r="6" spans="1:21"/>
    <row r="7" spans="1:21">
      <c r="B7" s="188" t="s">
        <v>1022</v>
      </c>
      <c r="C7" s="188"/>
      <c r="D7" s="188"/>
      <c r="E7" s="188"/>
      <c r="F7" s="188"/>
      <c r="G7" s="188"/>
      <c r="H7" s="188"/>
      <c r="I7" s="984">
        <f>ROUND(I9+I10+I11+I12+I13+I14+I15+I16+I17+I18,0)</f>
        <v>431896</v>
      </c>
    </row>
    <row r="8" spans="1:21">
      <c r="I8" s="501"/>
    </row>
    <row r="9" spans="1:21">
      <c r="B9" t="s">
        <v>97</v>
      </c>
      <c r="C9" t="s">
        <v>992</v>
      </c>
      <c r="I9" s="984">
        <v>382900</v>
      </c>
      <c r="J9" s="34"/>
    </row>
    <row r="10" spans="1:21">
      <c r="C10" t="s">
        <v>1023</v>
      </c>
      <c r="I10" s="984">
        <v>891</v>
      </c>
      <c r="J10" s="34"/>
      <c r="U10" t="s">
        <v>1024</v>
      </c>
    </row>
    <row r="11" spans="1:21">
      <c r="C11" t="s">
        <v>1025</v>
      </c>
      <c r="I11" s="984">
        <v>0</v>
      </c>
      <c r="J11" s="34"/>
    </row>
    <row r="12" spans="1:21">
      <c r="C12" s="39" t="s">
        <v>1026</v>
      </c>
      <c r="D12" s="500"/>
      <c r="I12" s="984">
        <v>2010</v>
      </c>
      <c r="J12" s="1174"/>
    </row>
    <row r="13" spans="1:21" ht="14.25" customHeight="1">
      <c r="C13" s="39" t="s">
        <v>1027</v>
      </c>
      <c r="D13" s="500"/>
      <c r="I13" s="985">
        <v>25950</v>
      </c>
      <c r="J13" s="1174"/>
    </row>
    <row r="14" spans="1:21">
      <c r="C14" s="39" t="s">
        <v>1028</v>
      </c>
      <c r="D14" s="635"/>
      <c r="E14" s="636"/>
      <c r="F14" s="636"/>
      <c r="G14" s="636"/>
      <c r="H14" s="636"/>
      <c r="I14" s="984">
        <v>1000</v>
      </c>
      <c r="J14" s="1174"/>
    </row>
    <row r="15" spans="1:21" ht="14.25" customHeight="1">
      <c r="C15" t="s">
        <v>1029</v>
      </c>
      <c r="I15" s="984">
        <v>19145</v>
      </c>
      <c r="J15" s="1174"/>
    </row>
    <row r="16" spans="1:21">
      <c r="C16" s="39" t="s">
        <v>1030</v>
      </c>
      <c r="D16" s="39"/>
      <c r="I16" s="984">
        <v>0</v>
      </c>
      <c r="J16" s="1174"/>
    </row>
    <row r="17" spans="2:12">
      <c r="C17" s="39" t="s">
        <v>1031</v>
      </c>
      <c r="D17" s="39"/>
      <c r="I17" s="502">
        <v>0</v>
      </c>
      <c r="J17" s="1174"/>
    </row>
    <row r="18" spans="2:12" ht="16.5">
      <c r="C18" s="39" t="s">
        <v>1032</v>
      </c>
      <c r="D18" s="39"/>
      <c r="I18" s="984">
        <f>H55</f>
        <v>0</v>
      </c>
      <c r="J18" s="1174"/>
    </row>
    <row r="19" spans="2:12">
      <c r="C19" s="930"/>
      <c r="D19" s="39"/>
      <c r="J19" s="1174"/>
    </row>
    <row r="20" spans="2:12">
      <c r="B20" t="s">
        <v>1033</v>
      </c>
      <c r="D20" s="1882"/>
      <c r="E20" s="1882"/>
      <c r="F20" s="1882"/>
      <c r="G20" s="1882"/>
      <c r="I20" s="182"/>
      <c r="J20" s="182"/>
    </row>
    <row r="21" spans="2:12">
      <c r="B21" s="42" t="s">
        <v>1034</v>
      </c>
      <c r="D21" s="1882"/>
      <c r="E21" s="1882"/>
      <c r="F21" s="1882"/>
      <c r="G21" s="1882"/>
      <c r="H21" s="188" t="s">
        <v>1035</v>
      </c>
      <c r="I21" s="1186"/>
      <c r="J21" s="183"/>
    </row>
    <row r="22" spans="2:12" ht="16.5">
      <c r="B22" t="s">
        <v>1036</v>
      </c>
      <c r="D22" s="1888" t="s">
        <v>1037</v>
      </c>
      <c r="E22" s="1888"/>
      <c r="F22" s="1888"/>
      <c r="G22" s="1888"/>
      <c r="H22" s="188" t="s">
        <v>1035</v>
      </c>
      <c r="I22" s="491" t="s">
        <v>1038</v>
      </c>
      <c r="J22" s="183"/>
    </row>
    <row r="23" spans="2:12">
      <c r="F23" s="188"/>
    </row>
    <row r="24" spans="2:12">
      <c r="B24" s="1875" t="s">
        <v>1039</v>
      </c>
      <c r="C24" s="1876"/>
      <c r="D24" s="191" t="s">
        <v>425</v>
      </c>
      <c r="E24" s="186"/>
      <c r="F24" t="s">
        <v>1040</v>
      </c>
      <c r="G24" s="186"/>
      <c r="H24" s="186"/>
      <c r="I24" s="186"/>
      <c r="J24" s="187"/>
    </row>
    <row r="25" spans="2:12">
      <c r="B25" s="1877"/>
      <c r="C25" s="1879"/>
      <c r="G25" t="s">
        <v>1041</v>
      </c>
      <c r="J25" s="85"/>
    </row>
    <row r="26" spans="2:12">
      <c r="B26" s="1877"/>
      <c r="C26" s="1879"/>
      <c r="G26" t="s">
        <v>1042</v>
      </c>
      <c r="J26" s="85"/>
    </row>
    <row r="27" spans="2:12">
      <c r="B27" s="1877"/>
      <c r="C27" s="1879"/>
      <c r="J27" s="85"/>
    </row>
    <row r="28" spans="2:12">
      <c r="B28" s="1880"/>
      <c r="C28" s="1881"/>
      <c r="D28" s="188"/>
      <c r="E28" s="188"/>
      <c r="F28" s="188"/>
      <c r="G28" s="188"/>
      <c r="H28" s="188"/>
      <c r="I28" s="188"/>
      <c r="J28" s="189"/>
    </row>
    <row r="29" spans="2:12" ht="15">
      <c r="B29" s="1875" t="s">
        <v>1043</v>
      </c>
      <c r="C29" s="1883"/>
      <c r="D29" s="191" t="s">
        <v>415</v>
      </c>
      <c r="F29" s="186" t="s">
        <v>1044</v>
      </c>
      <c r="J29" s="187"/>
      <c r="K29" s="190"/>
      <c r="L29" s="31"/>
    </row>
    <row r="30" spans="2:12">
      <c r="B30" s="1884"/>
      <c r="C30" s="1885"/>
      <c r="G30" s="396" t="s">
        <v>1045</v>
      </c>
      <c r="I30" s="31"/>
      <c r="J30" s="85"/>
    </row>
    <row r="31" spans="2:12">
      <c r="B31" s="1884"/>
      <c r="C31" s="1885"/>
      <c r="G31" s="31"/>
      <c r="H31" s="31"/>
      <c r="I31" s="31"/>
      <c r="K31" s="20"/>
    </row>
    <row r="32" spans="2:12">
      <c r="B32" s="1884"/>
      <c r="C32" s="1885"/>
      <c r="J32" s="85"/>
    </row>
    <row r="33" spans="2:10">
      <c r="B33" s="1884"/>
      <c r="C33" s="1885"/>
      <c r="J33" s="85"/>
    </row>
    <row r="34" spans="2:10">
      <c r="B34" s="1886"/>
      <c r="C34" s="1887"/>
      <c r="D34" s="188"/>
      <c r="E34" s="188"/>
      <c r="F34" s="188"/>
      <c r="G34" s="188"/>
      <c r="H34" s="188"/>
      <c r="I34" s="188"/>
      <c r="J34" s="189"/>
    </row>
    <row r="35" spans="2:10" ht="13.5" customHeight="1">
      <c r="B35" s="1875" t="s">
        <v>1046</v>
      </c>
      <c r="C35" s="1876"/>
      <c r="D35" s="191" t="s">
        <v>425</v>
      </c>
      <c r="F35" s="186" t="s">
        <v>1047</v>
      </c>
      <c r="J35" s="85"/>
    </row>
    <row r="36" spans="2:10" ht="13.5" customHeight="1">
      <c r="B36" s="1877"/>
      <c r="C36" s="1879"/>
      <c r="J36" s="85"/>
    </row>
    <row r="37" spans="2:10">
      <c r="B37" s="1877"/>
      <c r="C37" s="1879"/>
      <c r="J37" s="85"/>
    </row>
    <row r="38" spans="2:10" ht="12.95" customHeight="1">
      <c r="B38" s="1877"/>
      <c r="C38" s="1879"/>
      <c r="J38" s="85"/>
    </row>
    <row r="39" spans="2:10">
      <c r="B39" s="1880"/>
      <c r="C39" s="1881"/>
      <c r="D39" s="188"/>
      <c r="E39" s="188"/>
      <c r="F39" s="188"/>
      <c r="G39" s="188"/>
      <c r="H39" s="188"/>
      <c r="I39" s="188"/>
      <c r="J39" s="189"/>
    </row>
    <row r="40" spans="2:10" ht="13.5" customHeight="1">
      <c r="B40" s="1875" t="s">
        <v>1048</v>
      </c>
      <c r="C40" s="1876"/>
      <c r="D40" s="191" t="s">
        <v>425</v>
      </c>
      <c r="F40" s="186" t="s">
        <v>1047</v>
      </c>
      <c r="J40" s="85"/>
    </row>
    <row r="41" spans="2:10" ht="13.5" customHeight="1">
      <c r="B41" s="1877"/>
      <c r="C41" s="1879"/>
      <c r="J41" s="85"/>
    </row>
    <row r="42" spans="2:10">
      <c r="B42" s="1877"/>
      <c r="C42" s="1879"/>
      <c r="J42" s="85"/>
    </row>
    <row r="43" spans="2:10" ht="12.95" customHeight="1">
      <c r="B43" s="1877"/>
      <c r="C43" s="1879"/>
      <c r="J43" s="85"/>
    </row>
    <row r="44" spans="2:10">
      <c r="B44" s="1880"/>
      <c r="C44" s="1881"/>
      <c r="D44" s="188"/>
      <c r="E44" s="188"/>
      <c r="F44" s="188"/>
      <c r="G44" s="188"/>
      <c r="H44" s="188"/>
      <c r="I44" s="188"/>
      <c r="J44" s="189"/>
    </row>
    <row r="45" spans="2:10" ht="14.1" customHeight="1">
      <c r="B45" s="1875" t="s">
        <v>1049</v>
      </c>
      <c r="C45" s="1876"/>
      <c r="D45" s="191" t="s">
        <v>415</v>
      </c>
      <c r="E45" s="186"/>
      <c r="F45" s="186" t="s">
        <v>1050</v>
      </c>
      <c r="G45" s="186"/>
      <c r="H45" s="186"/>
      <c r="I45" s="186"/>
      <c r="J45" s="187"/>
    </row>
    <row r="46" spans="2:10">
      <c r="B46" s="1877"/>
      <c r="C46" s="1879"/>
      <c r="G46" s="5"/>
      <c r="J46" s="85"/>
    </row>
    <row r="47" spans="2:10">
      <c r="B47" s="1877"/>
      <c r="C47" s="1879"/>
      <c r="J47" s="85"/>
    </row>
    <row r="48" spans="2:10">
      <c r="B48" s="1877"/>
      <c r="C48" s="1879"/>
      <c r="J48" s="85"/>
    </row>
    <row r="49" spans="2:11">
      <c r="B49" s="1880"/>
      <c r="C49" s="1881"/>
      <c r="D49" s="190"/>
      <c r="E49" s="188"/>
      <c r="F49" s="188"/>
      <c r="G49" s="188"/>
      <c r="H49" s="188"/>
      <c r="I49" s="188"/>
      <c r="J49" s="189"/>
    </row>
    <row r="50" spans="2:11" ht="14.25" customHeight="1">
      <c r="B50" s="1875" t="s">
        <v>1051</v>
      </c>
      <c r="C50" s="1876"/>
      <c r="D50" s="191" t="s">
        <v>415</v>
      </c>
      <c r="E50" s="1102"/>
      <c r="F50" s="186" t="s">
        <v>1052</v>
      </c>
      <c r="G50" s="1108"/>
      <c r="H50" s="1108"/>
      <c r="I50" s="1108"/>
      <c r="J50" s="1109"/>
    </row>
    <row r="51" spans="2:11">
      <c r="B51" s="1877"/>
      <c r="C51" s="1879"/>
      <c r="D51" s="1103"/>
      <c r="E51" s="192"/>
      <c r="F51" s="1104"/>
      <c r="G51" s="1110"/>
      <c r="H51" s="1110"/>
      <c r="I51" s="1110"/>
      <c r="J51" s="1111"/>
    </row>
    <row r="52" spans="2:11">
      <c r="B52" s="1877"/>
      <c r="C52" s="1879"/>
      <c r="D52" s="1103"/>
      <c r="E52" s="192"/>
      <c r="F52" s="1104"/>
      <c r="G52" s="1110"/>
      <c r="H52" s="1110"/>
      <c r="I52" s="1110"/>
      <c r="J52" s="1111"/>
    </row>
    <row r="53" spans="2:11">
      <c r="B53" s="1877"/>
      <c r="C53" s="1879"/>
      <c r="D53" s="1103"/>
      <c r="E53" s="192"/>
      <c r="F53" s="192"/>
      <c r="G53" s="1110"/>
      <c r="H53" s="1110"/>
      <c r="I53" s="1110"/>
      <c r="J53" s="1111"/>
    </row>
    <row r="54" spans="2:11">
      <c r="B54" s="1880"/>
      <c r="C54" s="1881"/>
      <c r="D54" s="1105"/>
      <c r="E54" s="1106"/>
      <c r="F54" s="1106"/>
      <c r="G54" s="1106"/>
      <c r="H54" s="1106"/>
      <c r="I54" s="1106"/>
      <c r="J54" s="1107"/>
    </row>
    <row r="55" spans="2:11" ht="14.1" customHeight="1">
      <c r="B55" s="1875" t="s">
        <v>1053</v>
      </c>
      <c r="C55" s="1876"/>
      <c r="D55" s="191" t="s">
        <v>425</v>
      </c>
      <c r="E55" s="186"/>
      <c r="F55" s="1112" t="s">
        <v>1054</v>
      </c>
      <c r="H55" s="674"/>
      <c r="I55" s="186" t="s">
        <v>508</v>
      </c>
      <c r="J55" s="187"/>
    </row>
    <row r="56" spans="2:11">
      <c r="B56" s="1877"/>
      <c r="C56" s="1878"/>
      <c r="D56" s="190"/>
      <c r="F56" t="s">
        <v>1055</v>
      </c>
      <c r="J56" s="85"/>
    </row>
    <row r="57" spans="2:11">
      <c r="B57" s="1877"/>
      <c r="C57" s="1878"/>
      <c r="D57" s="190"/>
      <c r="J57" s="85"/>
    </row>
    <row r="58" spans="2:11">
      <c r="B58" s="1877"/>
      <c r="C58" s="1879"/>
      <c r="D58" s="338" t="s">
        <v>425</v>
      </c>
      <c r="F58" t="s">
        <v>1056</v>
      </c>
      <c r="I58" s="1110"/>
      <c r="J58" s="85"/>
    </row>
    <row r="59" spans="2:11" ht="15" customHeight="1">
      <c r="B59" s="1877"/>
      <c r="C59" s="1879"/>
      <c r="F59" t="s">
        <v>1057</v>
      </c>
      <c r="J59" s="85"/>
    </row>
    <row r="60" spans="2:11" ht="15" customHeight="1">
      <c r="B60" s="1877"/>
      <c r="C60" s="1879"/>
      <c r="D60" s="190"/>
      <c r="J60" s="85"/>
    </row>
    <row r="61" spans="2:11" ht="15" customHeight="1">
      <c r="B61" s="1880"/>
      <c r="C61" s="1881"/>
      <c r="D61" s="1113"/>
      <c r="E61" s="188"/>
      <c r="F61" s="188"/>
      <c r="G61" s="188"/>
      <c r="H61" s="188"/>
      <c r="I61" s="188"/>
      <c r="J61" s="189"/>
    </row>
    <row r="62" spans="2:11">
      <c r="B62" s="21"/>
    </row>
    <row r="63" spans="2:11">
      <c r="B63" s="21" t="s">
        <v>1058</v>
      </c>
      <c r="C63" s="21"/>
      <c r="D63" s="21"/>
      <c r="E63" s="21"/>
      <c r="F63" s="21"/>
      <c r="G63" s="21"/>
      <c r="H63" s="21"/>
      <c r="I63" s="21"/>
      <c r="J63" s="21"/>
      <c r="K63" s="396"/>
    </row>
    <row r="64" spans="2:11">
      <c r="B64" s="21" t="s">
        <v>1059</v>
      </c>
      <c r="C64" s="21"/>
      <c r="D64" s="21"/>
      <c r="E64" s="21"/>
      <c r="F64" s="21"/>
      <c r="G64" s="21"/>
      <c r="H64" s="21"/>
      <c r="I64" s="21"/>
      <c r="J64" s="21"/>
      <c r="K64" s="396"/>
    </row>
    <row r="65" spans="2:12">
      <c r="B65" s="21" t="s">
        <v>1060</v>
      </c>
      <c r="C65" s="21"/>
      <c r="D65" s="21"/>
      <c r="E65" s="21"/>
      <c r="F65" s="21"/>
      <c r="G65" s="21"/>
      <c r="H65" s="21"/>
      <c r="I65" s="21"/>
      <c r="J65" s="21"/>
      <c r="K65" s="396"/>
    </row>
    <row r="66" spans="2:12">
      <c r="B66" s="21" t="s">
        <v>1061</v>
      </c>
      <c r="C66" s="21"/>
      <c r="D66" s="21"/>
      <c r="E66" s="21"/>
      <c r="F66" s="21"/>
      <c r="G66" s="21"/>
      <c r="H66" s="21"/>
      <c r="I66" s="21"/>
      <c r="J66" s="21"/>
      <c r="K66" s="396"/>
    </row>
    <row r="79" spans="2:12">
      <c r="L79">
        <v>9</v>
      </c>
    </row>
  </sheetData>
  <mergeCells count="12">
    <mergeCell ref="B55:C61"/>
    <mergeCell ref="B40:C44"/>
    <mergeCell ref="B45:C49"/>
    <mergeCell ref="B50:C54"/>
    <mergeCell ref="B3:J3"/>
    <mergeCell ref="D20:G20"/>
    <mergeCell ref="D21:G21"/>
    <mergeCell ref="B24:C28"/>
    <mergeCell ref="B29:C34"/>
    <mergeCell ref="B35:C39"/>
    <mergeCell ref="D22:G22"/>
    <mergeCell ref="D5:G5"/>
  </mergeCells>
  <phoneticPr fontId="2"/>
  <dataValidations count="1">
    <dataValidation type="list" allowBlank="1" showInputMessage="1" showErrorMessage="1" sqref="D24 D29 D35 D40 D50 D45 D58 D55" xr:uid="{00000000-0002-0000-1900-000000000000}">
      <formula1>変更</formula1>
    </dataValidation>
  </dataValidations>
  <hyperlinks>
    <hyperlink ref="A1" location="入力方法!A1" display="入力方法に戻る" xr:uid="{00000000-0004-0000-1900-000000000000}"/>
  </hyperlinks>
  <pageMargins left="0.51181102362204722" right="0.11811023622047245" top="0.74803149606299213" bottom="0.74803149606299213" header="0.31496062992125984" footer="0.31496062992125984"/>
  <pageSetup paperSize="9" scale="8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5814" r:id="rId4" name="Check Box 6">
              <controlPr defaultSize="0" autoFill="0" autoLine="0" autoPict="0">
                <anchor moveWithCells="1">
                  <from>
                    <xdr:col>5</xdr:col>
                    <xdr:colOff>85725</xdr:colOff>
                    <xdr:row>23</xdr:row>
                    <xdr:rowOff>161925</xdr:rowOff>
                  </from>
                  <to>
                    <xdr:col>6</xdr:col>
                    <xdr:colOff>28575</xdr:colOff>
                    <xdr:row>25</xdr:row>
                    <xdr:rowOff>28575</xdr:rowOff>
                  </to>
                </anchor>
              </controlPr>
            </control>
          </mc:Choice>
        </mc:AlternateContent>
        <mc:AlternateContent xmlns:mc="http://schemas.openxmlformats.org/markup-compatibility/2006">
          <mc:Choice Requires="x14">
            <control shapeId="375815" r:id="rId5" name="Check Box 7">
              <controlPr defaultSize="0" autoFill="0" autoLine="0" autoPict="0">
                <anchor moveWithCells="1">
                  <from>
                    <xdr:col>5</xdr:col>
                    <xdr:colOff>95250</xdr:colOff>
                    <xdr:row>25</xdr:row>
                    <xdr:rowOff>9525</xdr:rowOff>
                  </from>
                  <to>
                    <xdr:col>6</xdr:col>
                    <xdr:colOff>38100</xdr:colOff>
                    <xdr:row>25</xdr:row>
                    <xdr:rowOff>152400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27995-F074-4B86-8853-05EC2F44BA2A}">
  <sheetPr>
    <tabColor rgb="FFFFFF00"/>
    <pageSetUpPr fitToPage="1"/>
  </sheetPr>
  <dimension ref="A1:M69"/>
  <sheetViews>
    <sheetView view="pageBreakPreview" topLeftCell="A39" zoomScale="70" zoomScaleNormal="100" zoomScaleSheetLayoutView="70" workbookViewId="0">
      <selection activeCell="D36" sqref="D36"/>
    </sheetView>
  </sheetViews>
  <sheetFormatPr defaultColWidth="9" defaultRowHeight="14.25"/>
  <cols>
    <col min="1" max="1" width="23.125" style="860" customWidth="1"/>
    <col min="2" max="2" width="17.875" style="861" customWidth="1"/>
    <col min="3" max="3" width="36.125" style="860" customWidth="1"/>
    <col min="4" max="4" width="12" style="860" customWidth="1"/>
    <col min="5" max="5" width="17.875" style="860" customWidth="1"/>
    <col min="6" max="6" width="15.75" style="860" customWidth="1"/>
    <col min="7" max="7" width="20.375" style="860" customWidth="1"/>
    <col min="8" max="8" width="17.75" style="860" customWidth="1"/>
    <col min="9" max="9" width="21.625" style="860" customWidth="1"/>
    <col min="10" max="10" width="49.25" style="860" customWidth="1"/>
    <col min="11" max="16384" width="9" style="860"/>
  </cols>
  <sheetData>
    <row r="1" spans="1:10">
      <c r="A1" s="858" t="s">
        <v>346</v>
      </c>
      <c r="B1" s="859"/>
    </row>
    <row r="2" spans="1:10" ht="30" customHeight="1">
      <c r="J2" s="1132" t="s">
        <v>490</v>
      </c>
    </row>
    <row r="3" spans="1:10" ht="30" customHeight="1">
      <c r="A3" s="1922" t="s">
        <v>1062</v>
      </c>
      <c r="B3" s="1922"/>
      <c r="C3" s="1922"/>
      <c r="D3" s="1922"/>
      <c r="E3" s="1922"/>
      <c r="F3" s="1922"/>
      <c r="G3" s="1922"/>
      <c r="H3" s="1922"/>
      <c r="I3" s="1922"/>
      <c r="J3" s="1922"/>
    </row>
    <row r="4" spans="1:10" ht="30" customHeight="1">
      <c r="A4" s="854"/>
      <c r="B4" s="1923" t="s">
        <v>1063</v>
      </c>
      <c r="C4" s="1923"/>
      <c r="D4" s="1923"/>
      <c r="E4" s="1923"/>
      <c r="F4" s="854"/>
      <c r="G4" s="854"/>
      <c r="H4" s="854"/>
      <c r="I4" s="854"/>
      <c r="J4" s="854"/>
    </row>
    <row r="5" spans="1:10" ht="30" customHeight="1">
      <c r="A5" s="854"/>
      <c r="B5" s="854"/>
      <c r="C5" s="854"/>
      <c r="D5" s="854"/>
      <c r="E5" s="854"/>
      <c r="F5" s="854"/>
      <c r="G5" s="854"/>
      <c r="H5" s="854"/>
      <c r="I5" s="854"/>
      <c r="J5" s="854"/>
    </row>
    <row r="6" spans="1:10" ht="30" customHeight="1" thickBot="1">
      <c r="A6" s="1038"/>
      <c r="B6" s="1924" t="s">
        <v>1064</v>
      </c>
      <c r="C6" s="1924"/>
      <c r="D6" s="1925">
        <f>E14</f>
        <v>2053240</v>
      </c>
      <c r="E6" s="1926"/>
      <c r="F6" s="854"/>
      <c r="G6" s="854"/>
      <c r="H6" s="854"/>
      <c r="I6" s="854"/>
      <c r="J6" s="854"/>
    </row>
    <row r="7" spans="1:10" ht="30" customHeight="1" thickTop="1" thickBot="1">
      <c r="A7" s="854"/>
      <c r="B7" s="862"/>
      <c r="C7" s="862"/>
      <c r="D7" s="863"/>
      <c r="E7" s="864"/>
      <c r="F7" s="854"/>
      <c r="G7" s="854"/>
      <c r="H7" s="854"/>
      <c r="I7" s="854"/>
      <c r="J7" s="854"/>
    </row>
    <row r="8" spans="1:10" ht="30" customHeight="1" thickBot="1">
      <c r="A8" s="854"/>
      <c r="B8" s="1927" t="s">
        <v>1065</v>
      </c>
      <c r="C8" s="1928"/>
      <c r="D8" s="1928"/>
      <c r="E8" s="1039" t="s">
        <v>659</v>
      </c>
      <c r="F8" s="854"/>
      <c r="G8" s="854"/>
      <c r="H8" s="854"/>
      <c r="I8" s="854"/>
      <c r="J8" s="854"/>
    </row>
    <row r="9" spans="1:10" ht="30" customHeight="1" thickTop="1">
      <c r="A9" s="854"/>
      <c r="B9" s="1919" t="s">
        <v>1066</v>
      </c>
      <c r="C9" s="1920"/>
      <c r="D9" s="1921"/>
      <c r="E9" s="1040">
        <f>SUMIF(B18:B61,B9,I18:I61)</f>
        <v>722323</v>
      </c>
      <c r="F9" s="854"/>
      <c r="G9" s="854"/>
      <c r="H9" s="854"/>
      <c r="I9" s="854"/>
      <c r="J9" s="854"/>
    </row>
    <row r="10" spans="1:10" ht="30" customHeight="1">
      <c r="A10" s="854"/>
      <c r="B10" s="1910" t="s">
        <v>1067</v>
      </c>
      <c r="C10" s="1911"/>
      <c r="D10" s="1912"/>
      <c r="E10" s="1040">
        <f>SUMIF(B18:B61,B10,I18:I61)</f>
        <v>250539</v>
      </c>
      <c r="F10" s="854"/>
      <c r="G10" s="854"/>
      <c r="H10" s="854"/>
      <c r="I10" s="854"/>
      <c r="J10" s="854"/>
    </row>
    <row r="11" spans="1:10" ht="30" customHeight="1">
      <c r="A11" s="854"/>
      <c r="B11" s="1910" t="s">
        <v>1068</v>
      </c>
      <c r="C11" s="1911"/>
      <c r="D11" s="1912"/>
      <c r="E11" s="1040">
        <f>SUMIF(B18:B61,B11,I18:I61)</f>
        <v>1080378</v>
      </c>
      <c r="F11" s="854"/>
      <c r="G11" s="854"/>
      <c r="H11" s="854"/>
      <c r="I11" s="854"/>
      <c r="J11" s="854"/>
    </row>
    <row r="12" spans="1:10" ht="30" customHeight="1">
      <c r="A12" s="854"/>
      <c r="B12" s="1910" t="s">
        <v>1069</v>
      </c>
      <c r="C12" s="1911"/>
      <c r="D12" s="1912"/>
      <c r="E12" s="1040">
        <f>SUMIF(B18:B61,B12,I18:I61)</f>
        <v>0</v>
      </c>
      <c r="F12" s="854"/>
      <c r="G12" s="854"/>
      <c r="H12" s="854"/>
      <c r="I12" s="854"/>
      <c r="J12" s="854"/>
    </row>
    <row r="13" spans="1:10" ht="30" customHeight="1" thickBot="1">
      <c r="A13" s="854"/>
      <c r="B13" s="1913" t="s">
        <v>1070</v>
      </c>
      <c r="C13" s="1914"/>
      <c r="D13" s="1915"/>
      <c r="E13" s="1040">
        <f>SUMIF(B18:B61,B13,I18:I61)</f>
        <v>0</v>
      </c>
      <c r="F13" s="854"/>
      <c r="G13" s="854"/>
      <c r="H13" s="854"/>
      <c r="I13" s="854"/>
      <c r="J13" s="854"/>
    </row>
    <row r="14" spans="1:10" ht="30" customHeight="1" thickBot="1">
      <c r="A14" s="854"/>
      <c r="B14" s="1916" t="s">
        <v>1071</v>
      </c>
      <c r="C14" s="1917"/>
      <c r="D14" s="1918"/>
      <c r="E14" s="1041">
        <f>SUM(E9:E13)</f>
        <v>2053240</v>
      </c>
      <c r="F14" s="854"/>
      <c r="G14" s="854"/>
      <c r="H14" s="854"/>
      <c r="I14" s="854"/>
      <c r="J14" s="854"/>
    </row>
    <row r="15" spans="1:10" ht="30" customHeight="1" thickBot="1">
      <c r="A15" s="27"/>
      <c r="B15" s="865"/>
      <c r="C15" s="866"/>
      <c r="D15" s="866"/>
      <c r="E15" s="866"/>
      <c r="F15" s="26"/>
      <c r="G15" s="26"/>
      <c r="H15" s="26"/>
      <c r="I15" s="26"/>
      <c r="J15" s="28"/>
    </row>
    <row r="16" spans="1:10" ht="23.1" customHeight="1">
      <c r="A16" s="1902" t="s">
        <v>1072</v>
      </c>
      <c r="B16" s="1904" t="s">
        <v>1073</v>
      </c>
      <c r="C16" s="1906" t="s">
        <v>1074</v>
      </c>
      <c r="D16" s="1908" t="s">
        <v>1075</v>
      </c>
      <c r="E16" s="1890" t="s">
        <v>1076</v>
      </c>
      <c r="F16" s="1891"/>
      <c r="G16" s="1891"/>
      <c r="H16" s="1891"/>
      <c r="I16" s="1892"/>
      <c r="J16" s="1893" t="s">
        <v>1077</v>
      </c>
    </row>
    <row r="17" spans="1:13" ht="69.95" customHeight="1" thickBot="1">
      <c r="A17" s="1903"/>
      <c r="B17" s="1905"/>
      <c r="C17" s="1907"/>
      <c r="D17" s="1909"/>
      <c r="E17" s="1057" t="s">
        <v>1078</v>
      </c>
      <c r="F17" s="1058" t="s">
        <v>1079</v>
      </c>
      <c r="G17" s="1059" t="s">
        <v>1080</v>
      </c>
      <c r="H17" s="1060" t="s">
        <v>1081</v>
      </c>
      <c r="I17" s="1061" t="s">
        <v>1082</v>
      </c>
      <c r="J17" s="1894"/>
    </row>
    <row r="18" spans="1:13" ht="30" customHeight="1" thickTop="1">
      <c r="A18" s="1042">
        <v>44826</v>
      </c>
      <c r="B18" s="1013" t="s">
        <v>1066</v>
      </c>
      <c r="C18" s="1014" t="s">
        <v>1083</v>
      </c>
      <c r="D18" s="1015" t="s">
        <v>1084</v>
      </c>
      <c r="E18" s="1016" t="s">
        <v>1085</v>
      </c>
      <c r="F18" s="1017">
        <v>18500</v>
      </c>
      <c r="G18" s="1018">
        <v>1.23573</v>
      </c>
      <c r="H18" s="1019" t="s">
        <v>416</v>
      </c>
      <c r="I18" s="1056">
        <f>ROUNDDOWN(F18*G18,0)</f>
        <v>22861</v>
      </c>
      <c r="J18" s="1021"/>
    </row>
    <row r="19" spans="1:13" ht="30" customHeight="1">
      <c r="A19" s="1043">
        <v>44829</v>
      </c>
      <c r="B19" s="1013" t="s">
        <v>1066</v>
      </c>
      <c r="C19" s="1026" t="s">
        <v>1086</v>
      </c>
      <c r="D19" s="1030" t="s">
        <v>1087</v>
      </c>
      <c r="E19" s="1016" t="s">
        <v>1085</v>
      </c>
      <c r="F19" s="1017">
        <v>40000</v>
      </c>
      <c r="G19" s="1018">
        <v>1.23573</v>
      </c>
      <c r="H19" s="1019" t="s">
        <v>416</v>
      </c>
      <c r="I19" s="1056">
        <f t="shared" ref="I19:I61" si="0">ROUNDDOWN(F19*G19,0)</f>
        <v>49429</v>
      </c>
      <c r="J19" s="1023"/>
    </row>
    <row r="20" spans="1:13" ht="30" customHeight="1">
      <c r="A20" s="1043">
        <v>45196</v>
      </c>
      <c r="B20" s="1013" t="s">
        <v>1066</v>
      </c>
      <c r="C20" s="1014" t="s">
        <v>1088</v>
      </c>
      <c r="D20" s="1030" t="s">
        <v>1089</v>
      </c>
      <c r="E20" s="1016" t="s">
        <v>1085</v>
      </c>
      <c r="F20" s="1024">
        <v>82500</v>
      </c>
      <c r="G20" s="1018">
        <v>1.23573</v>
      </c>
      <c r="H20" s="1019" t="s">
        <v>416</v>
      </c>
      <c r="I20" s="1056">
        <f t="shared" si="0"/>
        <v>101947</v>
      </c>
      <c r="J20" s="1023"/>
    </row>
    <row r="21" spans="1:13" ht="30" customHeight="1">
      <c r="A21" s="1043">
        <v>44882</v>
      </c>
      <c r="B21" s="1013" t="s">
        <v>1066</v>
      </c>
      <c r="C21" s="1026" t="s">
        <v>1090</v>
      </c>
      <c r="D21" s="1030" t="s">
        <v>1091</v>
      </c>
      <c r="E21" s="1028" t="s">
        <v>1085</v>
      </c>
      <c r="F21" s="1024">
        <v>22500</v>
      </c>
      <c r="G21" s="1018">
        <v>1.3157300000000001</v>
      </c>
      <c r="H21" s="1019" t="s">
        <v>416</v>
      </c>
      <c r="I21" s="1056">
        <f t="shared" si="0"/>
        <v>29603</v>
      </c>
      <c r="J21" s="1023"/>
    </row>
    <row r="22" spans="1:13" ht="30" customHeight="1">
      <c r="A22" s="1043">
        <v>44888</v>
      </c>
      <c r="B22" s="1013" t="s">
        <v>1066</v>
      </c>
      <c r="C22" s="1026" t="s">
        <v>1083</v>
      </c>
      <c r="D22" s="1030" t="s">
        <v>1092</v>
      </c>
      <c r="E22" s="1028" t="s">
        <v>1085</v>
      </c>
      <c r="F22" s="1024">
        <v>120000</v>
      </c>
      <c r="G22" s="1018">
        <v>1.3157300000000001</v>
      </c>
      <c r="H22" s="1019" t="s">
        <v>416</v>
      </c>
      <c r="I22" s="1056">
        <f t="shared" si="0"/>
        <v>157887</v>
      </c>
      <c r="J22" s="1023"/>
      <c r="M22" s="860" t="s">
        <v>1066</v>
      </c>
    </row>
    <row r="23" spans="1:13" ht="30" customHeight="1">
      <c r="A23" s="1043">
        <v>44893</v>
      </c>
      <c r="B23" s="1013" t="s">
        <v>1066</v>
      </c>
      <c r="C23" s="1026" t="s">
        <v>1093</v>
      </c>
      <c r="D23" s="1030" t="s">
        <v>1094</v>
      </c>
      <c r="E23" s="1028" t="s">
        <v>1085</v>
      </c>
      <c r="F23" s="1024">
        <v>30000</v>
      </c>
      <c r="G23" s="1018">
        <v>1.3157300000000001</v>
      </c>
      <c r="H23" s="1019" t="s">
        <v>416</v>
      </c>
      <c r="I23" s="1056">
        <f t="shared" si="0"/>
        <v>39471</v>
      </c>
      <c r="J23" s="1023"/>
      <c r="M23" s="860" t="s">
        <v>1067</v>
      </c>
    </row>
    <row r="24" spans="1:13" ht="30" customHeight="1">
      <c r="A24" s="1043">
        <v>44943</v>
      </c>
      <c r="B24" s="1013" t="s">
        <v>1066</v>
      </c>
      <c r="C24" s="1026" t="s">
        <v>1090</v>
      </c>
      <c r="D24" s="1030" t="s">
        <v>1095</v>
      </c>
      <c r="E24" s="1028" t="s">
        <v>1085</v>
      </c>
      <c r="F24" s="1024">
        <v>6000</v>
      </c>
      <c r="G24" s="1029">
        <v>1.1878899999999999</v>
      </c>
      <c r="H24" s="1019" t="s">
        <v>416</v>
      </c>
      <c r="I24" s="1056">
        <f t="shared" si="0"/>
        <v>7127</v>
      </c>
      <c r="J24" s="1023"/>
      <c r="M24" s="860" t="s">
        <v>1068</v>
      </c>
    </row>
    <row r="25" spans="1:13" ht="30" customHeight="1">
      <c r="A25" s="1043">
        <v>44946</v>
      </c>
      <c r="B25" s="1013" t="s">
        <v>1066</v>
      </c>
      <c r="C25" s="1026" t="s">
        <v>1083</v>
      </c>
      <c r="D25" s="1030" t="s">
        <v>1096</v>
      </c>
      <c r="E25" s="1028" t="s">
        <v>1085</v>
      </c>
      <c r="F25" s="1024">
        <v>36000</v>
      </c>
      <c r="G25" s="1029">
        <v>1.1878899999999999</v>
      </c>
      <c r="H25" s="1019" t="s">
        <v>416</v>
      </c>
      <c r="I25" s="1056">
        <f t="shared" si="0"/>
        <v>42764</v>
      </c>
      <c r="J25" s="1023"/>
      <c r="M25" s="860" t="s">
        <v>1069</v>
      </c>
    </row>
    <row r="26" spans="1:13" ht="30" customHeight="1">
      <c r="A26" s="1043">
        <v>44947</v>
      </c>
      <c r="B26" s="1013" t="s">
        <v>1066</v>
      </c>
      <c r="C26" s="1026" t="s">
        <v>1097</v>
      </c>
      <c r="D26" s="1030" t="s">
        <v>1098</v>
      </c>
      <c r="E26" s="1028" t="s">
        <v>1085</v>
      </c>
      <c r="F26" s="1024">
        <v>70000</v>
      </c>
      <c r="G26" s="1029">
        <v>1.1878899999999999</v>
      </c>
      <c r="H26" s="1019" t="s">
        <v>416</v>
      </c>
      <c r="I26" s="1056">
        <f t="shared" si="0"/>
        <v>83152</v>
      </c>
      <c r="J26" s="1023"/>
      <c r="M26" s="860" t="s">
        <v>1099</v>
      </c>
    </row>
    <row r="27" spans="1:13" ht="30" customHeight="1">
      <c r="A27" s="1043">
        <v>44950</v>
      </c>
      <c r="B27" s="1013" t="s">
        <v>1066</v>
      </c>
      <c r="C27" s="1026" t="s">
        <v>1086</v>
      </c>
      <c r="D27" s="1030" t="s">
        <v>1100</v>
      </c>
      <c r="E27" s="1028" t="s">
        <v>1085</v>
      </c>
      <c r="F27" s="1024">
        <v>30000</v>
      </c>
      <c r="G27" s="1029">
        <v>1.1878899999999999</v>
      </c>
      <c r="H27" s="1019" t="s">
        <v>416</v>
      </c>
      <c r="I27" s="1056">
        <f t="shared" si="0"/>
        <v>35636</v>
      </c>
      <c r="J27" s="1023"/>
    </row>
    <row r="28" spans="1:13" ht="30" customHeight="1">
      <c r="A28" s="1043">
        <v>44952</v>
      </c>
      <c r="B28" s="1013" t="s">
        <v>1066</v>
      </c>
      <c r="C28" s="1026" t="s">
        <v>1093</v>
      </c>
      <c r="D28" s="1030" t="s">
        <v>1101</v>
      </c>
      <c r="E28" s="1028" t="s">
        <v>1085</v>
      </c>
      <c r="F28" s="1024">
        <v>22500</v>
      </c>
      <c r="G28" s="1029">
        <v>1.1878899999999999</v>
      </c>
      <c r="H28" s="1019" t="s">
        <v>416</v>
      </c>
      <c r="I28" s="1056">
        <f t="shared" si="0"/>
        <v>26727</v>
      </c>
      <c r="J28" s="1023"/>
    </row>
    <row r="29" spans="1:13" ht="30" customHeight="1">
      <c r="A29" s="1043">
        <v>44953</v>
      </c>
      <c r="B29" s="1013" t="s">
        <v>1066</v>
      </c>
      <c r="C29" s="1026" t="s">
        <v>1102</v>
      </c>
      <c r="D29" s="1030" t="s">
        <v>1103</v>
      </c>
      <c r="E29" s="1028" t="s">
        <v>1085</v>
      </c>
      <c r="F29" s="1024">
        <v>40000</v>
      </c>
      <c r="G29" s="1029">
        <v>1.1878899999999999</v>
      </c>
      <c r="H29" s="1019" t="s">
        <v>416</v>
      </c>
      <c r="I29" s="1056">
        <f t="shared" si="0"/>
        <v>47515</v>
      </c>
      <c r="J29" s="1023"/>
    </row>
    <row r="30" spans="1:13" ht="30" customHeight="1">
      <c r="A30" s="1043">
        <v>45185</v>
      </c>
      <c r="B30" s="1013" t="s">
        <v>1066</v>
      </c>
      <c r="C30" s="1026" t="s">
        <v>1086</v>
      </c>
      <c r="D30" s="1022" t="s">
        <v>1104</v>
      </c>
      <c r="E30" s="1028" t="s">
        <v>1085</v>
      </c>
      <c r="F30" s="1024">
        <v>60000</v>
      </c>
      <c r="G30" s="1029">
        <v>1.30341</v>
      </c>
      <c r="H30" s="1019" t="s">
        <v>416</v>
      </c>
      <c r="I30" s="1056">
        <f t="shared" si="0"/>
        <v>78204</v>
      </c>
      <c r="J30" s="1023"/>
    </row>
    <row r="31" spans="1:13" ht="30" customHeight="1">
      <c r="A31" s="1043">
        <v>44829</v>
      </c>
      <c r="B31" s="1013" t="s">
        <v>1067</v>
      </c>
      <c r="C31" s="1026" t="s">
        <v>1105</v>
      </c>
      <c r="D31" s="1030" t="s">
        <v>1106</v>
      </c>
      <c r="E31" s="1028" t="s">
        <v>1085</v>
      </c>
      <c r="F31" s="1024">
        <v>17500</v>
      </c>
      <c r="G31" s="1029">
        <v>1.23573</v>
      </c>
      <c r="H31" s="1019" t="s">
        <v>416</v>
      </c>
      <c r="I31" s="1056">
        <f t="shared" si="0"/>
        <v>21625</v>
      </c>
      <c r="J31" s="1023"/>
    </row>
    <row r="32" spans="1:13" ht="30" customHeight="1">
      <c r="A32" s="1043">
        <v>44887</v>
      </c>
      <c r="B32" s="1013" t="s">
        <v>1067</v>
      </c>
      <c r="C32" s="1026" t="s">
        <v>1107</v>
      </c>
      <c r="D32" s="1030" t="s">
        <v>1108</v>
      </c>
      <c r="E32" s="1028" t="s">
        <v>1085</v>
      </c>
      <c r="F32" s="1024">
        <v>2500</v>
      </c>
      <c r="G32" s="1018">
        <v>1.3157300000000001</v>
      </c>
      <c r="H32" s="1019" t="s">
        <v>416</v>
      </c>
      <c r="I32" s="1056">
        <f t="shared" si="0"/>
        <v>3289</v>
      </c>
      <c r="J32" s="1023"/>
    </row>
    <row r="33" spans="1:10" ht="30" customHeight="1">
      <c r="A33" s="1043">
        <v>45138</v>
      </c>
      <c r="B33" s="1013" t="s">
        <v>1067</v>
      </c>
      <c r="C33" s="1026" t="s">
        <v>1107</v>
      </c>
      <c r="D33" s="1030" t="s">
        <v>1109</v>
      </c>
      <c r="E33" s="1028" t="s">
        <v>1085</v>
      </c>
      <c r="F33" s="1024">
        <v>175000</v>
      </c>
      <c r="G33" s="1029">
        <v>1.28929</v>
      </c>
      <c r="H33" s="1019" t="s">
        <v>416</v>
      </c>
      <c r="I33" s="1056">
        <f t="shared" si="0"/>
        <v>225625</v>
      </c>
      <c r="J33" s="1023"/>
    </row>
    <row r="34" spans="1:10" ht="30" customHeight="1">
      <c r="A34" s="1043">
        <v>44812</v>
      </c>
      <c r="B34" s="1013" t="s">
        <v>1068</v>
      </c>
      <c r="C34" s="1026" t="s">
        <v>1110</v>
      </c>
      <c r="D34" s="1027" t="s">
        <v>1111</v>
      </c>
      <c r="E34" s="1028"/>
      <c r="F34" s="1024"/>
      <c r="G34" s="1029"/>
      <c r="H34" s="1025"/>
      <c r="I34" s="1056">
        <v>36660</v>
      </c>
      <c r="J34" s="1023"/>
    </row>
    <row r="35" spans="1:10" ht="30" customHeight="1">
      <c r="A35" s="1043">
        <v>44812</v>
      </c>
      <c r="B35" s="1013" t="s">
        <v>1068</v>
      </c>
      <c r="C35" s="1026" t="s">
        <v>1110</v>
      </c>
      <c r="D35" s="1027" t="s">
        <v>1112</v>
      </c>
      <c r="E35" s="1028"/>
      <c r="F35" s="1024"/>
      <c r="G35" s="1029"/>
      <c r="H35" s="1025"/>
      <c r="I35" s="1056">
        <v>36660</v>
      </c>
      <c r="J35" s="1023"/>
    </row>
    <row r="36" spans="1:10" ht="30" customHeight="1">
      <c r="A36" s="1043">
        <v>44812</v>
      </c>
      <c r="B36" s="1013" t="s">
        <v>1068</v>
      </c>
      <c r="C36" s="1026" t="s">
        <v>1110</v>
      </c>
      <c r="D36" s="1027" t="s">
        <v>1113</v>
      </c>
      <c r="E36" s="1028"/>
      <c r="F36" s="1024"/>
      <c r="G36" s="1029"/>
      <c r="H36" s="1025"/>
      <c r="I36" s="1056">
        <v>36660</v>
      </c>
      <c r="J36" s="1023"/>
    </row>
    <row r="37" spans="1:10" ht="30" customHeight="1">
      <c r="A37" s="1043">
        <v>44812</v>
      </c>
      <c r="B37" s="1013" t="s">
        <v>1068</v>
      </c>
      <c r="C37" s="1026" t="s">
        <v>1110</v>
      </c>
      <c r="D37" s="1027" t="s">
        <v>1114</v>
      </c>
      <c r="E37" s="1028"/>
      <c r="F37" s="1024"/>
      <c r="G37" s="1029"/>
      <c r="H37" s="1025"/>
      <c r="I37" s="1056">
        <v>36660</v>
      </c>
      <c r="J37" s="1023"/>
    </row>
    <row r="38" spans="1:10" ht="30" customHeight="1">
      <c r="A38" s="1043">
        <v>44812</v>
      </c>
      <c r="B38" s="1013" t="s">
        <v>1068</v>
      </c>
      <c r="C38" s="1026" t="s">
        <v>1110</v>
      </c>
      <c r="D38" s="1027" t="s">
        <v>1115</v>
      </c>
      <c r="E38" s="1028"/>
      <c r="F38" s="1024"/>
      <c r="G38" s="1029"/>
      <c r="H38" s="1025"/>
      <c r="I38" s="1056">
        <v>32355</v>
      </c>
      <c r="J38" s="1023"/>
    </row>
    <row r="39" spans="1:10" ht="30" customHeight="1">
      <c r="A39" s="1043">
        <v>44812</v>
      </c>
      <c r="B39" s="1013" t="s">
        <v>1068</v>
      </c>
      <c r="C39" s="1026" t="s">
        <v>1110</v>
      </c>
      <c r="D39" s="1027" t="s">
        <v>1116</v>
      </c>
      <c r="E39" s="1028"/>
      <c r="F39" s="1024"/>
      <c r="G39" s="1029"/>
      <c r="H39" s="1025"/>
      <c r="I39" s="1056">
        <v>32355</v>
      </c>
      <c r="J39" s="1023"/>
    </row>
    <row r="40" spans="1:10" ht="30" customHeight="1">
      <c r="A40" s="1043">
        <v>44812</v>
      </c>
      <c r="B40" s="1013" t="s">
        <v>1068</v>
      </c>
      <c r="C40" s="1026" t="s">
        <v>1110</v>
      </c>
      <c r="D40" s="1027" t="s">
        <v>1117</v>
      </c>
      <c r="E40" s="1028"/>
      <c r="F40" s="1024"/>
      <c r="G40" s="1029"/>
      <c r="H40" s="1025"/>
      <c r="I40" s="1056">
        <v>32355</v>
      </c>
      <c r="J40" s="1044"/>
    </row>
    <row r="41" spans="1:10" ht="30" customHeight="1">
      <c r="A41" s="1045">
        <v>44858</v>
      </c>
      <c r="B41" s="1013" t="s">
        <v>1068</v>
      </c>
      <c r="C41" s="1026" t="s">
        <v>1110</v>
      </c>
      <c r="D41" s="1027" t="s">
        <v>1118</v>
      </c>
      <c r="E41" s="1028" t="s">
        <v>1085</v>
      </c>
      <c r="F41" s="1020">
        <v>29550</v>
      </c>
      <c r="G41" s="1035">
        <v>1.2888299999999999</v>
      </c>
      <c r="H41" s="1019" t="s">
        <v>416</v>
      </c>
      <c r="I41" s="1056">
        <f t="shared" si="0"/>
        <v>38084</v>
      </c>
      <c r="J41" s="1036"/>
    </row>
    <row r="42" spans="1:10" ht="30" customHeight="1">
      <c r="A42" s="1045">
        <v>44858</v>
      </c>
      <c r="B42" s="1013" t="s">
        <v>1068</v>
      </c>
      <c r="C42" s="1026" t="s">
        <v>1119</v>
      </c>
      <c r="D42" s="1027" t="s">
        <v>1120</v>
      </c>
      <c r="E42" s="1028" t="s">
        <v>1085</v>
      </c>
      <c r="F42" s="1020">
        <v>26640</v>
      </c>
      <c r="G42" s="1035">
        <v>1.2888299999999999</v>
      </c>
      <c r="H42" s="1019" t="s">
        <v>416</v>
      </c>
      <c r="I42" s="1056">
        <f t="shared" si="0"/>
        <v>34334</v>
      </c>
      <c r="J42" s="1036"/>
    </row>
    <row r="43" spans="1:10" ht="30" customHeight="1">
      <c r="A43" s="1045">
        <v>44858</v>
      </c>
      <c r="B43" s="1013" t="s">
        <v>1068</v>
      </c>
      <c r="C43" s="1026" t="s">
        <v>1110</v>
      </c>
      <c r="D43" s="1027" t="s">
        <v>1121</v>
      </c>
      <c r="E43" s="1028" t="s">
        <v>1085</v>
      </c>
      <c r="F43" s="1020">
        <v>29550</v>
      </c>
      <c r="G43" s="1035">
        <v>1.2888299999999999</v>
      </c>
      <c r="H43" s="1019" t="s">
        <v>416</v>
      </c>
      <c r="I43" s="1056">
        <f t="shared" si="0"/>
        <v>38084</v>
      </c>
      <c r="J43" s="1036"/>
    </row>
    <row r="44" spans="1:10" ht="30" customHeight="1">
      <c r="A44" s="1045">
        <v>44858</v>
      </c>
      <c r="B44" s="1013" t="s">
        <v>1068</v>
      </c>
      <c r="C44" s="1026" t="s">
        <v>1119</v>
      </c>
      <c r="D44" s="1027" t="s">
        <v>1122</v>
      </c>
      <c r="E44" s="1028" t="s">
        <v>1085</v>
      </c>
      <c r="F44" s="1020">
        <v>26640</v>
      </c>
      <c r="G44" s="1035">
        <v>1.2888299999999999</v>
      </c>
      <c r="H44" s="1019" t="s">
        <v>416</v>
      </c>
      <c r="I44" s="1056">
        <f t="shared" si="0"/>
        <v>34334</v>
      </c>
      <c r="J44" s="1036"/>
    </row>
    <row r="45" spans="1:10" ht="30" customHeight="1">
      <c r="A45" s="1045">
        <v>44858</v>
      </c>
      <c r="B45" s="1013" t="s">
        <v>1068</v>
      </c>
      <c r="C45" s="1026" t="s">
        <v>1123</v>
      </c>
      <c r="D45" s="1027" t="s">
        <v>1124</v>
      </c>
      <c r="E45" s="1028" t="s">
        <v>1085</v>
      </c>
      <c r="F45" s="1020">
        <v>23650</v>
      </c>
      <c r="G45" s="1035">
        <v>1.2888299999999999</v>
      </c>
      <c r="H45" s="1019" t="s">
        <v>416</v>
      </c>
      <c r="I45" s="1056">
        <f t="shared" si="0"/>
        <v>30480</v>
      </c>
      <c r="J45" s="1036"/>
    </row>
    <row r="46" spans="1:10" ht="30" customHeight="1">
      <c r="A46" s="1045">
        <v>44858</v>
      </c>
      <c r="B46" s="1013" t="s">
        <v>1068</v>
      </c>
      <c r="C46" s="1026" t="s">
        <v>1110</v>
      </c>
      <c r="D46" s="1027" t="s">
        <v>1125</v>
      </c>
      <c r="E46" s="1028" t="s">
        <v>1085</v>
      </c>
      <c r="F46" s="1020">
        <v>29550</v>
      </c>
      <c r="G46" s="1035">
        <v>1.2888299999999999</v>
      </c>
      <c r="H46" s="1019" t="s">
        <v>416</v>
      </c>
      <c r="I46" s="1056">
        <f t="shared" si="0"/>
        <v>38084</v>
      </c>
      <c r="J46" s="1036"/>
    </row>
    <row r="47" spans="1:10" ht="30" customHeight="1">
      <c r="A47" s="1045">
        <v>44858</v>
      </c>
      <c r="B47" s="1013" t="s">
        <v>1068</v>
      </c>
      <c r="C47" s="1026" t="s">
        <v>1110</v>
      </c>
      <c r="D47" s="1027" t="s">
        <v>1126</v>
      </c>
      <c r="E47" s="1028" t="s">
        <v>1085</v>
      </c>
      <c r="F47" s="1020">
        <v>29550</v>
      </c>
      <c r="G47" s="1035">
        <v>1.2888299999999999</v>
      </c>
      <c r="H47" s="1019" t="s">
        <v>416</v>
      </c>
      <c r="I47" s="1056">
        <f t="shared" si="0"/>
        <v>38084</v>
      </c>
      <c r="J47" s="1036"/>
    </row>
    <row r="48" spans="1:10" ht="30" customHeight="1">
      <c r="A48" s="1045">
        <v>44858</v>
      </c>
      <c r="B48" s="1013" t="s">
        <v>1068</v>
      </c>
      <c r="C48" s="1026" t="s">
        <v>1119</v>
      </c>
      <c r="D48" s="1027" t="s">
        <v>1127</v>
      </c>
      <c r="E48" s="1028" t="s">
        <v>1085</v>
      </c>
      <c r="F48" s="1020">
        <v>26640</v>
      </c>
      <c r="G48" s="1035">
        <v>1.2888299999999999</v>
      </c>
      <c r="H48" s="1019" t="s">
        <v>416</v>
      </c>
      <c r="I48" s="1056">
        <f t="shared" si="0"/>
        <v>34334</v>
      </c>
      <c r="J48" s="1036"/>
    </row>
    <row r="49" spans="1:11" ht="30" customHeight="1">
      <c r="A49" s="1045">
        <v>44858</v>
      </c>
      <c r="B49" s="1013" t="s">
        <v>1068</v>
      </c>
      <c r="C49" s="1026" t="s">
        <v>1110</v>
      </c>
      <c r="D49" s="1027" t="s">
        <v>1128</v>
      </c>
      <c r="E49" s="1028" t="s">
        <v>1085</v>
      </c>
      <c r="F49" s="1020">
        <v>29550</v>
      </c>
      <c r="G49" s="1035">
        <v>1.2888299999999999</v>
      </c>
      <c r="H49" s="1019" t="s">
        <v>416</v>
      </c>
      <c r="I49" s="1056">
        <f t="shared" si="0"/>
        <v>38084</v>
      </c>
      <c r="J49" s="1036"/>
    </row>
    <row r="50" spans="1:11" ht="30" customHeight="1">
      <c r="A50" s="1045">
        <v>44858</v>
      </c>
      <c r="B50" s="1013" t="s">
        <v>1068</v>
      </c>
      <c r="C50" s="1026" t="s">
        <v>1119</v>
      </c>
      <c r="D50" s="1027" t="s">
        <v>1129</v>
      </c>
      <c r="E50" s="1028" t="s">
        <v>1085</v>
      </c>
      <c r="F50" s="1020">
        <v>26640</v>
      </c>
      <c r="G50" s="1035">
        <v>1.2888299999999999</v>
      </c>
      <c r="H50" s="1019" t="s">
        <v>416</v>
      </c>
      <c r="I50" s="1056">
        <f t="shared" si="0"/>
        <v>34334</v>
      </c>
      <c r="J50" s="1044"/>
    </row>
    <row r="51" spans="1:11" ht="30" customHeight="1">
      <c r="A51" s="1045">
        <v>44943</v>
      </c>
      <c r="B51" s="1013" t="s">
        <v>1068</v>
      </c>
      <c r="C51" s="1031" t="s">
        <v>1130</v>
      </c>
      <c r="D51" s="1032" t="s">
        <v>1131</v>
      </c>
      <c r="E51" s="1033" t="s">
        <v>1085</v>
      </c>
      <c r="F51" s="1034">
        <v>12000</v>
      </c>
      <c r="G51" s="1035">
        <v>1.1878899999999999</v>
      </c>
      <c r="H51" s="1019" t="s">
        <v>416</v>
      </c>
      <c r="I51" s="1056">
        <f t="shared" si="0"/>
        <v>14254</v>
      </c>
      <c r="J51" s="1046"/>
    </row>
    <row r="52" spans="1:11" ht="30" customHeight="1">
      <c r="A52" s="1045">
        <v>45154</v>
      </c>
      <c r="B52" s="1013" t="s">
        <v>1068</v>
      </c>
      <c r="C52" s="1026" t="s">
        <v>1110</v>
      </c>
      <c r="D52" s="1032" t="s">
        <v>1132</v>
      </c>
      <c r="E52" s="1033" t="s">
        <v>1085</v>
      </c>
      <c r="F52" s="1034">
        <v>88650</v>
      </c>
      <c r="G52" s="1035">
        <v>1.2587299999999999</v>
      </c>
      <c r="H52" s="1019" t="s">
        <v>416</v>
      </c>
      <c r="I52" s="1056">
        <f t="shared" si="0"/>
        <v>111586</v>
      </c>
      <c r="J52" s="1046"/>
    </row>
    <row r="53" spans="1:11" ht="30" customHeight="1">
      <c r="A53" s="1045">
        <v>44902</v>
      </c>
      <c r="B53" s="1013" t="s">
        <v>1068</v>
      </c>
      <c r="C53" s="1026" t="s">
        <v>1110</v>
      </c>
      <c r="D53" s="1027" t="s">
        <v>1133</v>
      </c>
      <c r="E53" s="1033" t="s">
        <v>1085</v>
      </c>
      <c r="F53" s="1034">
        <v>29550</v>
      </c>
      <c r="G53" s="1035">
        <v>1.23508</v>
      </c>
      <c r="H53" s="1019" t="s">
        <v>416</v>
      </c>
      <c r="I53" s="1056">
        <f t="shared" si="0"/>
        <v>36496</v>
      </c>
      <c r="J53" s="1036"/>
    </row>
    <row r="54" spans="1:11" ht="30" customHeight="1">
      <c r="A54" s="1045">
        <v>44902</v>
      </c>
      <c r="B54" s="1013" t="s">
        <v>1068</v>
      </c>
      <c r="C54" s="1026" t="s">
        <v>1123</v>
      </c>
      <c r="D54" s="1027" t="s">
        <v>1134</v>
      </c>
      <c r="E54" s="1033" t="s">
        <v>1085</v>
      </c>
      <c r="F54" s="1034">
        <v>33460</v>
      </c>
      <c r="G54" s="1035">
        <v>1.23508</v>
      </c>
      <c r="H54" s="1019" t="s">
        <v>416</v>
      </c>
      <c r="I54" s="1056">
        <f t="shared" si="0"/>
        <v>41325</v>
      </c>
      <c r="J54" s="1036"/>
    </row>
    <row r="55" spans="1:11" ht="30" customHeight="1">
      <c r="A55" s="1045">
        <v>44902</v>
      </c>
      <c r="B55" s="1013" t="s">
        <v>1068</v>
      </c>
      <c r="C55" s="1026" t="s">
        <v>1123</v>
      </c>
      <c r="D55" s="1027" t="s">
        <v>1135</v>
      </c>
      <c r="E55" s="1033" t="s">
        <v>1085</v>
      </c>
      <c r="F55" s="1034">
        <v>33460</v>
      </c>
      <c r="G55" s="1035">
        <v>1.23508</v>
      </c>
      <c r="H55" s="1019" t="s">
        <v>416</v>
      </c>
      <c r="I55" s="1056">
        <f t="shared" si="0"/>
        <v>41325</v>
      </c>
      <c r="J55" s="1036"/>
    </row>
    <row r="56" spans="1:11" ht="30" customHeight="1">
      <c r="A56" s="1045">
        <v>44902</v>
      </c>
      <c r="B56" s="1013" t="s">
        <v>1068</v>
      </c>
      <c r="C56" s="1026" t="s">
        <v>1123</v>
      </c>
      <c r="D56" s="1027" t="s">
        <v>1136</v>
      </c>
      <c r="E56" s="1033" t="s">
        <v>1085</v>
      </c>
      <c r="F56" s="1034">
        <v>36360</v>
      </c>
      <c r="G56" s="1035">
        <v>1.23508</v>
      </c>
      <c r="H56" s="1019" t="s">
        <v>416</v>
      </c>
      <c r="I56" s="1056">
        <f t="shared" si="0"/>
        <v>44907</v>
      </c>
      <c r="J56" s="1036"/>
    </row>
    <row r="57" spans="1:11" ht="30" customHeight="1">
      <c r="A57" s="1045">
        <v>44902</v>
      </c>
      <c r="B57" s="1013" t="s">
        <v>1068</v>
      </c>
      <c r="C57" s="1026" t="s">
        <v>1123</v>
      </c>
      <c r="D57" s="1027" t="s">
        <v>1137</v>
      </c>
      <c r="E57" s="1033" t="s">
        <v>1085</v>
      </c>
      <c r="F57" s="1034">
        <v>33460</v>
      </c>
      <c r="G57" s="1035">
        <v>1.23508</v>
      </c>
      <c r="H57" s="1019" t="s">
        <v>416</v>
      </c>
      <c r="I57" s="1056">
        <f t="shared" si="0"/>
        <v>41325</v>
      </c>
      <c r="J57" s="1036"/>
    </row>
    <row r="58" spans="1:11" ht="30" customHeight="1">
      <c r="A58" s="1045">
        <v>44902</v>
      </c>
      <c r="B58" s="1013" t="s">
        <v>1068</v>
      </c>
      <c r="C58" s="1026" t="s">
        <v>1110</v>
      </c>
      <c r="D58" s="1027" t="s">
        <v>1138</v>
      </c>
      <c r="E58" s="1033" t="s">
        <v>1085</v>
      </c>
      <c r="F58" s="1034">
        <v>29550</v>
      </c>
      <c r="G58" s="1035">
        <v>1.23508</v>
      </c>
      <c r="H58" s="1019" t="s">
        <v>416</v>
      </c>
      <c r="I58" s="1056">
        <f t="shared" si="0"/>
        <v>36496</v>
      </c>
      <c r="J58" s="1036"/>
    </row>
    <row r="59" spans="1:11" ht="30" customHeight="1">
      <c r="A59" s="1045">
        <v>44902</v>
      </c>
      <c r="B59" s="1013" t="s">
        <v>1068</v>
      </c>
      <c r="C59" s="1026" t="s">
        <v>1110</v>
      </c>
      <c r="D59" s="1027" t="s">
        <v>1139</v>
      </c>
      <c r="E59" s="1033" t="s">
        <v>1085</v>
      </c>
      <c r="F59" s="1034">
        <v>29550</v>
      </c>
      <c r="G59" s="1035">
        <v>1.23508</v>
      </c>
      <c r="H59" s="1019" t="s">
        <v>416</v>
      </c>
      <c r="I59" s="1056">
        <f t="shared" si="0"/>
        <v>36496</v>
      </c>
      <c r="J59" s="1036"/>
    </row>
    <row r="60" spans="1:11" ht="30" customHeight="1">
      <c r="A60" s="1045">
        <v>44902</v>
      </c>
      <c r="B60" s="1013" t="s">
        <v>1068</v>
      </c>
      <c r="C60" s="1026" t="s">
        <v>1119</v>
      </c>
      <c r="D60" s="1027" t="s">
        <v>1140</v>
      </c>
      <c r="E60" s="1033" t="s">
        <v>1085</v>
      </c>
      <c r="F60" s="1034">
        <v>26640</v>
      </c>
      <c r="G60" s="1035">
        <v>1.23508</v>
      </c>
      <c r="H60" s="1019" t="s">
        <v>416</v>
      </c>
      <c r="I60" s="1056">
        <f t="shared" si="0"/>
        <v>32902</v>
      </c>
      <c r="J60" s="1036"/>
    </row>
    <row r="61" spans="1:11" ht="30" customHeight="1" thickBot="1">
      <c r="A61" s="1045">
        <v>44902</v>
      </c>
      <c r="B61" s="1013" t="s">
        <v>1068</v>
      </c>
      <c r="C61" s="1026" t="s">
        <v>1123</v>
      </c>
      <c r="D61" s="1027" t="s">
        <v>1141</v>
      </c>
      <c r="E61" s="1033" t="s">
        <v>1085</v>
      </c>
      <c r="F61" s="1034">
        <v>33460</v>
      </c>
      <c r="G61" s="1035">
        <v>1.23508</v>
      </c>
      <c r="H61" s="1019" t="s">
        <v>416</v>
      </c>
      <c r="I61" s="1056">
        <f t="shared" si="0"/>
        <v>41325</v>
      </c>
      <c r="J61" s="1044"/>
    </row>
    <row r="62" spans="1:11" ht="54.95" customHeight="1" thickTop="1" thickBot="1">
      <c r="A62" s="1895" t="s">
        <v>1142</v>
      </c>
      <c r="B62" s="1896"/>
      <c r="C62" s="1896"/>
      <c r="D62" s="1897"/>
      <c r="E62" s="1898"/>
      <c r="F62" s="1899"/>
      <c r="G62" s="1899"/>
      <c r="H62" s="1899"/>
      <c r="I62" s="1053">
        <f>SUM(I18:I61)</f>
        <v>2053240</v>
      </c>
      <c r="J62" s="1037"/>
    </row>
    <row r="63" spans="1:11">
      <c r="A63" s="29"/>
      <c r="B63" s="867"/>
      <c r="C63" s="29"/>
      <c r="D63" s="29"/>
      <c r="E63" s="29"/>
      <c r="F63" s="29"/>
      <c r="G63" s="29"/>
      <c r="H63" s="29"/>
      <c r="I63" s="26"/>
      <c r="J63" s="26"/>
    </row>
    <row r="64" spans="1:11" ht="21">
      <c r="A64" s="1066" t="s">
        <v>1143</v>
      </c>
      <c r="B64" s="1067"/>
      <c r="C64" s="1068"/>
      <c r="D64" s="1066"/>
      <c r="E64" s="1066"/>
      <c r="F64" s="1066"/>
      <c r="G64" s="1066"/>
      <c r="H64" s="1066"/>
      <c r="I64" s="1066"/>
      <c r="J64" s="1066"/>
      <c r="K64" s="868"/>
    </row>
    <row r="65" spans="1:11" ht="21">
      <c r="A65" s="1900" t="s">
        <v>1144</v>
      </c>
      <c r="B65" s="1900"/>
      <c r="C65" s="1900"/>
      <c r="D65" s="1900"/>
      <c r="E65" s="1900"/>
      <c r="F65" s="1900"/>
      <c r="G65" s="1066"/>
      <c r="H65" s="1066"/>
      <c r="I65" s="1066"/>
      <c r="J65" s="1066"/>
      <c r="K65" s="868"/>
    </row>
    <row r="66" spans="1:11" ht="21">
      <c r="A66" s="1066" t="s">
        <v>1145</v>
      </c>
      <c r="B66" s="1067"/>
      <c r="C66" s="1068"/>
      <c r="D66" s="1066"/>
      <c r="E66" s="1066"/>
      <c r="F66" s="1066"/>
      <c r="G66" s="1066"/>
      <c r="H66" s="1066"/>
      <c r="I66" s="1066"/>
      <c r="J66" s="1066"/>
      <c r="K66" s="868"/>
    </row>
    <row r="67" spans="1:11" ht="46.5" customHeight="1">
      <c r="A67" s="1901" t="s">
        <v>1146</v>
      </c>
      <c r="B67" s="1900"/>
      <c r="C67" s="1900"/>
      <c r="D67" s="1900"/>
      <c r="E67" s="1900"/>
      <c r="F67" s="1900"/>
      <c r="G67" s="1900"/>
      <c r="H67" s="1900"/>
      <c r="I67" s="1900"/>
      <c r="J67" s="1900"/>
      <c r="K67" s="868"/>
    </row>
    <row r="68" spans="1:11" ht="29.25" customHeight="1">
      <c r="A68" s="1889" t="s">
        <v>1147</v>
      </c>
      <c r="B68" s="1889"/>
      <c r="C68" s="1889"/>
      <c r="D68" s="1889"/>
      <c r="E68" s="1889"/>
      <c r="F68" s="1889"/>
      <c r="G68" s="1889"/>
      <c r="H68" s="1889"/>
      <c r="I68" s="1889"/>
      <c r="J68" s="1889"/>
      <c r="K68" s="868"/>
    </row>
    <row r="69" spans="1:11">
      <c r="A69" s="869"/>
      <c r="B69" s="870"/>
      <c r="C69" s="868"/>
      <c r="D69" s="868"/>
      <c r="E69" s="868"/>
      <c r="F69" s="868"/>
      <c r="G69" s="868"/>
      <c r="H69" s="868"/>
      <c r="I69" s="868"/>
      <c r="J69" s="868"/>
      <c r="K69" s="868"/>
    </row>
  </sheetData>
  <mergeCells count="22">
    <mergeCell ref="B9:D9"/>
    <mergeCell ref="A3:J3"/>
    <mergeCell ref="B4:E4"/>
    <mergeCell ref="B6:C6"/>
    <mergeCell ref="D6:E6"/>
    <mergeCell ref="B8:D8"/>
    <mergeCell ref="B10:D10"/>
    <mergeCell ref="B11:D11"/>
    <mergeCell ref="B12:D12"/>
    <mergeCell ref="B13:D13"/>
    <mergeCell ref="B14:D14"/>
    <mergeCell ref="A68:J68"/>
    <mergeCell ref="E16:I16"/>
    <mergeCell ref="J16:J17"/>
    <mergeCell ref="A62:D62"/>
    <mergeCell ref="E62:H62"/>
    <mergeCell ref="A65:F65"/>
    <mergeCell ref="A67:J67"/>
    <mergeCell ref="A16:A17"/>
    <mergeCell ref="B16:B17"/>
    <mergeCell ref="C16:C17"/>
    <mergeCell ref="D16:D17"/>
  </mergeCells>
  <phoneticPr fontId="2"/>
  <dataValidations count="1">
    <dataValidation type="list" allowBlank="1" showInputMessage="1" showErrorMessage="1" sqref="B18:B61" xr:uid="{B4867CF6-3E2B-48CE-A008-668CFEE3F6E9}">
      <formula1>$M$22:$M$26</formula1>
    </dataValidation>
  </dataValidations>
  <hyperlinks>
    <hyperlink ref="A1" location="入力方法!A1" display="入力方法に戻る" xr:uid="{54741F2D-D55B-4B2D-A67F-65BBC2CC1493}"/>
  </hyperlinks>
  <pageMargins left="0.51181102362204722" right="0.51181102362204722" top="0.74803149606299213" bottom="0.55118110236220474" header="0.31496062992125984" footer="0.31496062992125984"/>
  <pageSetup paperSize="9" scale="36"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3C810-DDF2-44F8-967D-8538C6F0CFE1}">
  <sheetPr>
    <tabColor rgb="FF0070C0"/>
    <pageSetUpPr fitToPage="1"/>
  </sheetPr>
  <dimension ref="A1:E15"/>
  <sheetViews>
    <sheetView view="pageBreakPreview" zoomScaleNormal="100" zoomScaleSheetLayoutView="100" workbookViewId="0">
      <selection activeCell="C11" sqref="C11"/>
    </sheetView>
  </sheetViews>
  <sheetFormatPr defaultColWidth="9" defaultRowHeight="14.25"/>
  <cols>
    <col min="1" max="1" width="36.5" customWidth="1"/>
    <col min="2" max="5" width="22.125" customWidth="1"/>
  </cols>
  <sheetData>
    <row r="1" spans="1:5">
      <c r="A1" s="193" t="s">
        <v>346</v>
      </c>
    </row>
    <row r="3" spans="1:5">
      <c r="E3" s="1174" t="s">
        <v>1148</v>
      </c>
    </row>
    <row r="4" spans="1:5" ht="42" customHeight="1">
      <c r="A4" s="1333" t="s">
        <v>1149</v>
      </c>
      <c r="B4" s="1333"/>
      <c r="C4" s="1333"/>
      <c r="D4" s="1333"/>
      <c r="E4" s="1333"/>
    </row>
    <row r="5" spans="1:5" ht="17.25">
      <c r="A5" s="1148"/>
      <c r="B5" s="1148"/>
      <c r="C5" s="1148"/>
      <c r="D5" s="1148"/>
      <c r="E5" s="1148"/>
    </row>
    <row r="6" spans="1:5" ht="28.7" customHeight="1" thickBot="1">
      <c r="A6" s="1174" t="s">
        <v>1150</v>
      </c>
      <c r="B6" s="1054">
        <f>E12</f>
        <v>0</v>
      </c>
      <c r="E6" s="1148"/>
    </row>
    <row r="7" spans="1:5" ht="33" customHeight="1" thickTop="1" thickBot="1">
      <c r="E7" s="106" t="s">
        <v>634</v>
      </c>
    </row>
    <row r="8" spans="1:5" ht="48.6" customHeight="1" thickBot="1">
      <c r="A8" s="938" t="s">
        <v>1151</v>
      </c>
      <c r="B8" s="953" t="s">
        <v>1152</v>
      </c>
      <c r="C8" s="954" t="s">
        <v>1153</v>
      </c>
      <c r="D8" s="954" t="s">
        <v>1154</v>
      </c>
      <c r="E8" s="939" t="s">
        <v>531</v>
      </c>
    </row>
    <row r="9" spans="1:5" ht="48.6" customHeight="1" thickTop="1">
      <c r="A9" s="983" t="s">
        <v>1155</v>
      </c>
      <c r="B9" s="940"/>
      <c r="C9" s="941"/>
      <c r="D9" s="940"/>
      <c r="E9" s="942">
        <f>B9*D9</f>
        <v>0</v>
      </c>
    </row>
    <row r="10" spans="1:5" ht="48.6" customHeight="1">
      <c r="A10" s="943" t="s">
        <v>1156</v>
      </c>
      <c r="B10" s="944"/>
      <c r="C10" s="945"/>
      <c r="D10" s="944"/>
      <c r="E10" s="942">
        <f>B10*D10</f>
        <v>0</v>
      </c>
    </row>
    <row r="11" spans="1:5" ht="48.6" customHeight="1" thickBot="1">
      <c r="A11" s="946"/>
      <c r="B11" s="947"/>
      <c r="C11" s="948"/>
      <c r="D11" s="947"/>
      <c r="E11" s="942">
        <f>B11*D11</f>
        <v>0</v>
      </c>
    </row>
    <row r="12" spans="1:5" ht="48.6" customHeight="1" thickBot="1">
      <c r="A12" s="949"/>
      <c r="B12" s="950"/>
      <c r="C12" s="1929" t="s">
        <v>1157</v>
      </c>
      <c r="D12" s="1930"/>
      <c r="E12" s="1055">
        <f>SUM(E9:E11)</f>
        <v>0</v>
      </c>
    </row>
    <row r="13" spans="1:5" ht="25.35" customHeight="1">
      <c r="A13" s="949"/>
      <c r="B13" s="950"/>
      <c r="C13" s="950"/>
      <c r="D13" s="950"/>
      <c r="E13" s="951"/>
    </row>
    <row r="14" spans="1:5" ht="26.25" customHeight="1">
      <c r="A14" s="952" t="s">
        <v>1158</v>
      </c>
    </row>
    <row r="15" spans="1:5" ht="27" customHeight="1">
      <c r="A15" s="952" t="s">
        <v>1159</v>
      </c>
    </row>
  </sheetData>
  <mergeCells count="2">
    <mergeCell ref="A4:E4"/>
    <mergeCell ref="C12:D12"/>
  </mergeCells>
  <phoneticPr fontId="2"/>
  <hyperlinks>
    <hyperlink ref="A1" location="入力方法!A1" display="入力方法に戻る" xr:uid="{80AB1F3E-661C-48E3-8A35-BAE35409A6D7}"/>
  </hyperlinks>
  <pageMargins left="0.70866141732283472" right="0.11811023622047245" top="0.55118110236220474" bottom="0.15748031496062992" header="0.31496062992125984" footer="0.31496062992125984"/>
  <pageSetup paperSize="8" orientation="portrait" r:id="rId1"/>
  <headerFooter>
    <oddFooter>&amp;L&amp;14 2023年11月版</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C7198-01D1-4FB3-B208-E1C51D9369C2}">
  <sheetPr>
    <tabColor rgb="FFFFFF00"/>
    <pageSetUpPr fitToPage="1"/>
  </sheetPr>
  <dimension ref="A1:G73"/>
  <sheetViews>
    <sheetView view="pageBreakPreview" zoomScale="80" zoomScaleNormal="100" zoomScaleSheetLayoutView="80" workbookViewId="0">
      <selection activeCell="A39" sqref="A39:G39"/>
    </sheetView>
  </sheetViews>
  <sheetFormatPr defaultColWidth="9" defaultRowHeight="14.25"/>
  <cols>
    <col min="1" max="1" width="2.625" style="860" customWidth="1"/>
    <col min="2" max="2" width="9" style="860"/>
    <col min="3" max="3" width="16" style="860" customWidth="1"/>
    <col min="4" max="4" width="18.625" style="860" customWidth="1"/>
    <col min="5" max="5" width="25.5" style="860" customWidth="1"/>
    <col min="6" max="6" width="18.5" style="860" customWidth="1"/>
    <col min="7" max="7" width="49" style="860" customWidth="1"/>
    <col min="8" max="16384" width="9" style="860"/>
  </cols>
  <sheetData>
    <row r="1" spans="1:7">
      <c r="A1" s="858" t="s">
        <v>346</v>
      </c>
    </row>
    <row r="2" spans="1:7">
      <c r="G2" s="871" t="s">
        <v>1160</v>
      </c>
    </row>
    <row r="4" spans="1:7">
      <c r="G4" s="872" t="s">
        <v>1161</v>
      </c>
    </row>
    <row r="5" spans="1:7" ht="17.25">
      <c r="B5" s="1937" t="s">
        <v>1162</v>
      </c>
      <c r="C5" s="1937"/>
      <c r="D5" s="1937"/>
      <c r="E5" s="1937"/>
      <c r="F5" s="1937"/>
      <c r="G5" s="1937"/>
    </row>
    <row r="6" spans="1:7" ht="15" thickBot="1">
      <c r="E6" s="861"/>
      <c r="F6" s="861"/>
    </row>
    <row r="7" spans="1:7" ht="16.5">
      <c r="B7" s="1938" t="s">
        <v>1163</v>
      </c>
      <c r="C7" s="1939"/>
      <c r="D7" s="1944" t="s">
        <v>1164</v>
      </c>
      <c r="E7" s="1945"/>
      <c r="F7" s="1946" t="s">
        <v>1165</v>
      </c>
      <c r="G7" s="1947"/>
    </row>
    <row r="8" spans="1:7" ht="28.5" customHeight="1">
      <c r="B8" s="1940"/>
      <c r="C8" s="1941"/>
      <c r="D8" s="1948" t="s">
        <v>1166</v>
      </c>
      <c r="E8" s="1950" t="s">
        <v>997</v>
      </c>
      <c r="F8" s="1952" t="s">
        <v>1167</v>
      </c>
      <c r="G8" s="1954" t="s">
        <v>1168</v>
      </c>
    </row>
    <row r="9" spans="1:7" ht="15" thickBot="1">
      <c r="B9" s="1942"/>
      <c r="C9" s="1943"/>
      <c r="D9" s="1949"/>
      <c r="E9" s="1951"/>
      <c r="F9" s="1953"/>
      <c r="G9" s="1955"/>
    </row>
    <row r="10" spans="1:7">
      <c r="B10" s="1956" t="s">
        <v>417</v>
      </c>
      <c r="C10" s="873"/>
      <c r="D10" s="874"/>
      <c r="E10" s="875"/>
      <c r="F10" s="876"/>
      <c r="G10" s="873"/>
    </row>
    <row r="11" spans="1:7">
      <c r="B11" s="1957"/>
      <c r="C11" s="877"/>
      <c r="D11" s="878"/>
      <c r="E11" s="879"/>
      <c r="F11" s="880"/>
      <c r="G11" s="877"/>
    </row>
    <row r="12" spans="1:7">
      <c r="B12" s="1957"/>
      <c r="C12" s="877"/>
      <c r="D12" s="878"/>
      <c r="E12" s="879"/>
      <c r="F12" s="880"/>
      <c r="G12" s="877"/>
    </row>
    <row r="13" spans="1:7">
      <c r="B13" s="1957"/>
      <c r="C13" s="881"/>
      <c r="D13" s="882"/>
      <c r="E13" s="883"/>
      <c r="F13" s="880"/>
      <c r="G13" s="884"/>
    </row>
    <row r="14" spans="1:7" ht="15" thickBot="1">
      <c r="B14" s="1957"/>
      <c r="C14" s="885"/>
      <c r="D14" s="886"/>
      <c r="E14" s="887"/>
      <c r="F14" s="888"/>
      <c r="G14" s="885"/>
    </row>
    <row r="15" spans="1:7">
      <c r="B15" s="1956" t="s">
        <v>1169</v>
      </c>
      <c r="C15" s="889"/>
      <c r="D15" s="890"/>
      <c r="E15" s="891"/>
      <c r="F15" s="876"/>
      <c r="G15" s="873"/>
    </row>
    <row r="16" spans="1:7">
      <c r="B16" s="1957"/>
      <c r="C16" s="889"/>
      <c r="D16" s="890"/>
      <c r="E16" s="891"/>
      <c r="F16" s="880"/>
      <c r="G16" s="889"/>
    </row>
    <row r="17" spans="2:7">
      <c r="B17" s="1957"/>
      <c r="C17" s="877"/>
      <c r="D17" s="878"/>
      <c r="E17" s="879"/>
      <c r="F17" s="880"/>
      <c r="G17" s="877"/>
    </row>
    <row r="18" spans="2:7">
      <c r="B18" s="1957"/>
      <c r="C18" s="877"/>
      <c r="D18" s="878"/>
      <c r="E18" s="879"/>
      <c r="F18" s="880"/>
      <c r="G18" s="877"/>
    </row>
    <row r="19" spans="2:7" ht="15" thickBot="1">
      <c r="B19" s="1958"/>
      <c r="C19" s="885"/>
      <c r="D19" s="886"/>
      <c r="E19" s="887"/>
      <c r="F19" s="888"/>
      <c r="G19" s="885"/>
    </row>
    <row r="20" spans="2:7">
      <c r="B20" s="1956" t="s">
        <v>435</v>
      </c>
      <c r="C20" s="889"/>
      <c r="D20" s="890"/>
      <c r="E20" s="891"/>
      <c r="F20" s="876"/>
      <c r="G20" s="889"/>
    </row>
    <row r="21" spans="2:7">
      <c r="B21" s="1957"/>
      <c r="C21" s="877"/>
      <c r="D21" s="878"/>
      <c r="E21" s="879"/>
      <c r="F21" s="892"/>
      <c r="G21" s="877"/>
    </row>
    <row r="22" spans="2:7">
      <c r="B22" s="1957"/>
      <c r="C22" s="877"/>
      <c r="D22" s="878"/>
      <c r="E22" s="879"/>
      <c r="F22" s="880"/>
      <c r="G22" s="877"/>
    </row>
    <row r="23" spans="2:7">
      <c r="B23" s="1957"/>
      <c r="C23" s="877"/>
      <c r="D23" s="878"/>
      <c r="E23" s="879"/>
      <c r="F23" s="892"/>
      <c r="G23" s="877"/>
    </row>
    <row r="24" spans="2:7" ht="15" thickBot="1">
      <c r="B24" s="1958"/>
      <c r="C24" s="885"/>
      <c r="D24" s="886"/>
      <c r="E24" s="887"/>
      <c r="F24" s="888"/>
      <c r="G24" s="885"/>
    </row>
    <row r="25" spans="2:7">
      <c r="B25" s="1956" t="s">
        <v>442</v>
      </c>
      <c r="C25" s="889"/>
      <c r="D25" s="890"/>
      <c r="E25" s="891"/>
      <c r="F25" s="876"/>
      <c r="G25" s="889"/>
    </row>
    <row r="26" spans="2:7">
      <c r="B26" s="1957"/>
      <c r="C26" s="877"/>
      <c r="D26" s="878"/>
      <c r="E26" s="879"/>
      <c r="F26" s="880"/>
      <c r="G26" s="877"/>
    </row>
    <row r="27" spans="2:7">
      <c r="B27" s="1957"/>
      <c r="C27" s="877"/>
      <c r="D27" s="878"/>
      <c r="E27" s="879"/>
      <c r="F27" s="880"/>
      <c r="G27" s="877"/>
    </row>
    <row r="28" spans="2:7">
      <c r="B28" s="1957"/>
      <c r="C28" s="881"/>
      <c r="D28" s="882"/>
      <c r="E28" s="883"/>
      <c r="F28" s="880"/>
      <c r="G28" s="881"/>
    </row>
    <row r="29" spans="2:7">
      <c r="B29" s="1957"/>
      <c r="C29" s="893"/>
      <c r="D29" s="894"/>
      <c r="E29" s="883"/>
      <c r="F29" s="880"/>
      <c r="G29" s="881"/>
    </row>
    <row r="30" spans="2:7" ht="15" thickBot="1">
      <c r="B30" s="1958"/>
      <c r="C30" s="895"/>
      <c r="D30" s="896"/>
      <c r="E30" s="887"/>
      <c r="F30" s="888"/>
      <c r="G30" s="885"/>
    </row>
    <row r="31" spans="2:7">
      <c r="B31" s="1956" t="s">
        <v>1170</v>
      </c>
      <c r="C31" s="889"/>
      <c r="D31" s="890"/>
      <c r="E31" s="891"/>
      <c r="F31" s="876"/>
      <c r="G31" s="889"/>
    </row>
    <row r="32" spans="2:7">
      <c r="B32" s="1957"/>
      <c r="C32" s="877"/>
      <c r="D32" s="878"/>
      <c r="E32" s="879"/>
      <c r="F32" s="880"/>
      <c r="G32" s="877"/>
    </row>
    <row r="33" spans="1:7">
      <c r="B33" s="1957"/>
      <c r="C33" s="877"/>
      <c r="D33" s="878"/>
      <c r="E33" s="879"/>
      <c r="F33" s="880"/>
      <c r="G33" s="877"/>
    </row>
    <row r="34" spans="1:7">
      <c r="B34" s="1957"/>
      <c r="C34" s="881"/>
      <c r="D34" s="882"/>
      <c r="E34" s="883"/>
      <c r="F34" s="880"/>
      <c r="G34" s="881"/>
    </row>
    <row r="35" spans="1:7">
      <c r="B35" s="1957"/>
      <c r="C35" s="893"/>
      <c r="D35" s="894"/>
      <c r="E35" s="883"/>
      <c r="F35" s="880"/>
      <c r="G35" s="881"/>
    </row>
    <row r="36" spans="1:7" ht="15" thickBot="1">
      <c r="B36" s="1958"/>
      <c r="C36" s="895"/>
      <c r="D36" s="896"/>
      <c r="E36" s="887"/>
      <c r="F36" s="888"/>
      <c r="G36" s="885"/>
    </row>
    <row r="37" spans="1:7">
      <c r="D37" s="897"/>
    </row>
    <row r="38" spans="1:7" ht="24.75" customHeight="1">
      <c r="A38" s="1936" t="s">
        <v>1171</v>
      </c>
      <c r="B38" s="1936"/>
      <c r="C38" s="1936"/>
      <c r="D38" s="1936"/>
      <c r="E38" s="1936"/>
      <c r="F38" s="1936"/>
      <c r="G38" s="1936"/>
    </row>
    <row r="39" spans="1:7" ht="38.450000000000003" customHeight="1">
      <c r="A39" s="1932" t="s">
        <v>1172</v>
      </c>
      <c r="B39" s="1932"/>
      <c r="C39" s="1932"/>
      <c r="D39" s="1932"/>
      <c r="E39" s="1932"/>
      <c r="F39" s="1932"/>
      <c r="G39" s="1932"/>
    </row>
    <row r="40" spans="1:7">
      <c r="A40" s="2196"/>
      <c r="B40" s="2196"/>
      <c r="C40" s="2196"/>
      <c r="D40" s="2196"/>
      <c r="E40" s="2196"/>
      <c r="F40" s="2196"/>
      <c r="G40" s="2196"/>
    </row>
    <row r="41" spans="1:7" ht="17.25">
      <c r="B41" s="1933"/>
      <c r="C41" s="1188"/>
      <c r="D41" s="1188"/>
      <c r="E41" s="1188"/>
      <c r="F41" s="1188"/>
      <c r="G41" s="1188"/>
    </row>
    <row r="42" spans="1:7">
      <c r="B42" s="1933"/>
      <c r="E42" s="861"/>
      <c r="F42" s="861"/>
    </row>
    <row r="43" spans="1:7">
      <c r="B43" s="1933"/>
      <c r="C43" s="898"/>
      <c r="D43" s="899"/>
      <c r="E43" s="899"/>
      <c r="F43" s="899"/>
      <c r="G43" s="899"/>
    </row>
    <row r="44" spans="1:7">
      <c r="B44" s="1933"/>
      <c r="C44" s="898"/>
      <c r="D44" s="900"/>
      <c r="E44" s="899"/>
      <c r="F44" s="899"/>
      <c r="G44" s="899"/>
    </row>
    <row r="45" spans="1:7">
      <c r="B45" s="1931"/>
    </row>
    <row r="46" spans="1:7">
      <c r="B46" s="1931"/>
    </row>
    <row r="47" spans="1:7">
      <c r="B47" s="1931"/>
    </row>
    <row r="48" spans="1:7">
      <c r="B48" s="1931"/>
    </row>
    <row r="49" spans="2:2">
      <c r="B49" s="1931"/>
    </row>
    <row r="50" spans="2:2">
      <c r="B50" s="1934"/>
    </row>
    <row r="51" spans="2:2">
      <c r="B51" s="1934"/>
    </row>
    <row r="52" spans="2:2">
      <c r="B52" s="1934"/>
    </row>
    <row r="53" spans="2:2">
      <c r="B53" s="1934"/>
    </row>
    <row r="54" spans="2:2">
      <c r="B54" s="1934"/>
    </row>
    <row r="55" spans="2:2">
      <c r="B55" s="1935"/>
    </row>
    <row r="56" spans="2:2">
      <c r="B56" s="1935"/>
    </row>
    <row r="57" spans="2:2">
      <c r="B57" s="1935"/>
    </row>
    <row r="58" spans="2:2">
      <c r="B58" s="1935"/>
    </row>
    <row r="59" spans="2:2">
      <c r="B59" s="1935"/>
    </row>
    <row r="60" spans="2:2">
      <c r="B60" s="1931"/>
    </row>
    <row r="61" spans="2:2">
      <c r="B61" s="1931"/>
    </row>
    <row r="62" spans="2:2">
      <c r="B62" s="1931"/>
    </row>
    <row r="63" spans="2:2">
      <c r="B63" s="1931"/>
    </row>
    <row r="64" spans="2:2">
      <c r="B64" s="1931"/>
    </row>
    <row r="65" spans="1:7">
      <c r="B65" s="1931"/>
    </row>
    <row r="66" spans="1:7">
      <c r="B66" s="1931"/>
    </row>
    <row r="67" spans="1:7">
      <c r="B67" s="1931"/>
    </row>
    <row r="68" spans="1:7">
      <c r="B68" s="1931"/>
    </row>
    <row r="69" spans="1:7">
      <c r="B69" s="1931"/>
    </row>
    <row r="70" spans="1:7">
      <c r="A70" s="901"/>
    </row>
    <row r="71" spans="1:7">
      <c r="A71" s="901"/>
      <c r="B71" s="901"/>
      <c r="C71" s="901"/>
      <c r="D71" s="901"/>
      <c r="E71" s="901"/>
      <c r="F71" s="901"/>
      <c r="G71" s="901"/>
    </row>
    <row r="72" spans="1:7">
      <c r="A72" s="901"/>
      <c r="B72" s="901"/>
      <c r="C72" s="901"/>
      <c r="D72" s="901"/>
      <c r="E72" s="901"/>
      <c r="F72" s="901"/>
      <c r="G72" s="901"/>
    </row>
    <row r="73" spans="1:7">
      <c r="A73" s="901"/>
      <c r="B73" s="901"/>
      <c r="C73" s="901"/>
      <c r="D73" s="901"/>
      <c r="E73" s="901"/>
      <c r="F73" s="901"/>
      <c r="G73" s="901"/>
    </row>
  </sheetData>
  <mergeCells count="22">
    <mergeCell ref="A38:G38"/>
    <mergeCell ref="B5:G5"/>
    <mergeCell ref="B7:C9"/>
    <mergeCell ref="D7:E7"/>
    <mergeCell ref="F7:G7"/>
    <mergeCell ref="D8:D9"/>
    <mergeCell ref="E8:E9"/>
    <mergeCell ref="F8:F9"/>
    <mergeCell ref="G8:G9"/>
    <mergeCell ref="B10:B14"/>
    <mergeCell ref="B15:B19"/>
    <mergeCell ref="B20:B24"/>
    <mergeCell ref="B25:B30"/>
    <mergeCell ref="B31:B36"/>
    <mergeCell ref="B60:B64"/>
    <mergeCell ref="B65:B69"/>
    <mergeCell ref="A39:G39"/>
    <mergeCell ref="A40:G40"/>
    <mergeCell ref="B41:B44"/>
    <mergeCell ref="B45:B49"/>
    <mergeCell ref="B50:B54"/>
    <mergeCell ref="B55:B59"/>
  </mergeCells>
  <phoneticPr fontId="2"/>
  <hyperlinks>
    <hyperlink ref="A1" location="入力方法!A1" display="入力方法に戻る" xr:uid="{B5491244-F127-410B-B87D-8B1B04BDDE7D}"/>
  </hyperlinks>
  <pageMargins left="0.7" right="0.7" top="0.75" bottom="0.75" header="0.3" footer="0.3"/>
  <pageSetup paperSize="9" scale="87"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29"/>
  <sheetViews>
    <sheetView topLeftCell="A10" workbookViewId="0">
      <selection activeCell="A6" sqref="A6"/>
    </sheetView>
  </sheetViews>
  <sheetFormatPr defaultRowHeight="14.25"/>
  <cols>
    <col min="1" max="1" width="22.625" customWidth="1"/>
  </cols>
  <sheetData>
    <row r="1" spans="1:5">
      <c r="A1" t="s">
        <v>83</v>
      </c>
    </row>
    <row r="2" spans="1:5">
      <c r="A2" t="s">
        <v>84</v>
      </c>
      <c r="B2" t="s">
        <v>85</v>
      </c>
      <c r="E2" s="48"/>
    </row>
    <row r="3" spans="1:5">
      <c r="A3" t="s">
        <v>86</v>
      </c>
      <c r="B3" t="s">
        <v>85</v>
      </c>
      <c r="E3" s="48"/>
    </row>
    <row r="4" spans="1:5">
      <c r="A4" t="s">
        <v>87</v>
      </c>
      <c r="B4" t="s">
        <v>88</v>
      </c>
      <c r="E4" s="48"/>
    </row>
    <row r="5" spans="1:5">
      <c r="A5" t="s">
        <v>89</v>
      </c>
      <c r="B5" t="s">
        <v>88</v>
      </c>
      <c r="E5" s="48"/>
    </row>
    <row r="6" spans="1:5">
      <c r="A6" t="s">
        <v>90</v>
      </c>
      <c r="B6" t="s">
        <v>91</v>
      </c>
      <c r="E6" s="48"/>
    </row>
    <row r="7" spans="1:5">
      <c r="A7" t="s">
        <v>7</v>
      </c>
      <c r="B7" t="s">
        <v>92</v>
      </c>
      <c r="E7" s="48"/>
    </row>
    <row r="8" spans="1:5">
      <c r="A8" t="s">
        <v>93</v>
      </c>
      <c r="B8" t="s">
        <v>94</v>
      </c>
      <c r="E8" s="48"/>
    </row>
    <row r="9" spans="1:5">
      <c r="E9" s="48"/>
    </row>
    <row r="10" spans="1:5">
      <c r="E10" s="48"/>
    </row>
    <row r="11" spans="1:5">
      <c r="E11" s="48"/>
    </row>
    <row r="12" spans="1:5">
      <c r="E12" s="48"/>
    </row>
    <row r="13" spans="1:5">
      <c r="A13" t="s">
        <v>95</v>
      </c>
      <c r="B13" t="s">
        <v>96</v>
      </c>
      <c r="E13" s="48"/>
    </row>
    <row r="14" spans="1:5">
      <c r="A14" t="s">
        <v>97</v>
      </c>
      <c r="B14" t="s">
        <v>98</v>
      </c>
      <c r="E14" s="48"/>
    </row>
    <row r="15" spans="1:5">
      <c r="A15" t="s">
        <v>99</v>
      </c>
      <c r="B15" t="s">
        <v>100</v>
      </c>
      <c r="E15" s="48"/>
    </row>
    <row r="16" spans="1:5">
      <c r="A16" t="s">
        <v>101</v>
      </c>
      <c r="B16" t="s">
        <v>102</v>
      </c>
      <c r="E16" s="48"/>
    </row>
    <row r="17" spans="1:5">
      <c r="B17" t="s">
        <v>103</v>
      </c>
      <c r="E17" s="48"/>
    </row>
    <row r="18" spans="1:5">
      <c r="A18" t="s">
        <v>104</v>
      </c>
      <c r="B18" t="s">
        <v>105</v>
      </c>
      <c r="E18" s="48"/>
    </row>
    <row r="19" spans="1:5">
      <c r="A19" t="s">
        <v>106</v>
      </c>
      <c r="B19" t="s">
        <v>107</v>
      </c>
      <c r="C19" s="48"/>
      <c r="D19" s="48"/>
      <c r="E19" s="48"/>
    </row>
    <row r="20" spans="1:5">
      <c r="A20" s="48"/>
      <c r="B20" s="48"/>
      <c r="C20" s="48"/>
      <c r="D20" s="48"/>
      <c r="E20" s="48"/>
    </row>
    <row r="21" spans="1:5">
      <c r="A21" s="48"/>
      <c r="B21" s="48"/>
      <c r="C21" s="48"/>
      <c r="D21" s="48"/>
      <c r="E21" s="48"/>
    </row>
    <row r="22" spans="1:5">
      <c r="A22" t="s">
        <v>108</v>
      </c>
      <c r="B22" s="23" t="s">
        <v>109</v>
      </c>
      <c r="E22" s="48"/>
    </row>
    <row r="23" spans="1:5">
      <c r="A23" t="s">
        <v>110</v>
      </c>
      <c r="B23" t="s">
        <v>111</v>
      </c>
      <c r="E23" s="48"/>
    </row>
    <row r="24" spans="1:5">
      <c r="B24" t="s">
        <v>112</v>
      </c>
      <c r="E24" s="48"/>
    </row>
    <row r="25" spans="1:5">
      <c r="A25" s="48"/>
      <c r="B25" s="48"/>
      <c r="E25" s="48"/>
    </row>
    <row r="26" spans="1:5">
      <c r="A26" t="s">
        <v>84</v>
      </c>
      <c r="B26" t="s">
        <v>85</v>
      </c>
      <c r="E26" s="48"/>
    </row>
    <row r="27" spans="1:5">
      <c r="A27" t="s">
        <v>86</v>
      </c>
      <c r="B27" t="s">
        <v>85</v>
      </c>
      <c r="E27" s="48"/>
    </row>
    <row r="28" spans="1:5">
      <c r="A28" s="48" t="s">
        <v>113</v>
      </c>
      <c r="B28" s="48" t="s">
        <v>114</v>
      </c>
      <c r="C28" s="48"/>
      <c r="D28" s="48"/>
      <c r="E28" s="48"/>
    </row>
    <row r="29" spans="1:5">
      <c r="A29" t="s">
        <v>115</v>
      </c>
      <c r="B29" s="48" t="s">
        <v>116</v>
      </c>
      <c r="C29" s="48"/>
      <c r="D29" s="48"/>
      <c r="E29" s="48"/>
    </row>
  </sheetData>
  <phoneticPr fontId="2"/>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3">
    <tabColor rgb="FFFFFF00"/>
    <pageSetUpPr fitToPage="1"/>
  </sheetPr>
  <dimension ref="A1:L38"/>
  <sheetViews>
    <sheetView view="pageBreakPreview" topLeftCell="A17" zoomScaleNormal="100" zoomScaleSheetLayoutView="100" workbookViewId="0">
      <selection activeCell="H35" sqref="H35"/>
    </sheetView>
  </sheetViews>
  <sheetFormatPr defaultColWidth="9" defaultRowHeight="14.25"/>
  <cols>
    <col min="1" max="1" width="5.5" customWidth="1"/>
    <col min="2" max="2" width="15.5" customWidth="1"/>
    <col min="3" max="3" width="4.625" customWidth="1"/>
    <col min="4" max="4" width="14" style="56" customWidth="1"/>
    <col min="6" max="6" width="14.625" customWidth="1"/>
    <col min="7" max="7" width="4.125" customWidth="1"/>
    <col min="8" max="8" width="13.375" style="56" customWidth="1"/>
    <col min="9" max="9" width="8.625" customWidth="1"/>
  </cols>
  <sheetData>
    <row r="1" spans="1:12">
      <c r="A1" s="193" t="s">
        <v>346</v>
      </c>
    </row>
    <row r="2" spans="1:12" ht="24" customHeight="1">
      <c r="I2" s="407" t="s">
        <v>496</v>
      </c>
    </row>
    <row r="3" spans="1:12" ht="17.25" customHeight="1">
      <c r="B3" s="1333" t="s">
        <v>1173</v>
      </c>
      <c r="C3" s="1333"/>
      <c r="D3" s="1333"/>
      <c r="E3" s="1333"/>
      <c r="F3" s="1333"/>
      <c r="G3" s="1333"/>
      <c r="H3" s="1333"/>
      <c r="I3" s="1333"/>
    </row>
    <row r="4" spans="1:12" ht="17.25" customHeight="1">
      <c r="B4" s="1148"/>
      <c r="C4" s="1148"/>
      <c r="D4" s="1148"/>
      <c r="E4" s="1148"/>
      <c r="F4" s="1148"/>
      <c r="G4" s="1148"/>
      <c r="H4" s="1148"/>
      <c r="I4" s="1148"/>
    </row>
    <row r="5" spans="1:12" ht="17.25" customHeight="1" thickBot="1">
      <c r="B5" s="446" t="s">
        <v>1174</v>
      </c>
      <c r="C5" s="446"/>
      <c r="D5" s="1971">
        <f>H16+H35</f>
        <v>0</v>
      </c>
      <c r="E5" s="1861"/>
      <c r="F5" s="1148"/>
      <c r="G5" s="1148"/>
      <c r="H5" s="1148"/>
      <c r="I5" s="1148"/>
    </row>
    <row r="6" spans="1:12" ht="15" thickTop="1">
      <c r="A6" s="40"/>
      <c r="B6" s="39"/>
      <c r="C6" s="39"/>
    </row>
    <row r="7" spans="1:12" ht="15" thickBot="1">
      <c r="A7" s="408"/>
      <c r="B7" t="s">
        <v>1175</v>
      </c>
      <c r="D7" s="1063">
        <f>H16</f>
        <v>0</v>
      </c>
      <c r="F7" s="54"/>
      <c r="H7"/>
      <c r="L7" s="56"/>
    </row>
    <row r="8" spans="1:12" ht="15.75" thickTop="1" thickBot="1">
      <c r="A8" s="408"/>
      <c r="L8" s="56"/>
    </row>
    <row r="9" spans="1:12" ht="30" customHeight="1" thickBot="1">
      <c r="B9" s="1962" t="s">
        <v>1176</v>
      </c>
      <c r="C9" s="1963"/>
      <c r="D9" s="1964"/>
      <c r="E9" s="1189" t="s">
        <v>1177</v>
      </c>
      <c r="F9" s="1968" t="s">
        <v>1178</v>
      </c>
      <c r="G9" s="1963"/>
      <c r="H9" s="409" t="s">
        <v>1179</v>
      </c>
      <c r="I9" s="410" t="s">
        <v>1020</v>
      </c>
    </row>
    <row r="10" spans="1:12" ht="30" customHeight="1">
      <c r="B10" s="1965"/>
      <c r="C10" s="1966"/>
      <c r="D10" s="1967"/>
      <c r="E10" s="411"/>
      <c r="F10" s="1969"/>
      <c r="G10" s="1970"/>
      <c r="H10" s="412">
        <f t="shared" ref="H10:H15" si="0">ROUNDDOWN(E10*F10,0)</f>
        <v>0</v>
      </c>
      <c r="I10" s="413"/>
    </row>
    <row r="11" spans="1:12" ht="30" customHeight="1">
      <c r="B11" s="1959"/>
      <c r="C11" s="1960"/>
      <c r="D11" s="1961"/>
      <c r="E11" s="414"/>
      <c r="F11" s="2197"/>
      <c r="G11" s="2198"/>
      <c r="H11" s="415">
        <f t="shared" si="0"/>
        <v>0</v>
      </c>
      <c r="I11" s="416"/>
    </row>
    <row r="12" spans="1:12" ht="30" customHeight="1">
      <c r="B12" s="1959"/>
      <c r="C12" s="1960"/>
      <c r="D12" s="1961"/>
      <c r="E12" s="414"/>
      <c r="F12" s="2197"/>
      <c r="G12" s="2198"/>
      <c r="H12" s="415">
        <f t="shared" si="0"/>
        <v>0</v>
      </c>
      <c r="I12" s="416"/>
    </row>
    <row r="13" spans="1:12" ht="30" customHeight="1">
      <c r="B13" s="1959"/>
      <c r="C13" s="1960"/>
      <c r="D13" s="1961"/>
      <c r="E13" s="414"/>
      <c r="F13" s="2197"/>
      <c r="G13" s="2198"/>
      <c r="H13" s="415">
        <f t="shared" si="0"/>
        <v>0</v>
      </c>
      <c r="I13" s="416"/>
    </row>
    <row r="14" spans="1:12" ht="30" customHeight="1">
      <c r="B14" s="1959"/>
      <c r="C14" s="1960"/>
      <c r="D14" s="1961"/>
      <c r="E14" s="414"/>
      <c r="F14" s="2197"/>
      <c r="G14" s="2198"/>
      <c r="H14" s="415">
        <f t="shared" si="0"/>
        <v>0</v>
      </c>
      <c r="I14" s="416"/>
    </row>
    <row r="15" spans="1:12" ht="30" customHeight="1" thickBot="1">
      <c r="B15" s="1976"/>
      <c r="C15" s="1977"/>
      <c r="D15" s="1978"/>
      <c r="E15" s="417"/>
      <c r="F15" s="2199"/>
      <c r="G15" s="2200"/>
      <c r="H15" s="418">
        <f t="shared" si="0"/>
        <v>0</v>
      </c>
      <c r="I15" s="419"/>
    </row>
    <row r="16" spans="1:12" ht="30" customHeight="1" thickBot="1">
      <c r="B16" s="1979" t="s">
        <v>1180</v>
      </c>
      <c r="C16" s="1980"/>
      <c r="D16" s="1980"/>
      <c r="E16" s="1980"/>
      <c r="F16" s="1980"/>
      <c r="G16" s="1981"/>
      <c r="H16" s="1062">
        <f>SUM(H10:H15)</f>
        <v>0</v>
      </c>
    </row>
    <row r="17" spans="2:9" ht="30" customHeight="1">
      <c r="B17" s="420"/>
      <c r="C17" s="420"/>
      <c r="D17" s="420"/>
      <c r="E17" s="421"/>
      <c r="F17" s="422"/>
      <c r="G17" s="422"/>
    </row>
    <row r="18" spans="2:9" ht="30" customHeight="1">
      <c r="B18" s="420"/>
      <c r="C18" s="1190"/>
      <c r="D18" s="1190"/>
      <c r="E18" s="423"/>
      <c r="F18" s="424"/>
      <c r="G18" s="424"/>
      <c r="H18" s="425"/>
      <c r="I18" s="188"/>
    </row>
    <row r="19" spans="2:9" ht="18" customHeight="1">
      <c r="B19" s="1972" t="s">
        <v>1181</v>
      </c>
      <c r="C19" s="338" t="s">
        <v>425</v>
      </c>
      <c r="D19" t="s">
        <v>1182</v>
      </c>
      <c r="E19" s="31"/>
      <c r="H19"/>
      <c r="I19" s="85"/>
    </row>
    <row r="20" spans="2:9" ht="18" customHeight="1">
      <c r="B20" s="1973"/>
      <c r="C20" s="426"/>
      <c r="D20" s="11"/>
      <c r="E20" s="11"/>
      <c r="F20" s="11"/>
      <c r="G20" s="11"/>
      <c r="H20" s="11"/>
      <c r="I20" s="337"/>
    </row>
    <row r="21" spans="2:9" ht="18" customHeight="1">
      <c r="B21" s="1973"/>
      <c r="C21" s="427"/>
      <c r="D21" s="420"/>
      <c r="E21" s="421"/>
      <c r="F21" s="422"/>
      <c r="G21" s="422"/>
      <c r="I21" s="85"/>
    </row>
    <row r="22" spans="2:9" ht="18" customHeight="1">
      <c r="B22" s="1974"/>
      <c r="C22" s="428"/>
      <c r="D22" s="1190"/>
      <c r="E22" s="423"/>
      <c r="F22" s="424"/>
      <c r="G22" s="424"/>
      <c r="H22" s="425"/>
      <c r="I22" s="189"/>
    </row>
    <row r="23" spans="2:9" ht="18" customHeight="1">
      <c r="B23" s="1975" t="s">
        <v>1183</v>
      </c>
      <c r="C23" s="338" t="s">
        <v>425</v>
      </c>
      <c r="D23" t="s">
        <v>1184</v>
      </c>
      <c r="E23" s="429"/>
      <c r="F23" s="430"/>
      <c r="G23" s="430"/>
      <c r="H23" s="431"/>
      <c r="I23" s="187"/>
    </row>
    <row r="24" spans="2:9" ht="18" customHeight="1">
      <c r="B24" s="1973"/>
      <c r="C24" s="427"/>
      <c r="D24"/>
      <c r="E24" s="421"/>
      <c r="F24" s="422"/>
      <c r="G24" s="422"/>
      <c r="I24" s="85"/>
    </row>
    <row r="25" spans="2:9" ht="18" customHeight="1">
      <c r="B25" s="1973"/>
      <c r="C25" s="427"/>
      <c r="D25" s="420"/>
      <c r="E25" s="421"/>
      <c r="F25" s="422"/>
      <c r="G25" s="422"/>
      <c r="I25" s="85"/>
    </row>
    <row r="26" spans="2:9" ht="18" customHeight="1">
      <c r="B26" s="1974"/>
      <c r="C26" s="428"/>
      <c r="D26" s="1190"/>
      <c r="E26" s="423"/>
      <c r="F26" s="424"/>
      <c r="G26" s="424"/>
      <c r="H26" s="425"/>
      <c r="I26" s="189"/>
    </row>
    <row r="27" spans="2:9" ht="18" customHeight="1">
      <c r="B27" s="1975" t="s">
        <v>1185</v>
      </c>
      <c r="C27" s="432"/>
      <c r="D27" s="186"/>
      <c r="E27" s="429"/>
      <c r="F27" s="430"/>
      <c r="G27" s="430"/>
      <c r="H27" s="431"/>
      <c r="I27" s="187"/>
    </row>
    <row r="28" spans="2:9" ht="18" customHeight="1">
      <c r="B28" s="1973"/>
      <c r="C28" s="427"/>
      <c r="D28"/>
      <c r="E28" s="421"/>
      <c r="F28" s="422"/>
      <c r="G28" s="422"/>
      <c r="I28" s="85"/>
    </row>
    <row r="29" spans="2:9" ht="18" customHeight="1">
      <c r="B29" s="1973"/>
      <c r="C29" s="427"/>
      <c r="D29" s="420"/>
      <c r="E29" s="421"/>
      <c r="F29" s="422"/>
      <c r="G29" s="422"/>
      <c r="I29" s="85"/>
    </row>
    <row r="30" spans="2:9" ht="18" customHeight="1">
      <c r="B30" s="1974"/>
      <c r="C30" s="428"/>
      <c r="D30" s="1190"/>
      <c r="E30" s="423"/>
      <c r="F30" s="424"/>
      <c r="G30" s="424"/>
      <c r="H30" s="425"/>
      <c r="I30" s="189"/>
    </row>
    <row r="31" spans="2:9" ht="30" customHeight="1">
      <c r="B31" s="420"/>
      <c r="C31" s="420"/>
      <c r="D31" s="420"/>
      <c r="E31" s="421"/>
      <c r="F31" s="422"/>
      <c r="G31" s="422"/>
    </row>
    <row r="32" spans="2:9" ht="30" customHeight="1">
      <c r="B32" s="39" t="s">
        <v>1186</v>
      </c>
      <c r="C32" s="39"/>
      <c r="D32" s="420"/>
      <c r="E32" s="421"/>
      <c r="F32" s="56"/>
    </row>
    <row r="33" spans="2:8" ht="24.75" customHeight="1">
      <c r="D33" s="492">
        <v>75500</v>
      </c>
      <c r="E33" t="s">
        <v>1187</v>
      </c>
      <c r="F33" s="188"/>
      <c r="G33" t="s">
        <v>1188</v>
      </c>
      <c r="H33" s="415">
        <f>D33*F33</f>
        <v>0</v>
      </c>
    </row>
    <row r="34" spans="2:8" ht="24.75" customHeight="1" thickBot="1">
      <c r="D34" s="493">
        <v>69800</v>
      </c>
      <c r="E34" t="s">
        <v>1187</v>
      </c>
      <c r="F34" s="188"/>
      <c r="G34" t="s">
        <v>1188</v>
      </c>
      <c r="H34" s="433">
        <f>D34*F34</f>
        <v>0</v>
      </c>
    </row>
    <row r="35" spans="2:8" ht="24.75" customHeight="1" thickBot="1">
      <c r="D35" s="316"/>
      <c r="E35" t="s">
        <v>1189</v>
      </c>
      <c r="F35" s="317"/>
      <c r="H35" s="1062">
        <f>SUM(H33:H34)</f>
        <v>0</v>
      </c>
    </row>
    <row r="36" spans="2:8" ht="33" customHeight="1">
      <c r="F36" s="56"/>
      <c r="G36" s="422"/>
    </row>
    <row r="37" spans="2:8">
      <c r="B37" s="626" t="s">
        <v>1190</v>
      </c>
      <c r="C37" s="23"/>
    </row>
    <row r="38" spans="2:8" ht="22.35" customHeight="1">
      <c r="B38" s="626" t="s">
        <v>1191</v>
      </c>
      <c r="C38" s="39"/>
    </row>
  </sheetData>
  <mergeCells count="20">
    <mergeCell ref="B19:B22"/>
    <mergeCell ref="B23:B26"/>
    <mergeCell ref="B27:B30"/>
    <mergeCell ref="B14:D14"/>
    <mergeCell ref="F14:G14"/>
    <mergeCell ref="B15:D15"/>
    <mergeCell ref="F15:G15"/>
    <mergeCell ref="B16:G16"/>
    <mergeCell ref="B3:I3"/>
    <mergeCell ref="B12:D12"/>
    <mergeCell ref="F12:G12"/>
    <mergeCell ref="B13:D13"/>
    <mergeCell ref="F13:G13"/>
    <mergeCell ref="B9:D9"/>
    <mergeCell ref="B10:D10"/>
    <mergeCell ref="B11:D11"/>
    <mergeCell ref="F9:G9"/>
    <mergeCell ref="F10:G10"/>
    <mergeCell ref="F11:G11"/>
    <mergeCell ref="D5:E5"/>
  </mergeCells>
  <phoneticPr fontId="2"/>
  <dataValidations count="3">
    <dataValidation type="whole" operator="notEqual" allowBlank="1" showInputMessage="1" showErrorMessage="1" sqref="F21:G31 E10:F15 E21:E32 E17:F18 G18 G36" xr:uid="{00000000-0002-0000-2D00-000000000000}">
      <formula1>0</formula1>
    </dataValidation>
    <dataValidation operator="notEqual" allowBlank="1" showInputMessage="1" showErrorMessage="1" sqref="G17" xr:uid="{00000000-0002-0000-2D00-000001000000}"/>
    <dataValidation type="list" allowBlank="1" showInputMessage="1" showErrorMessage="1" sqref="C19 C23" xr:uid="{00000000-0002-0000-2D00-000002000000}">
      <formula1>変更</formula1>
    </dataValidation>
  </dataValidations>
  <hyperlinks>
    <hyperlink ref="A1" location="入力方法!A1" display="入力方法に戻る" xr:uid="{00000000-0004-0000-2D00-000000000000}"/>
  </hyperlinks>
  <pageMargins left="0.7" right="0.7" top="0.75" bottom="0.75" header="0.3" footer="0.3"/>
  <pageSetup paperSize="9" scale="91"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4">
    <tabColor rgb="FFFFFF00"/>
    <pageSetUpPr fitToPage="1"/>
  </sheetPr>
  <dimension ref="A1:Y38"/>
  <sheetViews>
    <sheetView tabSelected="1" view="pageBreakPreview" zoomScaleNormal="100" zoomScaleSheetLayoutView="100" workbookViewId="0">
      <selection activeCell="B11" sqref="B11"/>
    </sheetView>
  </sheetViews>
  <sheetFormatPr defaultColWidth="9" defaultRowHeight="14.25"/>
  <cols>
    <col min="1" max="1" width="21.125" customWidth="1"/>
    <col min="2" max="2" width="30.625" customWidth="1"/>
    <col min="3" max="3" width="7.125" customWidth="1"/>
    <col min="4" max="4" width="7.625" customWidth="1"/>
    <col min="5" max="5" width="5.125" customWidth="1"/>
    <col min="6" max="6" width="26.625" customWidth="1"/>
    <col min="7" max="7" width="16.625" customWidth="1"/>
  </cols>
  <sheetData>
    <row r="1" spans="1:7">
      <c r="A1" s="193" t="s">
        <v>346</v>
      </c>
    </row>
    <row r="2" spans="1:7">
      <c r="E2" s="1174"/>
      <c r="F2" s="18" t="s">
        <v>497</v>
      </c>
      <c r="G2" s="18"/>
    </row>
    <row r="3" spans="1:7">
      <c r="E3" s="1174"/>
    </row>
    <row r="4" spans="1:7" ht="17.25">
      <c r="A4" s="1333" t="s">
        <v>1192</v>
      </c>
      <c r="B4" s="1333"/>
      <c r="C4" s="1333"/>
      <c r="D4" s="1333"/>
      <c r="E4" s="1333"/>
      <c r="F4" s="1333"/>
    </row>
    <row r="5" spans="1:7">
      <c r="E5" s="15"/>
      <c r="F5" s="34"/>
    </row>
    <row r="6" spans="1:7" ht="25.35" customHeight="1">
      <c r="A6" s="1983"/>
      <c r="B6" s="1983"/>
      <c r="E6" s="16"/>
    </row>
    <row r="7" spans="1:7" ht="25.35" customHeight="1">
      <c r="E7" s="17"/>
    </row>
    <row r="8" spans="1:7" ht="57.75" customHeight="1">
      <c r="B8" s="494" t="s">
        <v>1193</v>
      </c>
      <c r="D8" t="s">
        <v>1194</v>
      </c>
      <c r="E8" s="17"/>
    </row>
    <row r="9" spans="1:7" ht="25.35" customHeight="1">
      <c r="B9" s="83"/>
      <c r="E9" s="1167"/>
    </row>
    <row r="10" spans="1:7" ht="25.35" customHeight="1">
      <c r="B10" s="485">
        <f>'様式4（内訳書_消費税10％）'!F11-'様式17(本邦受入活動費)'!H35</f>
        <v>10935747</v>
      </c>
      <c r="C10" s="46" t="s">
        <v>1195</v>
      </c>
      <c r="D10" s="434">
        <v>10</v>
      </c>
      <c r="E10" s="46" t="s">
        <v>1196</v>
      </c>
      <c r="F10" s="133">
        <f>ROUNDDOWN(B10*D10/100,0)</f>
        <v>1093574</v>
      </c>
    </row>
    <row r="11" spans="1:7" ht="25.35" customHeight="1" thickBot="1">
      <c r="B11" s="455"/>
      <c r="E11" s="15"/>
      <c r="F11" s="64"/>
    </row>
    <row r="12" spans="1:7" ht="25.35" customHeight="1" thickBot="1">
      <c r="B12" s="455"/>
      <c r="D12" s="1984" t="s">
        <v>1197</v>
      </c>
      <c r="E12" s="1985"/>
      <c r="F12" s="336">
        <f>③契約金額!G19</f>
        <v>1278000</v>
      </c>
      <c r="G12" s="455"/>
    </row>
    <row r="13" spans="1:7" ht="25.35" customHeight="1" thickBot="1">
      <c r="D13" s="1986" t="s">
        <v>1198</v>
      </c>
      <c r="E13" s="1987"/>
      <c r="F13" s="1049">
        <f>F10</f>
        <v>1093574</v>
      </c>
    </row>
    <row r="14" spans="1:7" ht="25.35" customHeight="1" thickTop="1" thickBot="1">
      <c r="D14" s="1988" t="s">
        <v>1199</v>
      </c>
      <c r="E14" s="1989"/>
      <c r="F14" s="447">
        <f>MIN(F12:F13)</f>
        <v>1093574</v>
      </c>
    </row>
    <row r="15" spans="1:7" ht="14.85" customHeight="1" thickTop="1">
      <c r="D15" s="25"/>
      <c r="E15" s="25"/>
      <c r="F15" s="757"/>
    </row>
    <row r="16" spans="1:7" ht="14.85" customHeight="1">
      <c r="D16" s="25"/>
      <c r="E16" s="25"/>
      <c r="F16" s="757"/>
    </row>
    <row r="17" spans="1:25" ht="14.85" customHeight="1">
      <c r="D17" s="25"/>
      <c r="E17" s="25"/>
      <c r="F17" s="757"/>
    </row>
    <row r="18" spans="1:25" ht="14.85" customHeight="1">
      <c r="A18" s="152"/>
      <c r="B18" s="152"/>
      <c r="C18" s="152"/>
      <c r="D18" s="152"/>
      <c r="E18" s="152"/>
      <c r="F18" s="152"/>
      <c r="G18" s="192"/>
      <c r="H18" s="192"/>
      <c r="I18" s="192"/>
      <c r="J18" s="192"/>
      <c r="K18" s="192"/>
      <c r="L18" s="192"/>
      <c r="M18" s="192"/>
      <c r="N18" s="192"/>
      <c r="O18" s="192"/>
      <c r="P18" s="192"/>
      <c r="Q18" s="192"/>
      <c r="R18" s="192"/>
      <c r="S18" s="192"/>
      <c r="T18" s="192"/>
      <c r="U18" s="192"/>
      <c r="V18" s="192"/>
      <c r="W18" s="192"/>
      <c r="X18" s="192"/>
      <c r="Y18" s="192"/>
    </row>
    <row r="19" spans="1:25">
      <c r="A19" s="1982" t="s">
        <v>1200</v>
      </c>
      <c r="B19" s="1982"/>
      <c r="C19" s="1982"/>
      <c r="D19" s="1982"/>
      <c r="E19" s="1982"/>
      <c r="F19" s="1982"/>
    </row>
    <row r="20" spans="1:25">
      <c r="A20" s="75" t="s">
        <v>1201</v>
      </c>
      <c r="B20" s="75"/>
      <c r="C20" s="75"/>
      <c r="D20" s="75"/>
      <c r="E20" s="75"/>
      <c r="F20" s="75"/>
      <c r="G20" s="75"/>
    </row>
    <row r="37" ht="21" customHeight="1"/>
    <row r="38" ht="20.25" customHeight="1"/>
  </sheetData>
  <mergeCells count="6">
    <mergeCell ref="A4:F4"/>
    <mergeCell ref="A19:F19"/>
    <mergeCell ref="A6:B6"/>
    <mergeCell ref="D12:E12"/>
    <mergeCell ref="D13:E13"/>
    <mergeCell ref="D14:E14"/>
  </mergeCells>
  <phoneticPr fontId="2"/>
  <hyperlinks>
    <hyperlink ref="A1" location="入力方法!A1" display="入力方法に戻る" xr:uid="{00000000-0004-0000-2E00-000000000000}"/>
  </hyperlinks>
  <pageMargins left="0.7" right="0.7" top="0.75" bottom="0.75" header="0.3" footer="0.3"/>
  <pageSetup paperSize="9" scale="82"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5">
    <tabColor rgb="FFFFFF00"/>
    <pageSetUpPr fitToPage="1"/>
  </sheetPr>
  <dimension ref="A1:E51"/>
  <sheetViews>
    <sheetView view="pageBreakPreview" zoomScale="90" zoomScaleNormal="100" zoomScaleSheetLayoutView="90" workbookViewId="0">
      <selection activeCell="G4" sqref="G4"/>
    </sheetView>
  </sheetViews>
  <sheetFormatPr defaultColWidth="9" defaultRowHeight="14.25"/>
  <cols>
    <col min="1" max="1" width="13.5" customWidth="1"/>
    <col min="2" max="2" width="40.625" customWidth="1"/>
    <col min="5" max="5" width="10.625" customWidth="1"/>
  </cols>
  <sheetData>
    <row r="1" spans="1:5">
      <c r="A1" s="558" t="s">
        <v>1202</v>
      </c>
    </row>
    <row r="2" spans="1:5">
      <c r="E2" s="31" t="s">
        <v>1203</v>
      </c>
    </row>
    <row r="4" spans="1:5" ht="20.25" customHeight="1">
      <c r="A4" s="15" t="s">
        <v>1204</v>
      </c>
      <c r="B4" s="15"/>
      <c r="C4" s="15" t="s">
        <v>1205</v>
      </c>
      <c r="D4" s="188"/>
      <c r="E4" s="32"/>
    </row>
    <row r="5" spans="1:5">
      <c r="A5" s="15"/>
    </row>
    <row r="6" spans="1:5">
      <c r="A6" s="15"/>
    </row>
    <row r="7" spans="1:5">
      <c r="A7" s="15"/>
    </row>
    <row r="8" spans="1:5">
      <c r="A8" s="15"/>
    </row>
    <row r="9" spans="1:5">
      <c r="A9" s="15"/>
    </row>
    <row r="10" spans="1:5">
      <c r="A10" s="15"/>
    </row>
    <row r="11" spans="1:5">
      <c r="A11" s="15"/>
    </row>
    <row r="12" spans="1:5">
      <c r="A12" s="15"/>
    </row>
    <row r="13" spans="1:5">
      <c r="A13" s="15"/>
    </row>
    <row r="14" spans="1:5">
      <c r="A14" s="15"/>
    </row>
    <row r="15" spans="1:5">
      <c r="A15" s="15"/>
    </row>
    <row r="16" spans="1:5">
      <c r="A16" s="15"/>
    </row>
    <row r="17" spans="1:1">
      <c r="A17" s="15"/>
    </row>
    <row r="18" spans="1:1">
      <c r="A18" s="15"/>
    </row>
    <row r="19" spans="1:1">
      <c r="A19" s="15"/>
    </row>
    <row r="20" spans="1:1">
      <c r="A20" s="15"/>
    </row>
    <row r="21" spans="1:1">
      <c r="A21" s="15"/>
    </row>
    <row r="22" spans="1:1">
      <c r="A22" s="15"/>
    </row>
    <row r="23" spans="1:1">
      <c r="A23" s="15"/>
    </row>
    <row r="24" spans="1:1">
      <c r="A24" s="15"/>
    </row>
    <row r="25" spans="1:1">
      <c r="A25" s="15"/>
    </row>
    <row r="26" spans="1:1">
      <c r="A26" s="15"/>
    </row>
    <row r="27" spans="1:1">
      <c r="A27" s="15"/>
    </row>
    <row r="28" spans="1:1">
      <c r="A28" s="15"/>
    </row>
    <row r="29" spans="1:1">
      <c r="A29" s="15"/>
    </row>
    <row r="30" spans="1:1">
      <c r="A30" s="15"/>
    </row>
    <row r="31" spans="1:1">
      <c r="A31" s="15"/>
    </row>
    <row r="32" spans="1:1">
      <c r="A32" s="15"/>
    </row>
    <row r="33" spans="1:1">
      <c r="A33" s="15"/>
    </row>
    <row r="34" spans="1:1">
      <c r="A34" s="15"/>
    </row>
    <row r="35" spans="1:1">
      <c r="A35" s="15"/>
    </row>
    <row r="36" spans="1:1">
      <c r="A36" s="15"/>
    </row>
    <row r="37" spans="1:1">
      <c r="A37" s="15"/>
    </row>
    <row r="38" spans="1:1">
      <c r="A38" s="15"/>
    </row>
    <row r="39" spans="1:1">
      <c r="A39" s="15"/>
    </row>
    <row r="40" spans="1:1">
      <c r="A40" s="15"/>
    </row>
    <row r="41" spans="1:1">
      <c r="A41" s="15"/>
    </row>
    <row r="42" spans="1:1">
      <c r="A42" s="15"/>
    </row>
    <row r="43" spans="1:1">
      <c r="A43" s="15"/>
    </row>
    <row r="44" spans="1:1">
      <c r="A44" s="15"/>
    </row>
    <row r="45" spans="1:1">
      <c r="A45" s="15"/>
    </row>
    <row r="46" spans="1:1">
      <c r="A46" s="33"/>
    </row>
    <row r="47" spans="1:1">
      <c r="A47" s="15"/>
    </row>
    <row r="51" spans="1:5">
      <c r="A51" s="188" t="s">
        <v>997</v>
      </c>
      <c r="B51" s="188"/>
      <c r="C51" s="188"/>
      <c r="D51" s="188"/>
      <c r="E51" s="188"/>
    </row>
  </sheetData>
  <phoneticPr fontId="2"/>
  <hyperlinks>
    <hyperlink ref="A1" location="入力方法!A1" display="入力方法!A1" xr:uid="{00000000-0004-0000-2F00-000000000000}"/>
  </hyperlinks>
  <pageMargins left="0.7" right="0.7" top="0.75" bottom="0.75" header="0.3" footer="0.3"/>
  <pageSetup paperSize="9" scale="98"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7">
    <tabColor rgb="FF99FFCC"/>
    <pageSetUpPr fitToPage="1"/>
  </sheetPr>
  <dimension ref="A1:H45"/>
  <sheetViews>
    <sheetView view="pageBreakPreview" zoomScale="75" zoomScaleNormal="100" zoomScaleSheetLayoutView="75" workbookViewId="0">
      <selection activeCell="E39" sqref="E39"/>
    </sheetView>
  </sheetViews>
  <sheetFormatPr defaultColWidth="9" defaultRowHeight="14.25"/>
  <cols>
    <col min="1" max="1" width="14.125" customWidth="1"/>
    <col min="2" max="2" width="11" customWidth="1"/>
    <col min="3" max="3" width="16.125" bestFit="1" customWidth="1"/>
    <col min="5" max="5" width="16.125" customWidth="1"/>
    <col min="6" max="6" width="15" customWidth="1"/>
    <col min="7" max="7" width="16.125" bestFit="1" customWidth="1"/>
    <col min="8" max="8" width="9.5" customWidth="1"/>
  </cols>
  <sheetData>
    <row r="1" spans="1:8">
      <c r="A1" s="193" t="s">
        <v>346</v>
      </c>
    </row>
    <row r="2" spans="1:8" ht="20.100000000000001" customHeight="1">
      <c r="G2" s="1794" t="s">
        <v>499</v>
      </c>
      <c r="H2" s="1794"/>
    </row>
    <row r="3" spans="1:8" ht="20.100000000000001" customHeight="1"/>
    <row r="4" spans="1:8" ht="20.100000000000001" customHeight="1">
      <c r="G4" s="435">
        <f>①入力シート!D4</f>
        <v>0</v>
      </c>
    </row>
    <row r="5" spans="1:8" ht="20.100000000000001" customHeight="1"/>
    <row r="6" spans="1:8" ht="20.100000000000001" customHeight="1"/>
    <row r="7" spans="1:8" ht="20.100000000000001" customHeight="1">
      <c r="A7" t="s">
        <v>1206</v>
      </c>
    </row>
    <row r="8" spans="1:8" ht="20.100000000000001" customHeight="1">
      <c r="A8" t="s">
        <v>1207</v>
      </c>
    </row>
    <row r="9" spans="1:8" ht="20.100000000000001" customHeight="1"/>
    <row r="10" spans="1:8" ht="20.100000000000001" customHeight="1"/>
    <row r="11" spans="1:8" ht="42.75" customHeight="1">
      <c r="E11" t="s">
        <v>319</v>
      </c>
      <c r="F11" s="1993" t="str">
        <f>①入力シート!D33</f>
        <v>●●製作所</v>
      </c>
      <c r="G11" s="1993"/>
    </row>
    <row r="12" spans="1:8" ht="20.100000000000001" customHeight="1">
      <c r="E12" t="s">
        <v>324</v>
      </c>
      <c r="F12" s="1993">
        <f>①入力シート!D35</f>
        <v>0</v>
      </c>
      <c r="G12" s="1993"/>
    </row>
    <row r="13" spans="1:8" ht="20.100000000000001" customHeight="1">
      <c r="E13" t="s">
        <v>1208</v>
      </c>
      <c r="F13" s="1993" t="str">
        <f>①入力シート!D36</f>
        <v>●●太郎</v>
      </c>
      <c r="G13" s="1993"/>
      <c r="H13" s="656" t="s">
        <v>543</v>
      </c>
    </row>
    <row r="14" spans="1:8" ht="20.100000000000001" customHeight="1"/>
    <row r="15" spans="1:8" ht="20.100000000000001" customHeight="1"/>
    <row r="16" spans="1:8" ht="20.100000000000001" customHeight="1">
      <c r="D16" s="10" t="s">
        <v>1209</v>
      </c>
    </row>
    <row r="17" spans="1:7" ht="20.100000000000001" customHeight="1"/>
    <row r="18" spans="1:7" ht="60.95" customHeight="1"/>
    <row r="19" spans="1:7" ht="20.100000000000001" customHeight="1">
      <c r="A19" t="s">
        <v>1210</v>
      </c>
    </row>
    <row r="20" spans="1:7" ht="20.100000000000001" customHeight="1"/>
    <row r="21" spans="1:7" ht="20.100000000000001" customHeight="1"/>
    <row r="22" spans="1:7" ht="20.100000000000001" customHeight="1"/>
    <row r="23" spans="1:7" ht="20.100000000000001" customHeight="1"/>
    <row r="24" spans="1:7" ht="20.100000000000001" customHeight="1"/>
    <row r="25" spans="1:7" ht="20.100000000000001" customHeight="1">
      <c r="D25" t="s">
        <v>1211</v>
      </c>
    </row>
    <row r="26" spans="1:7" ht="20.100000000000001" customHeight="1"/>
    <row r="27" spans="1:7" ht="20.100000000000001" customHeight="1">
      <c r="A27" t="s">
        <v>1212</v>
      </c>
      <c r="B27" t="s">
        <v>1213</v>
      </c>
      <c r="C27" s="1990" t="str">
        <f>①入力シート!D37</f>
        <v>●●案件化調査</v>
      </c>
      <c r="D27" s="1990"/>
      <c r="E27" s="1990"/>
      <c r="F27" s="1990"/>
      <c r="G27" s="1990"/>
    </row>
    <row r="28" spans="1:7" ht="20.100000000000001" customHeight="1"/>
    <row r="29" spans="1:7" ht="20.100000000000001" customHeight="1">
      <c r="B29" t="s">
        <v>1214</v>
      </c>
      <c r="C29" s="1990" t="str">
        <f>①入力シート!D38</f>
        <v>〇〇国</v>
      </c>
      <c r="D29" s="1990"/>
      <c r="E29" s="1990"/>
      <c r="F29" s="1990"/>
      <c r="G29" s="1990"/>
    </row>
    <row r="30" spans="1:7" ht="20.100000000000001" customHeight="1"/>
    <row r="31" spans="1:7" ht="20.100000000000001" customHeight="1">
      <c r="B31" t="s">
        <v>1215</v>
      </c>
      <c r="C31" s="1991">
        <f>①入力シート!D39</f>
        <v>0</v>
      </c>
      <c r="D31" s="1991"/>
      <c r="E31" s="188"/>
      <c r="F31" s="188"/>
      <c r="G31" s="188"/>
    </row>
    <row r="32" spans="1:7" ht="20.100000000000001" customHeight="1"/>
    <row r="33" spans="1:7" ht="33.75" customHeight="1">
      <c r="A33" s="110" t="s">
        <v>1216</v>
      </c>
      <c r="B33" s="1992">
        <f>①入力シート!D46</f>
        <v>0</v>
      </c>
      <c r="C33" s="1992"/>
      <c r="D33" s="1992"/>
      <c r="E33" s="1992"/>
      <c r="F33" s="1992"/>
      <c r="G33" s="1992"/>
    </row>
    <row r="34" spans="1:7" ht="20.100000000000001" customHeight="1"/>
    <row r="35" spans="1:7" ht="20.100000000000001" customHeight="1"/>
    <row r="36" spans="1:7" ht="20.100000000000001" customHeight="1">
      <c r="A36" t="s">
        <v>1217</v>
      </c>
    </row>
    <row r="37" spans="1:7" ht="20.100000000000001" customHeight="1"/>
    <row r="38" spans="1:7" ht="20.100000000000001" customHeight="1"/>
    <row r="39" spans="1:7" ht="20.100000000000001" customHeight="1"/>
    <row r="40" spans="1:7" ht="20.100000000000001" customHeight="1"/>
    <row r="44" spans="1:7" ht="21.75">
      <c r="B44" ph="1"/>
    </row>
    <row r="45" spans="1:7" ht="21.75">
      <c r="B45" ph="1"/>
    </row>
  </sheetData>
  <mergeCells count="8">
    <mergeCell ref="C29:G29"/>
    <mergeCell ref="C31:D31"/>
    <mergeCell ref="B33:G33"/>
    <mergeCell ref="G2:H2"/>
    <mergeCell ref="F11:G11"/>
    <mergeCell ref="F12:G12"/>
    <mergeCell ref="F13:G13"/>
    <mergeCell ref="C27:G27"/>
  </mergeCells>
  <phoneticPr fontId="2"/>
  <hyperlinks>
    <hyperlink ref="A1" location="入力方法!A1" display="入力方法に戻る" xr:uid="{00000000-0004-0000-3100-000000000000}"/>
  </hyperlinks>
  <pageMargins left="0.70866141732283472" right="0.70866141732283472" top="0.74803149606299213" bottom="0.74803149606299213" header="0.31496062992125984" footer="0.31496062992125984"/>
  <pageSetup paperSize="9" scale="75"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DFDE2-1ED5-4EBD-9144-2DE3AC34F07C}">
  <sheetPr>
    <pageSetUpPr fitToPage="1"/>
  </sheetPr>
  <dimension ref="A1:H92"/>
  <sheetViews>
    <sheetView view="pageBreakPreview" topLeftCell="A4" zoomScale="80" zoomScaleNormal="70" zoomScaleSheetLayoutView="80" workbookViewId="0">
      <selection activeCell="G4" sqref="G4"/>
    </sheetView>
  </sheetViews>
  <sheetFormatPr defaultColWidth="9" defaultRowHeight="13.5"/>
  <cols>
    <col min="1" max="1" width="13.5" style="182" customWidth="1"/>
    <col min="2" max="2" width="10" style="182" customWidth="1"/>
    <col min="3" max="3" width="14.5" style="182" customWidth="1"/>
    <col min="4" max="4" width="56.625" style="182" customWidth="1"/>
    <col min="5" max="5" width="16.125" style="182" customWidth="1"/>
    <col min="6" max="6" width="13.625" style="182" customWidth="1"/>
    <col min="7" max="7" width="4.125" style="182" customWidth="1"/>
    <col min="8" max="8" width="9.5" style="182" customWidth="1"/>
    <col min="9" max="16384" width="9" style="182"/>
  </cols>
  <sheetData>
    <row r="1" spans="1:8">
      <c r="A1" s="761" t="s">
        <v>346</v>
      </c>
    </row>
    <row r="2" spans="1:8" ht="18.75" customHeight="1">
      <c r="F2" s="2004" t="s">
        <v>1218</v>
      </c>
      <c r="G2" s="2004"/>
      <c r="H2" s="2004"/>
    </row>
    <row r="3" spans="1:8" ht="18.75" customHeight="1">
      <c r="F3" s="763" t="s">
        <v>1219</v>
      </c>
      <c r="G3" s="2010">
        <f>①入力シート!D3</f>
        <v>0</v>
      </c>
      <c r="H3" s="2201"/>
    </row>
    <row r="4" spans="1:8" ht="18.75" customHeight="1">
      <c r="F4" s="783"/>
      <c r="G4" s="785"/>
      <c r="H4" s="784"/>
    </row>
    <row r="5" spans="1:8" ht="18.75" customHeight="1">
      <c r="F5" s="1997">
        <f>①入力シート!D31</f>
        <v>0</v>
      </c>
      <c r="G5" s="1997"/>
      <c r="H5" s="1997"/>
    </row>
    <row r="6" spans="1:8" ht="18.75" customHeight="1">
      <c r="A6" s="182" t="s">
        <v>1206</v>
      </c>
    </row>
    <row r="7" spans="1:8" ht="18.75" customHeight="1">
      <c r="A7" s="182" t="s">
        <v>1207</v>
      </c>
    </row>
    <row r="8" spans="1:8" ht="18.75" customHeight="1"/>
    <row r="9" spans="1:8" ht="18.75" customHeight="1">
      <c r="E9" s="182" t="s">
        <v>318</v>
      </c>
      <c r="F9" s="1996">
        <f>①入力シート!D32</f>
        <v>0</v>
      </c>
      <c r="G9" s="1996"/>
      <c r="H9" s="1996"/>
    </row>
    <row r="10" spans="1:8" ht="18.75" customHeight="1">
      <c r="E10" s="182" t="s">
        <v>319</v>
      </c>
      <c r="F10" s="1996" t="str">
        <f>①入力シート!D33</f>
        <v>●●製作所</v>
      </c>
      <c r="G10" s="1996"/>
      <c r="H10" s="1996"/>
    </row>
    <row r="11" spans="1:8" ht="18.75" customHeight="1">
      <c r="E11" s="182" t="s">
        <v>1220</v>
      </c>
      <c r="F11" s="1996">
        <f>①入力シート!D34</f>
        <v>0</v>
      </c>
      <c r="G11" s="1996"/>
      <c r="H11" s="1996"/>
    </row>
    <row r="12" spans="1:8" ht="18.75" customHeight="1">
      <c r="E12" s="182" t="s">
        <v>324</v>
      </c>
      <c r="F12" s="1998">
        <f>①入力シート!D35</f>
        <v>0</v>
      </c>
      <c r="G12" s="1998"/>
    </row>
    <row r="13" spans="1:8" ht="18.75" customHeight="1">
      <c r="E13" s="182" t="s">
        <v>1221</v>
      </c>
      <c r="F13" s="1998" t="str">
        <f>①入力シート!D36</f>
        <v>●●太郎</v>
      </c>
      <c r="G13" s="1998"/>
      <c r="H13" s="764" t="s">
        <v>543</v>
      </c>
    </row>
    <row r="14" spans="1:8" ht="18.75" customHeight="1">
      <c r="A14" s="1856" t="s">
        <v>1222</v>
      </c>
      <c r="B14" s="1856"/>
      <c r="C14" s="1856"/>
      <c r="D14" s="1856"/>
      <c r="E14" s="1856"/>
      <c r="F14" s="1856"/>
      <c r="G14" s="1856"/>
      <c r="H14" s="1856"/>
    </row>
    <row r="15" spans="1:8" ht="18.75" customHeight="1">
      <c r="A15" s="14"/>
      <c r="B15" s="14"/>
      <c r="C15" s="14"/>
      <c r="D15" s="14"/>
      <c r="E15" s="14"/>
      <c r="F15" s="14"/>
      <c r="G15" s="14"/>
      <c r="H15" s="14"/>
    </row>
    <row r="16" spans="1:8" ht="18.75" customHeight="1">
      <c r="A16" s="14" t="s">
        <v>1223</v>
      </c>
      <c r="B16" s="14"/>
      <c r="C16" s="14"/>
      <c r="D16" s="14"/>
      <c r="E16" s="14"/>
      <c r="F16" s="14"/>
      <c r="G16" s="14"/>
      <c r="H16" s="14"/>
    </row>
    <row r="17" spans="1:8" ht="18.75" customHeight="1">
      <c r="A17" s="1999" t="s">
        <v>1224</v>
      </c>
      <c r="B17" s="1999"/>
      <c r="C17" s="1999"/>
      <c r="D17" s="1999"/>
      <c r="E17" s="1999"/>
      <c r="F17" s="777"/>
      <c r="G17" s="777"/>
      <c r="H17" s="14"/>
    </row>
    <row r="18" spans="1:8" ht="21.6" customHeight="1">
      <c r="A18" s="1999"/>
      <c r="B18" s="1999"/>
      <c r="C18" s="1999"/>
      <c r="D18" s="1999"/>
      <c r="E18" s="1999"/>
      <c r="F18" s="14"/>
      <c r="G18" s="14"/>
      <c r="H18" s="14"/>
    </row>
    <row r="19" spans="1:8" ht="18.75" customHeight="1">
      <c r="A19" s="2002" t="s">
        <v>1211</v>
      </c>
      <c r="B19" s="2002"/>
      <c r="C19" s="2002"/>
      <c r="D19" s="2002"/>
      <c r="E19" s="2002"/>
      <c r="F19" s="2002"/>
      <c r="G19" s="2002"/>
      <c r="H19" s="2002"/>
    </row>
    <row r="20" spans="1:8" ht="18.75" customHeight="1">
      <c r="A20" s="14"/>
      <c r="B20" s="14"/>
      <c r="C20" s="14"/>
      <c r="D20" s="14"/>
      <c r="E20" s="14"/>
      <c r="F20" s="14"/>
      <c r="G20" s="14"/>
      <c r="H20" s="14"/>
    </row>
    <row r="21" spans="1:8" ht="18.75" customHeight="1">
      <c r="A21" s="14" t="s">
        <v>1225</v>
      </c>
      <c r="B21" s="14" t="s">
        <v>1213</v>
      </c>
      <c r="C21" s="787" t="str">
        <f>①入力シート!D38</f>
        <v>〇〇国</v>
      </c>
      <c r="D21" s="1192" t="str">
        <f>①入力シート!D37</f>
        <v>●●案件化調査</v>
      </c>
      <c r="F21" s="14"/>
      <c r="G21" s="14"/>
      <c r="H21" s="14"/>
    </row>
    <row r="22" spans="1:8" ht="18.75" customHeight="1">
      <c r="A22" s="14"/>
      <c r="B22" s="14"/>
      <c r="C22" s="14"/>
      <c r="D22" s="14"/>
      <c r="E22" s="14"/>
      <c r="F22" s="14"/>
      <c r="G22" s="14"/>
      <c r="H22" s="14"/>
    </row>
    <row r="23" spans="1:8" ht="18.75" customHeight="1">
      <c r="A23" s="14" t="s">
        <v>1226</v>
      </c>
      <c r="B23" s="14"/>
      <c r="C23" s="2000">
        <f>①入力シート!D46</f>
        <v>0</v>
      </c>
      <c r="D23" s="2000"/>
      <c r="E23" s="14"/>
      <c r="F23" s="14"/>
      <c r="G23" s="14"/>
      <c r="H23" s="14"/>
    </row>
    <row r="24" spans="1:8" ht="18.75" customHeight="1">
      <c r="A24" s="14"/>
      <c r="B24" s="14"/>
      <c r="C24" s="788"/>
      <c r="D24" s="14"/>
      <c r="E24" s="14"/>
      <c r="F24" s="14"/>
      <c r="G24" s="14"/>
      <c r="H24" s="14"/>
    </row>
    <row r="25" spans="1:8" ht="18.75" customHeight="1">
      <c r="A25" s="14" t="s">
        <v>1227</v>
      </c>
      <c r="B25" s="14"/>
      <c r="C25" s="2001">
        <f>①入力シート!D5</f>
        <v>0</v>
      </c>
      <c r="D25" s="2001"/>
      <c r="E25" s="14"/>
      <c r="F25" s="14"/>
      <c r="G25" s="14"/>
      <c r="H25" s="14"/>
    </row>
    <row r="26" spans="1:8" ht="18.75" customHeight="1">
      <c r="A26" s="14"/>
      <c r="B26" s="14"/>
      <c r="C26" s="786"/>
      <c r="D26" s="786"/>
      <c r="E26" s="780"/>
      <c r="F26" s="780"/>
      <c r="G26" s="14"/>
      <c r="H26" s="14"/>
    </row>
    <row r="27" spans="1:8" ht="18.75" customHeight="1">
      <c r="A27" s="14" t="s">
        <v>1228</v>
      </c>
      <c r="B27" s="14" t="s">
        <v>1229</v>
      </c>
      <c r="C27" s="778"/>
      <c r="D27" s="778"/>
      <c r="E27" s="2003">
        <f>'様式4（内訳書_8%経過措置）'!F18</f>
        <v>25220107</v>
      </c>
      <c r="F27" s="2003"/>
      <c r="G27" s="767" t="s">
        <v>508</v>
      </c>
      <c r="H27" s="14"/>
    </row>
    <row r="28" spans="1:8" ht="18.75" customHeight="1">
      <c r="A28" s="14"/>
      <c r="B28" s="14"/>
      <c r="C28" s="14" t="s">
        <v>1230</v>
      </c>
      <c r="D28" s="778"/>
      <c r="E28" s="2003">
        <f>①入力シート!D9</f>
        <v>0</v>
      </c>
      <c r="F28" s="2003"/>
      <c r="G28" s="767" t="s">
        <v>508</v>
      </c>
      <c r="H28" s="14"/>
    </row>
    <row r="29" spans="1:8" ht="18.75" customHeight="1">
      <c r="A29" s="14"/>
      <c r="B29" s="14"/>
      <c r="C29" s="14" t="s">
        <v>1231</v>
      </c>
      <c r="D29" s="778"/>
      <c r="E29" s="1994">
        <f>①入力シート!D10</f>
        <v>25220107</v>
      </c>
      <c r="F29" s="1994"/>
      <c r="G29" s="767" t="s">
        <v>508</v>
      </c>
      <c r="H29" s="14"/>
    </row>
    <row r="30" spans="1:8" ht="18.75" customHeight="1">
      <c r="A30" s="14"/>
      <c r="B30" s="14" t="s">
        <v>1232</v>
      </c>
      <c r="C30" s="779">
        <v>0.08</v>
      </c>
      <c r="D30" s="778" t="s">
        <v>1233</v>
      </c>
      <c r="E30" s="1995">
        <f>①入力シート!D12</f>
        <v>0</v>
      </c>
      <c r="F30" s="1995"/>
      <c r="G30" s="767" t="s">
        <v>508</v>
      </c>
      <c r="H30" s="14"/>
    </row>
    <row r="31" spans="1:8" ht="18.75" customHeight="1">
      <c r="A31" s="14"/>
      <c r="B31" s="14"/>
      <c r="C31" s="779">
        <v>0.1</v>
      </c>
      <c r="D31" s="778" t="s">
        <v>1234</v>
      </c>
      <c r="E31" s="1994">
        <f>①入力シート!D13</f>
        <v>2522010.7000000002</v>
      </c>
      <c r="F31" s="1994"/>
      <c r="G31" s="767" t="s">
        <v>508</v>
      </c>
      <c r="H31" s="14"/>
    </row>
    <row r="32" spans="1:8" ht="18.75" customHeight="1">
      <c r="A32" s="14"/>
      <c r="B32" s="14" t="s">
        <v>1235</v>
      </c>
      <c r="C32" s="778"/>
      <c r="D32" s="778"/>
      <c r="E32" s="1994">
        <f>①入力シート!D16</f>
        <v>0</v>
      </c>
      <c r="F32" s="2009"/>
      <c r="G32" s="767" t="s">
        <v>508</v>
      </c>
      <c r="H32" s="14"/>
    </row>
    <row r="33" spans="1:8" ht="18.75" customHeight="1">
      <c r="A33" s="14"/>
      <c r="B33" s="14"/>
      <c r="C33" s="778" t="s">
        <v>1236</v>
      </c>
      <c r="D33" s="778"/>
      <c r="E33" s="1994">
        <f>①入力シート!D17</f>
        <v>0</v>
      </c>
      <c r="F33" s="1994"/>
      <c r="G33" s="767" t="s">
        <v>508</v>
      </c>
      <c r="H33" s="14"/>
    </row>
    <row r="34" spans="1:8" ht="18.75" customHeight="1">
      <c r="A34" s="14"/>
      <c r="B34" s="14"/>
      <c r="C34" s="778" t="s">
        <v>1237</v>
      </c>
      <c r="D34" s="778"/>
      <c r="E34" s="1994">
        <f>①入力シート!D18</f>
        <v>0</v>
      </c>
      <c r="F34" s="1994"/>
      <c r="G34" s="767" t="s">
        <v>508</v>
      </c>
      <c r="H34" s="14"/>
    </row>
    <row r="35" spans="1:8" ht="18.75" customHeight="1">
      <c r="A35" s="14"/>
      <c r="B35" s="14"/>
      <c r="C35" s="14" t="s">
        <v>1238</v>
      </c>
      <c r="D35" s="778"/>
      <c r="E35" s="1994">
        <f>①入力シート!D20</f>
        <v>0</v>
      </c>
      <c r="F35" s="1994"/>
      <c r="G35" s="767" t="s">
        <v>508</v>
      </c>
      <c r="H35" s="14"/>
    </row>
    <row r="36" spans="1:8" ht="18.75" customHeight="1">
      <c r="A36" s="14"/>
      <c r="B36" s="14"/>
      <c r="C36" s="14" t="s">
        <v>1239</v>
      </c>
      <c r="D36" s="778"/>
      <c r="E36" s="1994">
        <f>①入力シート!D21</f>
        <v>0</v>
      </c>
      <c r="F36" s="1994"/>
      <c r="G36" s="767" t="s">
        <v>508</v>
      </c>
      <c r="H36" s="14"/>
    </row>
    <row r="37" spans="1:8" ht="18.75" customHeight="1">
      <c r="A37" s="14"/>
      <c r="B37" s="14" t="s">
        <v>1240</v>
      </c>
      <c r="C37" s="778"/>
      <c r="D37" s="778"/>
      <c r="E37" s="1994">
        <f>①入力シート!D23</f>
        <v>25220107</v>
      </c>
      <c r="F37" s="1994"/>
      <c r="G37" s="767" t="s">
        <v>508</v>
      </c>
      <c r="H37" s="14"/>
    </row>
    <row r="38" spans="1:8" ht="18.75" customHeight="1">
      <c r="A38" s="14"/>
      <c r="B38" s="14"/>
      <c r="C38" s="778" t="s">
        <v>1241</v>
      </c>
      <c r="D38" s="778"/>
      <c r="E38" s="1994">
        <f>①入力シート!D24</f>
        <v>0</v>
      </c>
      <c r="F38" s="1994"/>
      <c r="G38" s="767" t="s">
        <v>508</v>
      </c>
      <c r="H38" s="14"/>
    </row>
    <row r="39" spans="1:8" ht="18.75" customHeight="1">
      <c r="A39" s="14"/>
      <c r="B39" s="14"/>
      <c r="C39" s="778" t="s">
        <v>1242</v>
      </c>
      <c r="D39" s="778"/>
      <c r="E39" s="1994">
        <f>①入力シート!D25</f>
        <v>25220107</v>
      </c>
      <c r="F39" s="1994"/>
      <c r="G39" s="767" t="s">
        <v>508</v>
      </c>
      <c r="H39" s="14"/>
    </row>
    <row r="40" spans="1:8" ht="18.75" customHeight="1">
      <c r="A40" s="14"/>
      <c r="B40" s="14"/>
      <c r="C40" s="778" t="s">
        <v>1243</v>
      </c>
      <c r="D40" s="778"/>
      <c r="E40" s="1994">
        <f>①入力シート!D27</f>
        <v>0</v>
      </c>
      <c r="F40" s="1994"/>
      <c r="G40" s="767" t="s">
        <v>508</v>
      </c>
      <c r="H40" s="14"/>
    </row>
    <row r="41" spans="1:8" ht="18.75" customHeight="1" thickBot="1">
      <c r="A41" s="14"/>
      <c r="B41" s="14"/>
      <c r="C41" s="778" t="s">
        <v>1244</v>
      </c>
      <c r="D41" s="778"/>
      <c r="E41" s="1994">
        <f>①入力シート!D28</f>
        <v>2522010.7000000002</v>
      </c>
      <c r="F41" s="1994"/>
      <c r="G41" s="767" t="s">
        <v>508</v>
      </c>
      <c r="H41" s="14"/>
    </row>
    <row r="42" spans="1:8" ht="33.6" customHeight="1" thickTop="1">
      <c r="A42" s="2007" t="s">
        <v>1245</v>
      </c>
      <c r="B42" s="2007"/>
      <c r="C42" s="2007"/>
      <c r="D42" s="2007"/>
      <c r="E42" s="2007"/>
      <c r="F42" s="2007"/>
      <c r="G42" s="2007"/>
      <c r="H42" s="2007"/>
    </row>
    <row r="43" spans="1:8" ht="26.85" customHeight="1">
      <c r="A43" s="14" t="s">
        <v>1246</v>
      </c>
      <c r="B43" s="2008">
        <f>'様式4（内訳書_8%経過措置）'!J20</f>
        <v>27742117</v>
      </c>
      <c r="C43" s="2008"/>
      <c r="D43" s="780" t="s">
        <v>508</v>
      </c>
      <c r="E43" s="14"/>
      <c r="F43" s="14"/>
      <c r="G43" s="14"/>
      <c r="H43" s="14"/>
    </row>
    <row r="44" spans="1:8" ht="18.75" customHeight="1">
      <c r="A44" s="14"/>
      <c r="B44" s="14" t="s">
        <v>1247</v>
      </c>
      <c r="C44" s="781"/>
      <c r="D44" s="14"/>
      <c r="E44" s="14"/>
      <c r="F44" s="14"/>
      <c r="G44" s="14"/>
      <c r="H44" s="14"/>
    </row>
    <row r="45" spans="1:8" ht="18.75" customHeight="1">
      <c r="A45" s="14"/>
      <c r="B45" s="759" t="s">
        <v>1248</v>
      </c>
      <c r="C45" s="759"/>
      <c r="D45" s="14"/>
      <c r="E45" s="14"/>
      <c r="F45" s="14"/>
      <c r="G45" s="14"/>
      <c r="H45" s="14"/>
    </row>
    <row r="46" spans="1:8" ht="18.75" customHeight="1">
      <c r="A46" s="14"/>
      <c r="B46" s="759" t="s">
        <v>1249</v>
      </c>
      <c r="C46" s="759"/>
      <c r="D46" s="767"/>
      <c r="E46" s="14"/>
      <c r="F46" s="14"/>
      <c r="G46" s="14"/>
      <c r="H46" s="14"/>
    </row>
    <row r="47" spans="1:8" ht="18.75" customHeight="1">
      <c r="A47" s="14"/>
      <c r="B47" s="14" t="s">
        <v>1250</v>
      </c>
      <c r="C47" s="781"/>
      <c r="D47" s="14"/>
      <c r="E47" s="14"/>
      <c r="F47" s="14"/>
      <c r="G47" s="14"/>
      <c r="H47" s="14"/>
    </row>
    <row r="48" spans="1:8" ht="18.75" customHeight="1">
      <c r="A48" s="14"/>
      <c r="B48" s="14"/>
      <c r="C48" s="14"/>
      <c r="D48" s="14"/>
      <c r="E48" s="14"/>
      <c r="F48" s="14"/>
      <c r="G48" s="14"/>
      <c r="H48" s="14"/>
    </row>
    <row r="49" spans="1:8" ht="18.75" customHeight="1">
      <c r="A49" s="14" t="s">
        <v>1251</v>
      </c>
      <c r="B49" s="2005">
        <f>①入力シート!D40</f>
        <v>0</v>
      </c>
      <c r="C49" s="2005"/>
      <c r="D49" s="2005"/>
      <c r="E49" s="14"/>
      <c r="F49" s="14"/>
      <c r="G49" s="14"/>
      <c r="H49" s="14"/>
    </row>
    <row r="50" spans="1:8" ht="18.75" customHeight="1">
      <c r="A50" s="1194" t="s">
        <v>1252</v>
      </c>
      <c r="B50" s="2005">
        <f>①入力シート!D41</f>
        <v>0</v>
      </c>
      <c r="C50" s="2005"/>
      <c r="D50" s="2005"/>
      <c r="E50" s="14"/>
      <c r="F50" s="14"/>
      <c r="G50" s="14"/>
      <c r="H50" s="14"/>
    </row>
    <row r="51" spans="1:8" ht="18.75" customHeight="1">
      <c r="A51" s="14"/>
      <c r="B51" s="14"/>
      <c r="C51" s="14"/>
      <c r="D51" s="14"/>
      <c r="E51" s="14"/>
      <c r="F51" s="14"/>
      <c r="G51" s="14"/>
      <c r="H51" s="14"/>
    </row>
    <row r="52" spans="1:8" ht="18.75" customHeight="1">
      <c r="A52" s="14" t="s">
        <v>1253</v>
      </c>
      <c r="B52" s="782">
        <f>①入力シート!D42</f>
        <v>0</v>
      </c>
      <c r="C52" s="2005">
        <f>①入力シート!D43</f>
        <v>0</v>
      </c>
      <c r="D52" s="2005"/>
      <c r="E52" s="14"/>
      <c r="F52" s="14"/>
      <c r="G52" s="14"/>
      <c r="H52" s="14"/>
    </row>
    <row r="53" spans="1:8" ht="18.75" customHeight="1">
      <c r="A53" s="14"/>
      <c r="B53" s="14"/>
      <c r="C53" s="14"/>
      <c r="D53" s="14"/>
      <c r="E53" s="14"/>
      <c r="F53" s="14"/>
      <c r="G53" s="14"/>
      <c r="H53" s="14"/>
    </row>
    <row r="54" spans="1:8" ht="18.75" customHeight="1">
      <c r="A54" s="14" t="s">
        <v>1254</v>
      </c>
      <c r="B54" s="2005">
        <f>①入力シート!D44</f>
        <v>0</v>
      </c>
      <c r="C54" s="2005"/>
      <c r="D54" s="2005"/>
      <c r="E54" s="14"/>
      <c r="F54" s="14"/>
      <c r="G54" s="14"/>
      <c r="H54" s="14"/>
    </row>
    <row r="55" spans="1:8" ht="18.75" customHeight="1">
      <c r="A55" s="773" t="s">
        <v>1252</v>
      </c>
      <c r="B55" s="2006">
        <f>①入力シート!D45</f>
        <v>0</v>
      </c>
      <c r="C55" s="2006"/>
      <c r="D55" s="2006"/>
    </row>
    <row r="62" spans="1:8" ht="21">
      <c r="B62" s="182" ph="1"/>
    </row>
    <row r="63" spans="1:8" ht="21">
      <c r="B63" s="182" ph="1"/>
    </row>
    <row r="66" spans="2:2" ht="21">
      <c r="B66" s="182" ph="1"/>
    </row>
    <row r="69" spans="2:2" ht="21">
      <c r="B69" s="182" ph="1"/>
    </row>
    <row r="70" spans="2:2" ht="21">
      <c r="B70" s="182" ph="1"/>
    </row>
    <row r="71" spans="2:2" ht="21">
      <c r="B71" s="182" ph="1"/>
    </row>
    <row r="73" spans="2:2" ht="21">
      <c r="B73" s="182" ph="1"/>
    </row>
    <row r="74" spans="2:2" ht="21">
      <c r="B74" s="182" ph="1"/>
    </row>
    <row r="75" spans="2:2" ht="21">
      <c r="B75" s="182" ph="1"/>
    </row>
    <row r="76" spans="2:2" ht="21">
      <c r="B76" s="182" ph="1"/>
    </row>
    <row r="77" spans="2:2" ht="21">
      <c r="B77" s="182" ph="1"/>
    </row>
    <row r="79" spans="2:2" ht="21">
      <c r="B79" s="182" ph="1"/>
    </row>
    <row r="80" spans="2:2" ht="21">
      <c r="B80" s="182" ph="1"/>
    </row>
    <row r="81" spans="2:2" ht="21">
      <c r="B81" s="182" ph="1"/>
    </row>
    <row r="82" spans="2:2" ht="21">
      <c r="B82" s="182" ph="1"/>
    </row>
    <row r="83" spans="2:2" ht="21">
      <c r="B83" s="182" ph="1"/>
    </row>
    <row r="85" spans="2:2" ht="21">
      <c r="B85" s="182" ph="1"/>
    </row>
    <row r="86" spans="2:2" ht="21">
      <c r="B86" s="182" ph="1"/>
    </row>
    <row r="87" spans="2:2" ht="21">
      <c r="B87" s="182" ph="1"/>
    </row>
    <row r="88" spans="2:2" ht="21">
      <c r="B88" s="182" ph="1"/>
    </row>
    <row r="89" spans="2:2" ht="21">
      <c r="B89" s="182" ph="1"/>
    </row>
    <row r="91" spans="2:2" ht="21">
      <c r="B91" s="182" ph="1"/>
    </row>
    <row r="92" spans="2:2" ht="21">
      <c r="B92" s="182" ph="1"/>
    </row>
  </sheetData>
  <mergeCells count="35">
    <mergeCell ref="F2:H2"/>
    <mergeCell ref="B54:D54"/>
    <mergeCell ref="B55:D55"/>
    <mergeCell ref="A42:H42"/>
    <mergeCell ref="B43:C43"/>
    <mergeCell ref="E32:F32"/>
    <mergeCell ref="B49:D49"/>
    <mergeCell ref="B50:D50"/>
    <mergeCell ref="E33:F33"/>
    <mergeCell ref="E34:F34"/>
    <mergeCell ref="E39:F39"/>
    <mergeCell ref="C52:D52"/>
    <mergeCell ref="E41:F41"/>
    <mergeCell ref="G3:H3"/>
    <mergeCell ref="F12:G12"/>
    <mergeCell ref="F9:H9"/>
    <mergeCell ref="F10:H10"/>
    <mergeCell ref="F11:H11"/>
    <mergeCell ref="F5:H5"/>
    <mergeCell ref="F13:G13"/>
    <mergeCell ref="E35:F35"/>
    <mergeCell ref="A17:E18"/>
    <mergeCell ref="C23:D23"/>
    <mergeCell ref="C25:D25"/>
    <mergeCell ref="A14:H14"/>
    <mergeCell ref="A19:H19"/>
    <mergeCell ref="E27:F27"/>
    <mergeCell ref="E28:F28"/>
    <mergeCell ref="E29:F29"/>
    <mergeCell ref="E36:F36"/>
    <mergeCell ref="E40:F40"/>
    <mergeCell ref="E30:F30"/>
    <mergeCell ref="E31:F31"/>
    <mergeCell ref="E37:F37"/>
    <mergeCell ref="E38:F38"/>
  </mergeCells>
  <phoneticPr fontId="2"/>
  <hyperlinks>
    <hyperlink ref="A1" location="入力方法!A1" display="入力方法に戻る" xr:uid="{DC26F712-8DB5-4806-8369-8B55C1F93581}"/>
  </hyperlinks>
  <printOptions horizontalCentered="1"/>
  <pageMargins left="0.39370078740157483" right="0.39370078740157483" top="0.39370078740157483" bottom="0.39370078740157483" header="0.31496062992125984" footer="0.31496062992125984"/>
  <pageSetup paperSize="9" scale="62" orientation="portrait" horizontalDpi="300" verticalDpi="300" r:id="rId1"/>
  <rowBreaks count="1" manualBreakCount="1">
    <brk id="41" max="7"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79D8-BF48-4578-B332-A8B794995688}">
  <sheetPr>
    <tabColor rgb="FF99FFCC"/>
    <pageSetUpPr fitToPage="1"/>
  </sheetPr>
  <dimension ref="A1:I79"/>
  <sheetViews>
    <sheetView view="pageBreakPreview" topLeftCell="A12" zoomScale="80" zoomScaleNormal="80" zoomScaleSheetLayoutView="80" workbookViewId="0">
      <selection activeCell="D20" sqref="D20:E20"/>
    </sheetView>
  </sheetViews>
  <sheetFormatPr defaultColWidth="9" defaultRowHeight="13.5"/>
  <cols>
    <col min="1" max="1" width="12.125" style="182" customWidth="1"/>
    <col min="2" max="2" width="16.125" style="182" customWidth="1"/>
    <col min="3" max="3" width="7.875" style="182" customWidth="1"/>
    <col min="4" max="4" width="22.125" style="182" customWidth="1"/>
    <col min="5" max="5" width="12.125" style="182" customWidth="1"/>
    <col min="6" max="6" width="10.125" style="182" customWidth="1"/>
    <col min="7" max="7" width="17.625" style="182" customWidth="1"/>
    <col min="8" max="8" width="13.125" style="182" customWidth="1"/>
    <col min="9" max="16384" width="9" style="182"/>
  </cols>
  <sheetData>
    <row r="1" spans="1:9">
      <c r="A1" s="761" t="s">
        <v>346</v>
      </c>
    </row>
    <row r="2" spans="1:9" ht="20.100000000000001" customHeight="1">
      <c r="G2" s="2015" t="s">
        <v>1255</v>
      </c>
      <c r="H2" s="2015"/>
      <c r="I2" s="762"/>
    </row>
    <row r="3" spans="1:9">
      <c r="G3" s="763" t="s">
        <v>1219</v>
      </c>
      <c r="H3" s="1193">
        <f>①入力シート!D3</f>
        <v>0</v>
      </c>
      <c r="I3" s="762"/>
    </row>
    <row r="4" spans="1:9">
      <c r="G4" s="774"/>
      <c r="H4" s="775"/>
      <c r="I4" s="762"/>
    </row>
    <row r="5" spans="1:9" ht="20.100000000000001" customHeight="1">
      <c r="G5" s="1997">
        <f>①入力シート!D31</f>
        <v>0</v>
      </c>
      <c r="H5" s="1997"/>
    </row>
    <row r="6" spans="1:9" ht="20.100000000000001" customHeight="1">
      <c r="A6" s="182" t="s">
        <v>1206</v>
      </c>
    </row>
    <row r="7" spans="1:9" ht="20.100000000000001" customHeight="1">
      <c r="A7" s="182" t="s">
        <v>1207</v>
      </c>
    </row>
    <row r="8" spans="1:9" ht="20.100000000000001" customHeight="1"/>
    <row r="9" spans="1:9" ht="20.100000000000001" customHeight="1">
      <c r="E9" s="1195" t="s">
        <v>318</v>
      </c>
      <c r="F9" s="1996">
        <f>①入力シート!D32</f>
        <v>0</v>
      </c>
      <c r="G9" s="1996"/>
      <c r="H9" s="1996"/>
    </row>
    <row r="10" spans="1:9" ht="17.100000000000001" customHeight="1">
      <c r="E10" s="1195" t="s">
        <v>319</v>
      </c>
      <c r="F10" s="1996" t="str">
        <f>①入力シート!D33</f>
        <v>●●製作所</v>
      </c>
      <c r="G10" s="1996"/>
      <c r="H10" s="1996"/>
    </row>
    <row r="11" spans="1:9">
      <c r="E11" s="1195" t="s">
        <v>1220</v>
      </c>
      <c r="F11" s="1996">
        <f>①入力シート!D34</f>
        <v>0</v>
      </c>
      <c r="G11" s="1996"/>
      <c r="H11" s="1996"/>
    </row>
    <row r="12" spans="1:9" ht="20.100000000000001" customHeight="1">
      <c r="E12" s="1195" t="s">
        <v>324</v>
      </c>
      <c r="F12" s="1998">
        <f>①入力シート!D35</f>
        <v>0</v>
      </c>
      <c r="G12" s="1998"/>
    </row>
    <row r="13" spans="1:9" ht="20.100000000000001" customHeight="1">
      <c r="E13" s="1195" t="s">
        <v>325</v>
      </c>
      <c r="F13" s="1998" t="str">
        <f>①入力シート!D36</f>
        <v>●●太郎</v>
      </c>
      <c r="G13" s="1998"/>
      <c r="H13" s="764" t="s">
        <v>543</v>
      </c>
    </row>
    <row r="14" spans="1:9" ht="33.6" customHeight="1"/>
    <row r="15" spans="1:9" ht="20.100000000000001" customHeight="1">
      <c r="A15" s="1856" t="s">
        <v>1222</v>
      </c>
      <c r="B15" s="1856"/>
      <c r="C15" s="1856"/>
      <c r="D15" s="1856"/>
      <c r="E15" s="1856"/>
      <c r="F15" s="1856"/>
      <c r="G15" s="1856"/>
      <c r="H15" s="1856"/>
    </row>
    <row r="16" spans="1:9" ht="10.35" customHeight="1"/>
    <row r="17" spans="1:9" ht="20.100000000000001" customHeight="1">
      <c r="A17" s="2019" t="s">
        <v>1256</v>
      </c>
      <c r="B17" s="2019"/>
      <c r="C17" s="2019"/>
      <c r="D17" s="2019"/>
      <c r="E17" s="2019"/>
      <c r="F17" s="2019"/>
    </row>
    <row r="18" spans="1:9" ht="21.6" customHeight="1">
      <c r="A18" s="2019"/>
      <c r="B18" s="2019"/>
      <c r="C18" s="2019"/>
      <c r="D18" s="2019"/>
      <c r="E18" s="2019"/>
      <c r="F18" s="2019"/>
    </row>
    <row r="19" spans="1:9" ht="20.100000000000001" customHeight="1"/>
    <row r="20" spans="1:9" ht="20.100000000000001" customHeight="1">
      <c r="A20" s="182" t="s">
        <v>1225</v>
      </c>
      <c r="B20" s="182" t="s">
        <v>1213</v>
      </c>
      <c r="C20" s="765" t="str">
        <f>①入力シート!D38</f>
        <v>〇〇国</v>
      </c>
      <c r="D20" s="2016" t="str">
        <f>①入力シート!D37</f>
        <v>●●案件化調査</v>
      </c>
      <c r="E20" s="2016"/>
    </row>
    <row r="21" spans="1:9" ht="20.100000000000001" customHeight="1"/>
    <row r="22" spans="1:9" ht="20.100000000000001" customHeight="1">
      <c r="A22" s="182" t="s">
        <v>1226</v>
      </c>
      <c r="C22" s="2017">
        <f>①入力シート!D46</f>
        <v>0</v>
      </c>
      <c r="D22" s="2017"/>
      <c r="E22" s="2017"/>
    </row>
    <row r="23" spans="1:9" ht="20.100000000000001" customHeight="1"/>
    <row r="24" spans="1:9" ht="20.100000000000001" customHeight="1">
      <c r="A24" s="182" t="s">
        <v>1227</v>
      </c>
      <c r="C24" s="2018">
        <f>①入力シート!D5</f>
        <v>0</v>
      </c>
      <c r="D24" s="2018"/>
      <c r="E24" s="2018"/>
    </row>
    <row r="25" spans="1:9" ht="20.100000000000001" customHeight="1">
      <c r="C25" s="766"/>
      <c r="D25" s="766"/>
    </row>
    <row r="26" spans="1:9" ht="20.100000000000001" customHeight="1">
      <c r="A26" s="182" t="s">
        <v>1228</v>
      </c>
      <c r="B26" s="14" t="s">
        <v>1229</v>
      </c>
      <c r="C26" s="766"/>
      <c r="D26" s="766"/>
      <c r="E26" s="2003">
        <f>①入力シート!D11</f>
        <v>25220107</v>
      </c>
      <c r="F26" s="2003"/>
      <c r="G26" s="767" t="s">
        <v>508</v>
      </c>
      <c r="H26" s="14"/>
    </row>
    <row r="27" spans="1:9" ht="20.100000000000001" customHeight="1">
      <c r="B27" s="14" t="s">
        <v>1257</v>
      </c>
      <c r="C27" s="766"/>
      <c r="D27" s="766"/>
      <c r="E27" s="2012">
        <f>①入力シート!D19</f>
        <v>0</v>
      </c>
      <c r="F27" s="2013"/>
      <c r="G27" s="767" t="s">
        <v>508</v>
      </c>
      <c r="H27" s="14"/>
    </row>
    <row r="28" spans="1:9" ht="20.100000000000001" customHeight="1">
      <c r="B28" s="14" t="s">
        <v>1258</v>
      </c>
      <c r="C28" s="766"/>
      <c r="D28" s="766"/>
      <c r="E28" s="1994">
        <f>①入力シート!D26</f>
        <v>25220107</v>
      </c>
      <c r="F28" s="1994"/>
      <c r="G28" s="767" t="s">
        <v>508</v>
      </c>
      <c r="H28" s="14"/>
    </row>
    <row r="29" spans="1:9" ht="20.100000000000001" customHeight="1">
      <c r="B29" s="14" t="s">
        <v>1259</v>
      </c>
      <c r="C29" s="766"/>
      <c r="D29" s="766"/>
      <c r="E29" s="2014">
        <v>0.1</v>
      </c>
      <c r="F29" s="2014"/>
      <c r="G29" s="767" t="s">
        <v>508</v>
      </c>
      <c r="H29" s="14"/>
    </row>
    <row r="30" spans="1:9" ht="20.100000000000001" customHeight="1">
      <c r="B30" s="14" t="s">
        <v>1260</v>
      </c>
      <c r="C30" s="768"/>
      <c r="D30" s="768"/>
      <c r="E30" s="1994">
        <f>①入力シート!D29</f>
        <v>2522010.7000000002</v>
      </c>
      <c r="F30" s="2009"/>
      <c r="G30" s="767" t="s">
        <v>508</v>
      </c>
      <c r="H30" s="14"/>
    </row>
    <row r="31" spans="1:9" ht="21.6" customHeight="1" thickBot="1">
      <c r="C31" s="766"/>
      <c r="D31" s="766"/>
    </row>
    <row r="32" spans="1:9" ht="33.6" customHeight="1" thickTop="1">
      <c r="A32" s="2007" t="s">
        <v>1261</v>
      </c>
      <c r="B32" s="2007"/>
      <c r="C32" s="2007"/>
      <c r="D32" s="2007"/>
      <c r="E32" s="2007"/>
      <c r="F32" s="2007"/>
      <c r="G32" s="2007"/>
      <c r="H32" s="2007"/>
      <c r="I32" s="769"/>
    </row>
    <row r="33" spans="1:4" ht="20.100000000000001" customHeight="1">
      <c r="A33" s="182" t="s">
        <v>1262</v>
      </c>
      <c r="B33" s="2011">
        <f>'様式4（内訳書_消費税10％）'!J25</f>
        <v>7278817</v>
      </c>
      <c r="C33" s="2011"/>
      <c r="D33" s="182" t="s">
        <v>508</v>
      </c>
    </row>
    <row r="34" spans="1:4" ht="20.100000000000001" customHeight="1">
      <c r="B34" s="625" t="s">
        <v>1247</v>
      </c>
      <c r="C34" s="770"/>
    </row>
    <row r="35" spans="1:4" ht="20.100000000000001" customHeight="1">
      <c r="B35" s="760" t="s">
        <v>1248</v>
      </c>
      <c r="C35" s="771"/>
    </row>
    <row r="36" spans="1:4" ht="20.100000000000001" customHeight="1">
      <c r="B36" s="760" t="s">
        <v>1249</v>
      </c>
      <c r="C36" s="771"/>
      <c r="D36" s="762"/>
    </row>
    <row r="37" spans="1:4" ht="20.100000000000001" customHeight="1">
      <c r="B37" s="625" t="s">
        <v>1250</v>
      </c>
      <c r="C37" s="770"/>
    </row>
    <row r="38" spans="1:4" ht="14.1" customHeight="1"/>
    <row r="39" spans="1:4" ht="20.100000000000001" customHeight="1">
      <c r="A39" s="182" t="s">
        <v>1251</v>
      </c>
      <c r="B39" s="2006">
        <f>①入力シート!D40</f>
        <v>0</v>
      </c>
      <c r="C39" s="2006"/>
      <c r="D39" s="2006"/>
    </row>
    <row r="40" spans="1:4" ht="12.6" customHeight="1">
      <c r="D40" s="772"/>
    </row>
    <row r="41" spans="1:4" ht="22.35" customHeight="1">
      <c r="A41" s="182" t="s">
        <v>1253</v>
      </c>
      <c r="B41" s="776">
        <f>①入力シート!D42</f>
        <v>0</v>
      </c>
      <c r="C41" s="2006">
        <f>①入力シート!D43</f>
        <v>0</v>
      </c>
      <c r="D41" s="2006"/>
    </row>
    <row r="42" spans="1:4" ht="23.85" customHeight="1">
      <c r="A42" s="773" t="s">
        <v>1263</v>
      </c>
      <c r="B42" s="789">
        <f>①入力シート!D41</f>
        <v>0</v>
      </c>
      <c r="C42" s="789"/>
    </row>
    <row r="43" spans="1:4" ht="12" customHeight="1">
      <c r="A43" s="773"/>
      <c r="B43" s="775"/>
      <c r="C43" s="775"/>
    </row>
    <row r="44" spans="1:4" ht="26.1" customHeight="1">
      <c r="A44" s="182" t="s">
        <v>1254</v>
      </c>
      <c r="B44" s="2006">
        <f>①入力シート!D44</f>
        <v>0</v>
      </c>
      <c r="C44" s="2006"/>
      <c r="D44" s="2006"/>
    </row>
    <row r="45" spans="1:4" ht="26.1" customHeight="1">
      <c r="A45" s="773" t="s">
        <v>1263</v>
      </c>
      <c r="B45" s="2006">
        <f>①入力シート!D45</f>
        <v>0</v>
      </c>
      <c r="C45" s="2006"/>
      <c r="D45" s="2006"/>
    </row>
    <row r="50" spans="2:2" ht="21">
      <c r="B50" s="182" ph="1"/>
    </row>
    <row r="51" spans="2:2" ht="21">
      <c r="B51" s="182" ph="1"/>
    </row>
    <row r="54" spans="2:2" ht="21">
      <c r="B54" s="182" ph="1"/>
    </row>
    <row r="57" spans="2:2" ht="21">
      <c r="B57" s="182" ph="1"/>
    </row>
    <row r="58" spans="2:2" ht="21">
      <c r="B58" s="182" ph="1"/>
    </row>
    <row r="59" spans="2:2" ht="21">
      <c r="B59" s="182" ph="1"/>
    </row>
    <row r="61" spans="2:2" ht="21">
      <c r="B61" s="182" ph="1"/>
    </row>
    <row r="62" spans="2:2" ht="21">
      <c r="B62" s="182" ph="1"/>
    </row>
    <row r="64" spans="2:2" ht="21">
      <c r="B64" s="182" ph="1"/>
    </row>
    <row r="65" spans="2:2" ht="21">
      <c r="B65" s="182" ph="1"/>
    </row>
    <row r="68" spans="2:2" ht="21">
      <c r="B68" s="182" ph="1"/>
    </row>
    <row r="71" spans="2:2" ht="21">
      <c r="B71" s="182" ph="1"/>
    </row>
    <row r="72" spans="2:2" ht="21">
      <c r="B72" s="182" ph="1"/>
    </row>
    <row r="73" spans="2:2" ht="21">
      <c r="B73" s="182" ph="1"/>
    </row>
    <row r="75" spans="2:2" ht="21">
      <c r="B75" s="182" ph="1"/>
    </row>
    <row r="76" spans="2:2" ht="21">
      <c r="B76" s="182" ph="1"/>
    </row>
    <row r="78" spans="2:2" ht="21">
      <c r="B78" s="182" ph="1"/>
    </row>
    <row r="79" spans="2:2" ht="21">
      <c r="B79" s="182" ph="1"/>
    </row>
  </sheetData>
  <mergeCells count="23">
    <mergeCell ref="B39:D39"/>
    <mergeCell ref="C41:D41"/>
    <mergeCell ref="B44:D44"/>
    <mergeCell ref="B45:D45"/>
    <mergeCell ref="G2:H2"/>
    <mergeCell ref="F12:G12"/>
    <mergeCell ref="F13:G13"/>
    <mergeCell ref="A15:H15"/>
    <mergeCell ref="D20:E20"/>
    <mergeCell ref="C22:E22"/>
    <mergeCell ref="C24:E24"/>
    <mergeCell ref="F9:H9"/>
    <mergeCell ref="F10:H10"/>
    <mergeCell ref="F11:H11"/>
    <mergeCell ref="A17:F18"/>
    <mergeCell ref="G5:H5"/>
    <mergeCell ref="A32:H32"/>
    <mergeCell ref="B33:C33"/>
    <mergeCell ref="E26:F26"/>
    <mergeCell ref="E27:F27"/>
    <mergeCell ref="E28:F28"/>
    <mergeCell ref="E29:F29"/>
    <mergeCell ref="E30:F30"/>
  </mergeCells>
  <phoneticPr fontId="2"/>
  <hyperlinks>
    <hyperlink ref="A1" location="入力方法!A1" display="入力方法に戻る" xr:uid="{7F42F544-0123-4E16-B31F-6D1DBE66922C}"/>
  </hyperlinks>
  <printOptions horizontalCentered="1"/>
  <pageMargins left="0.39370078740157483" right="0.39370078740157483" top="0.39370078740157483" bottom="0.39370078740157483" header="0.31496062992125984" footer="0.31496062992125984"/>
  <pageSetup paperSize="9" scale="79" orientation="portrait" cellComments="asDisplayed" r:id="rId1"/>
  <rowBreaks count="1" manualBreakCount="1">
    <brk id="31" max="7"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BC502-3CFE-4C34-8EAA-4D12C8CBC68D}">
  <sheetPr>
    <tabColor rgb="FF99FFCC"/>
    <pageSetUpPr fitToPage="1"/>
  </sheetPr>
  <dimension ref="A1:I65"/>
  <sheetViews>
    <sheetView view="pageBreakPreview" topLeftCell="A18" zoomScale="75" zoomScaleNormal="100" zoomScaleSheetLayoutView="75" workbookViewId="0">
      <selection activeCell="E31" sqref="E31:F31"/>
    </sheetView>
  </sheetViews>
  <sheetFormatPr defaultColWidth="9" defaultRowHeight="14.25"/>
  <cols>
    <col min="1" max="1" width="14.125" customWidth="1"/>
    <col min="2" max="2" width="15.625" customWidth="1"/>
    <col min="3" max="3" width="15.125" customWidth="1"/>
    <col min="4" max="4" width="5.125" customWidth="1"/>
    <col min="5" max="5" width="15.625" customWidth="1"/>
    <col min="6" max="6" width="22.625" customWidth="1"/>
    <col min="7" max="7" width="14.125" customWidth="1"/>
    <col min="8" max="8" width="9.5" customWidth="1"/>
  </cols>
  <sheetData>
    <row r="1" spans="1:9">
      <c r="A1" s="193" t="s">
        <v>346</v>
      </c>
    </row>
    <row r="2" spans="1:9" ht="20.100000000000001" customHeight="1">
      <c r="G2" s="1794" t="s">
        <v>1264</v>
      </c>
      <c r="H2" s="1794"/>
      <c r="I2" s="31"/>
    </row>
    <row r="3" spans="1:9" ht="20.100000000000001" customHeight="1">
      <c r="F3" s="1171" t="s">
        <v>1219</v>
      </c>
      <c r="G3" s="2022">
        <f>①入力シート!D3</f>
        <v>0</v>
      </c>
      <c r="H3" s="2202"/>
      <c r="I3" s="31"/>
    </row>
    <row r="4" spans="1:9" ht="20.100000000000001" customHeight="1"/>
    <row r="5" spans="1:9" ht="20.100000000000001" customHeight="1">
      <c r="G5" s="435">
        <f>①入力シート!D31</f>
        <v>0</v>
      </c>
    </row>
    <row r="6" spans="1:9" ht="20.100000000000001" customHeight="1"/>
    <row r="7" spans="1:9" ht="20.100000000000001" customHeight="1"/>
    <row r="8" spans="1:9" ht="20.100000000000001" customHeight="1">
      <c r="A8" t="s">
        <v>1206</v>
      </c>
    </row>
    <row r="9" spans="1:9" ht="20.100000000000001" customHeight="1">
      <c r="A9" t="s">
        <v>1207</v>
      </c>
    </row>
    <row r="10" spans="1:9" ht="20.100000000000001" customHeight="1"/>
    <row r="11" spans="1:9" ht="34.5" customHeight="1">
      <c r="E11" t="s">
        <v>318</v>
      </c>
      <c r="F11" s="2023">
        <f>①入力シート!D32</f>
        <v>0</v>
      </c>
      <c r="G11" s="2023"/>
    </row>
    <row r="12" spans="1:9" ht="39.75" customHeight="1">
      <c r="E12" t="s">
        <v>319</v>
      </c>
      <c r="F12" s="2023" t="str">
        <f>①入力シート!D33</f>
        <v>●●製作所</v>
      </c>
      <c r="G12" s="2023"/>
    </row>
    <row r="13" spans="1:9" ht="25.35" customHeight="1">
      <c r="E13" t="s">
        <v>1220</v>
      </c>
      <c r="F13" s="1196">
        <f>①入力シート!D34</f>
        <v>0</v>
      </c>
      <c r="G13" s="1196"/>
    </row>
    <row r="14" spans="1:9" ht="20.100000000000001" customHeight="1">
      <c r="E14" t="s">
        <v>324</v>
      </c>
      <c r="F14" s="1993">
        <f>①入力シート!D35</f>
        <v>0</v>
      </c>
      <c r="G14" s="1993"/>
    </row>
    <row r="15" spans="1:9" ht="20.100000000000001" customHeight="1">
      <c r="E15" t="s">
        <v>1221</v>
      </c>
      <c r="F15" s="1993" t="str">
        <f>①入力シート!D36</f>
        <v>●●太郎</v>
      </c>
      <c r="G15" s="1993"/>
      <c r="H15" s="656" t="s">
        <v>543</v>
      </c>
    </row>
    <row r="16" spans="1:9" ht="20.100000000000001" customHeight="1"/>
    <row r="17" spans="1:7" ht="20.100000000000001" customHeight="1"/>
    <row r="18" spans="1:7" ht="20.100000000000001" customHeight="1">
      <c r="D18" s="10" t="s">
        <v>1265</v>
      </c>
    </row>
    <row r="19" spans="1:7" ht="20.100000000000001" customHeight="1"/>
    <row r="20" spans="1:7" ht="20.100000000000001" customHeight="1"/>
    <row r="21" spans="1:7" ht="20.100000000000001" customHeight="1">
      <c r="A21" s="751" t="s">
        <v>1256</v>
      </c>
    </row>
    <row r="22" spans="1:7" ht="20.100000000000001" customHeight="1">
      <c r="D22" t="s">
        <v>1211</v>
      </c>
    </row>
    <row r="23" spans="1:7" ht="20.100000000000001" customHeight="1"/>
    <row r="24" spans="1:7" ht="20.100000000000001" customHeight="1">
      <c r="A24" t="s">
        <v>1212</v>
      </c>
      <c r="B24" t="s">
        <v>1213</v>
      </c>
      <c r="C24" s="1990" t="str">
        <f>①入力シート!D37</f>
        <v>●●案件化調査</v>
      </c>
      <c r="D24" s="1990"/>
      <c r="E24" s="1990"/>
      <c r="F24" s="1990"/>
      <c r="G24" s="1990"/>
    </row>
    <row r="25" spans="1:7" ht="20.100000000000001" customHeight="1"/>
    <row r="26" spans="1:7" ht="20.100000000000001" customHeight="1">
      <c r="A26" t="s">
        <v>1226</v>
      </c>
      <c r="C26" s="2024">
        <f>①入力シート!D46</f>
        <v>0</v>
      </c>
      <c r="D26" s="1990"/>
      <c r="E26" s="1990"/>
      <c r="F26" s="1990"/>
      <c r="G26" s="1990"/>
    </row>
    <row r="27" spans="1:7" ht="20.100000000000001" customHeight="1"/>
    <row r="28" spans="1:7" ht="20.100000000000001" customHeight="1">
      <c r="A28" t="s">
        <v>1227</v>
      </c>
      <c r="C28" s="752">
        <f>①入力シート!D5</f>
        <v>0</v>
      </c>
      <c r="D28" s="752"/>
      <c r="E28" s="755"/>
      <c r="F28" s="755"/>
      <c r="G28" s="755"/>
    </row>
    <row r="29" spans="1:7" ht="20.100000000000001" customHeight="1">
      <c r="C29" s="753"/>
      <c r="D29" s="753"/>
    </row>
    <row r="30" spans="1:7" ht="20.100000000000001" customHeight="1">
      <c r="A30" t="s">
        <v>1228</v>
      </c>
      <c r="B30" t="s">
        <v>1266</v>
      </c>
      <c r="C30" s="753"/>
      <c r="D30" s="753"/>
      <c r="E30" s="2025">
        <f>'様式4（内訳書_8%経過措置）'!F18</f>
        <v>25220107</v>
      </c>
      <c r="F30" s="2026"/>
      <c r="G30" s="31" t="s">
        <v>508</v>
      </c>
    </row>
    <row r="31" spans="1:7" ht="20.100000000000001" customHeight="1">
      <c r="B31" t="s">
        <v>1232</v>
      </c>
      <c r="C31" s="753"/>
      <c r="D31" s="753"/>
      <c r="E31" s="2027">
        <f>①入力シート!D49</f>
        <v>0.1</v>
      </c>
      <c r="F31" s="2026"/>
      <c r="G31" s="31"/>
    </row>
    <row r="32" spans="1:7" ht="20.100000000000001" customHeight="1">
      <c r="B32" t="s">
        <v>1267</v>
      </c>
      <c r="C32" s="753"/>
      <c r="D32" s="753"/>
      <c r="E32" s="2020">
        <f>'様式4（内訳書_8%経過措置）'!F19</f>
        <v>2522010</v>
      </c>
      <c r="F32" s="2021"/>
      <c r="G32" s="31" t="s">
        <v>508</v>
      </c>
    </row>
    <row r="33" spans="1:9" ht="20.100000000000001" customHeight="1">
      <c r="B33" t="s">
        <v>1268</v>
      </c>
      <c r="C33" s="753"/>
      <c r="D33" s="753"/>
      <c r="E33" s="2020">
        <f>'様式4（内訳書_8%経過措置）'!G20</f>
        <v>0</v>
      </c>
      <c r="F33" s="2021"/>
      <c r="G33" s="31" t="s">
        <v>508</v>
      </c>
    </row>
    <row r="34" spans="1:9" ht="20.100000000000001" customHeight="1">
      <c r="B34" t="s">
        <v>1269</v>
      </c>
      <c r="C34" s="753"/>
      <c r="D34" s="753"/>
      <c r="E34" s="2020">
        <f>'様式4（内訳書_8%経過措置）'!H20</f>
        <v>0</v>
      </c>
      <c r="F34" s="2021"/>
      <c r="G34" s="31" t="s">
        <v>508</v>
      </c>
    </row>
    <row r="35" spans="1:9" ht="20.100000000000001" customHeight="1">
      <c r="B35" t="s">
        <v>1270</v>
      </c>
      <c r="C35" s="753"/>
      <c r="D35" s="753"/>
      <c r="E35" s="2025">
        <f>'様式4（内訳書_8%経過措置）'!I20</f>
        <v>0</v>
      </c>
      <c r="F35" s="2026"/>
      <c r="G35" s="754" t="s">
        <v>508</v>
      </c>
    </row>
    <row r="36" spans="1:9" ht="20.100000000000001" customHeight="1">
      <c r="C36" s="753"/>
      <c r="D36" s="753"/>
    </row>
    <row r="37" spans="1:9" ht="20.100000000000001" customHeight="1" thickBot="1">
      <c r="C37" s="753"/>
      <c r="D37" s="753"/>
    </row>
    <row r="38" spans="1:9" ht="26.85" customHeight="1" thickTop="1">
      <c r="A38" s="2028" t="s">
        <v>1271</v>
      </c>
      <c r="B38" s="2028"/>
      <c r="C38" s="2028"/>
      <c r="D38" s="2028"/>
      <c r="E38" s="2028"/>
      <c r="F38" s="2028"/>
      <c r="G38" s="2028"/>
      <c r="H38" s="2028"/>
      <c r="I38" s="9"/>
    </row>
    <row r="39" spans="1:9" ht="20.100000000000001" customHeight="1">
      <c r="A39" t="s">
        <v>1246</v>
      </c>
      <c r="B39" s="2029">
        <f>'様式4（内訳書_8%経過措置）'!J20</f>
        <v>27742117</v>
      </c>
      <c r="C39" s="2029"/>
      <c r="D39" s="188" t="s">
        <v>508</v>
      </c>
    </row>
    <row r="40" spans="1:9" ht="20.100000000000001" customHeight="1">
      <c r="B40" s="751" t="s">
        <v>1272</v>
      </c>
      <c r="C40" s="496"/>
    </row>
    <row r="41" spans="1:9" ht="20.100000000000001" customHeight="1">
      <c r="B41" s="756" t="s">
        <v>1273</v>
      </c>
      <c r="C41" s="756"/>
    </row>
    <row r="42" spans="1:9" ht="20.100000000000001" customHeight="1">
      <c r="B42" s="756" t="s">
        <v>1274</v>
      </c>
      <c r="C42" s="756"/>
      <c r="D42" s="31"/>
    </row>
    <row r="43" spans="1:9" ht="20.100000000000001" customHeight="1">
      <c r="B43" t="s">
        <v>1275</v>
      </c>
      <c r="C43" s="496"/>
    </row>
    <row r="44" spans="1:9" ht="20.100000000000001" customHeight="1"/>
    <row r="45" spans="1:9" ht="20.100000000000001" customHeight="1">
      <c r="A45" t="s">
        <v>1251</v>
      </c>
      <c r="B45" s="1993">
        <f>①入力シート!D40</f>
        <v>0</v>
      </c>
      <c r="C45" s="1993"/>
      <c r="D45" s="1993"/>
      <c r="E45" s="1993"/>
      <c r="F45" s="1993"/>
      <c r="G45" s="1993"/>
    </row>
    <row r="46" spans="1:9" ht="20.100000000000001" customHeight="1">
      <c r="A46" s="34" t="s">
        <v>1252</v>
      </c>
      <c r="B46" s="1993">
        <f>①入力シート!D41</f>
        <v>0</v>
      </c>
      <c r="C46" s="1993"/>
      <c r="D46" s="1993"/>
      <c r="E46" s="1993"/>
      <c r="F46" s="1993"/>
      <c r="G46" s="1993"/>
    </row>
    <row r="47" spans="1:9" ht="20.100000000000001" customHeight="1"/>
    <row r="48" spans="1:9" ht="20.100000000000001" customHeight="1">
      <c r="A48" t="s">
        <v>1253</v>
      </c>
      <c r="B48" s="436">
        <f>①入力シート!D42</f>
        <v>0</v>
      </c>
      <c r="C48" s="1191">
        <f>①入力シート!D43</f>
        <v>0</v>
      </c>
    </row>
    <row r="49" spans="1:7" ht="20.100000000000001" customHeight="1"/>
    <row r="50" spans="1:7" ht="20.100000000000001" customHeight="1">
      <c r="A50" t="s">
        <v>1254</v>
      </c>
      <c r="B50" s="1993">
        <f>①入力シート!D44</f>
        <v>0</v>
      </c>
      <c r="C50" s="1993"/>
      <c r="D50" s="1993"/>
      <c r="E50" s="1993"/>
      <c r="F50" s="1993"/>
      <c r="G50" s="1993"/>
    </row>
    <row r="51" spans="1:7" ht="20.100000000000001" customHeight="1">
      <c r="A51" s="34" t="s">
        <v>1252</v>
      </c>
      <c r="B51" s="1993">
        <f>①入力シート!D45</f>
        <v>0</v>
      </c>
      <c r="C51" s="1993"/>
      <c r="D51" s="1993"/>
      <c r="E51" s="1993"/>
      <c r="F51" s="1993"/>
      <c r="G51" s="1993"/>
    </row>
    <row r="54" spans="1:7">
      <c r="A54" s="11"/>
    </row>
    <row r="55" spans="1:7">
      <c r="A55" s="11"/>
    </row>
    <row r="56" spans="1:7">
      <c r="A56" s="11"/>
    </row>
    <row r="57" spans="1:7">
      <c r="A57" s="11"/>
    </row>
    <row r="58" spans="1:7" ht="21.75">
      <c r="B58" ph="1"/>
    </row>
    <row r="59" spans="1:7" ht="21.75">
      <c r="B59" ph="1"/>
    </row>
    <row r="62" spans="1:7" ht="21.75">
      <c r="B62" ph="1"/>
    </row>
    <row r="65" spans="2:2" ht="21.75">
      <c r="B65" ph="1"/>
    </row>
  </sheetData>
  <mergeCells count="20">
    <mergeCell ref="B50:G50"/>
    <mergeCell ref="B51:G51"/>
    <mergeCell ref="E34:F34"/>
    <mergeCell ref="E35:F35"/>
    <mergeCell ref="A38:H38"/>
    <mergeCell ref="B39:C39"/>
    <mergeCell ref="B45:G45"/>
    <mergeCell ref="B46:G46"/>
    <mergeCell ref="E33:F33"/>
    <mergeCell ref="G2:H2"/>
    <mergeCell ref="G3:H3"/>
    <mergeCell ref="F11:G11"/>
    <mergeCell ref="F12:G12"/>
    <mergeCell ref="F14:G14"/>
    <mergeCell ref="F15:G15"/>
    <mergeCell ref="C24:G24"/>
    <mergeCell ref="C26:G26"/>
    <mergeCell ref="E30:F30"/>
    <mergeCell ref="E31:F31"/>
    <mergeCell ref="E32:F32"/>
  </mergeCells>
  <phoneticPr fontId="2"/>
  <hyperlinks>
    <hyperlink ref="A1" location="入力方法!A1" display="入力方法に戻る" xr:uid="{217772FE-CABA-4C52-B740-39A145EEDE91}"/>
  </hyperlinks>
  <pageMargins left="0.51181102362204722" right="0.31496062992125984" top="0.74803149606299213" bottom="0.74803149606299213" header="0.31496062992125984" footer="0.31496062992125984"/>
  <pageSetup paperSize="9" scale="74" orientation="portrait" cellComments="asDisplayed"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00"/>
    <pageSetUpPr fitToPage="1"/>
  </sheetPr>
  <dimension ref="A1:L133"/>
  <sheetViews>
    <sheetView view="pageBreakPreview" zoomScale="80" zoomScaleNormal="90" zoomScaleSheetLayoutView="80" workbookViewId="0">
      <selection activeCell="G8" sqref="G8"/>
    </sheetView>
  </sheetViews>
  <sheetFormatPr defaultColWidth="9" defaultRowHeight="14.25"/>
  <cols>
    <col min="1" max="1" width="7.125" style="42" customWidth="1"/>
    <col min="2" max="2" width="6.125" customWidth="1"/>
    <col min="3" max="3" width="14.625" customWidth="1"/>
    <col min="4" max="4" width="13.5" customWidth="1"/>
    <col min="5" max="5" width="51.125" style="34" customWidth="1"/>
    <col min="6" max="7" width="18.625" style="55" customWidth="1"/>
    <col min="8" max="8" width="36.625" style="34" customWidth="1"/>
    <col min="11" max="11" width="13.125" customWidth="1"/>
    <col min="12" max="12" width="14.125" customWidth="1"/>
  </cols>
  <sheetData>
    <row r="1" spans="1:12">
      <c r="A1" s="489"/>
    </row>
    <row r="2" spans="1:12">
      <c r="H2" s="362" t="s">
        <v>1276</v>
      </c>
      <c r="I2" s="13"/>
      <c r="J2" s="13"/>
    </row>
    <row r="3" spans="1:12">
      <c r="I3" s="161"/>
      <c r="J3" s="161"/>
      <c r="K3" s="34"/>
    </row>
    <row r="4" spans="1:12" ht="30" customHeight="1">
      <c r="C4" s="2030" t="s">
        <v>1277</v>
      </c>
      <c r="D4" s="2030"/>
      <c r="E4" s="2030"/>
      <c r="F4" s="2030"/>
      <c r="G4" s="2030"/>
      <c r="H4" s="2030"/>
      <c r="I4" s="161"/>
      <c r="J4" s="161"/>
      <c r="K4" s="34"/>
    </row>
    <row r="5" spans="1:12" ht="12" customHeight="1">
      <c r="C5" s="1148"/>
      <c r="D5" s="1148"/>
      <c r="E5" s="1148"/>
      <c r="F5" s="1148"/>
      <c r="G5" s="1148"/>
      <c r="H5" s="1148"/>
      <c r="I5" s="161"/>
      <c r="J5" s="161"/>
      <c r="K5" s="34"/>
    </row>
    <row r="6" spans="1:12" ht="25.35" customHeight="1">
      <c r="C6" s="1148"/>
      <c r="D6" s="1148"/>
      <c r="E6" s="1148"/>
      <c r="F6" s="1174"/>
      <c r="G6" s="1857"/>
      <c r="H6" s="1858"/>
      <c r="I6" s="161"/>
    </row>
    <row r="7" spans="1:12" ht="9" customHeight="1">
      <c r="C7" s="1148"/>
      <c r="D7" s="1148"/>
      <c r="E7" s="1148"/>
      <c r="F7" s="444"/>
      <c r="G7" s="445"/>
      <c r="H7" s="1148"/>
    </row>
    <row r="8" spans="1:12" ht="25.35" customHeight="1" thickBot="1">
      <c r="C8" s="1148"/>
      <c r="D8" s="34"/>
      <c r="F8" s="1185" t="s">
        <v>1278</v>
      </c>
      <c r="G8" s="1178">
        <f>G126</f>
        <v>63786</v>
      </c>
      <c r="H8" s="1148"/>
    </row>
    <row r="9" spans="1:12" ht="15.75" thickTop="1" thickBot="1"/>
    <row r="10" spans="1:12" ht="12" customHeight="1">
      <c r="A10" s="2033" t="s">
        <v>990</v>
      </c>
      <c r="B10" s="2035" t="s">
        <v>383</v>
      </c>
      <c r="C10" s="1828" t="s">
        <v>899</v>
      </c>
      <c r="D10" s="1828" t="s">
        <v>632</v>
      </c>
      <c r="E10" s="2031" t="s">
        <v>1279</v>
      </c>
      <c r="F10" s="1169"/>
      <c r="G10" s="1169"/>
      <c r="H10" s="719"/>
    </row>
    <row r="11" spans="1:12" ht="66" customHeight="1" thickBot="1">
      <c r="A11" s="2034"/>
      <c r="B11" s="2036"/>
      <c r="C11" s="2037"/>
      <c r="D11" s="2037"/>
      <c r="E11" s="2032"/>
      <c r="F11" s="720" t="s">
        <v>1280</v>
      </c>
      <c r="G11" s="731" t="s">
        <v>1281</v>
      </c>
      <c r="H11" s="19" t="s">
        <v>997</v>
      </c>
    </row>
    <row r="12" spans="1:12" ht="40.35" customHeight="1" thickTop="1">
      <c r="A12" s="722">
        <v>1</v>
      </c>
      <c r="B12" s="723">
        <v>1</v>
      </c>
      <c r="C12" s="554" t="str">
        <f>IF($B12="","",VLOOKUP($B12,②従事者明細!$A$3:$L$45,2,FALSE))</f>
        <v>〇〇太郎</v>
      </c>
      <c r="D12" s="1048">
        <v>44830</v>
      </c>
      <c r="E12" s="724" t="s">
        <v>1282</v>
      </c>
      <c r="F12" s="725">
        <v>25000</v>
      </c>
      <c r="G12" s="726">
        <v>30893</v>
      </c>
      <c r="H12" s="727" t="s">
        <v>1283</v>
      </c>
    </row>
    <row r="13" spans="1:12" ht="40.35" customHeight="1">
      <c r="A13" s="722">
        <v>1</v>
      </c>
      <c r="B13" s="438">
        <v>1</v>
      </c>
      <c r="C13" s="72" t="str">
        <f>IF($B13="","",VLOOKUP($B13,②従事者明細!$A$3:$L$45,2,FALSE))</f>
        <v>〇〇太郎</v>
      </c>
      <c r="D13" s="1047">
        <v>44891</v>
      </c>
      <c r="E13" s="724" t="s">
        <v>1284</v>
      </c>
      <c r="F13" s="706">
        <v>25000</v>
      </c>
      <c r="G13" s="716">
        <v>32893</v>
      </c>
      <c r="H13" s="727" t="s">
        <v>1283</v>
      </c>
      <c r="K13" s="55"/>
      <c r="L13" s="55"/>
    </row>
    <row r="14" spans="1:12" ht="40.35" customHeight="1">
      <c r="A14" s="707"/>
      <c r="B14" s="438"/>
      <c r="C14" s="72" t="str">
        <f>IF($B14="","",VLOOKUP($B14,②従事者明細!$A$3:$L$45,2,FALSE))</f>
        <v/>
      </c>
      <c r="D14" s="715"/>
      <c r="E14" s="701"/>
      <c r="F14" s="706"/>
      <c r="G14" s="702"/>
      <c r="H14" s="703"/>
      <c r="K14" s="55"/>
      <c r="L14" s="55"/>
    </row>
    <row r="15" spans="1:12" ht="40.35" customHeight="1">
      <c r="A15" s="707"/>
      <c r="B15" s="438"/>
      <c r="C15" s="72" t="str">
        <f>IF($B15="","",VLOOKUP($B15,②従事者明細!$A$3:$L$45,2,FALSE))</f>
        <v/>
      </c>
      <c r="D15" s="715"/>
      <c r="E15" s="704"/>
      <c r="F15" s="706"/>
      <c r="G15" s="702"/>
      <c r="H15" s="705"/>
      <c r="K15" s="55"/>
      <c r="L15" s="55"/>
    </row>
    <row r="16" spans="1:12" ht="40.35" customHeight="1">
      <c r="A16" s="707"/>
      <c r="B16" s="438"/>
      <c r="C16" s="72" t="str">
        <f>IF($B16="","",VLOOKUP($B16,②従事者明細!$A$3:$L$45,2,FALSE))</f>
        <v/>
      </c>
      <c r="D16" s="715"/>
      <c r="E16" s="701"/>
      <c r="F16" s="706"/>
      <c r="G16" s="702"/>
      <c r="H16" s="703"/>
      <c r="K16" s="55"/>
      <c r="L16" s="55"/>
    </row>
    <row r="17" spans="1:12" ht="40.35" customHeight="1">
      <c r="A17" s="707"/>
      <c r="B17" s="438"/>
      <c r="C17" s="72"/>
      <c r="D17" s="700"/>
      <c r="E17" s="717"/>
      <c r="F17" s="706"/>
      <c r="G17" s="706"/>
      <c r="H17" s="708" t="str">
        <f t="shared" ref="H17:H74" si="0">IF(F17="","",G17-F17+1)</f>
        <v/>
      </c>
      <c r="K17" s="55"/>
      <c r="L17" s="55"/>
    </row>
    <row r="18" spans="1:12" ht="40.35" customHeight="1">
      <c r="A18" s="707"/>
      <c r="B18" s="438"/>
      <c r="C18" s="72"/>
      <c r="D18" s="700"/>
      <c r="E18" s="717"/>
      <c r="F18" s="706"/>
      <c r="G18" s="706"/>
      <c r="H18" s="708" t="str">
        <f t="shared" si="0"/>
        <v/>
      </c>
      <c r="K18" s="55"/>
      <c r="L18" s="55"/>
    </row>
    <row r="19" spans="1:12" ht="40.35" customHeight="1">
      <c r="A19" s="707"/>
      <c r="B19" s="438"/>
      <c r="C19" s="72"/>
      <c r="D19" s="700"/>
      <c r="E19" s="717"/>
      <c r="F19" s="706"/>
      <c r="G19" s="706"/>
      <c r="H19" s="708" t="str">
        <f t="shared" si="0"/>
        <v/>
      </c>
      <c r="K19" s="55"/>
      <c r="L19" s="55"/>
    </row>
    <row r="20" spans="1:12" hidden="1">
      <c r="A20" s="707"/>
      <c r="B20" s="438"/>
      <c r="C20" s="72"/>
      <c r="D20" s="700"/>
      <c r="E20" s="717"/>
      <c r="F20" s="706"/>
      <c r="G20" s="706"/>
      <c r="H20" s="708" t="str">
        <f t="shared" si="0"/>
        <v/>
      </c>
      <c r="K20" s="55"/>
      <c r="L20" s="55"/>
    </row>
    <row r="21" spans="1:12" hidden="1">
      <c r="A21" s="707"/>
      <c r="B21" s="438"/>
      <c r="C21" s="72"/>
      <c r="D21" s="700"/>
      <c r="E21" s="717"/>
      <c r="F21" s="706"/>
      <c r="G21" s="706"/>
      <c r="H21" s="708" t="str">
        <f t="shared" si="0"/>
        <v/>
      </c>
      <c r="K21" s="55"/>
      <c r="L21" s="55"/>
    </row>
    <row r="22" spans="1:12" hidden="1">
      <c r="A22" s="707"/>
      <c r="B22" s="438"/>
      <c r="C22" s="72"/>
      <c r="D22" s="700"/>
      <c r="E22" s="717"/>
      <c r="F22" s="706"/>
      <c r="G22" s="706"/>
      <c r="H22" s="708" t="str">
        <f t="shared" si="0"/>
        <v/>
      </c>
      <c r="K22" s="55"/>
      <c r="L22" s="55"/>
    </row>
    <row r="23" spans="1:12" hidden="1">
      <c r="A23" s="707"/>
      <c r="B23" s="438"/>
      <c r="C23" s="72"/>
      <c r="D23" s="700"/>
      <c r="E23" s="717"/>
      <c r="F23" s="706"/>
      <c r="G23" s="706"/>
      <c r="H23" s="708" t="str">
        <f t="shared" si="0"/>
        <v/>
      </c>
      <c r="K23" s="55"/>
      <c r="L23" s="55"/>
    </row>
    <row r="24" spans="1:12" hidden="1">
      <c r="A24" s="707"/>
      <c r="B24" s="438"/>
      <c r="C24" s="72"/>
      <c r="D24" s="700"/>
      <c r="E24" s="717"/>
      <c r="F24" s="706"/>
      <c r="G24" s="706"/>
      <c r="H24" s="708" t="str">
        <f t="shared" si="0"/>
        <v/>
      </c>
      <c r="J24" s="56">
        <f>J21+F23</f>
        <v>0</v>
      </c>
      <c r="K24" s="55"/>
      <c r="L24" s="55"/>
    </row>
    <row r="25" spans="1:12" hidden="1">
      <c r="A25" s="707"/>
      <c r="B25" s="438"/>
      <c r="C25" s="72"/>
      <c r="D25" s="700"/>
      <c r="E25" s="717"/>
      <c r="F25" s="706"/>
      <c r="G25" s="706"/>
      <c r="H25" s="708" t="str">
        <f t="shared" si="0"/>
        <v/>
      </c>
      <c r="K25" s="55"/>
      <c r="L25" s="55"/>
    </row>
    <row r="26" spans="1:12" hidden="1">
      <c r="A26" s="707"/>
      <c r="B26" s="438"/>
      <c r="C26" s="72"/>
      <c r="D26" s="700"/>
      <c r="E26" s="717"/>
      <c r="F26" s="706"/>
      <c r="G26" s="706"/>
      <c r="H26" s="708" t="str">
        <f t="shared" si="0"/>
        <v/>
      </c>
      <c r="K26" s="55"/>
      <c r="L26" s="55"/>
    </row>
    <row r="27" spans="1:12" hidden="1">
      <c r="A27" s="707"/>
      <c r="B27" s="438"/>
      <c r="C27" s="72"/>
      <c r="D27" s="700"/>
      <c r="E27" s="717"/>
      <c r="F27" s="706"/>
      <c r="G27" s="706"/>
      <c r="H27" s="708" t="str">
        <f t="shared" si="0"/>
        <v/>
      </c>
      <c r="K27" s="55"/>
      <c r="L27" s="55"/>
    </row>
    <row r="28" spans="1:12" hidden="1">
      <c r="A28" s="707"/>
      <c r="B28" s="438"/>
      <c r="C28" s="72"/>
      <c r="D28" s="700"/>
      <c r="E28" s="717"/>
      <c r="F28" s="706"/>
      <c r="G28" s="706"/>
      <c r="H28" s="708" t="str">
        <f t="shared" si="0"/>
        <v/>
      </c>
      <c r="K28" s="55"/>
      <c r="L28" s="55"/>
    </row>
    <row r="29" spans="1:12" hidden="1">
      <c r="A29" s="707"/>
      <c r="B29" s="438"/>
      <c r="C29" s="72"/>
      <c r="D29" s="700"/>
      <c r="E29" s="717"/>
      <c r="F29" s="706"/>
      <c r="G29" s="706"/>
      <c r="H29" s="708" t="str">
        <f t="shared" si="0"/>
        <v/>
      </c>
      <c r="K29" s="55"/>
      <c r="L29" s="55"/>
    </row>
    <row r="30" spans="1:12" hidden="1">
      <c r="A30" s="707"/>
      <c r="B30" s="438"/>
      <c r="C30" s="72"/>
      <c r="D30" s="700"/>
      <c r="E30" s="717"/>
      <c r="F30" s="706"/>
      <c r="G30" s="706"/>
      <c r="H30" s="708" t="str">
        <f t="shared" si="0"/>
        <v/>
      </c>
      <c r="K30" s="55"/>
      <c r="L30" s="55"/>
    </row>
    <row r="31" spans="1:12" hidden="1">
      <c r="A31" s="707"/>
      <c r="B31" s="438"/>
      <c r="C31" s="72"/>
      <c r="D31" s="700"/>
      <c r="E31" s="717"/>
      <c r="F31" s="706"/>
      <c r="G31" s="706"/>
      <c r="H31" s="708" t="str">
        <f t="shared" si="0"/>
        <v/>
      </c>
      <c r="K31" s="55"/>
      <c r="L31" s="55"/>
    </row>
    <row r="32" spans="1:12" hidden="1">
      <c r="A32" s="707"/>
      <c r="B32" s="438"/>
      <c r="C32" s="72"/>
      <c r="D32" s="700"/>
      <c r="E32" s="717"/>
      <c r="F32" s="706"/>
      <c r="G32" s="706"/>
      <c r="H32" s="708" t="str">
        <f t="shared" si="0"/>
        <v/>
      </c>
      <c r="K32" s="55"/>
      <c r="L32" s="55"/>
    </row>
    <row r="33" spans="1:12" ht="24" hidden="1" customHeight="1">
      <c r="A33" s="707"/>
      <c r="B33" s="438"/>
      <c r="C33" s="72"/>
      <c r="D33" s="700"/>
      <c r="E33" s="717"/>
      <c r="F33" s="706"/>
      <c r="G33" s="706"/>
      <c r="H33" s="708" t="str">
        <f t="shared" si="0"/>
        <v/>
      </c>
      <c r="K33" s="55"/>
      <c r="L33" s="55"/>
    </row>
    <row r="34" spans="1:12" ht="24" hidden="1" customHeight="1">
      <c r="A34" s="709"/>
      <c r="B34" s="438"/>
      <c r="C34" s="72" t="str">
        <f>IF($B34="","",VLOOKUP($B34,②従事者明細!$A$3:$L$45,2,FALSE))</f>
        <v/>
      </c>
      <c r="D34" s="700" t="str">
        <f>IF($B34="","",VLOOKUP($B34,②従事者明細!$A$3:$L$45,3,FALSE))</f>
        <v/>
      </c>
      <c r="E34" s="717" t="str">
        <f>IF($B34="","",VLOOKUP($B34,②従事者明細!$A$3:$L$45,6,FALSE))</f>
        <v/>
      </c>
      <c r="F34" s="706"/>
      <c r="G34" s="706"/>
      <c r="H34" s="708" t="str">
        <f t="shared" si="0"/>
        <v/>
      </c>
      <c r="K34" s="55"/>
      <c r="L34" s="55"/>
    </row>
    <row r="35" spans="1:12" ht="24" hidden="1" customHeight="1">
      <c r="A35" s="709"/>
      <c r="B35" s="438"/>
      <c r="C35" s="72" t="str">
        <f>IF($B35="","",VLOOKUP($B35,②従事者明細!$A$3:$L$45,2,FALSE))</f>
        <v/>
      </c>
      <c r="D35" s="700" t="str">
        <f>IF($B35="","",VLOOKUP($B35,②従事者明細!$A$3:$L$45,3,FALSE))</f>
        <v/>
      </c>
      <c r="E35" s="717" t="str">
        <f>IF($B35="","",VLOOKUP($B35,②従事者明細!$A$3:$L$45,6,FALSE))</f>
        <v/>
      </c>
      <c r="F35" s="706"/>
      <c r="G35" s="706"/>
      <c r="H35" s="708" t="str">
        <f t="shared" si="0"/>
        <v/>
      </c>
    </row>
    <row r="36" spans="1:12" ht="24" hidden="1" customHeight="1">
      <c r="A36" s="709"/>
      <c r="B36" s="438"/>
      <c r="C36" s="72" t="str">
        <f>IF($B36="","",VLOOKUP($B36,②従事者明細!$A$3:$L$45,2,FALSE))</f>
        <v/>
      </c>
      <c r="D36" s="700" t="str">
        <f>IF($B36="","",VLOOKUP($B36,②従事者明細!$A$3:$L$45,3,FALSE))</f>
        <v/>
      </c>
      <c r="E36" s="717" t="str">
        <f>IF($B36="","",VLOOKUP($B36,②従事者明細!$A$3:$L$45,6,FALSE))</f>
        <v/>
      </c>
      <c r="F36" s="706"/>
      <c r="G36" s="706"/>
      <c r="H36" s="708" t="str">
        <f t="shared" si="0"/>
        <v/>
      </c>
    </row>
    <row r="37" spans="1:12" ht="24" hidden="1" customHeight="1">
      <c r="A37" s="709"/>
      <c r="B37" s="438"/>
      <c r="C37" s="72" t="str">
        <f>IF($B37="","",VLOOKUP($B37,②従事者明細!$A$3:$L$45,2,FALSE))</f>
        <v/>
      </c>
      <c r="D37" s="700" t="str">
        <f>IF($B37="","",VLOOKUP($B37,②従事者明細!$A$3:$L$45,3,FALSE))</f>
        <v/>
      </c>
      <c r="E37" s="717" t="str">
        <f>IF($B37="","",VLOOKUP($B37,②従事者明細!$A$3:$L$45,6,FALSE))</f>
        <v/>
      </c>
      <c r="F37" s="706"/>
      <c r="G37" s="706"/>
      <c r="H37" s="708" t="str">
        <f t="shared" si="0"/>
        <v/>
      </c>
    </row>
    <row r="38" spans="1:12" ht="24" hidden="1" customHeight="1">
      <c r="A38" s="709"/>
      <c r="B38" s="438"/>
      <c r="C38" s="72" t="str">
        <f>IF($B38="","",VLOOKUP($B38,②従事者明細!$A$3:$L$45,2,FALSE))</f>
        <v/>
      </c>
      <c r="D38" s="700" t="str">
        <f>IF($B38="","",VLOOKUP($B38,②従事者明細!$A$3:$L$45,3,FALSE))</f>
        <v/>
      </c>
      <c r="E38" s="717" t="str">
        <f>IF($B38="","",VLOOKUP($B38,②従事者明細!$A$3:$L$45,6,FALSE))</f>
        <v/>
      </c>
      <c r="F38" s="706"/>
      <c r="G38" s="706"/>
      <c r="H38" s="708" t="str">
        <f t="shared" si="0"/>
        <v/>
      </c>
    </row>
    <row r="39" spans="1:12" ht="24" hidden="1" customHeight="1">
      <c r="A39" s="709"/>
      <c r="B39" s="438"/>
      <c r="C39" s="72" t="str">
        <f>IF($B39="","",VLOOKUP($B39,②従事者明細!$A$3:$L$45,2,FALSE))</f>
        <v/>
      </c>
      <c r="D39" s="700" t="str">
        <f>IF($B39="","",VLOOKUP($B39,②従事者明細!$A$3:$L$45,3,FALSE))</f>
        <v/>
      </c>
      <c r="E39" s="717" t="str">
        <f>IF($B39="","",VLOOKUP($B39,②従事者明細!$A$3:$L$45,6,FALSE))</f>
        <v/>
      </c>
      <c r="F39" s="706"/>
      <c r="G39" s="706"/>
      <c r="H39" s="708" t="str">
        <f t="shared" si="0"/>
        <v/>
      </c>
    </row>
    <row r="40" spans="1:12" ht="24" hidden="1" customHeight="1">
      <c r="A40" s="709"/>
      <c r="B40" s="438"/>
      <c r="C40" s="72" t="str">
        <f>IF($B40="","",VLOOKUP($B40,②従事者明細!$A$3:$L$45,2,FALSE))</f>
        <v/>
      </c>
      <c r="D40" s="700" t="str">
        <f>IF($B40="","",VLOOKUP($B40,②従事者明細!$A$3:$L$45,3,FALSE))</f>
        <v/>
      </c>
      <c r="E40" s="717" t="str">
        <f>IF($B40="","",VLOOKUP($B40,②従事者明細!$A$3:$L$45,6,FALSE))</f>
        <v/>
      </c>
      <c r="F40" s="706"/>
      <c r="G40" s="706"/>
      <c r="H40" s="708" t="str">
        <f t="shared" si="0"/>
        <v/>
      </c>
    </row>
    <row r="41" spans="1:12" ht="24" hidden="1" customHeight="1">
      <c r="A41" s="709"/>
      <c r="B41" s="438"/>
      <c r="C41" s="72" t="str">
        <f>IF($B41="","",VLOOKUP($B41,②従事者明細!$A$3:$L$45,2,FALSE))</f>
        <v/>
      </c>
      <c r="D41" s="700" t="str">
        <f>IF($B41="","",VLOOKUP($B41,②従事者明細!$A$3:$L$45,3,FALSE))</f>
        <v/>
      </c>
      <c r="E41" s="717" t="str">
        <f>IF($B41="","",VLOOKUP($B41,②従事者明細!$A$3:$L$45,6,FALSE))</f>
        <v/>
      </c>
      <c r="F41" s="706"/>
      <c r="G41" s="706"/>
      <c r="H41" s="708" t="str">
        <f t="shared" si="0"/>
        <v/>
      </c>
    </row>
    <row r="42" spans="1:12" ht="24" hidden="1" customHeight="1">
      <c r="A42" s="709"/>
      <c r="B42" s="438"/>
      <c r="C42" s="72" t="str">
        <f>IF($B42="","",VLOOKUP($B42,②従事者明細!$A$3:$L$45,2,FALSE))</f>
        <v/>
      </c>
      <c r="D42" s="700" t="str">
        <f>IF($B42="","",VLOOKUP($B42,②従事者明細!$A$3:$L$45,3,FALSE))</f>
        <v/>
      </c>
      <c r="E42" s="717" t="str">
        <f>IF($B42="","",VLOOKUP($B42,②従事者明細!$A$3:$L$45,6,FALSE))</f>
        <v/>
      </c>
      <c r="F42" s="706"/>
      <c r="G42" s="706"/>
      <c r="H42" s="708" t="str">
        <f t="shared" si="0"/>
        <v/>
      </c>
    </row>
    <row r="43" spans="1:12" ht="24" hidden="1" customHeight="1">
      <c r="A43" s="709"/>
      <c r="B43" s="438"/>
      <c r="C43" s="72" t="str">
        <f>IF($B43="","",VLOOKUP($B43,②従事者明細!$A$3:$L$45,2,FALSE))</f>
        <v/>
      </c>
      <c r="D43" s="700" t="str">
        <f>IF($B43="","",VLOOKUP($B43,②従事者明細!$A$3:$L$45,3,FALSE))</f>
        <v/>
      </c>
      <c r="E43" s="717" t="str">
        <f>IF($B43="","",VLOOKUP($B43,②従事者明細!$A$3:$L$45,6,FALSE))</f>
        <v/>
      </c>
      <c r="F43" s="706"/>
      <c r="G43" s="706"/>
      <c r="H43" s="708" t="str">
        <f t="shared" si="0"/>
        <v/>
      </c>
    </row>
    <row r="44" spans="1:12" ht="24" hidden="1" customHeight="1">
      <c r="A44" s="709"/>
      <c r="B44" s="438"/>
      <c r="C44" s="72" t="str">
        <f>IF($B44="","",VLOOKUP($B44,②従事者明細!$A$3:$L$45,2,FALSE))</f>
        <v/>
      </c>
      <c r="D44" s="700" t="str">
        <f>IF($B44="","",VLOOKUP($B44,②従事者明細!$A$3:$L$45,3,FALSE))</f>
        <v/>
      </c>
      <c r="E44" s="717" t="str">
        <f>IF($B44="","",VLOOKUP($B44,②従事者明細!$A$3:$L$45,6,FALSE))</f>
        <v/>
      </c>
      <c r="F44" s="706"/>
      <c r="G44" s="706"/>
      <c r="H44" s="708" t="str">
        <f t="shared" si="0"/>
        <v/>
      </c>
    </row>
    <row r="45" spans="1:12" ht="24" hidden="1" customHeight="1">
      <c r="A45" s="709"/>
      <c r="B45" s="438"/>
      <c r="C45" s="72" t="str">
        <f>IF($B45="","",VLOOKUP($B45,②従事者明細!$A$3:$L$45,2,FALSE))</f>
        <v/>
      </c>
      <c r="D45" s="700" t="str">
        <f>IF($B45="","",VLOOKUP($B45,②従事者明細!$A$3:$L$45,3,FALSE))</f>
        <v/>
      </c>
      <c r="E45" s="717" t="str">
        <f>IF($B45="","",VLOOKUP($B45,②従事者明細!$A$3:$L$45,6,FALSE))</f>
        <v/>
      </c>
      <c r="F45" s="706"/>
      <c r="G45" s="706"/>
      <c r="H45" s="708" t="str">
        <f t="shared" si="0"/>
        <v/>
      </c>
    </row>
    <row r="46" spans="1:12" ht="24" hidden="1" customHeight="1">
      <c r="A46" s="709"/>
      <c r="B46" s="438"/>
      <c r="C46" s="72" t="str">
        <f>IF($B46="","",VLOOKUP($B46,②従事者明細!$A$3:$L$45,2,FALSE))</f>
        <v/>
      </c>
      <c r="D46" s="700" t="str">
        <f>IF($B46="","",VLOOKUP($B46,②従事者明細!$A$3:$L$45,3,FALSE))</f>
        <v/>
      </c>
      <c r="E46" s="717" t="str">
        <f>IF($B46="","",VLOOKUP($B46,②従事者明細!$A$3:$L$45,6,FALSE))</f>
        <v/>
      </c>
      <c r="F46" s="706"/>
      <c r="G46" s="706"/>
      <c r="H46" s="708" t="str">
        <f t="shared" si="0"/>
        <v/>
      </c>
    </row>
    <row r="47" spans="1:12" ht="24" hidden="1" customHeight="1">
      <c r="A47" s="709"/>
      <c r="B47" s="438"/>
      <c r="C47" s="72" t="str">
        <f>IF($B47="","",VLOOKUP($B47,②従事者明細!$A$3:$L$45,2,FALSE))</f>
        <v/>
      </c>
      <c r="D47" s="700" t="str">
        <f>IF($B47="","",VLOOKUP($B47,②従事者明細!$A$3:$L$45,3,FALSE))</f>
        <v/>
      </c>
      <c r="E47" s="717" t="str">
        <f>IF($B47="","",VLOOKUP($B47,②従事者明細!$A$3:$L$45,6,FALSE))</f>
        <v/>
      </c>
      <c r="F47" s="706"/>
      <c r="G47" s="706"/>
      <c r="H47" s="708" t="str">
        <f t="shared" si="0"/>
        <v/>
      </c>
    </row>
    <row r="48" spans="1:12" ht="24" hidden="1" customHeight="1">
      <c r="A48" s="709"/>
      <c r="B48" s="438"/>
      <c r="C48" s="72" t="str">
        <f>IF($B48="","",VLOOKUP($B48,②従事者明細!$A$3:$L$45,2,FALSE))</f>
        <v/>
      </c>
      <c r="D48" s="700" t="str">
        <f>IF($B48="","",VLOOKUP($B48,②従事者明細!$A$3:$L$45,3,FALSE))</f>
        <v/>
      </c>
      <c r="E48" s="717" t="str">
        <f>IF($B48="","",VLOOKUP($B48,②従事者明細!$A$3:$L$45,6,FALSE))</f>
        <v/>
      </c>
      <c r="F48" s="706"/>
      <c r="G48" s="706"/>
      <c r="H48" s="708" t="str">
        <f t="shared" si="0"/>
        <v/>
      </c>
    </row>
    <row r="49" spans="1:8" ht="24" hidden="1" customHeight="1">
      <c r="A49" s="709"/>
      <c r="B49" s="438"/>
      <c r="C49" s="72" t="str">
        <f>IF($B49="","",VLOOKUP($B49,②従事者明細!$A$3:$L$45,2,FALSE))</f>
        <v/>
      </c>
      <c r="D49" s="700" t="str">
        <f>IF($B49="","",VLOOKUP($B49,②従事者明細!$A$3:$L$45,3,FALSE))</f>
        <v/>
      </c>
      <c r="E49" s="717" t="str">
        <f>IF($B49="","",VLOOKUP($B49,②従事者明細!$A$3:$L$45,6,FALSE))</f>
        <v/>
      </c>
      <c r="F49" s="706"/>
      <c r="G49" s="706"/>
      <c r="H49" s="708" t="str">
        <f t="shared" si="0"/>
        <v/>
      </c>
    </row>
    <row r="50" spans="1:8" ht="24" hidden="1" customHeight="1">
      <c r="A50" s="709"/>
      <c r="B50" s="438"/>
      <c r="C50" s="72" t="str">
        <f>IF($B50="","",VLOOKUP($B50,②従事者明細!$A$3:$L$45,2,FALSE))</f>
        <v/>
      </c>
      <c r="D50" s="700" t="str">
        <f>IF($B50="","",VLOOKUP($B50,②従事者明細!$A$3:$L$45,3,FALSE))</f>
        <v/>
      </c>
      <c r="E50" s="717" t="str">
        <f>IF($B50="","",VLOOKUP($B50,②従事者明細!$A$3:$L$45,6,FALSE))</f>
        <v/>
      </c>
      <c r="F50" s="706"/>
      <c r="G50" s="706"/>
      <c r="H50" s="708" t="str">
        <f t="shared" si="0"/>
        <v/>
      </c>
    </row>
    <row r="51" spans="1:8" ht="24" hidden="1" customHeight="1">
      <c r="A51" s="709"/>
      <c r="B51" s="438"/>
      <c r="C51" s="72" t="str">
        <f>IF($B51="","",VLOOKUP($B51,②従事者明細!$A$3:$L$45,2,FALSE))</f>
        <v/>
      </c>
      <c r="D51" s="700" t="str">
        <f>IF($B51="","",VLOOKUP($B51,②従事者明細!$A$3:$L$45,3,FALSE))</f>
        <v/>
      </c>
      <c r="E51" s="717" t="str">
        <f>IF($B51="","",VLOOKUP($B51,②従事者明細!$A$3:$L$45,6,FALSE))</f>
        <v/>
      </c>
      <c r="F51" s="706"/>
      <c r="G51" s="706"/>
      <c r="H51" s="708" t="str">
        <f t="shared" si="0"/>
        <v/>
      </c>
    </row>
    <row r="52" spans="1:8" ht="24" hidden="1" customHeight="1">
      <c r="A52" s="709"/>
      <c r="B52" s="438"/>
      <c r="C52" s="72" t="str">
        <f>IF($B52="","",VLOOKUP($B52,②従事者明細!$A$3:$L$45,2,FALSE))</f>
        <v/>
      </c>
      <c r="D52" s="700" t="str">
        <f>IF($B52="","",VLOOKUP($B52,②従事者明細!$A$3:$L$45,3,FALSE))</f>
        <v/>
      </c>
      <c r="E52" s="717" t="str">
        <f>IF($B52="","",VLOOKUP($B52,②従事者明細!$A$3:$L$45,6,FALSE))</f>
        <v/>
      </c>
      <c r="F52" s="706"/>
      <c r="G52" s="706"/>
      <c r="H52" s="708" t="str">
        <f t="shared" si="0"/>
        <v/>
      </c>
    </row>
    <row r="53" spans="1:8" ht="24" hidden="1" customHeight="1">
      <c r="A53" s="709"/>
      <c r="B53" s="438"/>
      <c r="C53" s="72" t="str">
        <f>IF($B53="","",VLOOKUP($B53,②従事者明細!$A$3:$L$45,2,FALSE))</f>
        <v/>
      </c>
      <c r="D53" s="700" t="str">
        <f>IF($B53="","",VLOOKUP($B53,②従事者明細!$A$3:$L$45,3,FALSE))</f>
        <v/>
      </c>
      <c r="E53" s="717" t="str">
        <f>IF($B53="","",VLOOKUP($B53,②従事者明細!$A$3:$L$45,6,FALSE))</f>
        <v/>
      </c>
      <c r="F53" s="706"/>
      <c r="G53" s="706"/>
      <c r="H53" s="708" t="str">
        <f t="shared" si="0"/>
        <v/>
      </c>
    </row>
    <row r="54" spans="1:8" ht="24" hidden="1" customHeight="1">
      <c r="A54" s="709"/>
      <c r="B54" s="438"/>
      <c r="C54" s="72" t="str">
        <f>IF($B54="","",VLOOKUP($B54,②従事者明細!$A$3:$L$45,2,FALSE))</f>
        <v/>
      </c>
      <c r="D54" s="700" t="str">
        <f>IF($B54="","",VLOOKUP($B54,②従事者明細!$A$3:$L$45,3,FALSE))</f>
        <v/>
      </c>
      <c r="E54" s="717" t="str">
        <f>IF($B54="","",VLOOKUP($B54,②従事者明細!$A$3:$L$45,6,FALSE))</f>
        <v/>
      </c>
      <c r="F54" s="706"/>
      <c r="G54" s="706"/>
      <c r="H54" s="708" t="str">
        <f t="shared" si="0"/>
        <v/>
      </c>
    </row>
    <row r="55" spans="1:8" ht="24" hidden="1" customHeight="1">
      <c r="A55" s="709"/>
      <c r="B55" s="438"/>
      <c r="C55" s="72" t="str">
        <f>IF($B55="","",VLOOKUP($B55,②従事者明細!$A$3:$L$45,2,FALSE))</f>
        <v/>
      </c>
      <c r="D55" s="700" t="str">
        <f>IF($B55="","",VLOOKUP($B55,②従事者明細!$A$3:$L$45,3,FALSE))</f>
        <v/>
      </c>
      <c r="E55" s="717" t="str">
        <f>IF($B55="","",VLOOKUP($B55,②従事者明細!$A$3:$L$45,6,FALSE))</f>
        <v/>
      </c>
      <c r="F55" s="706"/>
      <c r="G55" s="706"/>
      <c r="H55" s="708" t="str">
        <f t="shared" si="0"/>
        <v/>
      </c>
    </row>
    <row r="56" spans="1:8" ht="24" hidden="1" customHeight="1">
      <c r="A56" s="709"/>
      <c r="B56" s="438"/>
      <c r="C56" s="72" t="str">
        <f>IF($B56="","",VLOOKUP($B56,②従事者明細!$A$3:$L$45,2,FALSE))</f>
        <v/>
      </c>
      <c r="D56" s="700" t="str">
        <f>IF($B56="","",VLOOKUP($B56,②従事者明細!$A$3:$L$45,3,FALSE))</f>
        <v/>
      </c>
      <c r="E56" s="717" t="str">
        <f>IF($B56="","",VLOOKUP($B56,②従事者明細!$A$3:$L$45,6,FALSE))</f>
        <v/>
      </c>
      <c r="F56" s="706"/>
      <c r="G56" s="706"/>
      <c r="H56" s="708" t="str">
        <f t="shared" si="0"/>
        <v/>
      </c>
    </row>
    <row r="57" spans="1:8" ht="24" hidden="1" customHeight="1">
      <c r="A57" s="709"/>
      <c r="B57" s="438"/>
      <c r="C57" s="72" t="str">
        <f>IF($B57="","",VLOOKUP($B57,②従事者明細!$A$3:$L$45,2,FALSE))</f>
        <v/>
      </c>
      <c r="D57" s="700" t="str">
        <f>IF($B57="","",VLOOKUP($B57,②従事者明細!$A$3:$L$45,3,FALSE))</f>
        <v/>
      </c>
      <c r="E57" s="717" t="str">
        <f>IF($B57="","",VLOOKUP($B57,②従事者明細!$A$3:$L$45,6,FALSE))</f>
        <v/>
      </c>
      <c r="F57" s="706"/>
      <c r="G57" s="706"/>
      <c r="H57" s="708" t="str">
        <f t="shared" si="0"/>
        <v/>
      </c>
    </row>
    <row r="58" spans="1:8" ht="24" hidden="1" customHeight="1">
      <c r="A58" s="709"/>
      <c r="B58" s="438"/>
      <c r="C58" s="72" t="str">
        <f>IF($B58="","",VLOOKUP($B58,②従事者明細!$A$3:$L$45,2,FALSE))</f>
        <v/>
      </c>
      <c r="D58" s="700" t="str">
        <f>IF($B58="","",VLOOKUP($B58,②従事者明細!$A$3:$L$45,3,FALSE))</f>
        <v/>
      </c>
      <c r="E58" s="717" t="str">
        <f>IF($B58="","",VLOOKUP($B58,②従事者明細!$A$3:$L$45,6,FALSE))</f>
        <v/>
      </c>
      <c r="F58" s="706"/>
      <c r="G58" s="706"/>
      <c r="H58" s="708" t="str">
        <f t="shared" si="0"/>
        <v/>
      </c>
    </row>
    <row r="59" spans="1:8" ht="24" hidden="1" customHeight="1">
      <c r="A59" s="709"/>
      <c r="B59" s="438"/>
      <c r="C59" s="72" t="str">
        <f>IF($B59="","",VLOOKUP($B59,②従事者明細!$A$3:$L$45,2,FALSE))</f>
        <v/>
      </c>
      <c r="D59" s="700" t="str">
        <f>IF($B59="","",VLOOKUP($B59,②従事者明細!$A$3:$L$45,3,FALSE))</f>
        <v/>
      </c>
      <c r="E59" s="717" t="str">
        <f>IF($B59="","",VLOOKUP($B59,②従事者明細!$A$3:$L$45,6,FALSE))</f>
        <v/>
      </c>
      <c r="F59" s="706"/>
      <c r="G59" s="706"/>
      <c r="H59" s="708" t="str">
        <f t="shared" si="0"/>
        <v/>
      </c>
    </row>
    <row r="60" spans="1:8" ht="24" hidden="1" customHeight="1">
      <c r="A60" s="709"/>
      <c r="B60" s="438"/>
      <c r="C60" s="72" t="str">
        <f>IF($B60="","",VLOOKUP($B60,②従事者明細!$A$3:$L$45,2,FALSE))</f>
        <v/>
      </c>
      <c r="D60" s="700" t="str">
        <f>IF($B60="","",VLOOKUP($B60,②従事者明細!$A$3:$L$45,3,FALSE))</f>
        <v/>
      </c>
      <c r="E60" s="717" t="str">
        <f>IF($B60="","",VLOOKUP($B60,②従事者明細!$A$3:$L$45,6,FALSE))</f>
        <v/>
      </c>
      <c r="F60" s="706"/>
      <c r="G60" s="706"/>
      <c r="H60" s="708" t="str">
        <f t="shared" si="0"/>
        <v/>
      </c>
    </row>
    <row r="61" spans="1:8" ht="24" hidden="1" customHeight="1">
      <c r="A61" s="709"/>
      <c r="B61" s="438"/>
      <c r="C61" s="72" t="str">
        <f>IF($B61="","",VLOOKUP($B61,②従事者明細!$A$3:$L$45,2,FALSE))</f>
        <v/>
      </c>
      <c r="D61" s="700" t="str">
        <f>IF($B61="","",VLOOKUP($B61,②従事者明細!$A$3:$L$45,3,FALSE))</f>
        <v/>
      </c>
      <c r="E61" s="717" t="str">
        <f>IF($B61="","",VLOOKUP($B61,②従事者明細!$A$3:$L$45,6,FALSE))</f>
        <v/>
      </c>
      <c r="F61" s="706"/>
      <c r="G61" s="706"/>
      <c r="H61" s="708" t="str">
        <f t="shared" si="0"/>
        <v/>
      </c>
    </row>
    <row r="62" spans="1:8" ht="24" hidden="1" customHeight="1">
      <c r="A62" s="709"/>
      <c r="B62" s="438"/>
      <c r="C62" s="72" t="str">
        <f>IF($B62="","",VLOOKUP($B62,②従事者明細!$A$3:$L$45,2,FALSE))</f>
        <v/>
      </c>
      <c r="D62" s="700" t="str">
        <f>IF($B62="","",VLOOKUP($B62,②従事者明細!$A$3:$L$45,3,FALSE))</f>
        <v/>
      </c>
      <c r="E62" s="717" t="str">
        <f>IF($B62="","",VLOOKUP($B62,②従事者明細!$A$3:$L$45,6,FALSE))</f>
        <v/>
      </c>
      <c r="F62" s="706"/>
      <c r="G62" s="706"/>
      <c r="H62" s="708" t="str">
        <f t="shared" si="0"/>
        <v/>
      </c>
    </row>
    <row r="63" spans="1:8" ht="24" hidden="1" customHeight="1">
      <c r="A63" s="709"/>
      <c r="B63" s="438"/>
      <c r="C63" s="72" t="str">
        <f>IF($B63="","",VLOOKUP($B63,②従事者明細!$A$3:$L$45,2,FALSE))</f>
        <v/>
      </c>
      <c r="D63" s="700" t="str">
        <f>IF($B63="","",VLOOKUP($B63,②従事者明細!$A$3:$L$45,3,FALSE))</f>
        <v/>
      </c>
      <c r="E63" s="717" t="str">
        <f>IF($B63="","",VLOOKUP($B63,②従事者明細!$A$3:$L$45,6,FALSE))</f>
        <v/>
      </c>
      <c r="F63" s="706"/>
      <c r="G63" s="706"/>
      <c r="H63" s="708" t="str">
        <f t="shared" si="0"/>
        <v/>
      </c>
    </row>
    <row r="64" spans="1:8" ht="24" hidden="1" customHeight="1">
      <c r="A64" s="709"/>
      <c r="B64" s="438"/>
      <c r="C64" s="72" t="str">
        <f>IF($B64="","",VLOOKUP($B64,②従事者明細!$A$3:$L$45,2,FALSE))</f>
        <v/>
      </c>
      <c r="D64" s="700" t="str">
        <f>IF($B64="","",VLOOKUP($B64,②従事者明細!$A$3:$L$45,3,FALSE))</f>
        <v/>
      </c>
      <c r="E64" s="717" t="str">
        <f>IF($B64="","",VLOOKUP($B64,②従事者明細!$A$3:$L$45,6,FALSE))</f>
        <v/>
      </c>
      <c r="F64" s="706"/>
      <c r="G64" s="706"/>
      <c r="H64" s="708" t="str">
        <f t="shared" si="0"/>
        <v/>
      </c>
    </row>
    <row r="65" spans="1:8" ht="24" hidden="1" customHeight="1">
      <c r="A65" s="709"/>
      <c r="B65" s="438"/>
      <c r="C65" s="72" t="str">
        <f>IF($B65="","",VLOOKUP($B65,②従事者明細!$A$3:$L$45,2,FALSE))</f>
        <v/>
      </c>
      <c r="D65" s="700" t="str">
        <f>IF($B65="","",VLOOKUP($B65,②従事者明細!$A$3:$L$45,3,FALSE))</f>
        <v/>
      </c>
      <c r="E65" s="717" t="str">
        <f>IF($B65="","",VLOOKUP($B65,②従事者明細!$A$3:$L$45,6,FALSE))</f>
        <v/>
      </c>
      <c r="F65" s="706"/>
      <c r="G65" s="706"/>
      <c r="H65" s="708" t="str">
        <f t="shared" si="0"/>
        <v/>
      </c>
    </row>
    <row r="66" spans="1:8" ht="24" hidden="1" customHeight="1">
      <c r="A66" s="709"/>
      <c r="B66" s="438"/>
      <c r="C66" s="72" t="str">
        <f>IF($B66="","",VLOOKUP($B66,②従事者明細!$A$3:$L$45,2,FALSE))</f>
        <v/>
      </c>
      <c r="D66" s="700" t="str">
        <f>IF($B66="","",VLOOKUP($B66,②従事者明細!$A$3:$L$45,3,FALSE))</f>
        <v/>
      </c>
      <c r="E66" s="717" t="str">
        <f>IF($B66="","",VLOOKUP($B66,②従事者明細!$A$3:$L$45,6,FALSE))</f>
        <v/>
      </c>
      <c r="F66" s="706"/>
      <c r="G66" s="706"/>
      <c r="H66" s="708" t="str">
        <f t="shared" si="0"/>
        <v/>
      </c>
    </row>
    <row r="67" spans="1:8" ht="24" hidden="1" customHeight="1">
      <c r="A67" s="709"/>
      <c r="B67" s="438"/>
      <c r="C67" s="72" t="str">
        <f>IF($B67="","",VLOOKUP($B67,②従事者明細!$A$3:$L$45,2,FALSE))</f>
        <v/>
      </c>
      <c r="D67" s="700" t="str">
        <f>IF($B67="","",VLOOKUP($B67,②従事者明細!$A$3:$L$45,3,FALSE))</f>
        <v/>
      </c>
      <c r="E67" s="717" t="str">
        <f>IF($B67="","",VLOOKUP($B67,②従事者明細!$A$3:$L$45,6,FALSE))</f>
        <v/>
      </c>
      <c r="F67" s="706"/>
      <c r="G67" s="706"/>
      <c r="H67" s="708" t="str">
        <f t="shared" si="0"/>
        <v/>
      </c>
    </row>
    <row r="68" spans="1:8" ht="24" hidden="1" customHeight="1">
      <c r="A68" s="709"/>
      <c r="B68" s="438"/>
      <c r="C68" s="72" t="str">
        <f>IF($B68="","",VLOOKUP($B68,②従事者明細!$A$3:$L$45,2,FALSE))</f>
        <v/>
      </c>
      <c r="D68" s="700" t="str">
        <f>IF($B68="","",VLOOKUP($B68,②従事者明細!$A$3:$L$45,3,FALSE))</f>
        <v/>
      </c>
      <c r="E68" s="717" t="str">
        <f>IF($B68="","",VLOOKUP($B68,②従事者明細!$A$3:$L$45,6,FALSE))</f>
        <v/>
      </c>
      <c r="F68" s="706"/>
      <c r="G68" s="706"/>
      <c r="H68" s="708" t="str">
        <f t="shared" si="0"/>
        <v/>
      </c>
    </row>
    <row r="69" spans="1:8" ht="24" hidden="1" customHeight="1">
      <c r="A69" s="709"/>
      <c r="B69" s="438"/>
      <c r="C69" s="72" t="str">
        <f>IF($B69="","",VLOOKUP($B69,②従事者明細!$A$3:$L$45,2,FALSE))</f>
        <v/>
      </c>
      <c r="D69" s="700" t="str">
        <f>IF($B69="","",VLOOKUP($B69,②従事者明細!$A$3:$L$45,3,FALSE))</f>
        <v/>
      </c>
      <c r="E69" s="717" t="str">
        <f>IF($B69="","",VLOOKUP($B69,②従事者明細!$A$3:$L$45,6,FALSE))</f>
        <v/>
      </c>
      <c r="F69" s="706"/>
      <c r="G69" s="706"/>
      <c r="H69" s="708" t="str">
        <f t="shared" si="0"/>
        <v/>
      </c>
    </row>
    <row r="70" spans="1:8" ht="24" hidden="1" customHeight="1">
      <c r="A70" s="709"/>
      <c r="B70" s="438"/>
      <c r="C70" s="72" t="str">
        <f>IF($B70="","",VLOOKUP($B70,②従事者明細!$A$3:$L$45,2,FALSE))</f>
        <v/>
      </c>
      <c r="D70" s="700" t="str">
        <f>IF($B70="","",VLOOKUP($B70,②従事者明細!$A$3:$L$45,3,FALSE))</f>
        <v/>
      </c>
      <c r="E70" s="717" t="str">
        <f>IF($B70="","",VLOOKUP($B70,②従事者明細!$A$3:$L$45,6,FALSE))</f>
        <v/>
      </c>
      <c r="F70" s="706"/>
      <c r="G70" s="706"/>
      <c r="H70" s="708" t="str">
        <f t="shared" si="0"/>
        <v/>
      </c>
    </row>
    <row r="71" spans="1:8" ht="24" hidden="1" customHeight="1">
      <c r="A71" s="709"/>
      <c r="B71" s="438"/>
      <c r="C71" s="72" t="str">
        <f>IF($B71="","",VLOOKUP($B71,②従事者明細!$A$3:$L$45,2,FALSE))</f>
        <v/>
      </c>
      <c r="D71" s="700" t="str">
        <f>IF($B71="","",VLOOKUP($B71,②従事者明細!$A$3:$L$45,3,FALSE))</f>
        <v/>
      </c>
      <c r="E71" s="717" t="str">
        <f>IF($B71="","",VLOOKUP($B71,②従事者明細!$A$3:$L$45,6,FALSE))</f>
        <v/>
      </c>
      <c r="F71" s="706"/>
      <c r="G71" s="706"/>
      <c r="H71" s="708" t="str">
        <f t="shared" si="0"/>
        <v/>
      </c>
    </row>
    <row r="72" spans="1:8" ht="24" hidden="1" customHeight="1">
      <c r="A72" s="709"/>
      <c r="B72" s="438"/>
      <c r="C72" s="72" t="str">
        <f>IF($B72="","",VLOOKUP($B72,②従事者明細!$A$3:$L$45,2,FALSE))</f>
        <v/>
      </c>
      <c r="D72" s="700" t="str">
        <f>IF($B72="","",VLOOKUP($B72,②従事者明細!$A$3:$L$45,3,FALSE))</f>
        <v/>
      </c>
      <c r="E72" s="717" t="str">
        <f>IF($B72="","",VLOOKUP($B72,②従事者明細!$A$3:$L$45,6,FALSE))</f>
        <v/>
      </c>
      <c r="F72" s="706"/>
      <c r="G72" s="706"/>
      <c r="H72" s="708" t="str">
        <f t="shared" si="0"/>
        <v/>
      </c>
    </row>
    <row r="73" spans="1:8" ht="24" hidden="1" customHeight="1">
      <c r="A73" s="709"/>
      <c r="B73" s="438"/>
      <c r="C73" s="72" t="str">
        <f>IF($B73="","",VLOOKUP($B73,②従事者明細!$A$3:$L$45,2,FALSE))</f>
        <v/>
      </c>
      <c r="D73" s="700" t="str">
        <f>IF($B73="","",VLOOKUP($B73,②従事者明細!$A$3:$L$45,3,FALSE))</f>
        <v/>
      </c>
      <c r="E73" s="717" t="str">
        <f>IF($B73="","",VLOOKUP($B73,②従事者明細!$A$3:$L$45,6,FALSE))</f>
        <v/>
      </c>
      <c r="F73" s="706"/>
      <c r="G73" s="706"/>
      <c r="H73" s="708" t="str">
        <f t="shared" si="0"/>
        <v/>
      </c>
    </row>
    <row r="74" spans="1:8" ht="24" hidden="1" customHeight="1">
      <c r="A74" s="709"/>
      <c r="B74" s="438"/>
      <c r="C74" s="72" t="str">
        <f>IF($B74="","",VLOOKUP($B74,②従事者明細!$A$3:$L$45,2,FALSE))</f>
        <v/>
      </c>
      <c r="D74" s="700" t="str">
        <f>IF($B74="","",VLOOKUP($B74,②従事者明細!$A$3:$L$45,3,FALSE))</f>
        <v/>
      </c>
      <c r="E74" s="717" t="str">
        <f>IF($B74="","",VLOOKUP($B74,②従事者明細!$A$3:$L$45,6,FALSE))</f>
        <v/>
      </c>
      <c r="F74" s="706"/>
      <c r="G74" s="706"/>
      <c r="H74" s="708" t="str">
        <f t="shared" si="0"/>
        <v/>
      </c>
    </row>
    <row r="75" spans="1:8" ht="24" hidden="1" customHeight="1">
      <c r="A75" s="709"/>
      <c r="B75" s="438"/>
      <c r="C75" s="72" t="str">
        <f>IF($B75="","",VLOOKUP($B75,②従事者明細!$A$3:$L$45,2,FALSE))</f>
        <v/>
      </c>
      <c r="D75" s="700" t="str">
        <f>IF($B75="","",VLOOKUP($B75,②従事者明細!$A$3:$L$45,3,FALSE))</f>
        <v/>
      </c>
      <c r="E75" s="717" t="str">
        <f>IF($B75="","",VLOOKUP($B75,②従事者明細!$A$3:$L$45,6,FALSE))</f>
        <v/>
      </c>
      <c r="F75" s="706"/>
      <c r="G75" s="706"/>
      <c r="H75" s="708" t="str">
        <f t="shared" ref="H75:H124" si="1">IF(F75="","",G75-F75+1)</f>
        <v/>
      </c>
    </row>
    <row r="76" spans="1:8" ht="24" hidden="1" customHeight="1">
      <c r="A76" s="709"/>
      <c r="B76" s="438"/>
      <c r="C76" s="72" t="str">
        <f>IF($B76="","",VLOOKUP($B76,②従事者明細!$A$3:$L$45,2,FALSE))</f>
        <v/>
      </c>
      <c r="D76" s="700" t="str">
        <f>IF($B76="","",VLOOKUP($B76,②従事者明細!$A$3:$L$45,3,FALSE))</f>
        <v/>
      </c>
      <c r="E76" s="717" t="str">
        <f>IF($B76="","",VLOOKUP($B76,②従事者明細!$A$3:$L$45,6,FALSE))</f>
        <v/>
      </c>
      <c r="F76" s="706"/>
      <c r="G76" s="706"/>
      <c r="H76" s="708" t="str">
        <f t="shared" si="1"/>
        <v/>
      </c>
    </row>
    <row r="77" spans="1:8" ht="24" hidden="1" customHeight="1">
      <c r="A77" s="709"/>
      <c r="B77" s="438"/>
      <c r="C77" s="72" t="str">
        <f>IF($B77="","",VLOOKUP($B77,②従事者明細!$A$3:$L$45,2,FALSE))</f>
        <v/>
      </c>
      <c r="D77" s="700" t="str">
        <f>IF($B77="","",VLOOKUP($B77,②従事者明細!$A$3:$L$45,3,FALSE))</f>
        <v/>
      </c>
      <c r="E77" s="717" t="str">
        <f>IF($B77="","",VLOOKUP($B77,②従事者明細!$A$3:$L$45,6,FALSE))</f>
        <v/>
      </c>
      <c r="F77" s="706"/>
      <c r="G77" s="706"/>
      <c r="H77" s="708" t="str">
        <f t="shared" si="1"/>
        <v/>
      </c>
    </row>
    <row r="78" spans="1:8" ht="24" hidden="1" customHeight="1">
      <c r="A78" s="709"/>
      <c r="B78" s="438"/>
      <c r="C78" s="72" t="str">
        <f>IF($B78="","",VLOOKUP($B78,②従事者明細!$A$3:$L$45,2,FALSE))</f>
        <v/>
      </c>
      <c r="D78" s="700" t="str">
        <f>IF($B78="","",VLOOKUP($B78,②従事者明細!$A$3:$L$45,3,FALSE))</f>
        <v/>
      </c>
      <c r="E78" s="717" t="str">
        <f>IF($B78="","",VLOOKUP($B78,②従事者明細!$A$3:$L$45,6,FALSE))</f>
        <v/>
      </c>
      <c r="F78" s="706"/>
      <c r="G78" s="706"/>
      <c r="H78" s="708" t="str">
        <f t="shared" si="1"/>
        <v/>
      </c>
    </row>
    <row r="79" spans="1:8" ht="24" hidden="1" customHeight="1">
      <c r="A79" s="709"/>
      <c r="B79" s="438"/>
      <c r="C79" s="72" t="str">
        <f>IF($B79="","",VLOOKUP($B79,②従事者明細!$A$3:$L$45,2,FALSE))</f>
        <v/>
      </c>
      <c r="D79" s="700" t="str">
        <f>IF($B79="","",VLOOKUP($B79,②従事者明細!$A$3:$L$45,3,FALSE))</f>
        <v/>
      </c>
      <c r="E79" s="717" t="str">
        <f>IF($B79="","",VLOOKUP($B79,②従事者明細!$A$3:$L$45,6,FALSE))</f>
        <v/>
      </c>
      <c r="F79" s="706"/>
      <c r="G79" s="706"/>
      <c r="H79" s="708" t="str">
        <f t="shared" si="1"/>
        <v/>
      </c>
    </row>
    <row r="80" spans="1:8" ht="24" hidden="1" customHeight="1">
      <c r="A80" s="709"/>
      <c r="B80" s="438"/>
      <c r="C80" s="72" t="str">
        <f>IF($B80="","",VLOOKUP($B80,②従事者明細!$A$3:$L$45,2,FALSE))</f>
        <v/>
      </c>
      <c r="D80" s="700" t="str">
        <f>IF($B80="","",VLOOKUP($B80,②従事者明細!$A$3:$L$45,3,FALSE))</f>
        <v/>
      </c>
      <c r="E80" s="717" t="str">
        <f>IF($B80="","",VLOOKUP($B80,②従事者明細!$A$3:$L$45,6,FALSE))</f>
        <v/>
      </c>
      <c r="F80" s="706"/>
      <c r="G80" s="706"/>
      <c r="H80" s="708" t="str">
        <f t="shared" si="1"/>
        <v/>
      </c>
    </row>
    <row r="81" spans="1:8" ht="24" hidden="1" customHeight="1">
      <c r="A81" s="709"/>
      <c r="B81" s="438"/>
      <c r="C81" s="72" t="str">
        <f>IF($B81="","",VLOOKUP($B81,②従事者明細!$A$3:$L$45,2,FALSE))</f>
        <v/>
      </c>
      <c r="D81" s="700" t="str">
        <f>IF($B81="","",VLOOKUP($B81,②従事者明細!$A$3:$L$45,3,FALSE))</f>
        <v/>
      </c>
      <c r="E81" s="717" t="str">
        <f>IF($B81="","",VLOOKUP($B81,②従事者明細!$A$3:$L$45,6,FALSE))</f>
        <v/>
      </c>
      <c r="F81" s="706"/>
      <c r="G81" s="706"/>
      <c r="H81" s="708" t="str">
        <f t="shared" si="1"/>
        <v/>
      </c>
    </row>
    <row r="82" spans="1:8" ht="24" hidden="1" customHeight="1">
      <c r="A82" s="709"/>
      <c r="B82" s="438"/>
      <c r="C82" s="72" t="str">
        <f>IF($B82="","",VLOOKUP($B82,②従事者明細!$A$3:$L$45,2,FALSE))</f>
        <v/>
      </c>
      <c r="D82" s="700" t="str">
        <f>IF($B82="","",VLOOKUP($B82,②従事者明細!$A$3:$L$45,3,FALSE))</f>
        <v/>
      </c>
      <c r="E82" s="717" t="str">
        <f>IF($B82="","",VLOOKUP($B82,②従事者明細!$A$3:$L$45,6,FALSE))</f>
        <v/>
      </c>
      <c r="F82" s="706"/>
      <c r="G82" s="706"/>
      <c r="H82" s="708" t="str">
        <f t="shared" si="1"/>
        <v/>
      </c>
    </row>
    <row r="83" spans="1:8" ht="24" hidden="1" customHeight="1">
      <c r="A83" s="709"/>
      <c r="B83" s="438"/>
      <c r="C83" s="72" t="str">
        <f>IF($B83="","",VLOOKUP($B83,②従事者明細!$A$3:$L$45,2,FALSE))</f>
        <v/>
      </c>
      <c r="D83" s="700" t="str">
        <f>IF($B83="","",VLOOKUP($B83,②従事者明細!$A$3:$L$45,3,FALSE))</f>
        <v/>
      </c>
      <c r="E83" s="717" t="str">
        <f>IF($B83="","",VLOOKUP($B83,②従事者明細!$A$3:$L$45,6,FALSE))</f>
        <v/>
      </c>
      <c r="F83" s="706"/>
      <c r="G83" s="706"/>
      <c r="H83" s="708" t="str">
        <f t="shared" si="1"/>
        <v/>
      </c>
    </row>
    <row r="84" spans="1:8" ht="24" hidden="1" customHeight="1">
      <c r="A84" s="709"/>
      <c r="B84" s="438"/>
      <c r="C84" s="72" t="str">
        <f>IF($B84="","",VLOOKUP($B84,②従事者明細!$A$3:$L$45,2,FALSE))</f>
        <v/>
      </c>
      <c r="D84" s="700" t="str">
        <f>IF($B84="","",VLOOKUP($B84,②従事者明細!$A$3:$L$45,3,FALSE))</f>
        <v/>
      </c>
      <c r="E84" s="717" t="str">
        <f>IF($B84="","",VLOOKUP($B84,②従事者明細!$A$3:$L$45,6,FALSE))</f>
        <v/>
      </c>
      <c r="F84" s="706"/>
      <c r="G84" s="706"/>
      <c r="H84" s="708" t="str">
        <f t="shared" si="1"/>
        <v/>
      </c>
    </row>
    <row r="85" spans="1:8" ht="24" hidden="1" customHeight="1">
      <c r="A85" s="709"/>
      <c r="B85" s="438"/>
      <c r="C85" s="72" t="str">
        <f>IF($B85="","",VLOOKUP($B85,②従事者明細!$A$3:$L$45,2,FALSE))</f>
        <v/>
      </c>
      <c r="D85" s="700" t="str">
        <f>IF($B85="","",VLOOKUP($B85,②従事者明細!$A$3:$L$45,3,FALSE))</f>
        <v/>
      </c>
      <c r="E85" s="717" t="str">
        <f>IF($B85="","",VLOOKUP($B85,②従事者明細!$A$3:$L$45,6,FALSE))</f>
        <v/>
      </c>
      <c r="F85" s="706"/>
      <c r="G85" s="706"/>
      <c r="H85" s="708" t="str">
        <f t="shared" si="1"/>
        <v/>
      </c>
    </row>
    <row r="86" spans="1:8" ht="24" hidden="1" customHeight="1">
      <c r="A86" s="709"/>
      <c r="B86" s="438"/>
      <c r="C86" s="72" t="str">
        <f>IF($B86="","",VLOOKUP($B86,②従事者明細!$A$3:$L$45,2,FALSE))</f>
        <v/>
      </c>
      <c r="D86" s="700" t="str">
        <f>IF($B86="","",VLOOKUP($B86,②従事者明細!$A$3:$L$45,3,FALSE))</f>
        <v/>
      </c>
      <c r="E86" s="717" t="str">
        <f>IF($B86="","",VLOOKUP($B86,②従事者明細!$A$3:$L$45,6,FALSE))</f>
        <v/>
      </c>
      <c r="F86" s="706"/>
      <c r="G86" s="706"/>
      <c r="H86" s="708" t="str">
        <f t="shared" si="1"/>
        <v/>
      </c>
    </row>
    <row r="87" spans="1:8" ht="24" hidden="1" customHeight="1">
      <c r="A87" s="709"/>
      <c r="B87" s="438"/>
      <c r="C87" s="72" t="str">
        <f>IF($B87="","",VLOOKUP($B87,②従事者明細!$A$3:$L$45,2,FALSE))</f>
        <v/>
      </c>
      <c r="D87" s="700" t="str">
        <f>IF($B87="","",VLOOKUP($B87,②従事者明細!$A$3:$L$45,3,FALSE))</f>
        <v/>
      </c>
      <c r="E87" s="717" t="str">
        <f>IF($B87="","",VLOOKUP($B87,②従事者明細!$A$3:$L$45,6,FALSE))</f>
        <v/>
      </c>
      <c r="F87" s="706"/>
      <c r="G87" s="706"/>
      <c r="H87" s="708" t="str">
        <f t="shared" si="1"/>
        <v/>
      </c>
    </row>
    <row r="88" spans="1:8" ht="24" hidden="1" customHeight="1">
      <c r="A88" s="709"/>
      <c r="B88" s="438"/>
      <c r="C88" s="72" t="str">
        <f>IF($B88="","",VLOOKUP($B88,②従事者明細!$A$3:$L$45,2,FALSE))</f>
        <v/>
      </c>
      <c r="D88" s="700" t="str">
        <f>IF($B88="","",VLOOKUP($B88,②従事者明細!$A$3:$L$45,3,FALSE))</f>
        <v/>
      </c>
      <c r="E88" s="717" t="str">
        <f>IF($B88="","",VLOOKUP($B88,②従事者明細!$A$3:$L$45,6,FALSE))</f>
        <v/>
      </c>
      <c r="F88" s="706"/>
      <c r="G88" s="706"/>
      <c r="H88" s="708" t="str">
        <f t="shared" si="1"/>
        <v/>
      </c>
    </row>
    <row r="89" spans="1:8" ht="24" hidden="1" customHeight="1">
      <c r="A89" s="709"/>
      <c r="B89" s="438"/>
      <c r="C89" s="72" t="str">
        <f>IF($B89="","",VLOOKUP($B89,②従事者明細!$A$3:$L$45,2,FALSE))</f>
        <v/>
      </c>
      <c r="D89" s="700" t="str">
        <f>IF($B89="","",VLOOKUP($B89,②従事者明細!$A$3:$L$45,3,FALSE))</f>
        <v/>
      </c>
      <c r="E89" s="717" t="str">
        <f>IF($B89="","",VLOOKUP($B89,②従事者明細!$A$3:$L$45,6,FALSE))</f>
        <v/>
      </c>
      <c r="F89" s="706"/>
      <c r="G89" s="706"/>
      <c r="H89" s="708" t="str">
        <f t="shared" si="1"/>
        <v/>
      </c>
    </row>
    <row r="90" spans="1:8" ht="24" hidden="1" customHeight="1">
      <c r="A90" s="709"/>
      <c r="B90" s="438"/>
      <c r="C90" s="72" t="str">
        <f>IF($B90="","",VLOOKUP($B90,②従事者明細!$A$3:$L$45,2,FALSE))</f>
        <v/>
      </c>
      <c r="D90" s="700" t="str">
        <f>IF($B90="","",VLOOKUP($B90,②従事者明細!$A$3:$L$45,3,FALSE))</f>
        <v/>
      </c>
      <c r="E90" s="717" t="str">
        <f>IF($B90="","",VLOOKUP($B90,②従事者明細!$A$3:$L$45,6,FALSE))</f>
        <v/>
      </c>
      <c r="F90" s="706"/>
      <c r="G90" s="706"/>
      <c r="H90" s="708" t="str">
        <f t="shared" si="1"/>
        <v/>
      </c>
    </row>
    <row r="91" spans="1:8" ht="24" hidden="1" customHeight="1">
      <c r="A91" s="709"/>
      <c r="B91" s="438"/>
      <c r="C91" s="72" t="str">
        <f>IF($B91="","",VLOOKUP($B91,②従事者明細!$A$3:$L$45,2,FALSE))</f>
        <v/>
      </c>
      <c r="D91" s="700" t="str">
        <f>IF($B91="","",VLOOKUP($B91,②従事者明細!$A$3:$L$45,3,FALSE))</f>
        <v/>
      </c>
      <c r="E91" s="717" t="str">
        <f>IF($B91="","",VLOOKUP($B91,②従事者明細!$A$3:$L$45,6,FALSE))</f>
        <v/>
      </c>
      <c r="F91" s="706"/>
      <c r="G91" s="706"/>
      <c r="H91" s="708" t="str">
        <f t="shared" si="1"/>
        <v/>
      </c>
    </row>
    <row r="92" spans="1:8" ht="24" hidden="1" customHeight="1">
      <c r="A92" s="709"/>
      <c r="B92" s="438"/>
      <c r="C92" s="72" t="str">
        <f>IF($B92="","",VLOOKUP($B92,②従事者明細!$A$3:$L$45,2,FALSE))</f>
        <v/>
      </c>
      <c r="D92" s="700" t="str">
        <f>IF($B92="","",VLOOKUP($B92,②従事者明細!$A$3:$L$45,3,FALSE))</f>
        <v/>
      </c>
      <c r="E92" s="717" t="str">
        <f>IF($B92="","",VLOOKUP($B92,②従事者明細!$A$3:$L$45,6,FALSE))</f>
        <v/>
      </c>
      <c r="F92" s="706"/>
      <c r="G92" s="706"/>
      <c r="H92" s="708" t="str">
        <f t="shared" si="1"/>
        <v/>
      </c>
    </row>
    <row r="93" spans="1:8" ht="24" hidden="1" customHeight="1">
      <c r="A93" s="709"/>
      <c r="B93" s="438"/>
      <c r="C93" s="72" t="str">
        <f>IF($B93="","",VLOOKUP($B93,②従事者明細!$A$3:$L$45,2,FALSE))</f>
        <v/>
      </c>
      <c r="D93" s="700" t="str">
        <f>IF($B93="","",VLOOKUP($B93,②従事者明細!$A$3:$L$45,3,FALSE))</f>
        <v/>
      </c>
      <c r="E93" s="717" t="str">
        <f>IF($B93="","",VLOOKUP($B93,②従事者明細!$A$3:$L$45,6,FALSE))</f>
        <v/>
      </c>
      <c r="F93" s="706"/>
      <c r="G93" s="706"/>
      <c r="H93" s="708" t="str">
        <f t="shared" si="1"/>
        <v/>
      </c>
    </row>
    <row r="94" spans="1:8" ht="24" hidden="1" customHeight="1">
      <c r="A94" s="709"/>
      <c r="B94" s="438"/>
      <c r="C94" s="72" t="str">
        <f>IF($B94="","",VLOOKUP($B94,②従事者明細!$A$3:$L$45,2,FALSE))</f>
        <v/>
      </c>
      <c r="D94" s="700" t="str">
        <f>IF($B94="","",VLOOKUP($B94,②従事者明細!$A$3:$L$45,3,FALSE))</f>
        <v/>
      </c>
      <c r="E94" s="717" t="str">
        <f>IF($B94="","",VLOOKUP($B94,②従事者明細!$A$3:$L$45,6,FALSE))</f>
        <v/>
      </c>
      <c r="F94" s="706"/>
      <c r="G94" s="706"/>
      <c r="H94" s="708" t="str">
        <f t="shared" si="1"/>
        <v/>
      </c>
    </row>
    <row r="95" spans="1:8" ht="24" hidden="1" customHeight="1">
      <c r="A95" s="709"/>
      <c r="B95" s="438"/>
      <c r="C95" s="72" t="str">
        <f>IF($B95="","",VLOOKUP($B95,②従事者明細!$A$3:$L$45,2,FALSE))</f>
        <v/>
      </c>
      <c r="D95" s="700" t="str">
        <f>IF($B95="","",VLOOKUP($B95,②従事者明細!$A$3:$L$45,3,FALSE))</f>
        <v/>
      </c>
      <c r="E95" s="717" t="str">
        <f>IF($B95="","",VLOOKUP($B95,②従事者明細!$A$3:$L$45,6,FALSE))</f>
        <v/>
      </c>
      <c r="F95" s="706"/>
      <c r="G95" s="706"/>
      <c r="H95" s="708" t="str">
        <f t="shared" si="1"/>
        <v/>
      </c>
    </row>
    <row r="96" spans="1:8" ht="24" hidden="1" customHeight="1">
      <c r="A96" s="709"/>
      <c r="B96" s="438"/>
      <c r="C96" s="72" t="str">
        <f>IF($B96="","",VLOOKUP($B96,②従事者明細!$A$3:$L$45,2,FALSE))</f>
        <v/>
      </c>
      <c r="D96" s="700" t="str">
        <f>IF($B96="","",VLOOKUP($B96,②従事者明細!$A$3:$L$45,3,FALSE))</f>
        <v/>
      </c>
      <c r="E96" s="717" t="str">
        <f>IF($B96="","",VLOOKUP($B96,②従事者明細!$A$3:$L$45,6,FALSE))</f>
        <v/>
      </c>
      <c r="F96" s="706"/>
      <c r="G96" s="706"/>
      <c r="H96" s="708" t="str">
        <f t="shared" si="1"/>
        <v/>
      </c>
    </row>
    <row r="97" spans="1:8" ht="24" hidden="1" customHeight="1">
      <c r="A97" s="709"/>
      <c r="B97" s="438"/>
      <c r="C97" s="72" t="str">
        <f>IF($B97="","",VLOOKUP($B97,②従事者明細!$A$3:$L$45,2,FALSE))</f>
        <v/>
      </c>
      <c r="D97" s="700" t="str">
        <f>IF($B97="","",VLOOKUP($B97,②従事者明細!$A$3:$L$45,3,FALSE))</f>
        <v/>
      </c>
      <c r="E97" s="717" t="str">
        <f>IF($B97="","",VLOOKUP($B97,②従事者明細!$A$3:$L$45,6,FALSE))</f>
        <v/>
      </c>
      <c r="F97" s="706"/>
      <c r="G97" s="706"/>
      <c r="H97" s="708" t="str">
        <f t="shared" si="1"/>
        <v/>
      </c>
    </row>
    <row r="98" spans="1:8" ht="24" hidden="1" customHeight="1">
      <c r="A98" s="709"/>
      <c r="B98" s="438"/>
      <c r="C98" s="72" t="str">
        <f>IF($B98="","",VLOOKUP($B98,②従事者明細!$A$3:$L$45,2,FALSE))</f>
        <v/>
      </c>
      <c r="D98" s="700" t="str">
        <f>IF($B98="","",VLOOKUP($B98,②従事者明細!$A$3:$L$45,3,FALSE))</f>
        <v/>
      </c>
      <c r="E98" s="717" t="str">
        <f>IF($B98="","",VLOOKUP($B98,②従事者明細!$A$3:$L$45,6,FALSE))</f>
        <v/>
      </c>
      <c r="F98" s="706"/>
      <c r="G98" s="706"/>
      <c r="H98" s="708" t="str">
        <f t="shared" si="1"/>
        <v/>
      </c>
    </row>
    <row r="99" spans="1:8" ht="24" hidden="1" customHeight="1">
      <c r="A99" s="709"/>
      <c r="B99" s="438"/>
      <c r="C99" s="72" t="str">
        <f>IF($B99="","",VLOOKUP($B99,②従事者明細!$A$3:$L$45,2,FALSE))</f>
        <v/>
      </c>
      <c r="D99" s="700" t="str">
        <f>IF($B99="","",VLOOKUP($B99,②従事者明細!$A$3:$L$45,3,FALSE))</f>
        <v/>
      </c>
      <c r="E99" s="717" t="str">
        <f>IF($B99="","",VLOOKUP($B99,②従事者明細!$A$3:$L$45,6,FALSE))</f>
        <v/>
      </c>
      <c r="F99" s="706"/>
      <c r="G99" s="706"/>
      <c r="H99" s="708" t="str">
        <f t="shared" si="1"/>
        <v/>
      </c>
    </row>
    <row r="100" spans="1:8" ht="24" hidden="1" customHeight="1">
      <c r="A100" s="709"/>
      <c r="B100" s="438"/>
      <c r="C100" s="72" t="str">
        <f>IF($B100="","",VLOOKUP($B100,②従事者明細!$A$3:$L$45,2,FALSE))</f>
        <v/>
      </c>
      <c r="D100" s="700" t="str">
        <f>IF($B100="","",VLOOKUP($B100,②従事者明細!$A$3:$L$45,3,FALSE))</f>
        <v/>
      </c>
      <c r="E100" s="717" t="str">
        <f>IF($B100="","",VLOOKUP($B100,②従事者明細!$A$3:$L$45,6,FALSE))</f>
        <v/>
      </c>
      <c r="F100" s="706"/>
      <c r="G100" s="706"/>
      <c r="H100" s="708" t="str">
        <f t="shared" si="1"/>
        <v/>
      </c>
    </row>
    <row r="101" spans="1:8" ht="24" hidden="1" customHeight="1">
      <c r="A101" s="709"/>
      <c r="B101" s="438"/>
      <c r="C101" s="72" t="str">
        <f>IF($B101="","",VLOOKUP($B101,②従事者明細!$A$3:$L$45,2,FALSE))</f>
        <v/>
      </c>
      <c r="D101" s="700" t="str">
        <f>IF($B101="","",VLOOKUP($B101,②従事者明細!$A$3:$L$45,3,FALSE))</f>
        <v/>
      </c>
      <c r="E101" s="717" t="str">
        <f>IF($B101="","",VLOOKUP($B101,②従事者明細!$A$3:$L$45,6,FALSE))</f>
        <v/>
      </c>
      <c r="F101" s="706"/>
      <c r="G101" s="706"/>
      <c r="H101" s="708" t="str">
        <f t="shared" si="1"/>
        <v/>
      </c>
    </row>
    <row r="102" spans="1:8" ht="24" hidden="1" customHeight="1">
      <c r="A102" s="709"/>
      <c r="B102" s="438"/>
      <c r="C102" s="72" t="str">
        <f>IF($B102="","",VLOOKUP($B102,②従事者明細!$A$3:$L$45,2,FALSE))</f>
        <v/>
      </c>
      <c r="D102" s="700" t="str">
        <f>IF($B102="","",VLOOKUP($B102,②従事者明細!$A$3:$L$45,3,FALSE))</f>
        <v/>
      </c>
      <c r="E102" s="717" t="str">
        <f>IF($B102="","",VLOOKUP($B102,②従事者明細!$A$3:$L$45,6,FALSE))</f>
        <v/>
      </c>
      <c r="F102" s="706"/>
      <c r="G102" s="706"/>
      <c r="H102" s="708" t="str">
        <f t="shared" si="1"/>
        <v/>
      </c>
    </row>
    <row r="103" spans="1:8" ht="24" hidden="1" customHeight="1">
      <c r="A103" s="709"/>
      <c r="B103" s="438"/>
      <c r="C103" s="72" t="str">
        <f>IF($B103="","",VLOOKUP($B103,②従事者明細!$A$3:$L$45,2,FALSE))</f>
        <v/>
      </c>
      <c r="D103" s="700" t="str">
        <f>IF($B103="","",VLOOKUP($B103,②従事者明細!$A$3:$L$45,3,FALSE))</f>
        <v/>
      </c>
      <c r="E103" s="717" t="str">
        <f>IF($B103="","",VLOOKUP($B103,②従事者明細!$A$3:$L$45,6,FALSE))</f>
        <v/>
      </c>
      <c r="F103" s="706"/>
      <c r="G103" s="706"/>
      <c r="H103" s="708" t="str">
        <f t="shared" si="1"/>
        <v/>
      </c>
    </row>
    <row r="104" spans="1:8" ht="24" hidden="1" customHeight="1">
      <c r="A104" s="709"/>
      <c r="B104" s="438"/>
      <c r="C104" s="72" t="str">
        <f>IF($B104="","",VLOOKUP($B104,②従事者明細!$A$3:$L$45,2,FALSE))</f>
        <v/>
      </c>
      <c r="D104" s="700" t="str">
        <f>IF($B104="","",VLOOKUP($B104,②従事者明細!$A$3:$L$45,3,FALSE))</f>
        <v/>
      </c>
      <c r="E104" s="717" t="str">
        <f>IF($B104="","",VLOOKUP($B104,②従事者明細!$A$3:$L$45,6,FALSE))</f>
        <v/>
      </c>
      <c r="F104" s="706"/>
      <c r="G104" s="706"/>
      <c r="H104" s="708" t="str">
        <f t="shared" si="1"/>
        <v/>
      </c>
    </row>
    <row r="105" spans="1:8" ht="24" hidden="1" customHeight="1">
      <c r="A105" s="709"/>
      <c r="B105" s="438"/>
      <c r="C105" s="72" t="str">
        <f>IF($B105="","",VLOOKUP($B105,②従事者明細!$A$3:$L$45,2,FALSE))</f>
        <v/>
      </c>
      <c r="D105" s="700" t="str">
        <f>IF($B105="","",VLOOKUP($B105,②従事者明細!$A$3:$L$45,3,FALSE))</f>
        <v/>
      </c>
      <c r="E105" s="717" t="str">
        <f>IF($B105="","",VLOOKUP($B105,②従事者明細!$A$3:$L$45,6,FALSE))</f>
        <v/>
      </c>
      <c r="F105" s="706"/>
      <c r="G105" s="706"/>
      <c r="H105" s="708" t="str">
        <f t="shared" si="1"/>
        <v/>
      </c>
    </row>
    <row r="106" spans="1:8" ht="24" hidden="1" customHeight="1">
      <c r="A106" s="709"/>
      <c r="B106" s="438"/>
      <c r="C106" s="72" t="str">
        <f>IF($B106="","",VLOOKUP($B106,②従事者明細!$A$3:$L$45,2,FALSE))</f>
        <v/>
      </c>
      <c r="D106" s="700" t="str">
        <f>IF($B106="","",VLOOKUP($B106,②従事者明細!$A$3:$L$45,3,FALSE))</f>
        <v/>
      </c>
      <c r="E106" s="717" t="str">
        <f>IF($B106="","",VLOOKUP($B106,②従事者明細!$A$3:$L$45,6,FALSE))</f>
        <v/>
      </c>
      <c r="F106" s="706"/>
      <c r="G106" s="706"/>
      <c r="H106" s="708" t="str">
        <f t="shared" si="1"/>
        <v/>
      </c>
    </row>
    <row r="107" spans="1:8" ht="24" hidden="1" customHeight="1">
      <c r="A107" s="709"/>
      <c r="B107" s="438"/>
      <c r="C107" s="72" t="str">
        <f>IF($B107="","",VLOOKUP($B107,②従事者明細!$A$3:$L$45,2,FALSE))</f>
        <v/>
      </c>
      <c r="D107" s="700" t="str">
        <f>IF($B107="","",VLOOKUP($B107,②従事者明細!$A$3:$L$45,3,FALSE))</f>
        <v/>
      </c>
      <c r="E107" s="717" t="str">
        <f>IF($B107="","",VLOOKUP($B107,②従事者明細!$A$3:$L$45,6,FALSE))</f>
        <v/>
      </c>
      <c r="F107" s="706"/>
      <c r="G107" s="706"/>
      <c r="H107" s="708" t="str">
        <f t="shared" si="1"/>
        <v/>
      </c>
    </row>
    <row r="108" spans="1:8" ht="24" hidden="1" customHeight="1">
      <c r="A108" s="709"/>
      <c r="B108" s="438"/>
      <c r="C108" s="72" t="str">
        <f>IF($B108="","",VLOOKUP($B108,②従事者明細!$A$3:$L$45,2,FALSE))</f>
        <v/>
      </c>
      <c r="D108" s="700" t="str">
        <f>IF($B108="","",VLOOKUP($B108,②従事者明細!$A$3:$L$45,3,FALSE))</f>
        <v/>
      </c>
      <c r="E108" s="717" t="str">
        <f>IF($B108="","",VLOOKUP($B108,②従事者明細!$A$3:$L$45,6,FALSE))</f>
        <v/>
      </c>
      <c r="F108" s="706"/>
      <c r="G108" s="706"/>
      <c r="H108" s="708" t="str">
        <f t="shared" si="1"/>
        <v/>
      </c>
    </row>
    <row r="109" spans="1:8" ht="24" hidden="1" customHeight="1">
      <c r="A109" s="709"/>
      <c r="B109" s="438"/>
      <c r="C109" s="72" t="str">
        <f>IF($B109="","",VLOOKUP($B109,②従事者明細!$A$3:$L$45,2,FALSE))</f>
        <v/>
      </c>
      <c r="D109" s="700" t="str">
        <f>IF($B109="","",VLOOKUP($B109,②従事者明細!$A$3:$L$45,3,FALSE))</f>
        <v/>
      </c>
      <c r="E109" s="717" t="str">
        <f>IF($B109="","",VLOOKUP($B109,②従事者明細!$A$3:$L$45,6,FALSE))</f>
        <v/>
      </c>
      <c r="F109" s="706"/>
      <c r="G109" s="706"/>
      <c r="H109" s="708" t="str">
        <f t="shared" si="1"/>
        <v/>
      </c>
    </row>
    <row r="110" spans="1:8" ht="24" hidden="1" customHeight="1">
      <c r="A110" s="709"/>
      <c r="B110" s="438"/>
      <c r="C110" s="72" t="str">
        <f>IF($B110="","",VLOOKUP($B110,②従事者明細!$A$3:$L$45,2,FALSE))</f>
        <v/>
      </c>
      <c r="D110" s="700" t="str">
        <f>IF($B110="","",VLOOKUP($B110,②従事者明細!$A$3:$L$45,3,FALSE))</f>
        <v/>
      </c>
      <c r="E110" s="717" t="str">
        <f>IF($B110="","",VLOOKUP($B110,②従事者明細!$A$3:$L$45,6,FALSE))</f>
        <v/>
      </c>
      <c r="F110" s="706"/>
      <c r="G110" s="706"/>
      <c r="H110" s="708" t="str">
        <f t="shared" si="1"/>
        <v/>
      </c>
    </row>
    <row r="111" spans="1:8" ht="24" hidden="1" customHeight="1">
      <c r="A111" s="709"/>
      <c r="B111" s="438"/>
      <c r="C111" s="72" t="str">
        <f>IF($B111="","",VLOOKUP($B111,②従事者明細!$A$3:$L$45,2,FALSE))</f>
        <v/>
      </c>
      <c r="D111" s="700" t="str">
        <f>IF($B111="","",VLOOKUP($B111,②従事者明細!$A$3:$L$45,3,FALSE))</f>
        <v/>
      </c>
      <c r="E111" s="717" t="str">
        <f>IF($B111="","",VLOOKUP($B111,②従事者明細!$A$3:$L$45,6,FALSE))</f>
        <v/>
      </c>
      <c r="F111" s="706"/>
      <c r="G111" s="706"/>
      <c r="H111" s="708" t="str">
        <f t="shared" si="1"/>
        <v/>
      </c>
    </row>
    <row r="112" spans="1:8" ht="24" hidden="1" customHeight="1">
      <c r="A112" s="709"/>
      <c r="B112" s="438"/>
      <c r="C112" s="72" t="str">
        <f>IF($B112="","",VLOOKUP($B112,②従事者明細!$A$3:$L$45,2,FALSE))</f>
        <v/>
      </c>
      <c r="D112" s="700" t="str">
        <f>IF($B112="","",VLOOKUP($B112,②従事者明細!$A$3:$L$45,3,FALSE))</f>
        <v/>
      </c>
      <c r="E112" s="717" t="str">
        <f>IF($B112="","",VLOOKUP($B112,②従事者明細!$A$3:$L$45,6,FALSE))</f>
        <v/>
      </c>
      <c r="F112" s="706"/>
      <c r="G112" s="706"/>
      <c r="H112" s="708" t="str">
        <f t="shared" si="1"/>
        <v/>
      </c>
    </row>
    <row r="113" spans="1:8" ht="24" hidden="1" customHeight="1">
      <c r="A113" s="709"/>
      <c r="B113" s="438"/>
      <c r="C113" s="72" t="str">
        <f>IF($B113="","",VLOOKUP($B113,②従事者明細!$A$3:$L$45,2,FALSE))</f>
        <v/>
      </c>
      <c r="D113" s="700" t="str">
        <f>IF($B113="","",VLOOKUP($B113,②従事者明細!$A$3:$L$45,3,FALSE))</f>
        <v/>
      </c>
      <c r="E113" s="717" t="str">
        <f>IF($B113="","",VLOOKUP($B113,②従事者明細!$A$3:$L$45,6,FALSE))</f>
        <v/>
      </c>
      <c r="F113" s="706"/>
      <c r="G113" s="706"/>
      <c r="H113" s="708" t="str">
        <f t="shared" si="1"/>
        <v/>
      </c>
    </row>
    <row r="114" spans="1:8" ht="24" hidden="1" customHeight="1">
      <c r="A114" s="709"/>
      <c r="B114" s="438"/>
      <c r="C114" s="72" t="str">
        <f>IF($B114="","",VLOOKUP($B114,②従事者明細!$A$3:$L$45,2,FALSE))</f>
        <v/>
      </c>
      <c r="D114" s="700" t="str">
        <f>IF($B114="","",VLOOKUP($B114,②従事者明細!$A$3:$L$45,3,FALSE))</f>
        <v/>
      </c>
      <c r="E114" s="717" t="str">
        <f>IF($B114="","",VLOOKUP($B114,②従事者明細!$A$3:$L$45,6,FALSE))</f>
        <v/>
      </c>
      <c r="F114" s="706"/>
      <c r="G114" s="706"/>
      <c r="H114" s="708" t="str">
        <f t="shared" si="1"/>
        <v/>
      </c>
    </row>
    <row r="115" spans="1:8" ht="24" hidden="1" customHeight="1">
      <c r="A115" s="709"/>
      <c r="B115" s="438"/>
      <c r="C115" s="72" t="str">
        <f>IF($B115="","",VLOOKUP($B115,②従事者明細!$A$3:$L$45,2,FALSE))</f>
        <v/>
      </c>
      <c r="D115" s="700" t="str">
        <f>IF($B115="","",VLOOKUP($B115,②従事者明細!$A$3:$L$45,3,FALSE))</f>
        <v/>
      </c>
      <c r="E115" s="717" t="str">
        <f>IF($B115="","",VLOOKUP($B115,②従事者明細!$A$3:$L$45,6,FALSE))</f>
        <v/>
      </c>
      <c r="F115" s="706"/>
      <c r="G115" s="706"/>
      <c r="H115" s="708" t="str">
        <f t="shared" si="1"/>
        <v/>
      </c>
    </row>
    <row r="116" spans="1:8" ht="24" hidden="1" customHeight="1">
      <c r="A116" s="709"/>
      <c r="B116" s="438"/>
      <c r="C116" s="72" t="str">
        <f>IF($B116="","",VLOOKUP($B116,②従事者明細!$A$3:$L$45,2,FALSE))</f>
        <v/>
      </c>
      <c r="D116" s="700" t="str">
        <f>IF($B116="","",VLOOKUP($B116,②従事者明細!$A$3:$L$45,3,FALSE))</f>
        <v/>
      </c>
      <c r="E116" s="717" t="str">
        <f>IF($B116="","",VLOOKUP($B116,②従事者明細!$A$3:$L$45,6,FALSE))</f>
        <v/>
      </c>
      <c r="F116" s="706"/>
      <c r="G116" s="706"/>
      <c r="H116" s="708" t="str">
        <f t="shared" si="1"/>
        <v/>
      </c>
    </row>
    <row r="117" spans="1:8" ht="24" hidden="1" customHeight="1">
      <c r="A117" s="709"/>
      <c r="B117" s="438"/>
      <c r="C117" s="72" t="str">
        <f>IF($B117="","",VLOOKUP($B117,②従事者明細!$A$3:$L$45,2,FALSE))</f>
        <v/>
      </c>
      <c r="D117" s="700" t="str">
        <f>IF($B117="","",VLOOKUP($B117,②従事者明細!$A$3:$L$45,3,FALSE))</f>
        <v/>
      </c>
      <c r="E117" s="717" t="str">
        <f>IF($B117="","",VLOOKUP($B117,②従事者明細!$A$3:$L$45,6,FALSE))</f>
        <v/>
      </c>
      <c r="F117" s="706"/>
      <c r="G117" s="706"/>
      <c r="H117" s="708" t="str">
        <f t="shared" si="1"/>
        <v/>
      </c>
    </row>
    <row r="118" spans="1:8" ht="24" hidden="1" customHeight="1">
      <c r="A118" s="709"/>
      <c r="B118" s="438"/>
      <c r="C118" s="72" t="str">
        <f>IF($B118="","",VLOOKUP($B118,②従事者明細!$A$3:$L$45,2,FALSE))</f>
        <v/>
      </c>
      <c r="D118" s="700" t="str">
        <f>IF($B118="","",VLOOKUP($B118,②従事者明細!$A$3:$L$45,3,FALSE))</f>
        <v/>
      </c>
      <c r="E118" s="717" t="str">
        <f>IF($B118="","",VLOOKUP($B118,②従事者明細!$A$3:$L$45,6,FALSE))</f>
        <v/>
      </c>
      <c r="F118" s="706"/>
      <c r="G118" s="706"/>
      <c r="H118" s="708" t="str">
        <f t="shared" si="1"/>
        <v/>
      </c>
    </row>
    <row r="119" spans="1:8" ht="24" hidden="1" customHeight="1">
      <c r="A119" s="709"/>
      <c r="B119" s="438"/>
      <c r="C119" s="72" t="str">
        <f>IF($B119="","",VLOOKUP($B119,②従事者明細!$A$3:$L$45,2,FALSE))</f>
        <v/>
      </c>
      <c r="D119" s="700" t="str">
        <f>IF($B119="","",VLOOKUP($B119,②従事者明細!$A$3:$L$45,3,FALSE))</f>
        <v/>
      </c>
      <c r="E119" s="717" t="str">
        <f>IF($B119="","",VLOOKUP($B119,②従事者明細!$A$3:$L$45,6,FALSE))</f>
        <v/>
      </c>
      <c r="F119" s="706"/>
      <c r="G119" s="706"/>
      <c r="H119" s="708" t="str">
        <f t="shared" si="1"/>
        <v/>
      </c>
    </row>
    <row r="120" spans="1:8" ht="24" hidden="1" customHeight="1">
      <c r="A120" s="709"/>
      <c r="B120" s="438"/>
      <c r="C120" s="72" t="str">
        <f>IF($B120="","",VLOOKUP($B120,②従事者明細!$A$3:$L$45,2,FALSE))</f>
        <v/>
      </c>
      <c r="D120" s="700" t="str">
        <f>IF($B120="","",VLOOKUP($B120,②従事者明細!$A$3:$L$45,3,FALSE))</f>
        <v/>
      </c>
      <c r="E120" s="717" t="str">
        <f>IF($B120="","",VLOOKUP($B120,②従事者明細!$A$3:$L$45,6,FALSE))</f>
        <v/>
      </c>
      <c r="F120" s="706"/>
      <c r="G120" s="706"/>
      <c r="H120" s="708" t="str">
        <f t="shared" si="1"/>
        <v/>
      </c>
    </row>
    <row r="121" spans="1:8" ht="24" hidden="1" customHeight="1">
      <c r="A121" s="709"/>
      <c r="B121" s="438"/>
      <c r="C121" s="72" t="str">
        <f>IF($B121="","",VLOOKUP($B121,②従事者明細!$A$3:$L$45,2,FALSE))</f>
        <v/>
      </c>
      <c r="D121" s="700" t="str">
        <f>IF($B121="","",VLOOKUP($B121,②従事者明細!$A$3:$L$45,3,FALSE))</f>
        <v/>
      </c>
      <c r="E121" s="717" t="str">
        <f>IF($B121="","",VLOOKUP($B121,②従事者明細!$A$3:$L$45,6,FALSE))</f>
        <v/>
      </c>
      <c r="F121" s="706"/>
      <c r="G121" s="706"/>
      <c r="H121" s="708" t="str">
        <f t="shared" si="1"/>
        <v/>
      </c>
    </row>
    <row r="122" spans="1:8" ht="24" hidden="1" customHeight="1">
      <c r="A122" s="709"/>
      <c r="B122" s="438"/>
      <c r="C122" s="72" t="str">
        <f>IF($B122="","",VLOOKUP($B122,②従事者明細!$A$3:$L$45,2,FALSE))</f>
        <v/>
      </c>
      <c r="D122" s="700" t="str">
        <f>IF($B122="","",VLOOKUP($B122,②従事者明細!$A$3:$L$45,3,FALSE))</f>
        <v/>
      </c>
      <c r="E122" s="717" t="str">
        <f>IF($B122="","",VLOOKUP($B122,②従事者明細!$A$3:$L$45,6,FALSE))</f>
        <v/>
      </c>
      <c r="F122" s="706"/>
      <c r="G122" s="706"/>
      <c r="H122" s="708" t="str">
        <f t="shared" si="1"/>
        <v/>
      </c>
    </row>
    <row r="123" spans="1:8" ht="24" hidden="1" customHeight="1">
      <c r="A123" s="709"/>
      <c r="B123" s="438"/>
      <c r="C123" s="72" t="str">
        <f>IF($B123="","",VLOOKUP($B123,②従事者明細!$A$3:$L$45,2,FALSE))</f>
        <v/>
      </c>
      <c r="D123" s="700" t="str">
        <f>IF($B123="","",VLOOKUP($B123,②従事者明細!$A$3:$L$45,3,FALSE))</f>
        <v/>
      </c>
      <c r="E123" s="717" t="str">
        <f>IF($B123="","",VLOOKUP($B123,②従事者明細!$A$3:$L$45,6,FALSE))</f>
        <v/>
      </c>
      <c r="F123" s="706"/>
      <c r="G123" s="706"/>
      <c r="H123" s="708" t="str">
        <f t="shared" si="1"/>
        <v/>
      </c>
    </row>
    <row r="124" spans="1:8" ht="24" hidden="1" customHeight="1">
      <c r="A124" s="709"/>
      <c r="B124" s="438"/>
      <c r="C124" s="72" t="str">
        <f>IF($B124="","",VLOOKUP($B124,②従事者明細!$A$3:$L$45,2,FALSE))</f>
        <v/>
      </c>
      <c r="D124" s="700" t="str">
        <f>IF($B124="","",VLOOKUP($B124,②従事者明細!$A$3:$L$45,3,FALSE))</f>
        <v/>
      </c>
      <c r="E124" s="717" t="str">
        <f>IF($B124="","",VLOOKUP($B124,②従事者明細!$A$3:$L$45,6,FALSE))</f>
        <v/>
      </c>
      <c r="F124" s="706"/>
      <c r="G124" s="706"/>
      <c r="H124" s="708" t="str">
        <f t="shared" si="1"/>
        <v/>
      </c>
    </row>
    <row r="125" spans="1:8" ht="24" customHeight="1" thickBot="1">
      <c r="A125" s="710"/>
      <c r="B125" s="711"/>
      <c r="C125" s="82" t="str">
        <f>IF($B125="","",VLOOKUP($B125,②従事者明細!$A$3:$L$45,2,FALSE))</f>
        <v/>
      </c>
      <c r="D125" s="712" t="str">
        <f>IF($B125="","",VLOOKUP($B125,②従事者明細!$A$3:$L$45,3,FALSE))</f>
        <v/>
      </c>
      <c r="E125" s="718" t="str">
        <f>IF($B125="","",VLOOKUP($B125,②従事者明細!$A$3:$L$45,6,FALSE))</f>
        <v/>
      </c>
      <c r="F125" s="713"/>
      <c r="G125" s="713"/>
      <c r="H125" s="714" t="str">
        <f>IF(F125="","",G125-F125+1)</f>
        <v/>
      </c>
    </row>
    <row r="126" spans="1:8" ht="26.25" customHeight="1" thickBot="1">
      <c r="F126" s="1179" t="s">
        <v>1006</v>
      </c>
      <c r="G126" s="168">
        <f>SUM(G12:G125)</f>
        <v>63786</v>
      </c>
      <c r="H126" s="1065"/>
    </row>
    <row r="127" spans="1:8" ht="36" customHeight="1">
      <c r="F127" s="25"/>
      <c r="G127" s="1064"/>
      <c r="H127" s="496"/>
    </row>
    <row r="128" spans="1:8">
      <c r="H128" s="1180"/>
    </row>
    <row r="129" spans="1:8">
      <c r="A129" s="11"/>
    </row>
    <row r="130" spans="1:8">
      <c r="H130" s="1180"/>
    </row>
    <row r="131" spans="1:8">
      <c r="A131" s="11"/>
    </row>
    <row r="132" spans="1:8">
      <c r="A132" s="11"/>
    </row>
    <row r="133" spans="1:8">
      <c r="A133" s="11"/>
    </row>
  </sheetData>
  <mergeCells count="7">
    <mergeCell ref="C4:H4"/>
    <mergeCell ref="G6:H6"/>
    <mergeCell ref="E10:E11"/>
    <mergeCell ref="A10:A11"/>
    <mergeCell ref="B10:B11"/>
    <mergeCell ref="C10:C11"/>
    <mergeCell ref="D10:D11"/>
  </mergeCells>
  <phoneticPr fontId="2"/>
  <pageMargins left="0.19685039370078741" right="0.19685039370078741" top="0.55118110236220474" bottom="0.35433070866141736" header="0.31496062992125984" footer="0.31496062992125984"/>
  <pageSetup paperSize="9" scale="79"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9">
    <tabColor rgb="FFFFCCFF"/>
    <pageSetUpPr fitToPage="1"/>
  </sheetPr>
  <dimension ref="A1:I31"/>
  <sheetViews>
    <sheetView view="pageBreakPreview" zoomScale="80" zoomScaleNormal="80" zoomScaleSheetLayoutView="80" workbookViewId="0">
      <selection activeCell="C6" sqref="C6:H6"/>
    </sheetView>
  </sheetViews>
  <sheetFormatPr defaultColWidth="9" defaultRowHeight="14.25"/>
  <cols>
    <col min="1" max="1" width="4.125" customWidth="1"/>
    <col min="2" max="2" width="19.5" customWidth="1"/>
    <col min="3" max="3" width="20.125" customWidth="1"/>
    <col min="4" max="4" width="11.5" customWidth="1"/>
    <col min="5" max="5" width="19.125" customWidth="1"/>
    <col min="6" max="6" width="10.625" customWidth="1"/>
    <col min="7" max="7" width="14.5" customWidth="1"/>
    <col min="8" max="8" width="10.625" customWidth="1"/>
    <col min="9" max="9" width="10.125" customWidth="1"/>
  </cols>
  <sheetData>
    <row r="1" spans="1:9">
      <c r="A1" s="193" t="s">
        <v>346</v>
      </c>
    </row>
    <row r="2" spans="1:9">
      <c r="A2" s="437"/>
      <c r="B2" s="437"/>
      <c r="C2" s="437"/>
      <c r="D2" s="437"/>
      <c r="E2" s="437"/>
      <c r="F2" s="2039" t="s">
        <v>1285</v>
      </c>
      <c r="G2" s="2040"/>
      <c r="H2" s="2041"/>
      <c r="I2" s="437"/>
    </row>
    <row r="3" spans="1:9">
      <c r="A3" s="437"/>
      <c r="B3" s="437"/>
      <c r="C3" s="437"/>
      <c r="D3" s="437"/>
      <c r="E3" s="437"/>
      <c r="F3" s="437"/>
      <c r="G3" s="437"/>
      <c r="H3" s="437"/>
      <c r="I3" s="437"/>
    </row>
    <row r="4" spans="1:9" ht="18" customHeight="1">
      <c r="A4" s="437"/>
      <c r="B4" s="2042" t="s">
        <v>1286</v>
      </c>
      <c r="C4" s="2042"/>
      <c r="D4" s="2042"/>
      <c r="E4" s="2042"/>
      <c r="F4" s="2042"/>
      <c r="G4" s="2042"/>
      <c r="H4" s="2042"/>
      <c r="I4" s="437"/>
    </row>
    <row r="5" spans="1:9" ht="9.75" customHeight="1">
      <c r="A5" s="437"/>
      <c r="B5" s="437"/>
      <c r="C5" s="437"/>
      <c r="D5" s="437"/>
      <c r="E5" s="437"/>
      <c r="F5" s="437"/>
      <c r="G5" s="437"/>
      <c r="H5" s="437"/>
      <c r="I5" s="437"/>
    </row>
    <row r="6" spans="1:9" ht="60.75" customHeight="1">
      <c r="A6" s="437"/>
      <c r="B6" s="438" t="s">
        <v>1287</v>
      </c>
      <c r="C6" s="2066"/>
      <c r="D6" s="2067"/>
      <c r="E6" s="2067"/>
      <c r="F6" s="2067"/>
      <c r="G6" s="2067"/>
      <c r="H6" s="2068"/>
      <c r="I6" s="437"/>
    </row>
    <row r="7" spans="1:9" ht="41.25" customHeight="1">
      <c r="A7" s="437"/>
      <c r="B7" s="2046" t="s">
        <v>1288</v>
      </c>
      <c r="C7" s="507" t="s">
        <v>1289</v>
      </c>
      <c r="D7" s="2049"/>
      <c r="E7" s="2050"/>
      <c r="F7" s="2050"/>
      <c r="G7" s="2050"/>
      <c r="H7" s="2051"/>
      <c r="I7" s="437"/>
    </row>
    <row r="8" spans="1:9" ht="23.25" customHeight="1">
      <c r="A8" s="437"/>
      <c r="B8" s="2047"/>
      <c r="C8" s="2052" t="s">
        <v>1290</v>
      </c>
      <c r="D8" s="508" t="s">
        <v>1291</v>
      </c>
      <c r="E8" s="512"/>
      <c r="F8" s="509"/>
      <c r="G8" s="509"/>
      <c r="H8" s="510"/>
      <c r="I8" s="437"/>
    </row>
    <row r="9" spans="1:9" ht="23.25" customHeight="1">
      <c r="A9" s="437"/>
      <c r="B9" s="2048"/>
      <c r="C9" s="2053"/>
      <c r="D9" s="508" t="s">
        <v>1292</v>
      </c>
      <c r="E9" s="512"/>
      <c r="F9" s="509"/>
      <c r="G9" s="509"/>
      <c r="H9" s="510"/>
      <c r="I9" s="437"/>
    </row>
    <row r="10" spans="1:9" ht="23.25" customHeight="1">
      <c r="A10" s="437"/>
      <c r="B10" s="439" t="s">
        <v>1293</v>
      </c>
      <c r="C10" s="2043"/>
      <c r="D10" s="2044"/>
      <c r="E10" s="2044"/>
      <c r="F10" s="2044"/>
      <c r="G10" s="2044"/>
      <c r="H10" s="2045"/>
      <c r="I10" s="437"/>
    </row>
    <row r="11" spans="1:9" ht="18" customHeight="1">
      <c r="A11" s="437"/>
      <c r="B11" s="437" t="s">
        <v>1294</v>
      </c>
      <c r="C11" s="437"/>
      <c r="D11" s="437"/>
      <c r="E11" s="437"/>
      <c r="F11" s="437"/>
      <c r="G11" s="437"/>
      <c r="H11" s="437"/>
      <c r="I11" s="437"/>
    </row>
    <row r="12" spans="1:9" ht="45" customHeight="1">
      <c r="A12" s="437"/>
      <c r="B12" s="438" t="s">
        <v>1295</v>
      </c>
      <c r="C12" s="2054"/>
      <c r="D12" s="2055"/>
      <c r="E12" s="2055"/>
      <c r="F12" s="2055"/>
      <c r="G12" s="2055"/>
      <c r="H12" s="2055"/>
      <c r="I12" s="437"/>
    </row>
    <row r="13" spans="1:9" ht="25.5" customHeight="1">
      <c r="A13" s="437"/>
      <c r="B13" s="2056" t="s">
        <v>1296</v>
      </c>
      <c r="C13" s="506" t="s">
        <v>899</v>
      </c>
      <c r="D13" s="2059" t="s">
        <v>385</v>
      </c>
      <c r="E13" s="2060"/>
      <c r="F13" s="2039" t="s">
        <v>1297</v>
      </c>
      <c r="G13" s="2040"/>
      <c r="H13" s="2041"/>
      <c r="I13" s="437"/>
    </row>
    <row r="14" spans="1:9" ht="51.75" customHeight="1">
      <c r="A14" s="437"/>
      <c r="B14" s="2057"/>
      <c r="C14" s="2056"/>
      <c r="D14" s="2061"/>
      <c r="E14" s="2062"/>
      <c r="F14" s="505" t="s">
        <v>1298</v>
      </c>
      <c r="G14" s="505" t="s">
        <v>1299</v>
      </c>
      <c r="H14" s="1197" t="s">
        <v>659</v>
      </c>
      <c r="I14" s="437"/>
    </row>
    <row r="15" spans="1:9" ht="24.75" customHeight="1">
      <c r="A15" s="437"/>
      <c r="B15" s="2058"/>
      <c r="C15" s="2058"/>
      <c r="D15" s="2063"/>
      <c r="E15" s="2064"/>
      <c r="F15" s="505"/>
      <c r="G15" s="505"/>
      <c r="H15" s="1118">
        <f>ROUND(F15+G15,2)</f>
        <v>0</v>
      </c>
      <c r="I15" s="437"/>
    </row>
    <row r="16" spans="1:9" ht="39.6" customHeight="1">
      <c r="A16" s="437"/>
      <c r="B16" s="439" t="s">
        <v>1300</v>
      </c>
      <c r="C16" s="2069"/>
      <c r="D16" s="2070"/>
      <c r="E16" s="2070"/>
      <c r="F16" s="2070"/>
      <c r="G16" s="2070"/>
      <c r="H16" s="2071"/>
      <c r="I16" s="437"/>
    </row>
    <row r="17" spans="1:9" ht="36" customHeight="1">
      <c r="A17" s="437"/>
      <c r="B17" s="2056" t="s">
        <v>1296</v>
      </c>
      <c r="C17" s="506" t="s">
        <v>899</v>
      </c>
      <c r="D17" s="2059" t="s">
        <v>385</v>
      </c>
      <c r="E17" s="2060"/>
      <c r="F17" s="2039" t="s">
        <v>1297</v>
      </c>
      <c r="G17" s="2040"/>
      <c r="H17" s="2041"/>
      <c r="I17" s="437"/>
    </row>
    <row r="18" spans="1:9" ht="58.5" customHeight="1">
      <c r="A18" s="437"/>
      <c r="B18" s="2057"/>
      <c r="C18" s="2056"/>
      <c r="D18" s="2061"/>
      <c r="E18" s="2062"/>
      <c r="F18" s="505" t="s">
        <v>1298</v>
      </c>
      <c r="G18" s="505" t="s">
        <v>1299</v>
      </c>
      <c r="H18" s="1197" t="s">
        <v>659</v>
      </c>
      <c r="I18" s="437"/>
    </row>
    <row r="19" spans="1:9" ht="24.75" customHeight="1">
      <c r="A19" s="437"/>
      <c r="B19" s="2058"/>
      <c r="C19" s="2058"/>
      <c r="D19" s="2063"/>
      <c r="E19" s="2064"/>
      <c r="F19" s="505"/>
      <c r="G19" s="505"/>
      <c r="H19" s="1118">
        <f>ROUND(F19+G19,2)</f>
        <v>0</v>
      </c>
      <c r="I19" s="437"/>
    </row>
    <row r="20" spans="1:9" ht="37.5" customHeight="1">
      <c r="A20" s="437"/>
      <c r="B20" s="439" t="s">
        <v>1300</v>
      </c>
      <c r="C20" s="2069"/>
      <c r="D20" s="2070"/>
      <c r="E20" s="2070"/>
      <c r="F20" s="2070"/>
      <c r="G20" s="2070"/>
      <c r="H20" s="2071"/>
      <c r="I20" s="437"/>
    </row>
    <row r="21" spans="1:9" ht="78" customHeight="1">
      <c r="A21" s="437"/>
      <c r="B21" s="437" t="s">
        <v>1301</v>
      </c>
      <c r="C21" s="437"/>
      <c r="D21" s="437"/>
      <c r="E21" s="437"/>
      <c r="F21" s="437"/>
      <c r="G21" s="437"/>
      <c r="H21" s="437"/>
      <c r="I21" s="437"/>
    </row>
    <row r="22" spans="1:9">
      <c r="A22" s="437"/>
      <c r="B22" s="437"/>
      <c r="C22" s="437"/>
      <c r="D22" s="437"/>
      <c r="E22" s="437"/>
      <c r="F22" s="437"/>
      <c r="G22" s="437"/>
      <c r="H22" s="437"/>
      <c r="I22" s="437"/>
    </row>
    <row r="23" spans="1:9">
      <c r="A23" s="437"/>
      <c r="B23" s="437"/>
      <c r="C23" s="437"/>
      <c r="D23" s="437"/>
      <c r="E23" s="437"/>
      <c r="F23" s="437"/>
      <c r="G23" s="437"/>
      <c r="H23" s="437"/>
      <c r="I23" s="437"/>
    </row>
    <row r="24" spans="1:9">
      <c r="A24" s="437"/>
      <c r="B24" s="437"/>
      <c r="C24" s="437"/>
      <c r="D24" s="382"/>
      <c r="E24" s="551" t="s">
        <v>1302</v>
      </c>
      <c r="F24" s="2065"/>
      <c r="G24" s="2065"/>
      <c r="H24" s="550"/>
      <c r="I24" s="437"/>
    </row>
    <row r="25" spans="1:9">
      <c r="A25" s="437"/>
      <c r="B25" s="437"/>
      <c r="C25" s="437"/>
      <c r="D25" s="440"/>
      <c r="E25" s="552"/>
      <c r="F25" s="2038"/>
      <c r="G25" s="2038"/>
      <c r="H25" s="2038"/>
      <c r="I25" s="437"/>
    </row>
    <row r="26" spans="1:9">
      <c r="A26" s="437"/>
      <c r="B26" s="437"/>
      <c r="C26" s="437"/>
      <c r="D26" s="440"/>
      <c r="E26" s="552" t="s">
        <v>1303</v>
      </c>
      <c r="F26" s="2038"/>
      <c r="G26" s="2038"/>
      <c r="H26" s="437" t="s">
        <v>1304</v>
      </c>
      <c r="I26" s="437"/>
    </row>
    <row r="27" spans="1:9" ht="18" customHeight="1">
      <c r="B27" s="437"/>
      <c r="C27" s="437"/>
      <c r="D27" s="437"/>
      <c r="E27" s="437"/>
      <c r="F27" s="437"/>
      <c r="G27" s="437"/>
      <c r="H27" s="437"/>
      <c r="I27" s="437"/>
    </row>
    <row r="28" spans="1:9" ht="18" customHeight="1">
      <c r="B28" s="437" t="s">
        <v>1305</v>
      </c>
      <c r="C28" s="437"/>
      <c r="D28" s="437"/>
      <c r="E28" s="437"/>
      <c r="F28" s="437"/>
      <c r="G28" s="437"/>
      <c r="H28" s="437"/>
      <c r="I28" s="437"/>
    </row>
    <row r="29" spans="1:9" ht="18.75" customHeight="1">
      <c r="B29" s="511" t="s">
        <v>1306</v>
      </c>
      <c r="C29" s="383"/>
      <c r="D29" s="383"/>
      <c r="E29" s="383"/>
      <c r="F29" s="383"/>
      <c r="G29" s="383"/>
      <c r="H29" s="383"/>
      <c r="I29" s="437"/>
    </row>
    <row r="30" spans="1:9">
      <c r="B30" s="437" t="s">
        <v>1305</v>
      </c>
      <c r="C30" s="437"/>
      <c r="D30" s="437"/>
      <c r="E30" s="437"/>
      <c r="F30" s="437"/>
      <c r="G30" s="437"/>
      <c r="H30" s="437"/>
      <c r="I30" s="437"/>
    </row>
    <row r="31" spans="1:9">
      <c r="B31" s="511" t="s">
        <v>1306</v>
      </c>
      <c r="C31" s="383"/>
      <c r="D31" s="383"/>
      <c r="E31" s="383"/>
      <c r="F31" s="383"/>
      <c r="G31" s="383"/>
      <c r="H31" s="383"/>
      <c r="I31" s="383"/>
    </row>
  </sheetData>
  <mergeCells count="23">
    <mergeCell ref="C20:H20"/>
    <mergeCell ref="C16:H16"/>
    <mergeCell ref="B17:B19"/>
    <mergeCell ref="D17:E17"/>
    <mergeCell ref="F17:H17"/>
    <mergeCell ref="C18:C19"/>
    <mergeCell ref="D18:E19"/>
    <mergeCell ref="F26:G26"/>
    <mergeCell ref="F2:H2"/>
    <mergeCell ref="B4:H4"/>
    <mergeCell ref="C10:H10"/>
    <mergeCell ref="B7:B9"/>
    <mergeCell ref="D7:H7"/>
    <mergeCell ref="C8:C9"/>
    <mergeCell ref="C12:H12"/>
    <mergeCell ref="B13:B15"/>
    <mergeCell ref="D13:E13"/>
    <mergeCell ref="F13:H13"/>
    <mergeCell ref="C14:C15"/>
    <mergeCell ref="D14:E15"/>
    <mergeCell ref="F24:G24"/>
    <mergeCell ref="F25:H25"/>
    <mergeCell ref="C6:H6"/>
  </mergeCells>
  <phoneticPr fontId="2"/>
  <hyperlinks>
    <hyperlink ref="A1" location="入力方法!A1" display="入力方法に戻る" xr:uid="{00000000-0004-0000-3400-000000000000}"/>
  </hyperlinks>
  <pageMargins left="0.23622047244094491" right="0.23622047244094491" top="0.74803149606299213" bottom="0.74803149606299213" header="0.31496062992125984" footer="0.31496062992125984"/>
  <pageSetup paperSize="9" scale="84"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0">
    <tabColor rgb="FFFFFF00"/>
    <pageSetUpPr fitToPage="1"/>
  </sheetPr>
  <dimension ref="A1:H29"/>
  <sheetViews>
    <sheetView view="pageBreakPreview" zoomScaleNormal="100" zoomScaleSheetLayoutView="100" workbookViewId="0">
      <selection activeCell="B7" sqref="B7:C7"/>
    </sheetView>
  </sheetViews>
  <sheetFormatPr defaultColWidth="9" defaultRowHeight="14.25"/>
  <cols>
    <col min="1" max="1" width="19.125" style="398" customWidth="1"/>
    <col min="2" max="6" width="9" style="398"/>
    <col min="7" max="7" width="18" style="398" customWidth="1"/>
    <col min="8" max="8" width="4.625" style="398" customWidth="1"/>
    <col min="9" max="9" width="9.5" style="398" customWidth="1"/>
    <col min="10" max="16384" width="9" style="398"/>
  </cols>
  <sheetData>
    <row r="1" spans="1:8">
      <c r="A1" s="193" t="s">
        <v>346</v>
      </c>
    </row>
    <row r="2" spans="1:8">
      <c r="A2" s="65"/>
      <c r="G2" s="404" t="s">
        <v>1307</v>
      </c>
      <c r="H2" s="404"/>
    </row>
    <row r="3" spans="1:8">
      <c r="A3" s="66"/>
    </row>
    <row r="4" spans="1:8" ht="17.25">
      <c r="A4" s="2074" t="s">
        <v>1308</v>
      </c>
      <c r="B4" s="2074"/>
      <c r="C4" s="2074"/>
      <c r="D4" s="2074"/>
      <c r="E4" s="2074"/>
      <c r="F4" s="2074"/>
      <c r="G4" s="2074"/>
      <c r="H4" s="2074"/>
    </row>
    <row r="5" spans="1:8" ht="18.75">
      <c r="A5" s="67"/>
      <c r="B5" s="67"/>
      <c r="C5" s="67"/>
      <c r="D5" s="67"/>
      <c r="E5" s="67"/>
      <c r="F5" s="67"/>
      <c r="G5" s="67"/>
      <c r="H5" s="67"/>
    </row>
    <row r="6" spans="1:8" ht="18.75">
      <c r="A6" s="67"/>
    </row>
    <row r="7" spans="1:8" ht="61.5" customHeight="1">
      <c r="A7" s="1198" t="s">
        <v>1309</v>
      </c>
      <c r="B7" s="2075" t="str">
        <f>①入力シート!D38</f>
        <v>〇〇国</v>
      </c>
      <c r="C7" s="2076"/>
      <c r="D7" s="2077" t="str">
        <f>①入力シート!D37</f>
        <v>●●案件化調査</v>
      </c>
      <c r="E7" s="2077"/>
      <c r="F7" s="2077"/>
      <c r="G7" s="2077"/>
      <c r="H7" s="2078"/>
    </row>
    <row r="8" spans="1:8" ht="35.1" customHeight="1">
      <c r="A8" s="1198" t="s">
        <v>1310</v>
      </c>
      <c r="B8" s="2073"/>
      <c r="C8" s="2073"/>
      <c r="D8" s="2073"/>
      <c r="E8" s="2073"/>
      <c r="F8" s="2073"/>
      <c r="G8" s="2073"/>
      <c r="H8" s="2073"/>
    </row>
    <row r="9" spans="1:8">
      <c r="A9" s="68"/>
    </row>
    <row r="10" spans="1:8">
      <c r="A10" s="68"/>
    </row>
    <row r="11" spans="1:8">
      <c r="A11" s="68" t="s">
        <v>1311</v>
      </c>
    </row>
    <row r="12" spans="1:8" ht="54.75" customHeight="1">
      <c r="A12" s="1198" t="s">
        <v>1312</v>
      </c>
      <c r="B12" s="2073"/>
      <c r="C12" s="2073"/>
      <c r="D12" s="2073"/>
      <c r="E12" s="2073"/>
      <c r="F12" s="2073"/>
      <c r="G12" s="2073"/>
      <c r="H12" s="2073"/>
    </row>
    <row r="13" spans="1:8">
      <c r="A13" s="2073" t="s">
        <v>1313</v>
      </c>
      <c r="B13" s="2073"/>
      <c r="C13" s="2073"/>
      <c r="D13" s="2073"/>
      <c r="E13" s="2073"/>
      <c r="F13" s="2073"/>
      <c r="G13" s="2073"/>
      <c r="H13" s="2073"/>
    </row>
    <row r="14" spans="1:8">
      <c r="A14" s="2073"/>
      <c r="B14" s="2073"/>
      <c r="C14" s="2073"/>
      <c r="D14" s="2073"/>
      <c r="E14" s="2073"/>
      <c r="F14" s="2073"/>
      <c r="G14" s="2073"/>
      <c r="H14" s="2073"/>
    </row>
    <row r="15" spans="1:8" ht="53.25" customHeight="1">
      <c r="A15" s="2073"/>
      <c r="B15" s="2073"/>
      <c r="C15" s="2073"/>
      <c r="D15" s="2073"/>
      <c r="E15" s="2073"/>
      <c r="F15" s="2073"/>
      <c r="G15" s="2073"/>
      <c r="H15" s="2073"/>
    </row>
    <row r="16" spans="1:8">
      <c r="A16" s="2073" t="s">
        <v>1314</v>
      </c>
      <c r="B16" s="2073"/>
      <c r="C16" s="2073"/>
      <c r="D16" s="2073"/>
      <c r="E16" s="2073"/>
      <c r="F16" s="2073"/>
      <c r="G16" s="2073"/>
      <c r="H16" s="2073"/>
    </row>
    <row r="17" spans="1:8">
      <c r="A17" s="2073"/>
      <c r="B17" s="2073"/>
      <c r="C17" s="2073"/>
      <c r="D17" s="2073"/>
      <c r="E17" s="2073"/>
      <c r="F17" s="2073"/>
      <c r="G17" s="2073"/>
      <c r="H17" s="2073"/>
    </row>
    <row r="18" spans="1:8">
      <c r="A18" s="2073"/>
      <c r="B18" s="2073"/>
      <c r="C18" s="2073"/>
      <c r="D18" s="2073"/>
      <c r="E18" s="2073"/>
      <c r="F18" s="2073"/>
      <c r="G18" s="2073"/>
      <c r="H18" s="2073"/>
    </row>
    <row r="19" spans="1:8" ht="70.5" customHeight="1">
      <c r="A19" s="2073"/>
      <c r="B19" s="2073"/>
      <c r="C19" s="2073"/>
      <c r="D19" s="2073"/>
      <c r="E19" s="2073"/>
      <c r="F19" s="2073"/>
      <c r="G19" s="2073"/>
      <c r="H19" s="2073"/>
    </row>
    <row r="20" spans="1:8">
      <c r="A20" s="69"/>
    </row>
    <row r="21" spans="1:8">
      <c r="A21" s="2072" t="s">
        <v>1315</v>
      </c>
      <c r="B21" s="2072"/>
      <c r="C21" s="2072"/>
      <c r="D21" s="2072"/>
      <c r="E21" s="2072"/>
      <c r="F21" s="2072"/>
      <c r="G21" s="2072"/>
      <c r="H21" s="2072"/>
    </row>
    <row r="22" spans="1:8">
      <c r="A22" s="2072"/>
      <c r="B22" s="2072"/>
      <c r="C22" s="2072"/>
      <c r="D22" s="2072"/>
      <c r="E22" s="2072"/>
      <c r="F22" s="2072"/>
      <c r="G22" s="2072"/>
      <c r="H22" s="2072"/>
    </row>
    <row r="23" spans="1:8">
      <c r="A23" s="69"/>
    </row>
    <row r="24" spans="1:8">
      <c r="A24" s="70" t="s">
        <v>1316</v>
      </c>
      <c r="F24" s="404" t="s">
        <v>1317</v>
      </c>
    </row>
    <row r="25" spans="1:8">
      <c r="A25" s="70" t="s">
        <v>1318</v>
      </c>
      <c r="F25" s="404" t="s">
        <v>1319</v>
      </c>
      <c r="H25" s="398" t="s">
        <v>1304</v>
      </c>
    </row>
    <row r="26" spans="1:8">
      <c r="A26" s="66"/>
    </row>
    <row r="27" spans="1:8">
      <c r="A27" s="68"/>
    </row>
    <row r="29" spans="1:8">
      <c r="A29" s="68" t="s">
        <v>1320</v>
      </c>
    </row>
  </sheetData>
  <mergeCells count="10">
    <mergeCell ref="A21:H22"/>
    <mergeCell ref="B8:H8"/>
    <mergeCell ref="A4:H4"/>
    <mergeCell ref="A13:A15"/>
    <mergeCell ref="A16:A19"/>
    <mergeCell ref="B12:H12"/>
    <mergeCell ref="B16:H19"/>
    <mergeCell ref="B13:H15"/>
    <mergeCell ref="B7:C7"/>
    <mergeCell ref="D7:H7"/>
  </mergeCells>
  <phoneticPr fontId="2"/>
  <hyperlinks>
    <hyperlink ref="A1" location="入力方法!A1" display="入力方法に戻る" xr:uid="{00000000-0004-0000-3500-000000000000}"/>
  </hyperlinks>
  <pageMargins left="0.7" right="0.7" top="0.75" bottom="0.75" header="0.3" footer="0.3"/>
  <pageSetup paperSize="9" scale="9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pageSetUpPr fitToPage="1"/>
  </sheetPr>
  <dimension ref="A1:T65"/>
  <sheetViews>
    <sheetView topLeftCell="A25" zoomScale="90" zoomScaleNormal="90" workbookViewId="0">
      <selection activeCell="B23" sqref="A23:XFD23"/>
    </sheetView>
  </sheetViews>
  <sheetFormatPr defaultRowHeight="14.25"/>
  <cols>
    <col min="1" max="1" width="3.5" bestFit="1" customWidth="1"/>
    <col min="2" max="2" width="16" customWidth="1"/>
    <col min="3" max="3" width="21.5" customWidth="1"/>
    <col min="4" max="4" width="56" customWidth="1"/>
    <col min="5" max="5" width="72.125" customWidth="1"/>
    <col min="10" max="10" width="13" customWidth="1"/>
  </cols>
  <sheetData>
    <row r="1" spans="1:11" ht="43.5" customHeight="1">
      <c r="A1" s="9" t="s">
        <v>117</v>
      </c>
      <c r="D1" s="11" t="s">
        <v>118</v>
      </c>
      <c r="F1" s="44"/>
      <c r="G1" s="44"/>
      <c r="H1" s="44"/>
      <c r="I1" s="44"/>
      <c r="J1" s="44"/>
      <c r="K1" s="44"/>
    </row>
    <row r="2" spans="1:11" ht="22.5" customHeight="1">
      <c r="A2" t="s">
        <v>119</v>
      </c>
      <c r="F2" s="86"/>
      <c r="G2" s="86"/>
      <c r="H2" s="86"/>
    </row>
    <row r="3" spans="1:11" ht="18" customHeight="1">
      <c r="A3" s="1174" t="s">
        <v>25</v>
      </c>
      <c r="B3" t="s">
        <v>26</v>
      </c>
      <c r="F3" s="110"/>
      <c r="G3" s="110"/>
      <c r="H3" s="110"/>
      <c r="I3" s="110"/>
      <c r="J3" s="110"/>
    </row>
    <row r="4" spans="1:11" ht="18" customHeight="1">
      <c r="A4" s="1174" t="s">
        <v>27</v>
      </c>
      <c r="B4" t="s">
        <v>28</v>
      </c>
      <c r="F4" s="110"/>
      <c r="G4" s="110"/>
      <c r="H4" s="110"/>
      <c r="I4" s="110"/>
      <c r="J4" s="110"/>
    </row>
    <row r="5" spans="1:11" ht="18" customHeight="1">
      <c r="A5" s="1174" t="s">
        <v>29</v>
      </c>
      <c r="B5" t="s">
        <v>30</v>
      </c>
      <c r="F5" s="397"/>
      <c r="G5" s="397"/>
      <c r="H5" s="397"/>
      <c r="I5" s="397"/>
      <c r="J5" s="397"/>
      <c r="K5" s="397"/>
    </row>
    <row r="6" spans="1:11" ht="18" customHeight="1">
      <c r="A6" s="1174" t="s">
        <v>31</v>
      </c>
      <c r="B6" s="347"/>
      <c r="C6" t="s">
        <v>32</v>
      </c>
      <c r="F6" s="397"/>
      <c r="G6" s="397"/>
      <c r="H6" s="397"/>
      <c r="I6" s="397"/>
      <c r="J6" s="397"/>
      <c r="K6" s="397"/>
    </row>
    <row r="7" spans="1:11" ht="18" customHeight="1">
      <c r="A7" s="1174" t="s">
        <v>31</v>
      </c>
      <c r="B7" s="348"/>
      <c r="C7" t="s">
        <v>33</v>
      </c>
      <c r="F7" s="397"/>
      <c r="G7" s="397"/>
      <c r="H7" s="397"/>
      <c r="I7" s="397"/>
      <c r="J7" s="397"/>
      <c r="K7" s="397"/>
    </row>
    <row r="8" spans="1:11" ht="18" customHeight="1">
      <c r="A8" s="1174" t="s">
        <v>31</v>
      </c>
      <c r="B8" s="349"/>
      <c r="C8" t="s">
        <v>34</v>
      </c>
      <c r="F8" s="397"/>
      <c r="G8" s="397"/>
      <c r="H8" s="397"/>
      <c r="I8" s="397"/>
      <c r="J8" s="397"/>
      <c r="K8" s="397"/>
    </row>
    <row r="9" spans="1:11" ht="18" customHeight="1">
      <c r="A9" s="1174" t="s">
        <v>31</v>
      </c>
      <c r="B9" s="350"/>
      <c r="C9" t="s">
        <v>35</v>
      </c>
      <c r="F9" s="313"/>
      <c r="G9" s="313"/>
      <c r="H9" s="313"/>
      <c r="I9" s="313"/>
      <c r="J9" s="313"/>
    </row>
    <row r="10" spans="1:11" ht="18" customHeight="1">
      <c r="A10" s="1174" t="s">
        <v>36</v>
      </c>
      <c r="B10" t="s">
        <v>37</v>
      </c>
      <c r="F10" s="313"/>
      <c r="G10" s="313"/>
      <c r="H10" s="313"/>
      <c r="I10" s="313"/>
      <c r="J10" s="313"/>
    </row>
    <row r="11" spans="1:11" ht="18" customHeight="1">
      <c r="A11" s="1174" t="s">
        <v>31</v>
      </c>
      <c r="B11" s="34" t="s">
        <v>38</v>
      </c>
      <c r="C11" t="s">
        <v>39</v>
      </c>
      <c r="F11" s="110"/>
      <c r="G11" s="110"/>
      <c r="H11" s="110"/>
      <c r="I11" s="110"/>
      <c r="J11" s="110"/>
    </row>
    <row r="12" spans="1:11" ht="18" customHeight="1">
      <c r="A12" s="1174" t="s">
        <v>31</v>
      </c>
      <c r="B12" s="34" t="s">
        <v>40</v>
      </c>
      <c r="C12" t="s">
        <v>41</v>
      </c>
      <c r="F12" s="110"/>
      <c r="G12" s="110"/>
      <c r="H12" s="110"/>
      <c r="I12" s="110"/>
      <c r="J12" s="110"/>
    </row>
    <row r="13" spans="1:11" ht="18" customHeight="1">
      <c r="A13" s="1174"/>
      <c r="F13" s="110"/>
      <c r="G13" s="110"/>
      <c r="H13" s="110"/>
      <c r="I13" s="110"/>
      <c r="J13" s="110"/>
    </row>
    <row r="14" spans="1:11" ht="18" customHeight="1" thickBot="1">
      <c r="F14" s="110"/>
      <c r="G14" s="110"/>
      <c r="H14" s="110"/>
      <c r="I14" s="110"/>
      <c r="J14" s="110"/>
    </row>
    <row r="15" spans="1:11" ht="18" customHeight="1" thickBot="1">
      <c r="A15" s="1119"/>
      <c r="B15" s="1209" t="s">
        <v>120</v>
      </c>
      <c r="C15" s="1210"/>
      <c r="D15" s="1138" t="s">
        <v>121</v>
      </c>
      <c r="E15" s="441" t="s">
        <v>122</v>
      </c>
      <c r="F15" s="313"/>
      <c r="G15" s="313"/>
      <c r="H15" s="313"/>
      <c r="I15" s="313"/>
      <c r="J15" s="313"/>
    </row>
    <row r="16" spans="1:11" ht="129.75" customHeight="1">
      <c r="A16" s="1205" t="s">
        <v>123</v>
      </c>
      <c r="B16" s="1207" t="s">
        <v>124</v>
      </c>
      <c r="C16" s="1208"/>
      <c r="D16" s="539" t="s">
        <v>125</v>
      </c>
      <c r="E16" s="547" t="s">
        <v>126</v>
      </c>
    </row>
    <row r="17" spans="1:10" ht="151.35" customHeight="1">
      <c r="A17" s="1206"/>
      <c r="B17" s="1211" t="s">
        <v>127</v>
      </c>
      <c r="C17" s="1212"/>
      <c r="D17" s="540" t="s">
        <v>128</v>
      </c>
      <c r="E17" s="442" t="s">
        <v>129</v>
      </c>
    </row>
    <row r="18" spans="1:10" s="9" customFormat="1" ht="87.6" customHeight="1">
      <c r="A18" s="1206"/>
      <c r="B18" s="1211" t="s">
        <v>130</v>
      </c>
      <c r="C18" s="1212"/>
      <c r="D18" s="540" t="s">
        <v>131</v>
      </c>
      <c r="E18" s="442" t="s">
        <v>132</v>
      </c>
      <c r="F18" s="111"/>
      <c r="G18" s="111"/>
      <c r="H18" s="111"/>
      <c r="I18" s="111"/>
      <c r="J18" s="111"/>
    </row>
    <row r="19" spans="1:10" ht="28.5" customHeight="1">
      <c r="A19" s="1202" t="s">
        <v>133</v>
      </c>
      <c r="B19" s="1213" t="s">
        <v>134</v>
      </c>
      <c r="C19" s="1214"/>
      <c r="D19" s="541" t="s">
        <v>135</v>
      </c>
      <c r="E19" s="542"/>
      <c r="F19" s="110"/>
      <c r="G19" s="110"/>
      <c r="H19" s="110"/>
      <c r="I19" s="110"/>
      <c r="J19" s="110"/>
    </row>
    <row r="20" spans="1:10" ht="28.5">
      <c r="A20" s="1203"/>
      <c r="B20" s="1213" t="s">
        <v>136</v>
      </c>
      <c r="C20" s="1214"/>
      <c r="D20" s="541" t="s">
        <v>137</v>
      </c>
      <c r="E20" s="542" t="s">
        <v>138</v>
      </c>
      <c r="F20" s="110"/>
      <c r="G20" s="110"/>
      <c r="H20" s="110"/>
      <c r="I20" s="110"/>
      <c r="J20" s="110"/>
    </row>
    <row r="21" spans="1:10" ht="42.75">
      <c r="A21" s="1203"/>
      <c r="B21" s="1213" t="s">
        <v>139</v>
      </c>
      <c r="C21" s="1214"/>
      <c r="D21" s="488" t="s">
        <v>140</v>
      </c>
      <c r="E21" s="542" t="s">
        <v>141</v>
      </c>
      <c r="F21" s="110"/>
      <c r="G21" s="110"/>
      <c r="H21" s="110"/>
      <c r="I21" s="110"/>
      <c r="J21" s="110"/>
    </row>
    <row r="22" spans="1:10" ht="123.75" customHeight="1">
      <c r="A22" s="1203"/>
      <c r="B22" s="1211" t="s">
        <v>142</v>
      </c>
      <c r="C22" s="1212"/>
      <c r="D22" s="488" t="s">
        <v>143</v>
      </c>
      <c r="E22" s="442" t="s">
        <v>144</v>
      </c>
      <c r="F22" s="110"/>
      <c r="G22" s="110"/>
      <c r="H22" s="110"/>
      <c r="I22" s="110"/>
      <c r="J22" s="110"/>
    </row>
    <row r="23" spans="1:10" ht="36.75" customHeight="1">
      <c r="A23" s="1203"/>
      <c r="B23" s="1213" t="s">
        <v>145</v>
      </c>
      <c r="C23" s="1214"/>
      <c r="D23" s="543" t="s">
        <v>58</v>
      </c>
      <c r="E23" s="442"/>
      <c r="F23" s="397"/>
      <c r="G23" s="397"/>
      <c r="H23" s="397"/>
      <c r="I23" s="397"/>
      <c r="J23" s="397"/>
    </row>
    <row r="24" spans="1:10" ht="52.5" customHeight="1">
      <c r="A24" s="1203"/>
      <c r="B24" s="1213" t="s">
        <v>146</v>
      </c>
      <c r="C24" s="1214"/>
      <c r="D24" s="541" t="s">
        <v>147</v>
      </c>
      <c r="E24" s="542"/>
      <c r="F24" s="110"/>
      <c r="G24" s="110"/>
      <c r="H24" s="110"/>
      <c r="I24" s="110"/>
      <c r="J24" s="110"/>
    </row>
    <row r="25" spans="1:10" ht="108.75" customHeight="1">
      <c r="A25" s="1203"/>
      <c r="B25" s="1215" t="s">
        <v>148</v>
      </c>
      <c r="C25" s="1216"/>
      <c r="D25" s="544" t="s">
        <v>149</v>
      </c>
      <c r="E25" s="545" t="s">
        <v>150</v>
      </c>
      <c r="F25" s="110"/>
      <c r="G25" s="110"/>
      <c r="H25" s="110"/>
      <c r="I25" s="110"/>
      <c r="J25" s="110"/>
    </row>
    <row r="26" spans="1:10" ht="52.5" customHeight="1">
      <c r="A26" s="1203"/>
      <c r="B26" s="1213" t="s">
        <v>151</v>
      </c>
      <c r="C26" s="1214"/>
      <c r="D26" s="488" t="s">
        <v>152</v>
      </c>
      <c r="E26" s="442" t="s">
        <v>153</v>
      </c>
      <c r="F26" s="110"/>
      <c r="G26" s="110"/>
      <c r="H26" s="110"/>
      <c r="I26" s="110"/>
      <c r="J26" s="110"/>
    </row>
    <row r="27" spans="1:10" ht="32.25" customHeight="1">
      <c r="A27" s="1203"/>
      <c r="B27" s="1213" t="s">
        <v>154</v>
      </c>
      <c r="C27" s="1214"/>
      <c r="D27" s="448" t="s">
        <v>155</v>
      </c>
      <c r="E27" s="442" t="s">
        <v>156</v>
      </c>
      <c r="F27" s="110"/>
      <c r="G27" s="110"/>
      <c r="H27" s="110"/>
      <c r="I27" s="110"/>
      <c r="J27" s="110"/>
    </row>
    <row r="28" spans="1:10" ht="229.5" customHeight="1">
      <c r="A28" s="1203"/>
      <c r="B28" s="1217" t="s">
        <v>157</v>
      </c>
      <c r="C28" s="1216"/>
      <c r="D28" s="546" t="s">
        <v>158</v>
      </c>
      <c r="E28" s="547" t="s">
        <v>159</v>
      </c>
      <c r="F28" s="110"/>
      <c r="G28" s="110"/>
      <c r="H28" s="110"/>
      <c r="I28" s="110"/>
      <c r="J28" s="110"/>
    </row>
    <row r="29" spans="1:10" ht="177" customHeight="1">
      <c r="A29" s="1203"/>
      <c r="B29" s="1213" t="s">
        <v>160</v>
      </c>
      <c r="C29" s="1214"/>
      <c r="D29" s="448" t="s">
        <v>161</v>
      </c>
      <c r="E29" s="442" t="s">
        <v>162</v>
      </c>
      <c r="F29" s="110"/>
      <c r="G29" s="110"/>
      <c r="H29" s="110"/>
      <c r="I29" s="110"/>
      <c r="J29" s="110"/>
    </row>
    <row r="30" spans="1:10" ht="125.45" customHeight="1">
      <c r="A30" s="1203"/>
      <c r="B30" s="1217" t="s">
        <v>163</v>
      </c>
      <c r="C30" s="1216"/>
      <c r="D30" s="928" t="s">
        <v>164</v>
      </c>
      <c r="E30" s="929" t="s">
        <v>165</v>
      </c>
      <c r="F30" s="110"/>
      <c r="G30" s="110"/>
      <c r="H30" s="110"/>
      <c r="I30" s="110"/>
      <c r="J30" s="110"/>
    </row>
    <row r="31" spans="1:10" ht="69.75" customHeight="1">
      <c r="A31" s="1203"/>
      <c r="B31" s="1217" t="s">
        <v>166</v>
      </c>
      <c r="C31" s="1216"/>
      <c r="D31" s="928" t="s">
        <v>167</v>
      </c>
      <c r="E31" s="929" t="s">
        <v>168</v>
      </c>
      <c r="F31" s="110"/>
      <c r="G31" s="110"/>
      <c r="H31" s="110"/>
      <c r="I31" s="110"/>
      <c r="J31" s="110"/>
    </row>
    <row r="32" spans="1:10" ht="74.45" customHeight="1">
      <c r="A32" s="1203"/>
      <c r="B32" s="1213" t="s">
        <v>169</v>
      </c>
      <c r="C32" s="1214"/>
      <c r="D32" s="488" t="s">
        <v>170</v>
      </c>
      <c r="E32" s="442" t="s">
        <v>171</v>
      </c>
      <c r="F32" s="110"/>
      <c r="G32" s="110"/>
      <c r="H32" s="110"/>
      <c r="I32" s="110"/>
      <c r="J32" s="110"/>
    </row>
    <row r="33" spans="1:10" ht="46.5" customHeight="1">
      <c r="A33" s="1203"/>
      <c r="B33" s="1213" t="s">
        <v>172</v>
      </c>
      <c r="C33" s="1214"/>
      <c r="D33" s="448" t="s">
        <v>173</v>
      </c>
      <c r="E33" s="442" t="s">
        <v>174</v>
      </c>
      <c r="F33" s="110"/>
      <c r="G33" s="110"/>
      <c r="H33" s="110"/>
      <c r="I33" s="110"/>
      <c r="J33" s="110"/>
    </row>
    <row r="34" spans="1:10" ht="35.25" customHeight="1">
      <c r="A34" s="1203"/>
      <c r="B34" s="1213" t="s">
        <v>175</v>
      </c>
      <c r="C34" s="1214"/>
      <c r="D34" s="488" t="s">
        <v>176</v>
      </c>
      <c r="E34" s="542" t="s">
        <v>177</v>
      </c>
      <c r="F34" s="110"/>
      <c r="G34" s="110"/>
      <c r="H34" s="110"/>
      <c r="I34" s="110"/>
      <c r="J34" s="110"/>
    </row>
    <row r="35" spans="1:10" ht="36" customHeight="1">
      <c r="A35" s="1203"/>
      <c r="B35" s="1213" t="s">
        <v>178</v>
      </c>
      <c r="C35" s="1214"/>
      <c r="D35" s="488" t="s">
        <v>179</v>
      </c>
      <c r="E35" s="542"/>
      <c r="F35" s="110"/>
      <c r="G35" s="110"/>
      <c r="H35" s="110"/>
      <c r="I35" s="110"/>
      <c r="J35" s="110"/>
    </row>
    <row r="36" spans="1:10" ht="36" customHeight="1">
      <c r="A36" s="1203"/>
      <c r="B36" s="1213" t="s">
        <v>180</v>
      </c>
      <c r="C36" s="1214"/>
      <c r="D36" s="553" t="s">
        <v>181</v>
      </c>
      <c r="E36" s="542" t="s">
        <v>182</v>
      </c>
      <c r="F36" s="110"/>
      <c r="G36" s="110"/>
      <c r="H36" s="110"/>
      <c r="I36" s="110"/>
      <c r="J36" s="110"/>
    </row>
    <row r="37" spans="1:10" ht="33.950000000000003" customHeight="1">
      <c r="A37" s="1203"/>
      <c r="B37" s="1213" t="s">
        <v>183</v>
      </c>
      <c r="C37" s="1214"/>
      <c r="D37" s="553" t="s">
        <v>184</v>
      </c>
      <c r="E37" s="442" t="s">
        <v>185</v>
      </c>
    </row>
    <row r="38" spans="1:10" ht="48" customHeight="1">
      <c r="A38" s="1204"/>
      <c r="B38" s="1213" t="s">
        <v>186</v>
      </c>
      <c r="C38" s="1214"/>
      <c r="D38" s="553" t="s">
        <v>187</v>
      </c>
      <c r="E38" s="442"/>
    </row>
    <row r="39" spans="1:10" ht="58.5" customHeight="1">
      <c r="A39" s="1137"/>
      <c r="B39" s="1135"/>
      <c r="C39" s="1136"/>
      <c r="D39" s="553"/>
      <c r="E39" s="442"/>
    </row>
    <row r="40" spans="1:10" ht="58.5" customHeight="1">
      <c r="A40" s="1137"/>
      <c r="B40" s="1135"/>
      <c r="C40" s="1136"/>
      <c r="D40" s="553"/>
      <c r="E40" s="442"/>
    </row>
    <row r="41" spans="1:10" ht="27.75" customHeight="1" thickBot="1">
      <c r="A41" s="1123"/>
      <c r="B41" s="1222" t="s">
        <v>188</v>
      </c>
      <c r="C41" s="1222"/>
      <c r="D41" s="1124" t="s">
        <v>189</v>
      </c>
      <c r="E41" s="1125" t="s">
        <v>190</v>
      </c>
    </row>
    <row r="42" spans="1:10" ht="18" customHeight="1">
      <c r="A42" s="1122"/>
      <c r="B42" s="192"/>
      <c r="D42" s="548"/>
      <c r="E42" s="549"/>
    </row>
    <row r="43" spans="1:10" ht="18" customHeight="1" thickBot="1">
      <c r="A43" t="s">
        <v>191</v>
      </c>
      <c r="D43" s="1071"/>
      <c r="E43" s="1071"/>
    </row>
    <row r="44" spans="1:10" ht="57">
      <c r="A44" s="1120"/>
      <c r="B44" s="1218" t="s">
        <v>192</v>
      </c>
      <c r="C44" s="1219"/>
      <c r="D44" s="1126" t="s">
        <v>193</v>
      </c>
      <c r="E44" s="1127" t="s">
        <v>194</v>
      </c>
    </row>
    <row r="45" spans="1:10" ht="51" customHeight="1" thickBot="1">
      <c r="A45" s="1121"/>
      <c r="B45" s="1220" t="s">
        <v>195</v>
      </c>
      <c r="C45" s="1221"/>
      <c r="D45" s="1128" t="s">
        <v>196</v>
      </c>
      <c r="E45" s="1129" t="s">
        <v>197</v>
      </c>
    </row>
    <row r="46" spans="1:10" ht="18" customHeight="1"/>
    <row r="47" spans="1:10" ht="18" customHeight="1"/>
    <row r="48" spans="1:10" ht="18" customHeight="1">
      <c r="B48" s="558"/>
    </row>
    <row r="49" spans="3:3" ht="18" customHeight="1"/>
    <row r="50" spans="3:3" ht="18" customHeight="1">
      <c r="C50" s="558"/>
    </row>
    <row r="51" spans="3:3" ht="18" customHeight="1">
      <c r="C51" s="558"/>
    </row>
    <row r="52" spans="3:3" ht="18" customHeight="1"/>
    <row r="53" spans="3:3" ht="18" customHeight="1"/>
    <row r="54" spans="3:3" ht="18" customHeight="1"/>
    <row r="55" spans="3:3" ht="18" customHeight="1"/>
    <row r="56" spans="3:3" ht="18" customHeight="1"/>
    <row r="65" spans="20:20">
      <c r="T65" s="42"/>
    </row>
  </sheetData>
  <mergeCells count="29">
    <mergeCell ref="B45:C45"/>
    <mergeCell ref="B33:C33"/>
    <mergeCell ref="B34:C34"/>
    <mergeCell ref="B35:C35"/>
    <mergeCell ref="B37:C37"/>
    <mergeCell ref="B41:C41"/>
    <mergeCell ref="B38:C38"/>
    <mergeCell ref="B36:C36"/>
    <mergeCell ref="B28:C28"/>
    <mergeCell ref="B30:C30"/>
    <mergeCell ref="B32:C32"/>
    <mergeCell ref="B31:C31"/>
    <mergeCell ref="B44:C44"/>
    <mergeCell ref="A19:A38"/>
    <mergeCell ref="A16:A18"/>
    <mergeCell ref="B16:C16"/>
    <mergeCell ref="B15:C15"/>
    <mergeCell ref="B17:C17"/>
    <mergeCell ref="B18:C18"/>
    <mergeCell ref="B19:C19"/>
    <mergeCell ref="B20:C20"/>
    <mergeCell ref="B21:C21"/>
    <mergeCell ref="B22:C22"/>
    <mergeCell ref="B23:C23"/>
    <mergeCell ref="B24:C24"/>
    <mergeCell ref="B25:C25"/>
    <mergeCell ref="B26:C26"/>
    <mergeCell ref="B27:C27"/>
    <mergeCell ref="B29:C29"/>
  </mergeCells>
  <phoneticPr fontId="2"/>
  <hyperlinks>
    <hyperlink ref="B16:C16" location="①入力シート!A1" display="①入力シート" xr:uid="{00000000-0004-0000-0300-000000000000}"/>
    <hyperlink ref="B17:C17" location="②従事者明細!A1" display="②従事者明細" xr:uid="{00000000-0004-0000-0300-000001000000}"/>
    <hyperlink ref="B18:C18" location="③契約金額!A1" display="③契約金額" xr:uid="{00000000-0004-0000-0300-000002000000}"/>
    <hyperlink ref="B22:C22" location="'様式4（内訳書）'!A1" display="様式4（内訳書）" xr:uid="{00000000-0004-0000-0300-000003000000}"/>
    <hyperlink ref="B23:C23" location="'様式6（業務従事者）'!A1" display="様式6（業務従事者名簿）" xr:uid="{00000000-0004-0000-0300-000005000000}"/>
    <hyperlink ref="B24:C24" location="'様式7（従事計画・実績表 (解説無し)入力用）'!A1" display="様式7（従事計画・実績表 (解説無し)入力用）" xr:uid="{00000000-0004-0000-0300-000006000000}"/>
    <hyperlink ref="B26:C26" location="'様式10（機材購入・輸送費）'!A1" display="様式10（機材購入・輸送費）" xr:uid="{00000000-0004-0000-0300-000008000000}"/>
    <hyperlink ref="B27:C27" location="'様式10別紙（機材等製造労務費明細）'!A1" display="様式10別紙（機材等製造労務費明細）" xr:uid="{00000000-0004-0000-0300-000009000000}"/>
    <hyperlink ref="B29:C29" location="'様式12（航空賃　証拠書類附属書)'!A1" display="様式12（航空賃　証拠書類附属書)" xr:uid="{00000000-0004-0000-0300-00000C000000}"/>
    <hyperlink ref="B32:C32" location="'様式15（現地活動費　支出実績総括表）'!A1" display="様式15（現地活動費　支出実績総括表）" xr:uid="{00000000-0004-0000-0300-00000E000000}"/>
    <hyperlink ref="B33:C33" location="'様式17(本邦受入活動費)'!A1" display="様式17(本邦受入活動費)" xr:uid="{00000000-0004-0000-0300-00000F000000}"/>
    <hyperlink ref="B34:C34" location="'様式18（管理費）'!A1" display="様式18（管理費）" xr:uid="{00000000-0004-0000-0300-000010000000}"/>
    <hyperlink ref="B35:C35" location="'様式19（証書貼付台紙)'!A1" display="様式19（証書貼付台紙)" xr:uid="{00000000-0004-0000-0300-000011000000}"/>
    <hyperlink ref="B37:C37" location="'様式く外部人材履行結果検査調書 '!A1" display="様式く（外部人材履行結果検査調書）" xr:uid="{00000000-0004-0000-0300-000012000000}"/>
    <hyperlink ref="B44:C44" location="様式20業務完了届!A1" display="様式20（業務完了届）" xr:uid="{00000000-0004-0000-0300-000013000000}"/>
    <hyperlink ref="B45:C45" location="様式21請求書!A1" display="様式21（請求書）" xr:uid="{00000000-0004-0000-0300-000014000000}"/>
    <hyperlink ref="B19:C19" location="'様式1（契約金額精算報告書の提出）'!A1" display="様式1（契約金額精算報告書の提出）" xr:uid="{00000000-0004-0000-0300-000016000000}"/>
    <hyperlink ref="B20:C20" location="'様式2（契約金額精算報告書）'!A1" display="様式2（契約金額精算報告書）" xr:uid="{00000000-0004-0000-0300-000017000000}"/>
    <hyperlink ref="B21:C21" location="'様式3（チェックリスト）'!A1" display="様式3（チェックリスト）" xr:uid="{00000000-0004-0000-0300-000018000000}"/>
    <hyperlink ref="B41:C41" location="仕切紙!A1" display="仕切り紙" xr:uid="{00000000-0004-0000-0300-000019000000}"/>
    <hyperlink ref="B38:C38" location="様式さ機材等納入結果検査調書!A1" display="様式さ（機材等納入結果検査調書" xr:uid="{00000000-0004-0000-0300-00001A000000}"/>
    <hyperlink ref="B36:C36" location="'様式22　特例経費'!宿泊料" display="様式-22 特例経費" xr:uid="{00000000-0004-0000-0300-00001B000000}"/>
    <hyperlink ref="B31:C31" location="'様式14-2（現地活動費　合意単価適用分）'!Print_Area" display="様式14-2（現地活動費　合意単価適用分）" xr:uid="{FDA0BC4A-CBDC-4455-A227-8FEFF0EC2C89}"/>
    <hyperlink ref="B25:C25" location="'様式8（直接人件費・その他原価・一般管理費等） '!A1" display="様式8（直接人件費・その他原価・一般管理費等） " xr:uid="{EA513538-3BD1-4433-B1FF-E2BA52B2C2EE}"/>
    <hyperlink ref="B28:C28" location="'様式11（航空賃・日当・宿泊・内国旅費）'!A1" display="様式11（航空賃・日当・宿泊・内国旅費）" xr:uid="{36B487A9-9D5B-4390-A2AB-FFD31EB7B58B}"/>
    <hyperlink ref="B30:C30" location="'様式14（現地活動費）(全)'!A1" display="様式14（現地活動費）(全)" xr:uid="{9E6A7E50-E50A-4E15-AF59-3E5634114F47}"/>
  </hyperlinks>
  <pageMargins left="0.70866141732283472" right="0.11811023622047245" top="0.55118110236220474" bottom="0.15748031496062992" header="0.31496062992125984" footer="0.31496062992125984"/>
  <pageSetup paperSize="9" scale="52" fitToHeight="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B1:M42"/>
  <sheetViews>
    <sheetView zoomScale="145" zoomScaleNormal="145" zoomScaleSheetLayoutView="150" workbookViewId="0">
      <selection activeCell="D8" sqref="D8:I8"/>
    </sheetView>
  </sheetViews>
  <sheetFormatPr defaultRowHeight="14.25"/>
  <cols>
    <col min="1" max="1" width="0.625" customWidth="1"/>
    <col min="2" max="2" width="4.625" style="34" customWidth="1"/>
    <col min="3" max="3" width="14.625" customWidth="1"/>
    <col min="4" max="4" width="4.625" customWidth="1"/>
    <col min="5" max="5" width="14.625" customWidth="1"/>
    <col min="6" max="6" width="4.625" customWidth="1"/>
    <col min="7" max="7" width="16.625" customWidth="1"/>
    <col min="8" max="8" width="6.625" customWidth="1"/>
    <col min="9" max="9" width="20.5" customWidth="1"/>
    <col min="10" max="11" width="1.625" customWidth="1"/>
    <col min="12" max="12" width="2.5" customWidth="1"/>
    <col min="13" max="13" width="36.125" customWidth="1"/>
  </cols>
  <sheetData>
    <row r="1" spans="2:13" ht="16.350000000000001" customHeight="1">
      <c r="C1" s="193"/>
      <c r="I1" s="663" t="s">
        <v>1321</v>
      </c>
    </row>
    <row r="2" spans="2:13" ht="26.1" customHeight="1">
      <c r="I2" s="664" t="s">
        <v>1322</v>
      </c>
      <c r="L2" s="598" t="s">
        <v>1323</v>
      </c>
      <c r="M2" s="598"/>
    </row>
    <row r="3" spans="2:13" ht="18.75">
      <c r="C3" s="2136" t="s">
        <v>1324</v>
      </c>
      <c r="D3" s="2136"/>
      <c r="E3" s="2136"/>
      <c r="F3" s="2136"/>
      <c r="G3" s="2136"/>
      <c r="H3" s="2136"/>
      <c r="I3" s="2136"/>
      <c r="L3" s="598" t="s">
        <v>1325</v>
      </c>
      <c r="M3" s="598"/>
    </row>
    <row r="4" spans="2:13" ht="12" customHeight="1" thickBot="1">
      <c r="C4" s="2137"/>
      <c r="D4" s="2137"/>
      <c r="E4" s="2137"/>
      <c r="F4" s="2137"/>
      <c r="G4" s="2137"/>
      <c r="H4" s="2137"/>
      <c r="I4" s="2137"/>
      <c r="L4" s="598" t="s">
        <v>1326</v>
      </c>
      <c r="M4" s="598"/>
    </row>
    <row r="5" spans="2:13" ht="25.35" customHeight="1">
      <c r="B5" s="2138" t="s">
        <v>1327</v>
      </c>
      <c r="C5" s="2139"/>
      <c r="D5" s="2140" t="str">
        <f>①入力シート!D33</f>
        <v>●●製作所</v>
      </c>
      <c r="E5" s="2140"/>
      <c r="F5" s="2140"/>
      <c r="G5" s="2140"/>
      <c r="H5" s="2140"/>
      <c r="I5" s="2141"/>
      <c r="L5" s="598" t="s">
        <v>1328</v>
      </c>
      <c r="M5" s="598"/>
    </row>
    <row r="6" spans="2:13" ht="22.35" customHeight="1">
      <c r="B6" s="2142" t="s">
        <v>1329</v>
      </c>
      <c r="C6" s="2203"/>
      <c r="D6" s="2143"/>
      <c r="E6" s="2143"/>
      <c r="F6" s="2143"/>
      <c r="G6" s="665" t="s">
        <v>1330</v>
      </c>
      <c r="H6" s="2144"/>
      <c r="I6" s="2145"/>
      <c r="L6" s="598"/>
      <c r="M6" s="598"/>
    </row>
    <row r="7" spans="2:13" ht="22.35" customHeight="1">
      <c r="B7" s="2204"/>
      <c r="C7" s="2205"/>
      <c r="D7" s="2143"/>
      <c r="E7" s="2143"/>
      <c r="F7" s="2143"/>
      <c r="G7" s="686" t="s">
        <v>1331</v>
      </c>
      <c r="H7" s="2143"/>
      <c r="I7" s="2146"/>
      <c r="L7" s="598" t="s">
        <v>1332</v>
      </c>
      <c r="M7" s="598"/>
    </row>
    <row r="8" spans="2:13" ht="25.35" customHeight="1">
      <c r="B8" s="2122" t="s">
        <v>1333</v>
      </c>
      <c r="C8" s="2123"/>
      <c r="D8" s="2124">
        <f>①入力シート!D3</f>
        <v>0</v>
      </c>
      <c r="E8" s="2124"/>
      <c r="F8" s="2124"/>
      <c r="G8" s="2124"/>
      <c r="H8" s="2124"/>
      <c r="I8" s="2125"/>
      <c r="L8" s="598" t="s">
        <v>1334</v>
      </c>
      <c r="M8" s="598"/>
    </row>
    <row r="9" spans="2:13" ht="25.35" customHeight="1">
      <c r="B9" s="2126" t="s">
        <v>1335</v>
      </c>
      <c r="C9" s="2127"/>
      <c r="D9" s="2128" t="str">
        <f>①入力シート!D37</f>
        <v>●●案件化調査</v>
      </c>
      <c r="E9" s="2128"/>
      <c r="F9" s="2128"/>
      <c r="G9" s="2128"/>
      <c r="H9" s="2128"/>
      <c r="I9" s="2129"/>
      <c r="L9" s="598" t="s">
        <v>1336</v>
      </c>
      <c r="M9" s="598"/>
    </row>
    <row r="10" spans="2:13" ht="25.35" customHeight="1" thickBot="1">
      <c r="B10" s="2130" t="s">
        <v>1337</v>
      </c>
      <c r="C10" s="2131"/>
      <c r="D10" s="2132"/>
      <c r="E10" s="2133"/>
      <c r="F10" s="2134"/>
      <c r="G10" s="666" t="s">
        <v>1338</v>
      </c>
      <c r="H10" s="2132"/>
      <c r="I10" s="2135"/>
      <c r="L10" s="598" t="s">
        <v>1339</v>
      </c>
      <c r="M10" s="598"/>
    </row>
    <row r="11" spans="2:13" ht="15" thickBot="1">
      <c r="C11" s="1199" t="s">
        <v>1316</v>
      </c>
      <c r="D11" s="2111" t="s">
        <v>1340</v>
      </c>
      <c r="E11" s="2111"/>
      <c r="F11" s="2111"/>
      <c r="G11" s="2111"/>
      <c r="H11" s="2111"/>
      <c r="I11" s="2111"/>
      <c r="J11" s="34"/>
      <c r="L11" s="598" t="s">
        <v>1341</v>
      </c>
      <c r="M11" s="598"/>
    </row>
    <row r="12" spans="2:13" ht="21.6" customHeight="1">
      <c r="B12" s="2112" t="s">
        <v>1342</v>
      </c>
      <c r="C12" s="2206"/>
      <c r="D12" s="2206"/>
      <c r="E12" s="2206"/>
      <c r="F12" s="2206"/>
      <c r="G12" s="2206"/>
      <c r="H12" s="2206"/>
      <c r="I12" s="2207"/>
      <c r="L12" s="598" t="s">
        <v>1343</v>
      </c>
      <c r="M12" s="598"/>
    </row>
    <row r="13" spans="2:13" ht="20.100000000000001" customHeight="1">
      <c r="B13" s="687"/>
      <c r="C13" s="2113" t="s">
        <v>1344</v>
      </c>
      <c r="D13" s="667" t="s">
        <v>1345</v>
      </c>
      <c r="E13" s="2114" t="s">
        <v>1346</v>
      </c>
      <c r="F13" s="2115"/>
      <c r="G13" s="668"/>
      <c r="H13" s="668"/>
      <c r="I13" s="669"/>
      <c r="L13" s="42"/>
      <c r="M13" s="598"/>
    </row>
    <row r="14" spans="2:13" ht="22.35" customHeight="1">
      <c r="B14" s="685" t="s">
        <v>1345</v>
      </c>
      <c r="C14" s="2113"/>
      <c r="D14" s="667" t="s">
        <v>1345</v>
      </c>
      <c r="E14" s="2116" t="s">
        <v>1347</v>
      </c>
      <c r="F14" s="2117"/>
      <c r="G14" s="2117"/>
      <c r="H14" s="2117"/>
      <c r="I14" s="2118"/>
      <c r="L14" s="42"/>
      <c r="M14" s="42"/>
    </row>
    <row r="15" spans="2:13" ht="22.35" customHeight="1">
      <c r="B15" s="689"/>
      <c r="C15" s="2113"/>
      <c r="D15" s="690" t="s">
        <v>1345</v>
      </c>
      <c r="E15" s="2119" t="s">
        <v>1348</v>
      </c>
      <c r="F15" s="2120"/>
      <c r="G15" s="2120"/>
      <c r="H15" s="2120"/>
      <c r="I15" s="2121"/>
      <c r="L15" s="42"/>
      <c r="M15" s="598"/>
    </row>
    <row r="16" spans="2:13" ht="30" customHeight="1">
      <c r="B16" s="672" t="s">
        <v>1345</v>
      </c>
      <c r="C16" s="691" t="s">
        <v>1349</v>
      </c>
      <c r="D16" s="692" t="s">
        <v>1345</v>
      </c>
      <c r="E16" s="693" t="s">
        <v>1350</v>
      </c>
      <c r="F16" s="674"/>
      <c r="G16" s="674"/>
      <c r="H16" s="674"/>
      <c r="I16" s="24"/>
      <c r="M16" s="598"/>
    </row>
    <row r="17" spans="2:13" ht="21">
      <c r="B17" s="687"/>
      <c r="C17" s="2083" t="s">
        <v>1351</v>
      </c>
      <c r="D17" s="2086" t="s">
        <v>1352</v>
      </c>
      <c r="E17" s="2086"/>
      <c r="F17" s="2086" t="s">
        <v>1353</v>
      </c>
      <c r="G17" s="2086"/>
      <c r="H17" s="2086"/>
      <c r="I17" s="2087"/>
      <c r="M17" s="42"/>
    </row>
    <row r="18" spans="2:13" ht="20.100000000000001" customHeight="1">
      <c r="B18" s="685"/>
      <c r="C18" s="2084"/>
      <c r="D18" s="2088" t="s">
        <v>1345</v>
      </c>
      <c r="E18" s="2089" t="s">
        <v>1354</v>
      </c>
      <c r="F18" s="675" t="s">
        <v>1345</v>
      </c>
      <c r="G18" s="2092" t="s">
        <v>1355</v>
      </c>
      <c r="H18" s="2093"/>
      <c r="I18" s="2094"/>
      <c r="M18" s="42"/>
    </row>
    <row r="19" spans="2:13" ht="20.100000000000001" customHeight="1">
      <c r="B19" s="685"/>
      <c r="C19" s="2084"/>
      <c r="D19" s="2208"/>
      <c r="E19" s="2090"/>
      <c r="F19" s="667" t="s">
        <v>1345</v>
      </c>
      <c r="G19" s="2095" t="s">
        <v>1356</v>
      </c>
      <c r="H19" s="2096"/>
      <c r="I19" s="2097"/>
    </row>
    <row r="20" spans="2:13" ht="20.100000000000001" customHeight="1">
      <c r="B20" s="685"/>
      <c r="C20" s="2084"/>
      <c r="D20" s="2208"/>
      <c r="E20" s="2090"/>
      <c r="F20" s="670" t="s">
        <v>1345</v>
      </c>
      <c r="G20" s="2098" t="s">
        <v>1357</v>
      </c>
      <c r="H20" s="2099"/>
      <c r="I20" s="2100"/>
    </row>
    <row r="21" spans="2:13" ht="20.100000000000001" customHeight="1">
      <c r="B21" s="685" t="s">
        <v>1345</v>
      </c>
      <c r="C21" s="2084"/>
      <c r="D21" s="2209"/>
      <c r="E21" s="2091"/>
      <c r="F21" s="671" t="s">
        <v>1345</v>
      </c>
      <c r="G21" s="2101" t="s">
        <v>1358</v>
      </c>
      <c r="H21" s="2102"/>
      <c r="I21" s="2103"/>
    </row>
    <row r="22" spans="2:13" ht="30" customHeight="1">
      <c r="B22" s="685"/>
      <c r="C22" s="2084"/>
      <c r="D22" s="667" t="s">
        <v>1345</v>
      </c>
      <c r="E22" s="2104" t="s">
        <v>1359</v>
      </c>
      <c r="F22" s="2105"/>
      <c r="G22" s="2105"/>
      <c r="H22" s="2105"/>
      <c r="I22" s="2106"/>
    </row>
    <row r="23" spans="2:13" ht="30" customHeight="1">
      <c r="B23" s="685"/>
      <c r="C23" s="2084"/>
      <c r="D23" s="667" t="s">
        <v>1345</v>
      </c>
      <c r="E23" s="2104" t="s">
        <v>1360</v>
      </c>
      <c r="F23" s="2105"/>
      <c r="G23" s="2105"/>
      <c r="H23" s="2105"/>
      <c r="I23" s="2106"/>
    </row>
    <row r="24" spans="2:13" ht="30" customHeight="1">
      <c r="B24" s="688"/>
      <c r="C24" s="2085"/>
      <c r="D24" s="675" t="s">
        <v>1345</v>
      </c>
      <c r="E24" s="2104" t="s">
        <v>1361</v>
      </c>
      <c r="F24" s="2105"/>
      <c r="G24" s="2105"/>
      <c r="H24" s="2105"/>
      <c r="I24" s="2106"/>
    </row>
    <row r="25" spans="2:13" ht="30" customHeight="1">
      <c r="B25" s="676" t="s">
        <v>1345</v>
      </c>
      <c r="C25" s="673" t="s">
        <v>1362</v>
      </c>
      <c r="D25" s="2104" t="s">
        <v>1363</v>
      </c>
      <c r="E25" s="2105"/>
      <c r="F25" s="677"/>
      <c r="G25" s="677"/>
      <c r="H25" s="677" t="s">
        <v>1364</v>
      </c>
      <c r="I25" s="678"/>
    </row>
    <row r="26" spans="2:13" ht="25.35" customHeight="1" thickBot="1">
      <c r="B26" s="679" t="s">
        <v>1345</v>
      </c>
      <c r="C26" s="680" t="s">
        <v>1365</v>
      </c>
      <c r="D26" s="2107" t="s">
        <v>1366</v>
      </c>
      <c r="E26" s="2108"/>
      <c r="F26" s="2109"/>
      <c r="G26" s="2109"/>
      <c r="H26" s="2109"/>
      <c r="I26" s="2110"/>
    </row>
    <row r="27" spans="2:13">
      <c r="C27" s="681" t="s">
        <v>1367</v>
      </c>
    </row>
    <row r="28" spans="2:13" ht="16.350000000000001" customHeight="1">
      <c r="C28" s="1174"/>
      <c r="H28" s="182"/>
      <c r="I28" s="454" t="s">
        <v>1368</v>
      </c>
    </row>
    <row r="29" spans="2:13" ht="16.350000000000001" customHeight="1">
      <c r="C29" s="682"/>
      <c r="G29" s="2082" t="s">
        <v>1369</v>
      </c>
      <c r="H29" s="2210"/>
      <c r="I29" s="2210"/>
    </row>
    <row r="30" spans="2:13" ht="12" customHeight="1">
      <c r="C30" s="8"/>
      <c r="G30" s="2079" t="s">
        <v>1370</v>
      </c>
      <c r="H30" s="2211"/>
      <c r="I30" s="2212"/>
    </row>
    <row r="31" spans="2:13" ht="21" customHeight="1">
      <c r="C31" s="683"/>
      <c r="G31" s="190"/>
      <c r="I31" s="684"/>
    </row>
    <row r="32" spans="2:13" ht="21" customHeight="1">
      <c r="C32" s="683"/>
      <c r="G32" s="190"/>
      <c r="I32" s="684"/>
    </row>
    <row r="33" spans="2:9" ht="21" customHeight="1">
      <c r="C33" s="683"/>
      <c r="G33" s="190"/>
      <c r="I33" s="684"/>
    </row>
    <row r="34" spans="2:9">
      <c r="C34" s="8"/>
      <c r="G34" s="2080" t="s">
        <v>1371</v>
      </c>
      <c r="H34" s="2213"/>
      <c r="I34" s="2214"/>
    </row>
    <row r="35" spans="2:9" ht="10.35" customHeight="1">
      <c r="C35" s="8"/>
      <c r="I35" s="8"/>
    </row>
    <row r="36" spans="2:9" s="396" customFormat="1" ht="12" customHeight="1">
      <c r="B36" s="2081" t="s">
        <v>1372</v>
      </c>
      <c r="C36" s="2215"/>
      <c r="D36" s="2215"/>
      <c r="E36" s="2215"/>
      <c r="F36" s="2215"/>
      <c r="G36" s="2215"/>
      <c r="H36" s="2215"/>
      <c r="I36" s="2215"/>
    </row>
    <row r="37" spans="2:9" s="396" customFormat="1" ht="32.85" customHeight="1">
      <c r="B37" s="2081" t="s">
        <v>1373</v>
      </c>
      <c r="C37" s="2215"/>
      <c r="D37" s="2215"/>
      <c r="E37" s="2215"/>
      <c r="F37" s="2215"/>
      <c r="G37" s="2215"/>
      <c r="H37" s="2215"/>
      <c r="I37" s="2215"/>
    </row>
    <row r="38" spans="2:9" s="396" customFormat="1" ht="12" customHeight="1">
      <c r="B38" s="2216" t="s">
        <v>1374</v>
      </c>
      <c r="C38" s="2215"/>
      <c r="D38" s="2215"/>
      <c r="E38" s="2215"/>
      <c r="F38" s="2215"/>
      <c r="G38" s="2215"/>
      <c r="H38" s="2215"/>
      <c r="I38" s="2215"/>
    </row>
    <row r="39" spans="2:9" s="396" customFormat="1" ht="12" customHeight="1">
      <c r="B39" s="2216" t="s">
        <v>1375</v>
      </c>
      <c r="C39" s="2215"/>
      <c r="D39" s="2215"/>
      <c r="E39" s="2215"/>
      <c r="F39" s="2215"/>
      <c r="G39" s="2215"/>
      <c r="H39" s="2215"/>
      <c r="I39" s="2215"/>
    </row>
    <row r="40" spans="2:9" s="396" customFormat="1" ht="12" customHeight="1">
      <c r="B40" s="2216" t="s">
        <v>1376</v>
      </c>
      <c r="C40" s="2215"/>
      <c r="D40" s="2215"/>
      <c r="E40" s="2215"/>
      <c r="F40" s="2215"/>
      <c r="G40" s="2215"/>
      <c r="H40" s="2215"/>
      <c r="I40" s="2215"/>
    </row>
    <row r="41" spans="2:9" s="396" customFormat="1" ht="12" customHeight="1">
      <c r="B41" s="2216" t="s">
        <v>1377</v>
      </c>
      <c r="C41" s="2215"/>
      <c r="D41" s="2215"/>
      <c r="E41" s="2215"/>
      <c r="F41" s="2215"/>
      <c r="G41" s="2215"/>
      <c r="H41" s="2215"/>
      <c r="I41" s="2215"/>
    </row>
    <row r="42" spans="2:9" s="396" customFormat="1" ht="12" customHeight="1">
      <c r="B42" s="2216" t="s">
        <v>1378</v>
      </c>
      <c r="C42" s="2215"/>
      <c r="D42" s="2215"/>
      <c r="E42" s="2215"/>
      <c r="F42" s="2215"/>
      <c r="G42" s="2215"/>
      <c r="H42" s="2215"/>
      <c r="I42" s="2215"/>
    </row>
  </sheetData>
  <mergeCells count="46">
    <mergeCell ref="C3:I3"/>
    <mergeCell ref="C4:I4"/>
    <mergeCell ref="B5:C5"/>
    <mergeCell ref="D5:I5"/>
    <mergeCell ref="B6:C7"/>
    <mergeCell ref="D6:F7"/>
    <mergeCell ref="H6:I6"/>
    <mergeCell ref="H7:I7"/>
    <mergeCell ref="B8:C8"/>
    <mergeCell ref="D8:I8"/>
    <mergeCell ref="B9:C9"/>
    <mergeCell ref="D9:I9"/>
    <mergeCell ref="B10:C10"/>
    <mergeCell ref="D10:F10"/>
    <mergeCell ref="H10:I10"/>
    <mergeCell ref="D11:I11"/>
    <mergeCell ref="B12:I12"/>
    <mergeCell ref="C13:C15"/>
    <mergeCell ref="E13:F13"/>
    <mergeCell ref="E14:I14"/>
    <mergeCell ref="E15:I15"/>
    <mergeCell ref="G29:I29"/>
    <mergeCell ref="C17:C24"/>
    <mergeCell ref="D17:E17"/>
    <mergeCell ref="F17:I17"/>
    <mergeCell ref="D18:D21"/>
    <mergeCell ref="E18:E21"/>
    <mergeCell ref="G18:I18"/>
    <mergeCell ref="G19:I19"/>
    <mergeCell ref="G20:I20"/>
    <mergeCell ref="G21:I21"/>
    <mergeCell ref="E22:I22"/>
    <mergeCell ref="E23:I23"/>
    <mergeCell ref="E24:I24"/>
    <mergeCell ref="D25:E25"/>
    <mergeCell ref="D26:E26"/>
    <mergeCell ref="F26:I26"/>
    <mergeCell ref="B40:I40"/>
    <mergeCell ref="B41:I41"/>
    <mergeCell ref="B42:I42"/>
    <mergeCell ref="G30:I30"/>
    <mergeCell ref="G34:I34"/>
    <mergeCell ref="B36:I36"/>
    <mergeCell ref="B37:I37"/>
    <mergeCell ref="B38:I38"/>
    <mergeCell ref="B39:I39"/>
  </mergeCells>
  <phoneticPr fontId="2"/>
  <conditionalFormatting sqref="B13:B14">
    <cfRule type="containsText" dxfId="1" priority="1" operator="containsText" text="✔">
      <formula>NOT(ISERROR(SEARCH("✔",B13)))</formula>
    </cfRule>
  </conditionalFormatting>
  <conditionalFormatting sqref="D13:I13 D14:F15 B16:D16 F16:I16 B17:I26">
    <cfRule type="containsText" dxfId="0" priority="3" operator="containsText" text="✔">
      <formula>NOT(ISERROR(SEARCH("✔",B13)))</formula>
    </cfRule>
  </conditionalFormatting>
  <dataValidations count="2">
    <dataValidation type="list" allowBlank="1" showInputMessage="1" showErrorMessage="1" sqref="D10:F10" xr:uid="{00000000-0002-0000-3600-000000000000}">
      <formula1>$X$2:$X$13</formula1>
    </dataValidation>
    <dataValidation type="list" allowBlank="1" showInputMessage="1" showErrorMessage="1" sqref="B16 D13:D16 F18:F21 D18 D22:D24 B25:B26 B21 B13:B14" xr:uid="{00000000-0002-0000-3600-000001000000}">
      <formula1>"□,✔"</formula1>
    </dataValidation>
  </dataValidations>
  <printOptions horizontalCentered="1"/>
  <pageMargins left="0.47244094488188981" right="0.31496062992125984" top="0.35433070866141736" bottom="0.19685039370078741" header="0.31496062992125984" footer="0.11811023622047245"/>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AC984-E4D7-4C31-A947-4B9731F07D8F}">
  <sheetPr>
    <tabColor rgb="FF92D050"/>
    <pageSetUpPr fitToPage="1"/>
  </sheetPr>
  <dimension ref="A1:N19"/>
  <sheetViews>
    <sheetView workbookViewId="0">
      <selection activeCell="D4" sqref="D4"/>
    </sheetView>
  </sheetViews>
  <sheetFormatPr defaultColWidth="9" defaultRowHeight="14.25"/>
  <cols>
    <col min="1" max="1" width="6.25" style="1073" customWidth="1"/>
    <col min="2" max="2" width="20.125" style="1073" customWidth="1"/>
    <col min="3" max="3" width="36" style="1074" customWidth="1"/>
    <col min="4" max="4" width="36.75" style="1076" customWidth="1"/>
    <col min="5" max="5" width="10.875" style="1075" customWidth="1"/>
    <col min="6" max="6" width="6.375" style="1074" customWidth="1"/>
    <col min="7" max="16384" width="9" style="1073"/>
  </cols>
  <sheetData>
    <row r="1" spans="1:8">
      <c r="A1" s="1086" t="s">
        <v>1379</v>
      </c>
      <c r="H1" s="1074"/>
    </row>
    <row r="2" spans="1:8" ht="17.25">
      <c r="A2" s="1101" t="s">
        <v>1380</v>
      </c>
      <c r="B2" s="1100"/>
      <c r="C2" s="1100"/>
      <c r="D2" s="1100"/>
      <c r="E2" s="1100"/>
      <c r="F2" s="1100"/>
    </row>
    <row r="3" spans="1:8" s="1077" customFormat="1" ht="17.25">
      <c r="A3" s="1086"/>
      <c r="B3" s="1086"/>
      <c r="C3" s="1099"/>
      <c r="D3" s="1093" t="s">
        <v>1381</v>
      </c>
      <c r="E3" s="1098"/>
      <c r="F3" s="1084"/>
    </row>
    <row r="4" spans="1:8" s="1077" customFormat="1" ht="17.25">
      <c r="A4" s="1086"/>
      <c r="B4" s="1093" t="s">
        <v>1382</v>
      </c>
      <c r="C4" s="765">
        <f>①入力シート!D3</f>
        <v>0</v>
      </c>
      <c r="D4" s="1133" t="s">
        <v>1383</v>
      </c>
      <c r="E4" s="1097"/>
      <c r="F4" s="1096" t="s">
        <v>1384</v>
      </c>
    </row>
    <row r="5" spans="1:8" s="1077" customFormat="1" ht="17.25">
      <c r="A5" s="1086"/>
      <c r="B5" s="1093" t="s">
        <v>1385</v>
      </c>
      <c r="C5" s="2016" t="str">
        <f>①入力シート!D37</f>
        <v>●●案件化調査</v>
      </c>
      <c r="D5" s="2016"/>
      <c r="E5" s="1097"/>
      <c r="F5" s="1096"/>
    </row>
    <row r="6" spans="1:8" s="1077" customFormat="1" ht="17.25">
      <c r="A6" s="1086"/>
      <c r="B6" s="1086"/>
      <c r="C6" s="1095"/>
      <c r="D6" s="1094"/>
      <c r="E6" s="1093"/>
      <c r="F6" s="1084"/>
    </row>
    <row r="7" spans="1:8" s="1077" customFormat="1" ht="18" thickBot="1">
      <c r="A7" s="1092"/>
      <c r="B7" s="2147" t="s">
        <v>1386</v>
      </c>
      <c r="C7" s="2147"/>
      <c r="D7" s="2147"/>
      <c r="E7" s="2147"/>
      <c r="F7" s="2147"/>
    </row>
    <row r="8" spans="1:8" s="1077" customFormat="1" ht="18" thickBot="1">
      <c r="A8" s="1086"/>
      <c r="B8" s="1084"/>
      <c r="C8" s="1084"/>
      <c r="D8" s="1084"/>
      <c r="E8" s="1084"/>
      <c r="F8" s="1084"/>
    </row>
    <row r="9" spans="1:8" s="1077" customFormat="1" ht="18" thickBot="1">
      <c r="A9" s="1086">
        <v>1</v>
      </c>
      <c r="B9" s="1084" t="s">
        <v>1387</v>
      </c>
      <c r="C9" s="1091" t="s">
        <v>1388</v>
      </c>
      <c r="D9" s="1084"/>
      <c r="E9" s="1084"/>
      <c r="F9" s="1084"/>
    </row>
    <row r="10" spans="1:8" s="1077" customFormat="1" ht="17.25">
      <c r="A10" s="1086">
        <v>2</v>
      </c>
      <c r="B10" s="1084" t="s">
        <v>1389</v>
      </c>
      <c r="C10" s="2148" t="s">
        <v>1390</v>
      </c>
      <c r="D10" s="2148"/>
      <c r="E10" s="1084"/>
      <c r="F10" s="1084"/>
    </row>
    <row r="11" spans="1:8" s="1077" customFormat="1" ht="17.25">
      <c r="A11" s="1086">
        <v>3</v>
      </c>
      <c r="B11" s="1084" t="s">
        <v>1391</v>
      </c>
      <c r="C11" s="1084"/>
      <c r="D11" s="1084"/>
      <c r="E11" s="1084"/>
      <c r="F11" s="1084"/>
    </row>
    <row r="12" spans="1:8" s="1077" customFormat="1" ht="17.25">
      <c r="A12" s="1086"/>
      <c r="B12" s="1090" t="s">
        <v>1392</v>
      </c>
      <c r="C12" s="1089" t="s">
        <v>1393</v>
      </c>
      <c r="D12" s="1089" t="s">
        <v>1394</v>
      </c>
      <c r="E12" s="1084"/>
      <c r="F12" s="1084"/>
    </row>
    <row r="13" spans="1:8" s="1077" customFormat="1" ht="17.25">
      <c r="A13" s="1086"/>
      <c r="B13" s="1085" t="s">
        <v>1395</v>
      </c>
      <c r="C13" s="1081" t="s">
        <v>1396</v>
      </c>
      <c r="D13" s="1081" t="s">
        <v>1397</v>
      </c>
      <c r="E13" s="1084"/>
      <c r="F13" s="1084"/>
    </row>
    <row r="14" spans="1:8" s="1077" customFormat="1" ht="17.25">
      <c r="A14" s="1086"/>
      <c r="B14" s="1085" t="s">
        <v>1398</v>
      </c>
      <c r="C14" s="1081" t="s">
        <v>1399</v>
      </c>
      <c r="D14" s="1080" t="s">
        <v>1400</v>
      </c>
      <c r="E14" s="1084"/>
      <c r="F14" s="1084"/>
    </row>
    <row r="15" spans="1:8" s="1077" customFormat="1" ht="17.25">
      <c r="A15" s="1086"/>
      <c r="B15" s="1085" t="s">
        <v>1401</v>
      </c>
      <c r="C15" s="1081" t="s">
        <v>1402</v>
      </c>
      <c r="D15" s="1081" t="s">
        <v>1403</v>
      </c>
      <c r="E15" s="1084"/>
      <c r="F15" s="1084"/>
    </row>
    <row r="16" spans="1:8" s="1077" customFormat="1" ht="17.25">
      <c r="A16" s="1086"/>
      <c r="B16" s="1085" t="s">
        <v>1404</v>
      </c>
      <c r="C16" s="1081" t="s">
        <v>1399</v>
      </c>
      <c r="D16" s="1080" t="s">
        <v>1400</v>
      </c>
      <c r="E16" s="1084"/>
      <c r="F16" s="1084"/>
    </row>
    <row r="17" spans="1:14" s="1077" customFormat="1" ht="17.25">
      <c r="A17" s="1086"/>
      <c r="B17" s="1085" t="s">
        <v>1405</v>
      </c>
      <c r="C17" s="1088" t="s">
        <v>1406</v>
      </c>
      <c r="D17" s="1087" t="s">
        <v>1407</v>
      </c>
      <c r="E17" s="1084"/>
      <c r="F17" s="1084"/>
    </row>
    <row r="18" spans="1:14" s="1077" customFormat="1" ht="17.25">
      <c r="A18" s="1086"/>
      <c r="B18" s="1085" t="s">
        <v>1408</v>
      </c>
      <c r="C18" s="1081" t="s">
        <v>1409</v>
      </c>
      <c r="D18" s="1080" t="s">
        <v>1410</v>
      </c>
      <c r="E18" s="1084"/>
      <c r="F18" s="1084"/>
    </row>
    <row r="19" spans="1:14" s="1077" customFormat="1" ht="17.25">
      <c r="A19" s="1083"/>
      <c r="B19" s="1082" t="s">
        <v>1411</v>
      </c>
      <c r="C19" s="1081" t="s">
        <v>1412</v>
      </c>
      <c r="D19" s="1080" t="s">
        <v>1412</v>
      </c>
      <c r="E19" s="1079"/>
      <c r="F19" s="1078"/>
      <c r="N19" s="1077" t="s">
        <v>1413</v>
      </c>
    </row>
  </sheetData>
  <mergeCells count="3">
    <mergeCell ref="C5:D5"/>
    <mergeCell ref="B7:F7"/>
    <mergeCell ref="C10:D10"/>
  </mergeCells>
  <phoneticPr fontId="2"/>
  <dataValidations count="2">
    <dataValidation type="list" allowBlank="1" showInputMessage="1" showErrorMessage="1" sqref="C20:C1048576" xr:uid="{104A159D-EF62-4550-A805-BFA5C4210868}">
      <formula1>$I$2:$I$4</formula1>
    </dataValidation>
    <dataValidation type="list" allowBlank="1" showInputMessage="1" showErrorMessage="1" sqref="E19:E1048576" xr:uid="{265E80B4-2326-42E9-AAE7-A82F1CFA1A18}">
      <formula1>#REF!</formula1>
    </dataValidation>
  </dataValidations>
  <pageMargins left="0.7" right="0.7" top="0.75" bottom="0.75" header="0.3" footer="0.3"/>
  <pageSetup paperSize="9" fitToWidth="0"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0AE05-CC20-4DED-988C-6434B1867CEC}">
  <sheetPr>
    <tabColor rgb="FF92D050"/>
    <pageSetUpPr fitToPage="1"/>
  </sheetPr>
  <dimension ref="A1:N30"/>
  <sheetViews>
    <sheetView workbookViewId="0">
      <selection activeCell="C5" sqref="C5:D5"/>
    </sheetView>
  </sheetViews>
  <sheetFormatPr defaultColWidth="9" defaultRowHeight="14.25"/>
  <cols>
    <col min="1" max="1" width="6.25" style="1073" customWidth="1"/>
    <col min="2" max="2" width="19.5" style="1073" customWidth="1"/>
    <col min="3" max="3" width="35.875" style="1074" customWidth="1"/>
    <col min="4" max="4" width="36.375" style="1076" customWidth="1"/>
    <col min="5" max="5" width="10.375" style="1075" customWidth="1"/>
    <col min="6" max="6" width="6.375" style="1074" customWidth="1"/>
    <col min="7" max="16384" width="9" style="1073"/>
  </cols>
  <sheetData>
    <row r="1" spans="1:8">
      <c r="A1" s="1086" t="s">
        <v>1414</v>
      </c>
      <c r="H1" s="1074"/>
    </row>
    <row r="2" spans="1:8">
      <c r="A2" s="1100" t="s">
        <v>1380</v>
      </c>
      <c r="B2" s="1100"/>
      <c r="C2" s="1100"/>
      <c r="D2" s="1100"/>
      <c r="E2" s="1100"/>
      <c r="F2" s="1100"/>
    </row>
    <row r="3" spans="1:8" s="1077" customFormat="1" ht="17.25">
      <c r="A3" s="1086"/>
      <c r="B3" s="1086"/>
      <c r="C3" s="1099"/>
      <c r="D3" s="1093" t="s">
        <v>1381</v>
      </c>
      <c r="E3" s="1098"/>
      <c r="F3" s="1084"/>
    </row>
    <row r="4" spans="1:8" s="1077" customFormat="1" ht="17.25">
      <c r="A4" s="1086"/>
      <c r="B4" s="1093" t="s">
        <v>1382</v>
      </c>
      <c r="C4" s="765">
        <f>①入力シート!D3</f>
        <v>0</v>
      </c>
      <c r="D4" s="1133" t="s">
        <v>1383</v>
      </c>
      <c r="E4" s="1097"/>
      <c r="F4" s="1096" t="s">
        <v>1384</v>
      </c>
    </row>
    <row r="5" spans="1:8" s="1077" customFormat="1" ht="17.25">
      <c r="A5" s="1086"/>
      <c r="B5" s="1093" t="s">
        <v>1385</v>
      </c>
      <c r="C5" s="2016" t="str">
        <f>①入力シート!D37</f>
        <v>●●案件化調査</v>
      </c>
      <c r="D5" s="2016"/>
      <c r="E5" s="1097"/>
      <c r="F5" s="1096"/>
    </row>
    <row r="6" spans="1:8" s="1077" customFormat="1" ht="17.25">
      <c r="A6" s="1086"/>
      <c r="B6" s="1086"/>
      <c r="C6" s="1095"/>
      <c r="D6" s="1094"/>
      <c r="E6" s="1093"/>
      <c r="F6" s="1084"/>
    </row>
    <row r="7" spans="1:8" s="1077" customFormat="1" ht="18" thickBot="1">
      <c r="A7" s="1092"/>
      <c r="B7" s="2147" t="s">
        <v>1386</v>
      </c>
      <c r="C7" s="2147"/>
      <c r="D7" s="2147"/>
      <c r="E7" s="2147"/>
      <c r="F7" s="2147"/>
    </row>
    <row r="8" spans="1:8" s="1077" customFormat="1" ht="18" thickBot="1">
      <c r="A8" s="1086"/>
      <c r="B8" s="1084"/>
      <c r="C8" s="1084"/>
      <c r="D8" s="1084"/>
      <c r="E8" s="1084"/>
      <c r="F8" s="1084"/>
    </row>
    <row r="9" spans="1:8" s="1077" customFormat="1" ht="18" thickBot="1">
      <c r="A9" s="1086">
        <v>1</v>
      </c>
      <c r="B9" s="1084" t="s">
        <v>1387</v>
      </c>
      <c r="C9" s="1091" t="s">
        <v>1388</v>
      </c>
      <c r="D9" s="1084"/>
      <c r="E9" s="1084"/>
      <c r="F9" s="1084"/>
    </row>
    <row r="10" spans="1:8" s="1077" customFormat="1" ht="17.25">
      <c r="A10" s="1086">
        <v>2</v>
      </c>
      <c r="B10" s="1084" t="s">
        <v>1389</v>
      </c>
      <c r="C10" s="2148" t="s">
        <v>1390</v>
      </c>
      <c r="D10" s="2148"/>
      <c r="E10" s="1084"/>
      <c r="F10" s="1084"/>
    </row>
    <row r="11" spans="1:8" s="1077" customFormat="1" ht="17.25">
      <c r="A11" s="1086">
        <v>3</v>
      </c>
      <c r="B11" s="1084" t="s">
        <v>1391</v>
      </c>
      <c r="C11" s="1084"/>
      <c r="D11" s="1084"/>
      <c r="E11" s="1084"/>
      <c r="F11" s="1084"/>
    </row>
    <row r="12" spans="1:8" s="1077" customFormat="1" ht="17.25">
      <c r="A12" s="1086"/>
      <c r="B12" s="1090" t="s">
        <v>1392</v>
      </c>
      <c r="C12" s="1089" t="s">
        <v>1415</v>
      </c>
      <c r="D12" s="1089" t="s">
        <v>1416</v>
      </c>
      <c r="E12" s="1084"/>
      <c r="F12" s="1084"/>
    </row>
    <row r="13" spans="1:8" s="1077" customFormat="1" ht="17.25">
      <c r="A13" s="1086"/>
      <c r="B13" s="1085" t="s">
        <v>1395</v>
      </c>
      <c r="C13" s="1081" t="s">
        <v>1396</v>
      </c>
      <c r="D13" s="1081" t="s">
        <v>1397</v>
      </c>
      <c r="E13" s="1084"/>
      <c r="F13" s="1084"/>
    </row>
    <row r="14" spans="1:8" s="1077" customFormat="1" ht="17.25">
      <c r="A14" s="1086"/>
      <c r="B14" s="1085" t="s">
        <v>1398</v>
      </c>
      <c r="C14" s="1080" t="s">
        <v>1399</v>
      </c>
      <c r="D14" s="1081" t="s">
        <v>1400</v>
      </c>
      <c r="E14" s="1084"/>
      <c r="F14" s="1084"/>
    </row>
    <row r="15" spans="1:8" s="1077" customFormat="1" ht="17.25">
      <c r="A15" s="1086"/>
      <c r="B15" s="1085" t="s">
        <v>1401</v>
      </c>
      <c r="C15" s="1081" t="s">
        <v>1402</v>
      </c>
      <c r="D15" s="1081" t="s">
        <v>1403</v>
      </c>
      <c r="E15" s="1084"/>
      <c r="F15" s="1084"/>
    </row>
    <row r="16" spans="1:8" s="1077" customFormat="1" ht="17.25">
      <c r="A16" s="1086"/>
      <c r="B16" s="1085" t="s">
        <v>1404</v>
      </c>
      <c r="C16" s="1080" t="s">
        <v>1399</v>
      </c>
      <c r="D16" s="1081" t="s">
        <v>1400</v>
      </c>
      <c r="E16" s="1084"/>
      <c r="F16" s="1084"/>
    </row>
    <row r="17" spans="1:14" s="1077" customFormat="1" ht="17.25">
      <c r="A17" s="1086"/>
      <c r="B17" s="1085" t="s">
        <v>1405</v>
      </c>
      <c r="C17" s="1087" t="s">
        <v>1406</v>
      </c>
      <c r="D17" s="1088" t="s">
        <v>1407</v>
      </c>
      <c r="E17" s="1084"/>
      <c r="F17" s="1084"/>
    </row>
    <row r="18" spans="1:14" s="1077" customFormat="1" ht="17.25">
      <c r="A18" s="1086"/>
      <c r="B18" s="1085" t="s">
        <v>1408</v>
      </c>
      <c r="C18" s="1080" t="s">
        <v>1409</v>
      </c>
      <c r="D18" s="1081" t="s">
        <v>1409</v>
      </c>
      <c r="E18" s="1084"/>
      <c r="F18" s="1084"/>
    </row>
    <row r="19" spans="1:14" s="1077" customFormat="1" ht="17.25">
      <c r="A19" s="1083"/>
      <c r="B19" s="1082" t="s">
        <v>1411</v>
      </c>
      <c r="C19" s="1080" t="s">
        <v>1412</v>
      </c>
      <c r="D19" s="1081" t="s">
        <v>1412</v>
      </c>
      <c r="E19" s="1079"/>
      <c r="F19" s="1078"/>
      <c r="N19" s="1077" t="s">
        <v>1413</v>
      </c>
    </row>
    <row r="30" spans="1:14">
      <c r="D30" s="1076" t="s">
        <v>1417</v>
      </c>
    </row>
  </sheetData>
  <mergeCells count="3">
    <mergeCell ref="C5:D5"/>
    <mergeCell ref="B7:F7"/>
    <mergeCell ref="C10:D10"/>
  </mergeCells>
  <phoneticPr fontId="2"/>
  <dataValidations count="2">
    <dataValidation type="list" allowBlank="1" showInputMessage="1" showErrorMessage="1" sqref="E19:E1048576" xr:uid="{2899B885-E34F-4D94-B891-063F0FF5A600}">
      <formula1>#REF!</formula1>
    </dataValidation>
    <dataValidation type="list" allowBlank="1" showInputMessage="1" showErrorMessage="1" sqref="C20:C1048576" xr:uid="{3456576D-8662-40DF-840E-121B95A91A4E}">
      <formula1>$I$2:$I$4</formula1>
    </dataValidation>
  </dataValidations>
  <pageMargins left="0.7" right="0.7" top="0.75" bottom="0.75" header="0.3" footer="0.3"/>
  <pageSetup paperSize="9" fitToWidth="0"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1">
    <tabColor rgb="FFFFFF00"/>
  </sheetPr>
  <dimension ref="A1:CV11"/>
  <sheetViews>
    <sheetView view="pageBreakPreview" zoomScale="80" zoomScaleNormal="70" zoomScaleSheetLayoutView="80" workbookViewId="0">
      <selection activeCell="G4" sqref="G4"/>
    </sheetView>
  </sheetViews>
  <sheetFormatPr defaultColWidth="8.625" defaultRowHeight="14.25"/>
  <sheetData>
    <row r="1" spans="1:100">
      <c r="A1" s="558" t="s">
        <v>1202</v>
      </c>
    </row>
    <row r="4" spans="1:100">
      <c r="B4" s="317"/>
    </row>
    <row r="10" spans="1:100" ht="42" customHeight="1">
      <c r="A10" s="2149" t="s">
        <v>418</v>
      </c>
      <c r="B10" s="2149"/>
      <c r="C10" s="2149"/>
      <c r="D10" s="2149"/>
      <c r="E10" s="2149"/>
      <c r="F10" s="2149"/>
      <c r="G10" s="2149"/>
      <c r="H10" s="2149"/>
      <c r="I10" s="2149"/>
      <c r="J10" s="2149" t="s">
        <v>428</v>
      </c>
      <c r="K10" s="2149"/>
      <c r="L10" s="2149"/>
      <c r="M10" s="2149"/>
      <c r="N10" s="2149"/>
      <c r="O10" s="2149"/>
      <c r="P10" s="2149"/>
      <c r="Q10" s="2149"/>
      <c r="R10" s="2149"/>
      <c r="S10" s="2149" t="s">
        <v>436</v>
      </c>
      <c r="T10" s="2149"/>
      <c r="U10" s="2149"/>
      <c r="V10" s="2149"/>
      <c r="W10" s="2149"/>
      <c r="X10" s="2149"/>
      <c r="Y10" s="2149"/>
      <c r="Z10" s="2149"/>
      <c r="AA10" s="2149"/>
      <c r="AB10" s="2150" t="s">
        <v>443</v>
      </c>
      <c r="AC10" s="2150"/>
      <c r="AD10" s="2150"/>
      <c r="AE10" s="2150"/>
      <c r="AF10" s="2150"/>
      <c r="AG10" s="2150"/>
      <c r="AH10" s="2150"/>
      <c r="AI10" s="2150"/>
      <c r="AJ10" s="2150"/>
      <c r="AK10" s="2150"/>
      <c r="AL10" s="2149" t="s">
        <v>404</v>
      </c>
      <c r="AM10" s="2149"/>
      <c r="AN10" s="2149"/>
      <c r="AO10" s="2149"/>
      <c r="AP10" s="2149"/>
      <c r="AQ10" s="2149"/>
      <c r="AR10" s="2149"/>
      <c r="AS10" s="2149"/>
      <c r="AT10" s="2149"/>
      <c r="AU10" s="2149" t="s">
        <v>404</v>
      </c>
      <c r="AV10" s="2149"/>
      <c r="AW10" s="2149"/>
      <c r="AX10" s="2149"/>
      <c r="AY10" s="2149"/>
      <c r="AZ10" s="2149"/>
      <c r="BA10" s="2149"/>
      <c r="BB10" s="2149"/>
      <c r="BC10" s="2149"/>
      <c r="BD10" s="2149" t="s">
        <v>404</v>
      </c>
      <c r="BE10" s="2149"/>
      <c r="BF10" s="2149"/>
      <c r="BG10" s="2149"/>
      <c r="BH10" s="2149"/>
      <c r="BI10" s="2149"/>
      <c r="BJ10" s="2149"/>
      <c r="BK10" s="2149"/>
      <c r="BL10" s="2149"/>
      <c r="BM10" s="2149" t="s">
        <v>404</v>
      </c>
      <c r="BN10" s="2149"/>
      <c r="BO10" s="2149"/>
      <c r="BP10" s="2149"/>
      <c r="BQ10" s="2149"/>
      <c r="BR10" s="2149"/>
      <c r="BS10" s="2149"/>
      <c r="BT10" s="2149"/>
      <c r="BU10" s="2149"/>
      <c r="BV10" s="2149" t="s">
        <v>457</v>
      </c>
      <c r="BW10" s="2149"/>
      <c r="BX10" s="2149"/>
      <c r="BY10" s="2149"/>
      <c r="BZ10" s="2149"/>
      <c r="CA10" s="2149"/>
      <c r="CB10" s="2149"/>
      <c r="CC10" s="2149"/>
      <c r="CD10" s="2149"/>
      <c r="CE10" s="2149" t="s">
        <v>465</v>
      </c>
      <c r="CF10" s="2149"/>
      <c r="CG10" s="2149"/>
      <c r="CH10" s="2149"/>
      <c r="CI10" s="2149"/>
      <c r="CJ10" s="2149"/>
      <c r="CK10" s="2149"/>
      <c r="CL10" s="2149"/>
      <c r="CM10" s="2149"/>
      <c r="CN10" s="2149"/>
      <c r="CO10" s="2149"/>
      <c r="CP10" s="2149"/>
      <c r="CQ10" s="2149"/>
      <c r="CR10" s="2149"/>
      <c r="CS10" s="2149"/>
      <c r="CT10" s="2149"/>
      <c r="CU10" s="2149"/>
      <c r="CV10" s="2149"/>
    </row>
    <row r="11" spans="1:100" ht="42" customHeight="1">
      <c r="AB11" s="2150"/>
      <c r="AC11" s="2150"/>
      <c r="AD11" s="2150"/>
      <c r="AE11" s="2150"/>
      <c r="AF11" s="2150"/>
      <c r="AG11" s="2150"/>
      <c r="AH11" s="2150"/>
      <c r="AI11" s="2150"/>
      <c r="AJ11" s="2150"/>
      <c r="AK11" s="2150"/>
      <c r="AU11" s="2151" t="s">
        <v>417</v>
      </c>
      <c r="AV11" s="2151"/>
      <c r="AW11" s="2151"/>
      <c r="AX11" s="2151"/>
      <c r="AY11" s="2151"/>
      <c r="AZ11" s="2151"/>
      <c r="BA11" s="2151"/>
      <c r="BB11" s="2151"/>
      <c r="BC11" s="2151"/>
      <c r="BD11" s="2151" t="s">
        <v>427</v>
      </c>
      <c r="BE11" s="2151"/>
      <c r="BF11" s="2151"/>
      <c r="BG11" s="2151"/>
      <c r="BH11" s="2151"/>
      <c r="BI11" s="2151"/>
      <c r="BJ11" s="2151"/>
      <c r="BK11" s="2151"/>
      <c r="BL11" s="2151"/>
      <c r="BM11" s="2151" t="s">
        <v>435</v>
      </c>
      <c r="BN11" s="2151"/>
      <c r="BO11" s="2151"/>
      <c r="BP11" s="2151"/>
      <c r="BQ11" s="2151"/>
      <c r="BR11" s="2151"/>
      <c r="BS11" s="2151"/>
      <c r="BT11" s="2151"/>
      <c r="BU11" s="2151"/>
    </row>
  </sheetData>
  <mergeCells count="14">
    <mergeCell ref="CE10:CM10"/>
    <mergeCell ref="CN10:CV10"/>
    <mergeCell ref="A10:I10"/>
    <mergeCell ref="J10:R10"/>
    <mergeCell ref="S10:AA10"/>
    <mergeCell ref="AL10:AT10"/>
    <mergeCell ref="BV10:CD10"/>
    <mergeCell ref="AB10:AK11"/>
    <mergeCell ref="BM10:BU10"/>
    <mergeCell ref="AU10:BC10"/>
    <mergeCell ref="BD10:BL10"/>
    <mergeCell ref="AU11:BC11"/>
    <mergeCell ref="BD11:BL11"/>
    <mergeCell ref="BM11:BU11"/>
  </mergeCells>
  <phoneticPr fontId="2"/>
  <dataValidations count="1">
    <dataValidation type="list" allowBlank="1" showInputMessage="1" showErrorMessage="1" sqref="A10:AB10 AL10:CV10" xr:uid="{00000000-0002-0000-3700-000000000000}">
      <formula1>仕切紙</formula1>
    </dataValidation>
  </dataValidations>
  <hyperlinks>
    <hyperlink ref="A1" location="入力方法!A1" display="入力方法!A1" xr:uid="{00000000-0004-0000-3700-000000000000}"/>
  </hyperlinks>
  <printOptions horizontalCentered="1"/>
  <pageMargins left="0.11811023622047245" right="0.11811023622047245" top="0.74803149606299213" bottom="0.74803149606299213" header="0.31496062992125984" footer="0.31496062992125984"/>
  <pageSetup paperSize="9" orientation="portrait" r:id="rId1"/>
  <colBreaks count="8" manualBreakCount="8">
    <brk id="9" min="1" max="51" man="1"/>
    <brk id="18" min="1" max="51" man="1"/>
    <brk id="27" min="1" max="51" man="1"/>
    <brk id="46" min="1" max="51" man="1"/>
    <brk id="55" min="1" max="51" man="1"/>
    <brk id="64" min="1" max="51" man="1"/>
    <brk id="73" min="1" max="51" man="1"/>
    <brk id="82" min="1" max="5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700-000001000000}">
          <x14:formula1>
            <xm:f>②従事者明細!$AB$3:$AB$7</xm:f>
          </x14:formula1>
          <xm:sqref>AU11:BU11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3"/>
  <sheetViews>
    <sheetView zoomScale="90" zoomScaleNormal="90" zoomScaleSheetLayoutView="140" workbookViewId="0">
      <selection activeCell="A10" sqref="A10:B16"/>
    </sheetView>
  </sheetViews>
  <sheetFormatPr defaultColWidth="8.625" defaultRowHeight="14.25"/>
  <cols>
    <col min="1" max="1" width="4.625" style="699" customWidth="1"/>
    <col min="2" max="2" width="21.125" style="695" customWidth="1"/>
    <col min="3" max="3" width="25.625" style="695" customWidth="1"/>
    <col min="4" max="4" width="8.625" style="695"/>
    <col min="5" max="5" width="25.625" style="695" customWidth="1"/>
    <col min="6" max="6" width="27.125" style="695" customWidth="1"/>
    <col min="7" max="7" width="23.625" style="695" customWidth="1"/>
    <col min="8" max="8" width="20.125" style="695" customWidth="1"/>
    <col min="9" max="16384" width="8.625" style="695"/>
  </cols>
  <sheetData>
    <row r="1" spans="1:8" ht="22.35" customHeight="1" thickBot="1">
      <c r="A1" s="694" t="s">
        <v>198</v>
      </c>
    </row>
    <row r="2" spans="1:8" ht="33" customHeight="1">
      <c r="A2" s="1223" t="s">
        <v>199</v>
      </c>
      <c r="B2" s="1224"/>
      <c r="C2" s="732" t="s">
        <v>200</v>
      </c>
      <c r="D2" s="732" t="s">
        <v>201</v>
      </c>
      <c r="E2" s="732" t="s">
        <v>202</v>
      </c>
      <c r="F2" s="732" t="s">
        <v>203</v>
      </c>
      <c r="G2" s="732" t="s">
        <v>204</v>
      </c>
      <c r="H2" s="733" t="s">
        <v>205</v>
      </c>
    </row>
    <row r="3" spans="1:8" ht="22.5" customHeight="1">
      <c r="A3" s="1225" t="s">
        <v>206</v>
      </c>
      <c r="B3" s="1227" t="s">
        <v>207</v>
      </c>
      <c r="C3" s="1230" t="s">
        <v>208</v>
      </c>
      <c r="D3" s="1140" t="s">
        <v>209</v>
      </c>
      <c r="E3" s="1140" t="s">
        <v>210</v>
      </c>
      <c r="F3" s="1230" t="s">
        <v>211</v>
      </c>
      <c r="G3" s="1230" t="s">
        <v>212</v>
      </c>
      <c r="H3" s="1231"/>
    </row>
    <row r="4" spans="1:8" ht="22.5" customHeight="1">
      <c r="A4" s="1226"/>
      <c r="B4" s="1228"/>
      <c r="C4" s="1230"/>
      <c r="D4" s="1140" t="s">
        <v>213</v>
      </c>
      <c r="E4" s="1141" t="s">
        <v>214</v>
      </c>
      <c r="F4" s="1230"/>
      <c r="G4" s="1230"/>
      <c r="H4" s="1231"/>
    </row>
    <row r="5" spans="1:8" ht="22.5" customHeight="1">
      <c r="A5" s="1226"/>
      <c r="B5" s="1228"/>
      <c r="C5" s="1140" t="s">
        <v>215</v>
      </c>
      <c r="D5" s="1140" t="s">
        <v>209</v>
      </c>
      <c r="E5" s="1140" t="s">
        <v>210</v>
      </c>
      <c r="F5" s="1230"/>
      <c r="G5" s="1230"/>
      <c r="H5" s="1231"/>
    </row>
    <row r="6" spans="1:8" ht="22.5" customHeight="1">
      <c r="A6" s="1226"/>
      <c r="B6" s="1228"/>
      <c r="C6" s="1230" t="s">
        <v>216</v>
      </c>
      <c r="D6" s="1140" t="s">
        <v>209</v>
      </c>
      <c r="E6" s="1140" t="s">
        <v>210</v>
      </c>
      <c r="F6" s="1230"/>
      <c r="G6" s="1230"/>
      <c r="H6" s="1231"/>
    </row>
    <row r="7" spans="1:8" ht="22.5" customHeight="1">
      <c r="A7" s="1226"/>
      <c r="B7" s="1229"/>
      <c r="C7" s="1230"/>
      <c r="D7" s="1140" t="s">
        <v>217</v>
      </c>
      <c r="E7" s="1141" t="s">
        <v>214</v>
      </c>
      <c r="F7" s="1230"/>
      <c r="G7" s="1230"/>
      <c r="H7" s="1231"/>
    </row>
    <row r="8" spans="1:8" ht="24">
      <c r="A8" s="1226"/>
      <c r="B8" s="1140" t="s">
        <v>218</v>
      </c>
      <c r="C8" s="1140" t="s">
        <v>219</v>
      </c>
      <c r="D8" s="1140" t="s">
        <v>213</v>
      </c>
      <c r="E8" s="1141" t="s">
        <v>214</v>
      </c>
      <c r="F8" s="1140" t="s">
        <v>211</v>
      </c>
      <c r="G8" s="1140" t="s">
        <v>220</v>
      </c>
      <c r="H8" s="1139"/>
    </row>
    <row r="9" spans="1:8" ht="36">
      <c r="A9" s="1226"/>
      <c r="B9" s="1140" t="s">
        <v>221</v>
      </c>
      <c r="C9" s="1140" t="s">
        <v>222</v>
      </c>
      <c r="D9" s="1140" t="s">
        <v>217</v>
      </c>
      <c r="E9" s="1140" t="s">
        <v>223</v>
      </c>
      <c r="F9" s="1141" t="s">
        <v>211</v>
      </c>
      <c r="G9" s="1141" t="s">
        <v>220</v>
      </c>
      <c r="H9" s="734"/>
    </row>
    <row r="10" spans="1:8" ht="30.6" customHeight="1">
      <c r="A10" s="1232" t="s">
        <v>224</v>
      </c>
      <c r="B10" s="1233"/>
      <c r="C10" s="1227" t="s">
        <v>225</v>
      </c>
      <c r="D10" s="1238" t="s">
        <v>213</v>
      </c>
      <c r="E10" s="1238" t="s">
        <v>214</v>
      </c>
      <c r="F10" s="696" t="s">
        <v>226</v>
      </c>
      <c r="G10" s="1140" t="s">
        <v>227</v>
      </c>
      <c r="H10" s="1139" t="s">
        <v>228</v>
      </c>
    </row>
    <row r="11" spans="1:8" ht="41.85" customHeight="1">
      <c r="A11" s="1234"/>
      <c r="B11" s="1235"/>
      <c r="C11" s="1228"/>
      <c r="D11" s="1239"/>
      <c r="E11" s="1239"/>
      <c r="F11" s="1140" t="s">
        <v>229</v>
      </c>
      <c r="G11" s="1140" t="s">
        <v>230</v>
      </c>
      <c r="H11" s="1139"/>
    </row>
    <row r="12" spans="1:8" ht="38.85" customHeight="1">
      <c r="A12" s="1234"/>
      <c r="B12" s="1235"/>
      <c r="C12" s="1229"/>
      <c r="D12" s="1140" t="s">
        <v>209</v>
      </c>
      <c r="E12" s="1140" t="s">
        <v>210</v>
      </c>
      <c r="F12" s="1140" t="s">
        <v>231</v>
      </c>
      <c r="G12" s="1140" t="s">
        <v>232</v>
      </c>
      <c r="H12" s="1139"/>
    </row>
    <row r="13" spans="1:8">
      <c r="A13" s="1234"/>
      <c r="B13" s="1235"/>
      <c r="C13" s="1140" t="s">
        <v>233</v>
      </c>
      <c r="D13" s="1140" t="s">
        <v>217</v>
      </c>
      <c r="E13" s="1141" t="s">
        <v>214</v>
      </c>
      <c r="F13" s="1140" t="s">
        <v>234</v>
      </c>
      <c r="G13" s="1140" t="s">
        <v>235</v>
      </c>
      <c r="H13" s="1139"/>
    </row>
    <row r="14" spans="1:8" ht="22.5" customHeight="1">
      <c r="A14" s="1234"/>
      <c r="B14" s="1235"/>
      <c r="C14" s="1227" t="s">
        <v>236</v>
      </c>
      <c r="D14" s="1140" t="s">
        <v>213</v>
      </c>
      <c r="E14" s="1141" t="s">
        <v>214</v>
      </c>
      <c r="F14" s="1140" t="s">
        <v>211</v>
      </c>
      <c r="G14" s="1140" t="s">
        <v>220</v>
      </c>
      <c r="H14" s="1139"/>
    </row>
    <row r="15" spans="1:8" ht="22.5" customHeight="1">
      <c r="A15" s="1234"/>
      <c r="B15" s="1235"/>
      <c r="C15" s="1229"/>
      <c r="D15" s="1140" t="s">
        <v>209</v>
      </c>
      <c r="E15" s="1140" t="s">
        <v>210</v>
      </c>
      <c r="F15" s="1140" t="s">
        <v>237</v>
      </c>
      <c r="G15" s="1140" t="s">
        <v>220</v>
      </c>
      <c r="H15" s="1139"/>
    </row>
    <row r="16" spans="1:8" ht="28.5" customHeight="1">
      <c r="A16" s="1236"/>
      <c r="B16" s="1237"/>
      <c r="C16" s="1140" t="s">
        <v>238</v>
      </c>
      <c r="D16" s="1140" t="s">
        <v>209</v>
      </c>
      <c r="E16" s="1140" t="s">
        <v>210</v>
      </c>
      <c r="F16" s="1140" t="s">
        <v>239</v>
      </c>
      <c r="G16" s="1140" t="s">
        <v>220</v>
      </c>
      <c r="H16" s="1139"/>
    </row>
    <row r="17" spans="1:8" ht="30" customHeight="1">
      <c r="A17" s="1242" t="s">
        <v>240</v>
      </c>
      <c r="B17" s="1243"/>
      <c r="C17" s="1243"/>
      <c r="D17" s="1244"/>
      <c r="E17" s="1141" t="s">
        <v>210</v>
      </c>
      <c r="F17" s="1141" t="s">
        <v>241</v>
      </c>
      <c r="G17" s="1141" t="s">
        <v>242</v>
      </c>
      <c r="H17" s="735"/>
    </row>
    <row r="18" spans="1:8" ht="43.35" customHeight="1">
      <c r="A18" s="1245" t="s">
        <v>243</v>
      </c>
      <c r="B18" s="1246"/>
      <c r="C18" s="697" t="s">
        <v>244</v>
      </c>
      <c r="D18" s="697" t="s">
        <v>209</v>
      </c>
      <c r="E18" s="697" t="s">
        <v>210</v>
      </c>
      <c r="F18" s="697" t="s">
        <v>245</v>
      </c>
      <c r="G18" s="697" t="s">
        <v>230</v>
      </c>
      <c r="H18" s="736"/>
    </row>
    <row r="19" spans="1:8" ht="39" customHeight="1">
      <c r="A19" s="1247" t="s">
        <v>246</v>
      </c>
      <c r="B19" s="1248"/>
      <c r="C19" s="1140" t="s">
        <v>247</v>
      </c>
      <c r="D19" s="1238" t="s">
        <v>248</v>
      </c>
      <c r="E19" s="1238" t="s">
        <v>249</v>
      </c>
      <c r="F19" s="1238" t="s">
        <v>250</v>
      </c>
      <c r="G19" s="1238" t="s">
        <v>230</v>
      </c>
      <c r="H19" s="1240"/>
    </row>
    <row r="20" spans="1:8" ht="21.6" customHeight="1">
      <c r="A20" s="1249"/>
      <c r="B20" s="1250"/>
      <c r="C20" s="1140" t="s">
        <v>251</v>
      </c>
      <c r="D20" s="1253"/>
      <c r="E20" s="1239"/>
      <c r="F20" s="1239"/>
      <c r="G20" s="1239"/>
      <c r="H20" s="1241"/>
    </row>
    <row r="21" spans="1:8" ht="38.1" customHeight="1" thickBot="1">
      <c r="A21" s="1251"/>
      <c r="B21" s="1252"/>
      <c r="C21" s="737" t="s">
        <v>252</v>
      </c>
      <c r="D21" s="737" t="s">
        <v>213</v>
      </c>
      <c r="E21" s="738" t="s">
        <v>253</v>
      </c>
      <c r="F21" s="738" t="s">
        <v>254</v>
      </c>
      <c r="G21" s="738" t="s">
        <v>255</v>
      </c>
      <c r="H21" s="739"/>
    </row>
    <row r="22" spans="1:8">
      <c r="A22" s="698"/>
    </row>
    <row r="23" spans="1:8">
      <c r="A23" s="698" t="s">
        <v>256</v>
      </c>
    </row>
  </sheetData>
  <mergeCells count="21">
    <mergeCell ref="G19:G20"/>
    <mergeCell ref="H19:H20"/>
    <mergeCell ref="A17:D17"/>
    <mergeCell ref="A18:B18"/>
    <mergeCell ref="A19:B21"/>
    <mergeCell ref="D19:D20"/>
    <mergeCell ref="E19:E20"/>
    <mergeCell ref="F19:F20"/>
    <mergeCell ref="H3:H7"/>
    <mergeCell ref="C6:C7"/>
    <mergeCell ref="A10:B16"/>
    <mergeCell ref="C10:C12"/>
    <mergeCell ref="D10:D11"/>
    <mergeCell ref="E10:E11"/>
    <mergeCell ref="C14:C15"/>
    <mergeCell ref="G3:G7"/>
    <mergeCell ref="A2:B2"/>
    <mergeCell ref="A3:A9"/>
    <mergeCell ref="B3:B7"/>
    <mergeCell ref="C3:C4"/>
    <mergeCell ref="F3:F7"/>
  </mergeCells>
  <phoneticPr fontId="2"/>
  <printOptions horizontalCentered="1"/>
  <pageMargins left="0.51181102362204722" right="0.51181102362204722" top="0.55118110236220474" bottom="0.55118110236220474" header="0.31496062992125984" footer="0.31496062992125984"/>
  <pageSetup paperSize="9" scale="80"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FF"/>
    <pageSetUpPr fitToPage="1"/>
  </sheetPr>
  <dimension ref="A1:K51"/>
  <sheetViews>
    <sheetView view="pageBreakPreview" topLeftCell="A8" zoomScale="70" zoomScaleNormal="40" zoomScaleSheetLayoutView="70" workbookViewId="0">
      <selection activeCell="E32" sqref="E32"/>
    </sheetView>
  </sheetViews>
  <sheetFormatPr defaultColWidth="9" defaultRowHeight="14.25"/>
  <cols>
    <col min="1" max="1" width="5.625" style="34" customWidth="1"/>
    <col min="2" max="2" width="5.125" customWidth="1"/>
    <col min="3" max="3" width="68.625" style="549" customWidth="1"/>
    <col min="4" max="4" width="15.625" style="557" customWidth="1"/>
    <col min="5" max="5" width="126.625" style="192" customWidth="1"/>
    <col min="6" max="6" width="4.625" customWidth="1"/>
    <col min="8" max="8" width="4.625" customWidth="1"/>
  </cols>
  <sheetData>
    <row r="1" spans="1:11" ht="45.6" customHeight="1" thickBot="1">
      <c r="A1" s="1254" t="s">
        <v>257</v>
      </c>
      <c r="B1" s="1254"/>
      <c r="C1" s="1254"/>
      <c r="D1" s="1254"/>
      <c r="E1" s="1254"/>
    </row>
    <row r="2" spans="1:11" s="9" customFormat="1" ht="40.35" customHeight="1" thickTop="1">
      <c r="A2" s="1255" t="s">
        <v>258</v>
      </c>
      <c r="B2" s="1256"/>
      <c r="C2" s="791" t="s">
        <v>259</v>
      </c>
      <c r="D2" s="792" t="s">
        <v>260</v>
      </c>
      <c r="E2" s="790" t="s">
        <v>261</v>
      </c>
      <c r="I2" s="9" t="s">
        <v>262</v>
      </c>
      <c r="K2" s="9" t="s">
        <v>263</v>
      </c>
    </row>
    <row r="3" spans="1:11" ht="42.75">
      <c r="A3" s="793"/>
      <c r="B3" s="794"/>
      <c r="C3" s="795" t="s">
        <v>264</v>
      </c>
      <c r="D3" s="796"/>
      <c r="E3" s="797" t="s">
        <v>265</v>
      </c>
    </row>
    <row r="4" spans="1:11" ht="35.450000000000003" customHeight="1">
      <c r="A4" s="793"/>
      <c r="B4" s="794"/>
      <c r="C4" s="795" t="s">
        <v>266</v>
      </c>
      <c r="D4" s="798"/>
      <c r="E4" s="799"/>
      <c r="I4" t="s">
        <v>267</v>
      </c>
      <c r="K4" s="800">
        <v>0.1</v>
      </c>
    </row>
    <row r="5" spans="1:11" ht="35.1" customHeight="1">
      <c r="A5" s="1187" t="s">
        <v>268</v>
      </c>
      <c r="B5" s="794"/>
      <c r="C5" s="801" t="s">
        <v>269</v>
      </c>
      <c r="D5" s="802"/>
      <c r="E5" s="803" t="s">
        <v>270</v>
      </c>
      <c r="I5" t="s">
        <v>271</v>
      </c>
      <c r="K5" s="800">
        <v>0.08</v>
      </c>
    </row>
    <row r="6" spans="1:11" ht="36" customHeight="1">
      <c r="A6" s="1182" t="s">
        <v>268</v>
      </c>
      <c r="B6" s="1260" t="s">
        <v>272</v>
      </c>
      <c r="C6" s="795" t="s">
        <v>273</v>
      </c>
      <c r="D6" s="804"/>
      <c r="E6" s="805" t="s">
        <v>274</v>
      </c>
      <c r="K6" s="800"/>
    </row>
    <row r="7" spans="1:11" ht="48.6" customHeight="1">
      <c r="A7" s="1182" t="s">
        <v>268</v>
      </c>
      <c r="B7" s="1262"/>
      <c r="C7" s="801" t="s">
        <v>275</v>
      </c>
      <c r="D7" s="806">
        <f>'様式4（内訳書_8%経過措置）'!D18</f>
        <v>27268000</v>
      </c>
      <c r="E7" s="803" t="s">
        <v>276</v>
      </c>
      <c r="K7" s="800"/>
    </row>
    <row r="8" spans="1:11" ht="53.1" customHeight="1">
      <c r="A8" s="1182" t="s">
        <v>268</v>
      </c>
      <c r="B8" s="1260" t="s">
        <v>277</v>
      </c>
      <c r="C8" s="795" t="s">
        <v>278</v>
      </c>
      <c r="D8" s="807">
        <f>'様式4（内訳書_8%経過措置）'!F18</f>
        <v>25220107</v>
      </c>
      <c r="E8" s="805" t="s">
        <v>279</v>
      </c>
      <c r="K8" s="800"/>
    </row>
    <row r="9" spans="1:11" ht="56.1" customHeight="1">
      <c r="A9" s="1182" t="s">
        <v>268</v>
      </c>
      <c r="B9" s="1261"/>
      <c r="C9" s="795" t="s">
        <v>280</v>
      </c>
      <c r="D9" s="808">
        <f>IF(D8&lt;D6,D8,D6)</f>
        <v>0</v>
      </c>
      <c r="E9" s="805" t="s">
        <v>281</v>
      </c>
      <c r="K9" s="800"/>
    </row>
    <row r="10" spans="1:11" ht="57">
      <c r="A10" s="1182" t="s">
        <v>268</v>
      </c>
      <c r="B10" s="1261"/>
      <c r="C10" s="795" t="s">
        <v>282</v>
      </c>
      <c r="D10" s="808">
        <f>IF(D8-D6&gt;0,D8-D6,0)</f>
        <v>25220107</v>
      </c>
      <c r="E10" s="805" t="s">
        <v>283</v>
      </c>
      <c r="K10" s="800"/>
    </row>
    <row r="11" spans="1:11" ht="28.5">
      <c r="A11" s="1182" t="s">
        <v>268</v>
      </c>
      <c r="B11" s="1261"/>
      <c r="C11" s="795" t="s">
        <v>284</v>
      </c>
      <c r="D11" s="808">
        <f>'様式4（内訳書_消費税10％）'!F23</f>
        <v>25220107</v>
      </c>
      <c r="E11" s="805" t="s">
        <v>285</v>
      </c>
      <c r="K11" s="800"/>
    </row>
    <row r="12" spans="1:11" ht="28.35" customHeight="1">
      <c r="A12" s="1182" t="s">
        <v>268</v>
      </c>
      <c r="B12" s="1261"/>
      <c r="C12" s="795" t="s">
        <v>286</v>
      </c>
      <c r="D12" s="808">
        <f>D9*0.08</f>
        <v>0</v>
      </c>
      <c r="E12" s="805" t="s">
        <v>287</v>
      </c>
      <c r="K12" s="800"/>
    </row>
    <row r="13" spans="1:11" ht="28.35" customHeight="1">
      <c r="A13" s="1182" t="s">
        <v>268</v>
      </c>
      <c r="B13" s="1261"/>
      <c r="C13" s="795" t="s">
        <v>288</v>
      </c>
      <c r="D13" s="809">
        <f>D10*0.1</f>
        <v>2522010.7000000002</v>
      </c>
      <c r="E13" s="805" t="s">
        <v>287</v>
      </c>
      <c r="K13" s="800"/>
    </row>
    <row r="14" spans="1:11" ht="28.35" customHeight="1">
      <c r="A14" s="1182" t="s">
        <v>268</v>
      </c>
      <c r="B14" s="1262"/>
      <c r="C14" s="795" t="s">
        <v>289</v>
      </c>
      <c r="D14" s="830">
        <f>D11*0.1</f>
        <v>2522010.7000000002</v>
      </c>
      <c r="E14" s="805" t="s">
        <v>287</v>
      </c>
      <c r="K14" s="800"/>
    </row>
    <row r="15" spans="1:11" ht="35.1" customHeight="1">
      <c r="A15" s="1182" t="s">
        <v>268</v>
      </c>
      <c r="B15" s="1260" t="s">
        <v>290</v>
      </c>
      <c r="C15" s="810" t="s">
        <v>291</v>
      </c>
      <c r="D15" s="811"/>
      <c r="E15" s="812" t="s">
        <v>292</v>
      </c>
      <c r="K15" s="800"/>
    </row>
    <row r="16" spans="1:11" ht="29.45" customHeight="1">
      <c r="A16" s="1182" t="s">
        <v>268</v>
      </c>
      <c r="B16" s="1261"/>
      <c r="C16" s="795" t="s">
        <v>293</v>
      </c>
      <c r="D16" s="807">
        <f>D15*9/10</f>
        <v>0</v>
      </c>
      <c r="E16" s="805" t="s">
        <v>294</v>
      </c>
      <c r="K16" s="800"/>
    </row>
    <row r="17" spans="1:11" ht="42.75">
      <c r="A17" s="1182" t="s">
        <v>268</v>
      </c>
      <c r="B17" s="1261"/>
      <c r="C17" s="795" t="s">
        <v>295</v>
      </c>
      <c r="D17" s="807">
        <f>IF(D6&gt;D16,D16,D6)</f>
        <v>0</v>
      </c>
      <c r="E17" s="805" t="s">
        <v>287</v>
      </c>
      <c r="K17" s="800"/>
    </row>
    <row r="18" spans="1:11" ht="28.5">
      <c r="A18" s="1182" t="s">
        <v>268</v>
      </c>
      <c r="B18" s="1261"/>
      <c r="C18" s="795" t="s">
        <v>296</v>
      </c>
      <c r="D18" s="807">
        <f>IF(D16&gt;D6,D16-D6,0)</f>
        <v>0</v>
      </c>
      <c r="E18" s="805" t="s">
        <v>287</v>
      </c>
      <c r="K18" s="800"/>
    </row>
    <row r="19" spans="1:11" ht="39.6" customHeight="1">
      <c r="A19" s="1182" t="s">
        <v>268</v>
      </c>
      <c r="B19" s="1261"/>
      <c r="C19" s="795" t="s">
        <v>297</v>
      </c>
      <c r="D19" s="807">
        <f>D16</f>
        <v>0</v>
      </c>
      <c r="E19" s="805" t="s">
        <v>298</v>
      </c>
      <c r="K19" s="800"/>
    </row>
    <row r="20" spans="1:11" ht="28.5">
      <c r="A20" s="1182" t="s">
        <v>268</v>
      </c>
      <c r="B20" s="1261"/>
      <c r="C20" s="795" t="s">
        <v>299</v>
      </c>
      <c r="D20" s="808">
        <f>D17*0.08</f>
        <v>0</v>
      </c>
      <c r="E20" s="805" t="s">
        <v>300</v>
      </c>
      <c r="K20" s="800"/>
    </row>
    <row r="21" spans="1:11">
      <c r="A21" s="1182" t="s">
        <v>268</v>
      </c>
      <c r="B21" s="1261"/>
      <c r="C21" s="795" t="s">
        <v>301</v>
      </c>
      <c r="D21" s="808">
        <f>D18*0.1</f>
        <v>0</v>
      </c>
      <c r="E21" s="805" t="s">
        <v>287</v>
      </c>
      <c r="K21" s="800"/>
    </row>
    <row r="22" spans="1:11" ht="20.45" customHeight="1">
      <c r="A22" s="1182" t="s">
        <v>268</v>
      </c>
      <c r="B22" s="1262"/>
      <c r="C22" s="801" t="s">
        <v>302</v>
      </c>
      <c r="D22" s="813">
        <f>D19*0.1</f>
        <v>0</v>
      </c>
      <c r="E22" s="803" t="s">
        <v>287</v>
      </c>
      <c r="K22" s="800"/>
    </row>
    <row r="23" spans="1:11" ht="53.1" customHeight="1">
      <c r="A23" s="1182" t="s">
        <v>268</v>
      </c>
      <c r="B23" s="1260" t="s">
        <v>303</v>
      </c>
      <c r="C23" s="795" t="s">
        <v>304</v>
      </c>
      <c r="D23" s="814">
        <f>D8-D16</f>
        <v>25220107</v>
      </c>
      <c r="E23" s="805" t="s">
        <v>305</v>
      </c>
      <c r="K23" s="800"/>
    </row>
    <row r="24" spans="1:11" ht="28.35" customHeight="1">
      <c r="A24" s="1182" t="s">
        <v>268</v>
      </c>
      <c r="B24" s="1261"/>
      <c r="C24" s="795" t="s">
        <v>306</v>
      </c>
      <c r="D24" s="808">
        <f>D9-D17</f>
        <v>0</v>
      </c>
      <c r="E24" s="805" t="s">
        <v>307</v>
      </c>
      <c r="K24" s="800"/>
    </row>
    <row r="25" spans="1:11" ht="28.35" customHeight="1">
      <c r="A25" s="1182" t="s">
        <v>268</v>
      </c>
      <c r="B25" s="1261"/>
      <c r="C25" s="795" t="s">
        <v>308</v>
      </c>
      <c r="D25" s="808">
        <f>D10-D18</f>
        <v>25220107</v>
      </c>
      <c r="E25" s="805" t="s">
        <v>287</v>
      </c>
      <c r="K25" s="800"/>
    </row>
    <row r="26" spans="1:11" ht="28.5">
      <c r="A26" s="1182" t="s">
        <v>268</v>
      </c>
      <c r="B26" s="1261"/>
      <c r="C26" s="795" t="s">
        <v>309</v>
      </c>
      <c r="D26" s="815">
        <f>D11-D16</f>
        <v>25220107</v>
      </c>
      <c r="E26" s="805" t="s">
        <v>310</v>
      </c>
      <c r="K26" s="800"/>
    </row>
    <row r="27" spans="1:11" ht="28.35" customHeight="1">
      <c r="A27" s="1182" t="s">
        <v>268</v>
      </c>
      <c r="B27" s="1261"/>
      <c r="C27" s="795" t="s">
        <v>311</v>
      </c>
      <c r="D27" s="830">
        <f>D24*0.08</f>
        <v>0</v>
      </c>
      <c r="E27" s="805" t="s">
        <v>287</v>
      </c>
      <c r="K27" s="800"/>
    </row>
    <row r="28" spans="1:11" ht="28.35" customHeight="1">
      <c r="A28" s="1182" t="s">
        <v>268</v>
      </c>
      <c r="B28" s="1261"/>
      <c r="C28" s="795" t="s">
        <v>312</v>
      </c>
      <c r="D28" s="814">
        <f>D25*0.1</f>
        <v>2522010.7000000002</v>
      </c>
      <c r="E28" s="805" t="s">
        <v>287</v>
      </c>
      <c r="K28" s="800"/>
    </row>
    <row r="29" spans="1:11" ht="28.35" customHeight="1">
      <c r="A29" s="1182" t="s">
        <v>268</v>
      </c>
      <c r="B29" s="1262"/>
      <c r="C29" s="795" t="s">
        <v>313</v>
      </c>
      <c r="D29" s="814">
        <f>D26*0.1</f>
        <v>2522010.7000000002</v>
      </c>
      <c r="E29" s="805" t="s">
        <v>314</v>
      </c>
      <c r="K29" s="800"/>
    </row>
    <row r="30" spans="1:11" ht="28.35" customHeight="1">
      <c r="A30" s="793"/>
      <c r="B30" s="794"/>
      <c r="C30" s="810" t="s">
        <v>315</v>
      </c>
      <c r="D30" s="816"/>
      <c r="E30" s="817"/>
      <c r="K30" s="800"/>
    </row>
    <row r="31" spans="1:11">
      <c r="A31" s="793" t="s">
        <v>268</v>
      </c>
      <c r="B31" s="794"/>
      <c r="C31" s="795" t="s">
        <v>316</v>
      </c>
      <c r="D31" s="798"/>
      <c r="E31" s="797" t="s">
        <v>317</v>
      </c>
    </row>
    <row r="32" spans="1:11" ht="36" customHeight="1">
      <c r="A32" s="793"/>
      <c r="B32" s="794"/>
      <c r="C32" s="795" t="s">
        <v>318</v>
      </c>
      <c r="D32" s="796"/>
      <c r="E32" s="797"/>
    </row>
    <row r="33" spans="1:6" ht="42.75">
      <c r="A33" s="793" t="s">
        <v>268</v>
      </c>
      <c r="B33" s="794"/>
      <c r="C33" s="795" t="s">
        <v>319</v>
      </c>
      <c r="D33" s="796" t="s">
        <v>320</v>
      </c>
      <c r="E33" s="797" t="s">
        <v>321</v>
      </c>
    </row>
    <row r="34" spans="1:6" ht="28.5">
      <c r="A34" s="793" t="s">
        <v>268</v>
      </c>
      <c r="B34" s="794"/>
      <c r="C34" s="795" t="s">
        <v>322</v>
      </c>
      <c r="D34" s="796"/>
      <c r="E34" s="818" t="s">
        <v>323</v>
      </c>
    </row>
    <row r="35" spans="1:6" ht="28.35" customHeight="1">
      <c r="A35" s="793"/>
      <c r="B35" s="794"/>
      <c r="C35" s="795" t="s">
        <v>324</v>
      </c>
      <c r="D35" s="796"/>
      <c r="E35" s="819"/>
    </row>
    <row r="36" spans="1:6" ht="28.35" customHeight="1">
      <c r="A36" s="793"/>
      <c r="B36" s="794"/>
      <c r="C36" s="795" t="s">
        <v>325</v>
      </c>
      <c r="D36" s="796" t="s">
        <v>326</v>
      </c>
      <c r="E36" s="797"/>
    </row>
    <row r="37" spans="1:6" ht="28.35" customHeight="1">
      <c r="A37" s="793" t="s">
        <v>268</v>
      </c>
      <c r="B37" s="794"/>
      <c r="C37" s="795" t="s">
        <v>327</v>
      </c>
      <c r="D37" s="796" t="s">
        <v>328</v>
      </c>
      <c r="E37" s="797" t="s">
        <v>329</v>
      </c>
    </row>
    <row r="38" spans="1:6" ht="28.35" customHeight="1">
      <c r="A38" s="793"/>
      <c r="B38" s="794"/>
      <c r="C38" s="795" t="s">
        <v>330</v>
      </c>
      <c r="D38" s="796" t="s">
        <v>331</v>
      </c>
      <c r="E38" s="797"/>
    </row>
    <row r="39" spans="1:6" ht="28.35" customHeight="1">
      <c r="A39" s="793"/>
      <c r="B39" s="794"/>
      <c r="C39" s="795" t="s">
        <v>332</v>
      </c>
      <c r="D39" s="798"/>
      <c r="E39" s="797"/>
    </row>
    <row r="40" spans="1:6" ht="36" customHeight="1">
      <c r="A40" s="793"/>
      <c r="B40" s="794"/>
      <c r="C40" s="795" t="s">
        <v>333</v>
      </c>
      <c r="D40" s="796"/>
      <c r="E40" s="797" t="s">
        <v>334</v>
      </c>
      <c r="F40" t="s">
        <v>335</v>
      </c>
    </row>
    <row r="41" spans="1:6" ht="28.35" customHeight="1">
      <c r="A41" s="793"/>
      <c r="B41" s="794"/>
      <c r="C41" s="795" t="s">
        <v>336</v>
      </c>
      <c r="D41" s="796"/>
      <c r="E41" s="797"/>
    </row>
    <row r="42" spans="1:6" ht="28.35" customHeight="1">
      <c r="A42" s="793"/>
      <c r="B42" s="794"/>
      <c r="C42" s="795" t="s">
        <v>262</v>
      </c>
      <c r="D42" s="829"/>
      <c r="E42" s="797"/>
    </row>
    <row r="43" spans="1:6" ht="28.35" customHeight="1">
      <c r="A43" s="793"/>
      <c r="B43" s="794"/>
      <c r="C43" s="795" t="s">
        <v>337</v>
      </c>
      <c r="D43" s="796"/>
      <c r="E43" s="797"/>
    </row>
    <row r="44" spans="1:6" ht="28.35" customHeight="1">
      <c r="A44" s="793"/>
      <c r="B44" s="794"/>
      <c r="C44" s="795" t="s">
        <v>338</v>
      </c>
      <c r="D44" s="796"/>
      <c r="E44" s="797"/>
    </row>
    <row r="45" spans="1:6" ht="28.35" customHeight="1">
      <c r="A45" s="793"/>
      <c r="B45" s="794"/>
      <c r="C45" s="795" t="s">
        <v>336</v>
      </c>
      <c r="D45" s="796"/>
      <c r="E45" s="797"/>
    </row>
    <row r="46" spans="1:6" ht="28.35" customHeight="1">
      <c r="A46" s="793" t="s">
        <v>268</v>
      </c>
      <c r="B46" s="794"/>
      <c r="C46" s="795" t="s">
        <v>339</v>
      </c>
      <c r="D46" s="820"/>
      <c r="E46" s="797" t="s">
        <v>340</v>
      </c>
    </row>
    <row r="47" spans="1:6" ht="28.35" customHeight="1" thickBot="1">
      <c r="A47" s="793"/>
      <c r="B47" s="794"/>
      <c r="C47" s="795" t="s">
        <v>341</v>
      </c>
      <c r="D47" s="821"/>
      <c r="E47" s="797"/>
    </row>
    <row r="48" spans="1:6" ht="13.35" hidden="1" customHeight="1">
      <c r="A48" s="793"/>
      <c r="B48" s="85"/>
      <c r="C48" s="822" t="s">
        <v>342</v>
      </c>
      <c r="D48" s="823"/>
      <c r="E48" s="824"/>
    </row>
    <row r="49" spans="1:10" ht="39.6" hidden="1" customHeight="1">
      <c r="A49" s="793"/>
      <c r="B49" s="85"/>
      <c r="C49" s="822" t="s">
        <v>343</v>
      </c>
      <c r="D49" s="825">
        <v>0.1</v>
      </c>
      <c r="E49" s="824" t="s">
        <v>344</v>
      </c>
      <c r="F49" s="800"/>
    </row>
    <row r="50" spans="1:10" ht="36.6" customHeight="1" thickTop="1">
      <c r="A50" s="1257" t="s">
        <v>345</v>
      </c>
      <c r="B50" s="1258"/>
      <c r="C50" s="1258"/>
      <c r="D50" s="1258"/>
      <c r="E50" s="1259"/>
      <c r="F50" s="826"/>
      <c r="G50" s="827"/>
      <c r="H50" s="827"/>
      <c r="I50" s="827"/>
      <c r="J50" s="827"/>
    </row>
    <row r="51" spans="1:10">
      <c r="D51" s="828"/>
      <c r="E51" s="827"/>
      <c r="F51" s="827"/>
      <c r="G51" s="827"/>
      <c r="H51" s="827"/>
      <c r="I51" s="827"/>
      <c r="J51" s="827"/>
    </row>
  </sheetData>
  <sheetProtection selectLockedCells="1"/>
  <mergeCells count="7">
    <mergeCell ref="A1:E1"/>
    <mergeCell ref="A2:B2"/>
    <mergeCell ref="A50:E50"/>
    <mergeCell ref="B15:B22"/>
    <mergeCell ref="B8:B14"/>
    <mergeCell ref="B6:B7"/>
    <mergeCell ref="B23:B29"/>
  </mergeCells>
  <phoneticPr fontId="2"/>
  <dataValidations disablePrompts="1" count="2">
    <dataValidation type="list" allowBlank="1" showInputMessage="1" showErrorMessage="1" sqref="D42" xr:uid="{00000000-0002-0000-0500-000000000000}">
      <formula1>口座種別</formula1>
    </dataValidation>
    <dataValidation type="list" allowBlank="1" showInputMessage="1" showErrorMessage="1" sqref="D49" xr:uid="{E22D9627-1E55-47D9-B3F1-5F9A4839BA00}">
      <formula1>$K$4:$K$5</formula1>
    </dataValidation>
  </dataValidations>
  <printOptions horizontalCentered="1"/>
  <pageMargins left="0.19685039370078741" right="0.19685039370078741" top="0.39370078740157483" bottom="0.39370078740157483" header="0" footer="0"/>
  <pageSetup paperSize="8" scale="60" orientation="portrait" cellComments="asDisplayed"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FFFF00"/>
    <pageSetUpPr fitToPage="1"/>
  </sheetPr>
  <dimension ref="A1:L29"/>
  <sheetViews>
    <sheetView view="pageBreakPreview" topLeftCell="A3" zoomScaleNormal="100" zoomScaleSheetLayoutView="100" workbookViewId="0">
      <selection activeCell="F15" sqref="F15"/>
    </sheetView>
  </sheetViews>
  <sheetFormatPr defaultColWidth="9" defaultRowHeight="14.25"/>
  <cols>
    <col min="1" max="2" width="3.125" customWidth="1"/>
    <col min="3" max="3" width="28.125" customWidth="1"/>
    <col min="4" max="4" width="13.625" style="64" customWidth="1"/>
    <col min="5" max="10" width="13.625" customWidth="1"/>
    <col min="11" max="11" width="25.125" customWidth="1"/>
    <col min="12" max="12" width="14.625" customWidth="1"/>
  </cols>
  <sheetData>
    <row r="1" spans="1:12">
      <c r="A1" s="193" t="s">
        <v>346</v>
      </c>
    </row>
    <row r="2" spans="1:12">
      <c r="A2" s="1174"/>
      <c r="B2" s="1174"/>
      <c r="C2" s="1174"/>
      <c r="G2" s="1174"/>
      <c r="J2" s="1174" t="s">
        <v>347</v>
      </c>
    </row>
    <row r="3" spans="1:12" ht="17.25">
      <c r="A3" s="1148"/>
      <c r="B3" s="1148"/>
      <c r="C3" s="1148"/>
      <c r="F3" s="10" t="s">
        <v>348</v>
      </c>
    </row>
    <row r="4" spans="1:12" ht="15" thickBot="1">
      <c r="A4" s="76"/>
      <c r="B4" s="76"/>
      <c r="C4" s="76"/>
      <c r="I4" s="75"/>
      <c r="J4" s="75" t="s">
        <v>349</v>
      </c>
      <c r="K4" s="75"/>
    </row>
    <row r="5" spans="1:12" ht="14.25" customHeight="1">
      <c r="A5" s="1283" t="s">
        <v>350</v>
      </c>
      <c r="B5" s="1284"/>
      <c r="C5" s="1285"/>
      <c r="D5" s="1277" t="s">
        <v>351</v>
      </c>
      <c r="E5" s="1278"/>
      <c r="F5" s="1274" t="s">
        <v>352</v>
      </c>
      <c r="G5" s="1274" t="s">
        <v>353</v>
      </c>
      <c r="H5" s="1274" t="s">
        <v>354</v>
      </c>
      <c r="I5" s="1274" t="s">
        <v>355</v>
      </c>
      <c r="J5" s="1279" t="s">
        <v>356</v>
      </c>
    </row>
    <row r="6" spans="1:12" ht="15" thickBot="1">
      <c r="A6" s="1286"/>
      <c r="B6" s="1287"/>
      <c r="C6" s="1288"/>
      <c r="D6" s="393" t="s">
        <v>357</v>
      </c>
      <c r="E6" s="394" t="s">
        <v>358</v>
      </c>
      <c r="F6" s="1275"/>
      <c r="G6" s="1275"/>
      <c r="H6" s="1275"/>
      <c r="I6" s="1275"/>
      <c r="J6" s="1280"/>
    </row>
    <row r="7" spans="1:12" ht="23.1" customHeight="1" thickBot="1">
      <c r="A7" s="1142" t="s">
        <v>359</v>
      </c>
      <c r="B7" s="1143"/>
      <c r="C7" s="1143"/>
      <c r="D7" s="318">
        <f>③契約金額!G4</f>
        <v>13209000</v>
      </c>
      <c r="E7" s="517"/>
      <c r="F7" s="384" t="e">
        <f>SUM(F8:F10)</f>
        <v>#REF!</v>
      </c>
      <c r="G7" s="1290"/>
      <c r="H7" s="1291"/>
      <c r="I7" s="1291"/>
      <c r="J7" s="1292"/>
    </row>
    <row r="8" spans="1:12" ht="23.1" hidden="1" customHeight="1">
      <c r="A8" s="391"/>
      <c r="B8" s="319" t="s">
        <v>360</v>
      </c>
      <c r="C8" s="320"/>
      <c r="D8" s="321">
        <f>③契約金額!G5</f>
        <v>4511000</v>
      </c>
      <c r="E8" s="518"/>
      <c r="F8" s="321" t="e">
        <f>#REF!</f>
        <v>#REF!</v>
      </c>
      <c r="G8" s="1293"/>
      <c r="H8" s="1294"/>
      <c r="I8" s="1294"/>
      <c r="J8" s="1295"/>
    </row>
    <row r="9" spans="1:12" ht="23.1" hidden="1" customHeight="1">
      <c r="A9" s="391"/>
      <c r="B9" s="319" t="s">
        <v>361</v>
      </c>
      <c r="C9" s="320"/>
      <c r="D9" s="321">
        <f>③契約金額!G6</f>
        <v>4924000</v>
      </c>
      <c r="E9" s="518"/>
      <c r="F9" s="321" t="e">
        <f>#REF!</f>
        <v>#REF!</v>
      </c>
      <c r="G9" s="1293"/>
      <c r="H9" s="1294"/>
      <c r="I9" s="1294"/>
      <c r="J9" s="1295"/>
    </row>
    <row r="10" spans="1:12" ht="23.1" hidden="1" customHeight="1" thickBot="1">
      <c r="A10" s="392"/>
      <c r="B10" s="322" t="s">
        <v>362</v>
      </c>
      <c r="C10" s="323"/>
      <c r="D10" s="324">
        <f>③契約金額!G7</f>
        <v>3774000</v>
      </c>
      <c r="E10" s="518"/>
      <c r="F10" s="321" t="e">
        <f>#REF!</f>
        <v>#REF!</v>
      </c>
      <c r="G10" s="1293"/>
      <c r="H10" s="1294"/>
      <c r="I10" s="1294"/>
      <c r="J10" s="1295"/>
    </row>
    <row r="11" spans="1:12" ht="23.1" customHeight="1" thickBot="1">
      <c r="A11" s="1281" t="s">
        <v>363</v>
      </c>
      <c r="B11" s="1282"/>
      <c r="C11" s="1282"/>
      <c r="D11" s="318">
        <f>③契約金額!G8</f>
        <v>12781000</v>
      </c>
      <c r="E11" s="589"/>
      <c r="F11" s="384" t="e">
        <f>SUM(F12+F13+F16+F17)</f>
        <v>#REF!</v>
      </c>
      <c r="G11" s="1293"/>
      <c r="H11" s="1294"/>
      <c r="I11" s="1294"/>
      <c r="J11" s="1295"/>
    </row>
    <row r="12" spans="1:12" ht="23.1" customHeight="1" thickBot="1">
      <c r="A12" s="391"/>
      <c r="B12" s="319" t="s">
        <v>364</v>
      </c>
      <c r="C12" s="319"/>
      <c r="D12" s="318">
        <f>③契約金額!G9</f>
        <v>0</v>
      </c>
      <c r="E12" s="385"/>
      <c r="F12" s="321"/>
      <c r="G12" s="1293"/>
      <c r="H12" s="1294"/>
      <c r="I12" s="1294"/>
      <c r="J12" s="1295"/>
      <c r="L12" s="520" t="s">
        <v>365</v>
      </c>
    </row>
    <row r="13" spans="1:12" ht="23.1" customHeight="1">
      <c r="A13" s="391"/>
      <c r="B13" s="387" t="s">
        <v>366</v>
      </c>
      <c r="C13" s="319"/>
      <c r="D13" s="321">
        <f>SUM(D14:D15)</f>
        <v>9662000</v>
      </c>
      <c r="E13" s="321" t="str">
        <f>IF(E14="","",E14+E15)</f>
        <v/>
      </c>
      <c r="F13" s="321"/>
      <c r="G13" s="1293"/>
      <c r="H13" s="1294"/>
      <c r="I13" s="1294"/>
      <c r="J13" s="1295"/>
      <c r="L13" s="523">
        <f>F13</f>
        <v>0</v>
      </c>
    </row>
    <row r="14" spans="1:12" ht="23.1" customHeight="1">
      <c r="A14" s="391"/>
      <c r="B14" s="388"/>
      <c r="C14" s="390" t="s">
        <v>367</v>
      </c>
      <c r="D14" s="318">
        <f>③契約金額!G11</f>
        <v>6331000</v>
      </c>
      <c r="E14" s="385"/>
      <c r="F14" s="321"/>
      <c r="G14" s="1293"/>
      <c r="H14" s="1294"/>
      <c r="I14" s="1294"/>
      <c r="J14" s="1295"/>
      <c r="K14" s="454" t="s">
        <v>368</v>
      </c>
      <c r="L14" s="521" t="e">
        <f>L13-L15</f>
        <v>#REF!</v>
      </c>
    </row>
    <row r="15" spans="1:12" ht="23.1" customHeight="1" thickBot="1">
      <c r="A15" s="391"/>
      <c r="B15" s="389"/>
      <c r="C15" s="390" t="s">
        <v>369</v>
      </c>
      <c r="D15" s="318">
        <f>③契約金額!G12</f>
        <v>3331000</v>
      </c>
      <c r="E15" s="385"/>
      <c r="F15" s="321" t="e">
        <f>#REF!</f>
        <v>#REF!</v>
      </c>
      <c r="G15" s="1293"/>
      <c r="H15" s="1294"/>
      <c r="I15" s="1294"/>
      <c r="J15" s="1295"/>
      <c r="K15" s="454" t="s">
        <v>370</v>
      </c>
      <c r="L15" s="522" t="e">
        <f>F15</f>
        <v>#REF!</v>
      </c>
    </row>
    <row r="16" spans="1:12" ht="23.1" customHeight="1">
      <c r="A16" s="391"/>
      <c r="B16" s="325" t="s">
        <v>371</v>
      </c>
      <c r="C16" s="326"/>
      <c r="D16" s="318">
        <f>③契約金額!G13</f>
        <v>3119000</v>
      </c>
      <c r="E16" s="385"/>
      <c r="F16" s="321" t="e">
        <f>#REF!</f>
        <v>#REF!</v>
      </c>
      <c r="G16" s="1293"/>
      <c r="H16" s="1294"/>
      <c r="I16" s="1294"/>
      <c r="J16" s="1295"/>
    </row>
    <row r="17" spans="1:11" ht="23.1" customHeight="1" thickBot="1">
      <c r="A17" s="391"/>
      <c r="B17" s="325" t="s">
        <v>372</v>
      </c>
      <c r="C17" s="326"/>
      <c r="D17" s="318">
        <f>③契約金額!G16</f>
        <v>0</v>
      </c>
      <c r="E17" s="386"/>
      <c r="F17" s="321">
        <f>'様式17(本邦受入活動費)'!D5</f>
        <v>0</v>
      </c>
      <c r="G17" s="1293"/>
      <c r="H17" s="1294"/>
      <c r="I17" s="1294"/>
      <c r="J17" s="1295"/>
    </row>
    <row r="18" spans="1:11" ht="23.1" customHeight="1" thickBot="1">
      <c r="A18" s="327" t="s">
        <v>373</v>
      </c>
      <c r="B18" s="328"/>
      <c r="C18" s="329"/>
      <c r="D18" s="330">
        <f>③契約金額!G20</f>
        <v>0</v>
      </c>
      <c r="E18" s="519"/>
      <c r="F18" s="330">
        <f>'様式18（管理費）'!F14</f>
        <v>1093574</v>
      </c>
      <c r="G18" s="1293"/>
      <c r="H18" s="1294"/>
      <c r="I18" s="1294"/>
      <c r="J18" s="1295"/>
    </row>
    <row r="19" spans="1:11" ht="23.1" customHeight="1" thickBot="1">
      <c r="A19" s="1265" t="s">
        <v>374</v>
      </c>
      <c r="B19" s="1266"/>
      <c r="C19" s="1267"/>
      <c r="D19" s="330">
        <f>③契約金額!G21</f>
        <v>27268000</v>
      </c>
      <c r="E19" s="519"/>
      <c r="F19" s="330" t="e">
        <f>F7+F11+F18</f>
        <v>#REF!</v>
      </c>
      <c r="G19" s="1293"/>
      <c r="H19" s="1294"/>
      <c r="I19" s="1294"/>
      <c r="J19" s="1295"/>
    </row>
    <row r="20" spans="1:11" ht="23.1" customHeight="1" thickBot="1">
      <c r="A20" s="1268" t="s">
        <v>375</v>
      </c>
      <c r="B20" s="1269"/>
      <c r="C20" s="1270"/>
      <c r="D20" s="330">
        <f>③契約金額!G22</f>
        <v>2726800</v>
      </c>
      <c r="E20" s="519"/>
      <c r="F20" s="330" t="e">
        <f>ROUND(F19*消費税,0)</f>
        <v>#REF!</v>
      </c>
      <c r="G20" s="1296"/>
      <c r="H20" s="1297"/>
      <c r="I20" s="1297"/>
      <c r="J20" s="1298"/>
      <c r="K20" s="138"/>
    </row>
    <row r="21" spans="1:11" ht="23.1" customHeight="1" thickBot="1">
      <c r="A21" s="1271" t="s">
        <v>376</v>
      </c>
      <c r="B21" s="1272"/>
      <c r="C21" s="1273"/>
      <c r="D21" s="330">
        <f>③契約金額!G23</f>
        <v>29994800</v>
      </c>
      <c r="E21" s="519"/>
      <c r="F21" s="330" t="e">
        <f>F19+F20</f>
        <v>#REF!</v>
      </c>
      <c r="G21" s="562">
        <v>100000</v>
      </c>
      <c r="H21" s="562"/>
      <c r="I21" s="562">
        <v>0</v>
      </c>
      <c r="J21" s="594" t="e">
        <f>F21-G21-H21-I21</f>
        <v>#REF!</v>
      </c>
    </row>
    <row r="22" spans="1:11" ht="16.350000000000001" customHeight="1">
      <c r="A22" s="2152" t="s">
        <v>377</v>
      </c>
      <c r="B22" s="2152"/>
      <c r="C22" s="2152"/>
      <c r="D22" s="2152"/>
      <c r="E22" s="2152"/>
      <c r="F22" s="2152"/>
      <c r="G22" s="2152"/>
      <c r="H22" s="2152"/>
      <c r="I22" s="2152"/>
      <c r="J22" s="2152"/>
    </row>
    <row r="23" spans="1:11" ht="16.350000000000001" customHeight="1">
      <c r="A23" s="1276" t="s">
        <v>378</v>
      </c>
      <c r="B23" s="1264"/>
      <c r="C23" s="1264"/>
      <c r="D23" s="1264"/>
      <c r="E23" s="1264"/>
      <c r="F23" s="1264"/>
      <c r="G23" s="1264"/>
      <c r="H23" s="1264"/>
      <c r="I23" s="1264"/>
      <c r="J23" s="1264"/>
    </row>
    <row r="24" spans="1:11" ht="16.350000000000001" customHeight="1">
      <c r="A24" s="1289" t="s">
        <v>379</v>
      </c>
      <c r="B24" s="1289"/>
      <c r="C24" s="1289"/>
      <c r="D24" s="1289"/>
      <c r="E24" s="1289"/>
      <c r="F24" s="1289"/>
      <c r="G24" s="1289"/>
      <c r="H24" s="1289"/>
      <c r="I24" s="1289"/>
      <c r="J24" s="1289"/>
    </row>
    <row r="25" spans="1:11" ht="16.350000000000001" customHeight="1">
      <c r="A25" s="1264" t="s">
        <v>380</v>
      </c>
      <c r="B25" s="1264"/>
      <c r="C25" s="1264"/>
      <c r="D25" s="1264"/>
      <c r="E25" s="1264"/>
      <c r="F25" s="1264"/>
      <c r="G25" s="1264"/>
      <c r="H25" s="1264"/>
      <c r="I25" s="1264"/>
      <c r="J25" s="1264"/>
    </row>
    <row r="26" spans="1:11" ht="16.350000000000001" customHeight="1">
      <c r="A26" s="1264" t="s">
        <v>381</v>
      </c>
      <c r="B26" s="1264"/>
      <c r="C26" s="1264"/>
      <c r="D26" s="1264"/>
      <c r="E26" s="1264"/>
      <c r="F26" s="1264"/>
      <c r="G26" s="1264"/>
      <c r="H26" s="1264"/>
      <c r="I26" s="1264"/>
      <c r="J26" s="1264"/>
    </row>
    <row r="27" spans="1:11" ht="14.85" customHeight="1">
      <c r="A27" s="1264"/>
      <c r="B27" s="1264"/>
      <c r="C27" s="1264"/>
      <c r="D27" s="1264"/>
      <c r="E27" s="1264"/>
      <c r="F27" s="1264"/>
      <c r="G27" s="1264"/>
      <c r="H27" s="1264"/>
      <c r="I27" s="1264"/>
      <c r="J27" s="1264"/>
    </row>
    <row r="28" spans="1:11" ht="26.25" customHeight="1">
      <c r="A28" s="1263"/>
      <c r="B28" s="1263"/>
      <c r="C28" s="1263"/>
      <c r="D28" s="1263"/>
      <c r="E28" s="1263"/>
      <c r="F28" s="1263"/>
      <c r="G28" s="1263"/>
      <c r="H28" s="1263"/>
      <c r="I28" s="1263"/>
      <c r="J28" s="1263"/>
    </row>
    <row r="29" spans="1:11" ht="14.85" customHeight="1">
      <c r="A29" s="143"/>
      <c r="B29" s="143"/>
      <c r="C29" s="143"/>
      <c r="D29" s="143"/>
      <c r="E29" s="143"/>
      <c r="F29" s="143"/>
      <c r="G29" s="143"/>
      <c r="H29" s="143"/>
      <c r="I29" s="143"/>
      <c r="J29" s="143"/>
    </row>
  </sheetData>
  <mergeCells count="19">
    <mergeCell ref="G5:G6"/>
    <mergeCell ref="A22:J22"/>
    <mergeCell ref="A23:J23"/>
    <mergeCell ref="A25:J25"/>
    <mergeCell ref="D5:E5"/>
    <mergeCell ref="J5:J6"/>
    <mergeCell ref="H5:H6"/>
    <mergeCell ref="A11:C11"/>
    <mergeCell ref="I5:I6"/>
    <mergeCell ref="F5:F6"/>
    <mergeCell ref="A5:C6"/>
    <mergeCell ref="A24:J24"/>
    <mergeCell ref="G7:J20"/>
    <mergeCell ref="A28:J28"/>
    <mergeCell ref="A27:J27"/>
    <mergeCell ref="A26:J26"/>
    <mergeCell ref="A19:C19"/>
    <mergeCell ref="A20:C20"/>
    <mergeCell ref="A21:C21"/>
  </mergeCells>
  <phoneticPr fontId="2"/>
  <hyperlinks>
    <hyperlink ref="A1" location="入力方法!A1" display="入力方法に戻る" xr:uid="{00000000-0004-0000-0C00-000000000000}"/>
  </hyperlinks>
  <pageMargins left="0.70866141732283472" right="0.70866141732283472" top="0.55118110236220474" bottom="0.35433070866141736" header="0.31496062992125984" footer="0.31496062992125984"/>
  <pageSetup paperSize="9" scale="94"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00FF"/>
    <pageSetUpPr fitToPage="1"/>
  </sheetPr>
  <dimension ref="A1:AB39"/>
  <sheetViews>
    <sheetView view="pageBreakPreview" zoomScale="90" zoomScaleNormal="90" zoomScaleSheetLayoutView="90" workbookViewId="0">
      <selection activeCell="E8" sqref="E8"/>
    </sheetView>
  </sheetViews>
  <sheetFormatPr defaultColWidth="9" defaultRowHeight="14.25"/>
  <cols>
    <col min="1" max="1" width="11.625" style="142" customWidth="1"/>
    <col min="2" max="2" width="26.125" style="142" customWidth="1"/>
    <col min="3" max="3" width="25.125" style="142" customWidth="1"/>
    <col min="4" max="4" width="9.125" style="368" customWidth="1"/>
    <col min="5" max="5" width="23.625" style="369" customWidth="1"/>
    <col min="6" max="6" width="5.5" style="368" bestFit="1" customWidth="1"/>
    <col min="7" max="7" width="12.125" style="372" hidden="1" customWidth="1"/>
    <col min="8" max="8" width="13.5" style="528" hidden="1" customWidth="1"/>
    <col min="9" max="9" width="12.875" style="373" hidden="1" customWidth="1"/>
    <col min="10" max="10" width="9" style="41"/>
    <col min="11" max="13" width="9" style="142"/>
    <col min="14" max="14" width="5.5" style="142" bestFit="1" customWidth="1"/>
    <col min="15" max="15" width="10.5" style="142" bestFit="1" customWidth="1"/>
    <col min="16" max="17" width="9" style="142"/>
    <col min="18" max="18" width="3" style="142" customWidth="1"/>
    <col min="19" max="19" width="9" style="142"/>
    <col min="20" max="20" width="5.5" style="368" bestFit="1" customWidth="1"/>
    <col min="21" max="21" width="9" style="142"/>
    <col min="22" max="23" width="7.5" style="368" bestFit="1" customWidth="1"/>
    <col min="24" max="24" width="12.125" style="142" customWidth="1"/>
    <col min="25" max="25" width="9" style="142"/>
    <col min="26" max="26" width="13.625" style="142" bestFit="1" customWidth="1"/>
    <col min="27" max="27" width="27.125" style="142" customWidth="1"/>
    <col min="28" max="16384" width="9" style="142"/>
  </cols>
  <sheetData>
    <row r="1" spans="1:28">
      <c r="A1" s="364" t="s">
        <v>382</v>
      </c>
      <c r="B1" s="151"/>
      <c r="C1" s="151"/>
      <c r="D1" s="365"/>
      <c r="E1" s="527"/>
      <c r="F1" s="365"/>
      <c r="G1" s="366"/>
      <c r="H1" s="529"/>
      <c r="I1" s="367"/>
      <c r="J1" s="61"/>
      <c r="K1" s="36"/>
      <c r="L1" s="36"/>
      <c r="M1" s="151"/>
      <c r="N1" s="151"/>
      <c r="O1" s="151"/>
      <c r="P1" s="36"/>
      <c r="Q1" s="36"/>
      <c r="R1" s="151"/>
      <c r="S1" s="151"/>
    </row>
    <row r="2" spans="1:28" ht="16.5">
      <c r="A2" s="39" t="s">
        <v>383</v>
      </c>
      <c r="B2" s="13" t="s">
        <v>384</v>
      </c>
      <c r="C2" s="13" t="s">
        <v>385</v>
      </c>
      <c r="D2" s="13" t="s">
        <v>386</v>
      </c>
      <c r="E2" s="529" t="s">
        <v>387</v>
      </c>
      <c r="F2" s="13" t="s">
        <v>388</v>
      </c>
      <c r="G2" s="366" t="s">
        <v>389</v>
      </c>
      <c r="H2" s="529" t="s">
        <v>390</v>
      </c>
      <c r="I2" s="363" t="s">
        <v>391</v>
      </c>
      <c r="J2" s="530" t="s">
        <v>392</v>
      </c>
      <c r="K2" s="531" t="s">
        <v>393</v>
      </c>
      <c r="L2" s="531" t="s">
        <v>394</v>
      </c>
      <c r="M2" s="532"/>
      <c r="N2" s="533" t="s">
        <v>395</v>
      </c>
      <c r="O2" s="533" t="s">
        <v>396</v>
      </c>
      <c r="P2" s="534" t="s">
        <v>393</v>
      </c>
      <c r="Q2" s="534" t="s">
        <v>394</v>
      </c>
      <c r="R2" s="39"/>
      <c r="S2" s="39" t="s">
        <v>397</v>
      </c>
      <c r="T2" s="13" t="s">
        <v>398</v>
      </c>
      <c r="U2" s="39" t="s">
        <v>399</v>
      </c>
      <c r="V2" s="13" t="s">
        <v>400</v>
      </c>
      <c r="W2" s="13" t="s">
        <v>401</v>
      </c>
      <c r="X2" s="443" t="s">
        <v>402</v>
      </c>
      <c r="Y2" t="s">
        <v>403</v>
      </c>
      <c r="Z2" t="s">
        <v>404</v>
      </c>
      <c r="AA2" t="s">
        <v>405</v>
      </c>
      <c r="AB2" t="s">
        <v>406</v>
      </c>
    </row>
    <row r="3" spans="1:28">
      <c r="A3" s="142">
        <v>1</v>
      </c>
      <c r="B3" s="192" t="s">
        <v>407</v>
      </c>
      <c r="C3" s="11" t="s">
        <v>408</v>
      </c>
      <c r="D3" s="333" t="s">
        <v>409</v>
      </c>
      <c r="E3" s="83" t="s">
        <v>410</v>
      </c>
      <c r="F3" s="333">
        <v>3</v>
      </c>
      <c r="G3" s="181">
        <v>22776</v>
      </c>
      <c r="H3" s="535" t="s">
        <v>411</v>
      </c>
      <c r="I3" s="359">
        <v>31107</v>
      </c>
      <c r="J3" s="141" t="str">
        <f t="shared" ref="J3:J33" si="0">IF($F3="","",IF($D3="Z","",VLOOKUP($F3,$N$2:$Q$11,2,FALSE)))</f>
        <v/>
      </c>
      <c r="K3" s="141">
        <f t="shared" ref="K3:K33" si="1">IF($F3="","",VLOOKUP($F3,$N$3:$Q$8,3,FALSE))</f>
        <v>3800</v>
      </c>
      <c r="L3" s="141">
        <f t="shared" ref="L3:L33" si="2">IF($F3="","",VLOOKUP($F3,$N$3:$Q$8,4,FALSE))</f>
        <v>11600</v>
      </c>
      <c r="N3" s="370">
        <v>1</v>
      </c>
      <c r="O3" s="750"/>
      <c r="P3" s="37">
        <v>3800</v>
      </c>
      <c r="Q3" s="37">
        <v>11600</v>
      </c>
      <c r="R3" s="151"/>
      <c r="S3" s="151">
        <v>1</v>
      </c>
      <c r="T3" s="34" t="s">
        <v>412</v>
      </c>
      <c r="U3" s="142" t="s">
        <v>413</v>
      </c>
      <c r="V3" s="365" t="s">
        <v>414</v>
      </c>
      <c r="W3" s="368" t="s">
        <v>415</v>
      </c>
      <c r="X3" t="s">
        <v>416</v>
      </c>
      <c r="Y3" t="s">
        <v>415</v>
      </c>
      <c r="Z3" t="s">
        <v>417</v>
      </c>
      <c r="AA3" t="s">
        <v>418</v>
      </c>
      <c r="AB3" t="s">
        <v>417</v>
      </c>
    </row>
    <row r="4" spans="1:28" ht="30.75" customHeight="1">
      <c r="A4" s="142">
        <v>2</v>
      </c>
      <c r="B4" s="192" t="s">
        <v>419</v>
      </c>
      <c r="C4" s="11" t="s">
        <v>420</v>
      </c>
      <c r="D4" s="333" t="s">
        <v>409</v>
      </c>
      <c r="E4" s="83" t="s">
        <v>410</v>
      </c>
      <c r="F4" s="333">
        <v>4</v>
      </c>
      <c r="G4" s="181">
        <v>25772</v>
      </c>
      <c r="H4" s="535" t="s">
        <v>421</v>
      </c>
      <c r="I4" s="359">
        <v>34394</v>
      </c>
      <c r="J4" s="141" t="str">
        <f t="shared" si="0"/>
        <v/>
      </c>
      <c r="K4" s="141">
        <f t="shared" si="1"/>
        <v>3800</v>
      </c>
      <c r="L4" s="141">
        <f t="shared" si="2"/>
        <v>11600</v>
      </c>
      <c r="N4" s="370">
        <v>2</v>
      </c>
      <c r="O4" s="750"/>
      <c r="P4" s="37">
        <v>3800</v>
      </c>
      <c r="Q4" s="37">
        <v>11600</v>
      </c>
      <c r="R4" s="151"/>
      <c r="S4" s="151">
        <v>2</v>
      </c>
      <c r="T4" s="34" t="s">
        <v>422</v>
      </c>
      <c r="U4" s="142" t="s">
        <v>423</v>
      </c>
      <c r="V4" s="365" t="s">
        <v>424</v>
      </c>
      <c r="W4" s="368" t="s">
        <v>425</v>
      </c>
      <c r="X4" t="s">
        <v>426</v>
      </c>
      <c r="Y4" t="s">
        <v>425</v>
      </c>
      <c r="Z4" t="s">
        <v>427</v>
      </c>
      <c r="AA4" t="s">
        <v>428</v>
      </c>
      <c r="AB4" t="s">
        <v>427</v>
      </c>
    </row>
    <row r="5" spans="1:28">
      <c r="A5" s="142">
        <v>3</v>
      </c>
      <c r="B5" s="192" t="s">
        <v>429</v>
      </c>
      <c r="C5" s="11" t="s">
        <v>430</v>
      </c>
      <c r="D5" s="333" t="s">
        <v>409</v>
      </c>
      <c r="E5" s="83" t="s">
        <v>410</v>
      </c>
      <c r="F5" s="333">
        <v>4</v>
      </c>
      <c r="G5" s="181">
        <v>29534</v>
      </c>
      <c r="H5" s="535" t="s">
        <v>431</v>
      </c>
      <c r="I5" s="360">
        <v>37681</v>
      </c>
      <c r="J5" s="141" t="str">
        <f t="shared" si="0"/>
        <v/>
      </c>
      <c r="K5" s="141">
        <f t="shared" si="1"/>
        <v>3800</v>
      </c>
      <c r="L5" s="141">
        <f t="shared" si="2"/>
        <v>11600</v>
      </c>
      <c r="N5" s="370">
        <v>3</v>
      </c>
      <c r="O5" s="750">
        <v>1024000</v>
      </c>
      <c r="P5" s="37">
        <v>3800</v>
      </c>
      <c r="Q5" s="37">
        <v>11600</v>
      </c>
      <c r="R5" s="151"/>
      <c r="S5" s="151"/>
      <c r="T5" s="34" t="s">
        <v>432</v>
      </c>
      <c r="U5" s="142" t="s">
        <v>433</v>
      </c>
      <c r="X5" t="s">
        <v>434</v>
      </c>
      <c r="Z5" t="s">
        <v>435</v>
      </c>
      <c r="AA5" t="s">
        <v>436</v>
      </c>
      <c r="AB5" t="s">
        <v>435</v>
      </c>
    </row>
    <row r="6" spans="1:28" ht="30" customHeight="1">
      <c r="A6" s="142">
        <v>4</v>
      </c>
      <c r="B6" s="192" t="s">
        <v>437</v>
      </c>
      <c r="C6" s="83" t="s">
        <v>438</v>
      </c>
      <c r="D6" s="333" t="s">
        <v>409</v>
      </c>
      <c r="E6" s="83" t="s">
        <v>410</v>
      </c>
      <c r="F6" s="333">
        <v>4</v>
      </c>
      <c r="G6" s="181">
        <v>30104</v>
      </c>
      <c r="H6" s="535" t="s">
        <v>439</v>
      </c>
      <c r="I6" s="359">
        <v>38412</v>
      </c>
      <c r="J6" s="141" t="str">
        <f t="shared" si="0"/>
        <v/>
      </c>
      <c r="K6" s="141">
        <f t="shared" si="1"/>
        <v>3800</v>
      </c>
      <c r="L6" s="141">
        <f t="shared" si="2"/>
        <v>11600</v>
      </c>
      <c r="N6" s="370">
        <v>4</v>
      </c>
      <c r="O6" s="750">
        <v>812000</v>
      </c>
      <c r="P6" s="37">
        <v>3800</v>
      </c>
      <c r="Q6" s="37">
        <v>11600</v>
      </c>
      <c r="R6" s="151"/>
      <c r="S6" s="151"/>
      <c r="T6" s="34" t="s">
        <v>440</v>
      </c>
      <c r="U6" s="142" t="s">
        <v>441</v>
      </c>
      <c r="X6"/>
      <c r="Z6" t="s">
        <v>442</v>
      </c>
      <c r="AA6" s="557" t="s">
        <v>443</v>
      </c>
      <c r="AB6" t="s">
        <v>442</v>
      </c>
    </row>
    <row r="7" spans="1:28" ht="18.600000000000001" customHeight="1">
      <c r="A7" s="142">
        <v>5</v>
      </c>
      <c r="B7" s="192" t="s">
        <v>444</v>
      </c>
      <c r="C7" s="11" t="s">
        <v>445</v>
      </c>
      <c r="D7" s="333" t="s">
        <v>409</v>
      </c>
      <c r="E7" s="83" t="s">
        <v>410</v>
      </c>
      <c r="F7" s="333">
        <v>5</v>
      </c>
      <c r="G7" s="181">
        <v>30105</v>
      </c>
      <c r="H7" s="535" t="s">
        <v>446</v>
      </c>
      <c r="I7" s="359">
        <v>38412</v>
      </c>
      <c r="J7" s="141" t="str">
        <f t="shared" si="0"/>
        <v/>
      </c>
      <c r="K7" s="141">
        <f t="shared" si="1"/>
        <v>3800</v>
      </c>
      <c r="L7" s="141">
        <f t="shared" si="2"/>
        <v>11600</v>
      </c>
      <c r="N7" s="370">
        <v>5</v>
      </c>
      <c r="O7" s="750"/>
      <c r="P7" s="37">
        <v>3800</v>
      </c>
      <c r="Q7" s="37">
        <v>11600</v>
      </c>
      <c r="R7" s="151"/>
      <c r="S7" s="151"/>
      <c r="T7" s="34" t="s">
        <v>447</v>
      </c>
      <c r="U7" s="142" t="s">
        <v>448</v>
      </c>
      <c r="Z7" t="s">
        <v>449</v>
      </c>
      <c r="AA7" t="s">
        <v>404</v>
      </c>
      <c r="AB7" t="s">
        <v>449</v>
      </c>
    </row>
    <row r="8" spans="1:28">
      <c r="A8" s="142">
        <v>6</v>
      </c>
      <c r="B8" s="192" t="s">
        <v>450</v>
      </c>
      <c r="C8" s="11" t="s">
        <v>451</v>
      </c>
      <c r="D8" s="333" t="s">
        <v>452</v>
      </c>
      <c r="E8" s="83" t="s">
        <v>453</v>
      </c>
      <c r="F8" s="333">
        <v>3</v>
      </c>
      <c r="G8" s="181">
        <v>30106</v>
      </c>
      <c r="H8" s="535" t="s">
        <v>454</v>
      </c>
      <c r="I8" s="359">
        <v>38412</v>
      </c>
      <c r="J8" s="141">
        <f t="shared" si="0"/>
        <v>1024000</v>
      </c>
      <c r="K8" s="141">
        <f t="shared" si="1"/>
        <v>3800</v>
      </c>
      <c r="L8" s="141">
        <f t="shared" si="2"/>
        <v>11600</v>
      </c>
      <c r="N8" s="370">
        <v>6</v>
      </c>
      <c r="O8" s="750"/>
      <c r="P8" s="37">
        <v>3800</v>
      </c>
      <c r="Q8" s="37">
        <v>11600</v>
      </c>
      <c r="R8" s="151"/>
      <c r="S8" s="151"/>
      <c r="T8" s="34" t="s">
        <v>455</v>
      </c>
      <c r="U8" s="142" t="s">
        <v>456</v>
      </c>
      <c r="AA8" t="s">
        <v>457</v>
      </c>
      <c r="AB8"/>
    </row>
    <row r="9" spans="1:28" ht="29.25" customHeight="1">
      <c r="A9" s="142">
        <v>7</v>
      </c>
      <c r="B9" s="192" t="s">
        <v>458</v>
      </c>
      <c r="C9" s="11" t="s">
        <v>459</v>
      </c>
      <c r="D9" s="333" t="s">
        <v>460</v>
      </c>
      <c r="E9" s="83" t="s">
        <v>461</v>
      </c>
      <c r="F9" s="333">
        <v>4</v>
      </c>
      <c r="G9" s="181">
        <v>30107</v>
      </c>
      <c r="H9" s="535" t="s">
        <v>462</v>
      </c>
      <c r="I9" s="359">
        <v>38412</v>
      </c>
      <c r="J9" s="141">
        <f t="shared" si="0"/>
        <v>812000</v>
      </c>
      <c r="K9" s="141">
        <f t="shared" si="1"/>
        <v>3800</v>
      </c>
      <c r="L9" s="141">
        <f t="shared" si="2"/>
        <v>11600</v>
      </c>
      <c r="T9" s="34" t="s">
        <v>463</v>
      </c>
      <c r="U9" s="142" t="s">
        <v>464</v>
      </c>
      <c r="AA9" t="s">
        <v>465</v>
      </c>
    </row>
    <row r="10" spans="1:28" ht="33.75" customHeight="1">
      <c r="A10" s="142">
        <v>8</v>
      </c>
      <c r="B10" s="192" t="s">
        <v>466</v>
      </c>
      <c r="C10" s="11" t="s">
        <v>467</v>
      </c>
      <c r="D10" s="333" t="s">
        <v>468</v>
      </c>
      <c r="E10" s="83" t="s">
        <v>469</v>
      </c>
      <c r="F10" s="333">
        <v>4</v>
      </c>
      <c r="G10" s="181">
        <v>30108</v>
      </c>
      <c r="H10" s="535" t="s">
        <v>470</v>
      </c>
      <c r="I10" s="359">
        <v>38412</v>
      </c>
      <c r="J10" s="141">
        <f t="shared" si="0"/>
        <v>812000</v>
      </c>
      <c r="K10" s="141">
        <f t="shared" si="1"/>
        <v>3800</v>
      </c>
      <c r="L10" s="141">
        <f t="shared" si="2"/>
        <v>11600</v>
      </c>
      <c r="T10" s="34" t="s">
        <v>471</v>
      </c>
      <c r="U10" s="142" t="s">
        <v>472</v>
      </c>
    </row>
    <row r="11" spans="1:28" ht="31.5" customHeight="1">
      <c r="A11" s="142">
        <v>9</v>
      </c>
      <c r="B11" s="192" t="s">
        <v>473</v>
      </c>
      <c r="C11" s="83" t="s">
        <v>474</v>
      </c>
      <c r="D11" s="333" t="s">
        <v>468</v>
      </c>
      <c r="E11" s="83" t="s">
        <v>469</v>
      </c>
      <c r="F11" s="333">
        <v>4</v>
      </c>
      <c r="G11" s="181">
        <v>30109</v>
      </c>
      <c r="H11" s="535" t="s">
        <v>475</v>
      </c>
      <c r="I11" s="359">
        <v>38412</v>
      </c>
      <c r="J11" s="141">
        <f t="shared" si="0"/>
        <v>812000</v>
      </c>
      <c r="K11" s="141">
        <f t="shared" si="1"/>
        <v>3800</v>
      </c>
      <c r="L11" s="141">
        <f t="shared" si="2"/>
        <v>11600</v>
      </c>
      <c r="T11" s="34" t="s">
        <v>476</v>
      </c>
      <c r="U11" s="142" t="s">
        <v>477</v>
      </c>
    </row>
    <row r="12" spans="1:28" ht="33" customHeight="1">
      <c r="A12" s="142">
        <v>10</v>
      </c>
      <c r="B12" s="192" t="s">
        <v>478</v>
      </c>
      <c r="C12" s="11" t="s">
        <v>479</v>
      </c>
      <c r="D12" s="333" t="s">
        <v>409</v>
      </c>
      <c r="E12" s="83" t="s">
        <v>410</v>
      </c>
      <c r="F12" s="333">
        <v>5</v>
      </c>
      <c r="G12" s="181">
        <v>30110</v>
      </c>
      <c r="H12" s="535" t="s">
        <v>480</v>
      </c>
      <c r="I12" s="359">
        <v>38412</v>
      </c>
      <c r="J12" s="141" t="str">
        <f t="shared" si="0"/>
        <v/>
      </c>
      <c r="K12" s="141">
        <f t="shared" si="1"/>
        <v>3800</v>
      </c>
      <c r="L12" s="141">
        <f t="shared" si="2"/>
        <v>11600</v>
      </c>
      <c r="T12" s="34" t="s">
        <v>481</v>
      </c>
      <c r="U12" s="142" t="s">
        <v>482</v>
      </c>
    </row>
    <row r="13" spans="1:28">
      <c r="A13">
        <v>11</v>
      </c>
      <c r="B13" s="192"/>
      <c r="C13" s="11"/>
      <c r="D13" s="333"/>
      <c r="E13" s="83"/>
      <c r="F13" s="333"/>
      <c r="G13" s="181"/>
      <c r="H13" s="535"/>
      <c r="I13" s="359"/>
      <c r="J13" s="141" t="str">
        <f t="shared" si="0"/>
        <v/>
      </c>
      <c r="K13" s="141" t="str">
        <f t="shared" si="1"/>
        <v/>
      </c>
      <c r="L13" s="141" t="str">
        <f t="shared" si="2"/>
        <v/>
      </c>
      <c r="T13" s="34" t="s">
        <v>483</v>
      </c>
      <c r="U13" s="142" t="s">
        <v>484</v>
      </c>
    </row>
    <row r="14" spans="1:28">
      <c r="A14">
        <v>12</v>
      </c>
      <c r="B14" s="192"/>
      <c r="C14" s="11"/>
      <c r="D14" s="333"/>
      <c r="E14" s="83"/>
      <c r="F14" s="333"/>
      <c r="G14" s="181"/>
      <c r="H14" s="535"/>
      <c r="I14" s="359"/>
      <c r="J14" s="141" t="str">
        <f t="shared" si="0"/>
        <v/>
      </c>
      <c r="K14" s="141" t="str">
        <f t="shared" si="1"/>
        <v/>
      </c>
      <c r="L14" s="141" t="str">
        <f t="shared" si="2"/>
        <v/>
      </c>
      <c r="T14" s="34" t="s">
        <v>485</v>
      </c>
      <c r="U14" s="142" t="s">
        <v>486</v>
      </c>
    </row>
    <row r="15" spans="1:28">
      <c r="A15">
        <v>13</v>
      </c>
      <c r="B15" s="192"/>
      <c r="C15" s="11"/>
      <c r="D15" s="333"/>
      <c r="E15" s="83"/>
      <c r="F15" s="333"/>
      <c r="G15" s="181"/>
      <c r="H15" s="535"/>
      <c r="I15" s="359"/>
      <c r="J15" s="141" t="str">
        <f t="shared" si="0"/>
        <v/>
      </c>
      <c r="K15" s="141" t="str">
        <f t="shared" si="1"/>
        <v/>
      </c>
      <c r="L15" s="141" t="str">
        <f t="shared" si="2"/>
        <v/>
      </c>
      <c r="T15" s="34" t="s">
        <v>487</v>
      </c>
      <c r="U15" s="142" t="s">
        <v>488</v>
      </c>
    </row>
    <row r="16" spans="1:28">
      <c r="A16">
        <v>14</v>
      </c>
      <c r="B16" s="192"/>
      <c r="C16" s="11"/>
      <c r="D16" s="333"/>
      <c r="E16" s="83"/>
      <c r="F16" s="333"/>
      <c r="G16" s="181"/>
      <c r="H16" s="535"/>
      <c r="I16" s="359"/>
      <c r="J16" s="141" t="str">
        <f t="shared" si="0"/>
        <v/>
      </c>
      <c r="K16" s="141" t="str">
        <f t="shared" si="1"/>
        <v/>
      </c>
      <c r="L16" s="141" t="str">
        <f t="shared" si="2"/>
        <v/>
      </c>
      <c r="T16" s="34" t="s">
        <v>489</v>
      </c>
      <c r="U16" s="142" t="s">
        <v>490</v>
      </c>
    </row>
    <row r="17" spans="1:21">
      <c r="A17" s="142">
        <v>15</v>
      </c>
      <c r="C17" s="11"/>
      <c r="D17" s="333"/>
      <c r="E17" s="83"/>
      <c r="F17" s="333"/>
      <c r="G17" s="181"/>
      <c r="H17" s="535"/>
      <c r="I17" s="360"/>
      <c r="J17" s="141" t="str">
        <f t="shared" si="0"/>
        <v/>
      </c>
      <c r="K17" s="141" t="str">
        <f t="shared" si="1"/>
        <v/>
      </c>
      <c r="L17" s="141" t="str">
        <f t="shared" si="2"/>
        <v/>
      </c>
      <c r="T17" s="34" t="s">
        <v>491</v>
      </c>
      <c r="U17" s="142" t="s">
        <v>492</v>
      </c>
    </row>
    <row r="18" spans="1:21">
      <c r="A18" s="142">
        <v>16</v>
      </c>
      <c r="C18" s="11"/>
      <c r="D18" s="333"/>
      <c r="E18" s="83"/>
      <c r="F18" s="333"/>
      <c r="G18" s="181"/>
      <c r="H18" s="535"/>
      <c r="I18" s="360"/>
      <c r="J18" s="141" t="str">
        <f t="shared" si="0"/>
        <v/>
      </c>
      <c r="K18" s="141" t="str">
        <f t="shared" si="1"/>
        <v/>
      </c>
      <c r="L18" s="141" t="str">
        <f t="shared" si="2"/>
        <v/>
      </c>
      <c r="T18" s="34" t="s">
        <v>493</v>
      </c>
      <c r="U18" s="142" t="s">
        <v>494</v>
      </c>
    </row>
    <row r="19" spans="1:21">
      <c r="A19" s="142">
        <v>17</v>
      </c>
      <c r="C19" s="11"/>
      <c r="D19" s="333"/>
      <c r="E19" s="83"/>
      <c r="F19" s="333"/>
      <c r="G19" s="181"/>
      <c r="H19" s="535"/>
      <c r="I19" s="360"/>
      <c r="J19" s="141" t="str">
        <f t="shared" si="0"/>
        <v/>
      </c>
      <c r="K19" s="141" t="str">
        <f t="shared" si="1"/>
        <v/>
      </c>
      <c r="L19" s="141" t="str">
        <f t="shared" si="2"/>
        <v/>
      </c>
      <c r="T19" s="34" t="s">
        <v>495</v>
      </c>
      <c r="U19" s="142" t="s">
        <v>496</v>
      </c>
    </row>
    <row r="20" spans="1:21">
      <c r="A20" s="142">
        <v>18</v>
      </c>
      <c r="C20" s="11"/>
      <c r="D20" s="333"/>
      <c r="E20" s="83"/>
      <c r="F20" s="333"/>
      <c r="G20" s="181"/>
      <c r="H20" s="535"/>
      <c r="I20" s="360"/>
      <c r="J20" s="141" t="str">
        <f t="shared" si="0"/>
        <v/>
      </c>
      <c r="K20" s="141" t="str">
        <f t="shared" si="1"/>
        <v/>
      </c>
      <c r="L20" s="141" t="str">
        <f t="shared" si="2"/>
        <v/>
      </c>
      <c r="U20" s="142" t="s">
        <v>497</v>
      </c>
    </row>
    <row r="21" spans="1:21">
      <c r="A21" s="142">
        <v>19</v>
      </c>
      <c r="C21" s="11"/>
      <c r="D21" s="333"/>
      <c r="E21" s="83"/>
      <c r="F21" s="333"/>
      <c r="G21" s="181"/>
      <c r="H21" s="535"/>
      <c r="I21" s="360"/>
      <c r="J21" s="141" t="str">
        <f t="shared" si="0"/>
        <v/>
      </c>
      <c r="K21" s="141" t="str">
        <f t="shared" si="1"/>
        <v/>
      </c>
      <c r="L21" s="141" t="str">
        <f t="shared" si="2"/>
        <v/>
      </c>
      <c r="U21" s="142" t="s">
        <v>498</v>
      </c>
    </row>
    <row r="22" spans="1:21">
      <c r="A22" s="142">
        <v>20</v>
      </c>
      <c r="C22" s="11"/>
      <c r="D22" s="333"/>
      <c r="E22" s="83"/>
      <c r="F22" s="333"/>
      <c r="G22" s="181"/>
      <c r="H22" s="535"/>
      <c r="I22" s="360"/>
      <c r="J22" s="141" t="str">
        <f t="shared" si="0"/>
        <v/>
      </c>
      <c r="K22" s="141" t="str">
        <f t="shared" si="1"/>
        <v/>
      </c>
      <c r="L22" s="141" t="str">
        <f t="shared" si="2"/>
        <v/>
      </c>
      <c r="U22" s="142" t="s">
        <v>499</v>
      </c>
    </row>
    <row r="23" spans="1:21" ht="14.25" hidden="1" customHeight="1">
      <c r="A23" s="142">
        <v>21</v>
      </c>
      <c r="D23" s="333"/>
      <c r="F23" s="333"/>
      <c r="J23" s="141" t="str">
        <f t="shared" si="0"/>
        <v/>
      </c>
      <c r="K23" s="141" t="str">
        <f t="shared" si="1"/>
        <v/>
      </c>
      <c r="L23" s="141" t="str">
        <f t="shared" si="2"/>
        <v/>
      </c>
    </row>
    <row r="24" spans="1:21" ht="14.25" hidden="1" customHeight="1">
      <c r="A24" s="142">
        <v>22</v>
      </c>
      <c r="D24" s="333"/>
      <c r="F24" s="333"/>
      <c r="J24" s="141" t="str">
        <f t="shared" si="0"/>
        <v/>
      </c>
      <c r="K24" s="141" t="str">
        <f t="shared" si="1"/>
        <v/>
      </c>
      <c r="L24" s="141" t="str">
        <f t="shared" si="2"/>
        <v/>
      </c>
    </row>
    <row r="25" spans="1:21" ht="14.25" hidden="1" customHeight="1">
      <c r="A25" s="142">
        <v>23</v>
      </c>
      <c r="D25" s="333"/>
      <c r="F25" s="333"/>
      <c r="J25" s="141" t="str">
        <f t="shared" si="0"/>
        <v/>
      </c>
      <c r="K25" s="141" t="str">
        <f t="shared" si="1"/>
        <v/>
      </c>
      <c r="L25" s="141" t="str">
        <f t="shared" si="2"/>
        <v/>
      </c>
    </row>
    <row r="26" spans="1:21" ht="14.25" hidden="1" customHeight="1">
      <c r="A26" s="142">
        <v>24</v>
      </c>
      <c r="D26" s="333"/>
      <c r="F26" s="333"/>
      <c r="J26" s="141" t="str">
        <f t="shared" si="0"/>
        <v/>
      </c>
      <c r="K26" s="141" t="str">
        <f t="shared" si="1"/>
        <v/>
      </c>
      <c r="L26" s="141" t="str">
        <f t="shared" si="2"/>
        <v/>
      </c>
    </row>
    <row r="27" spans="1:21" ht="14.25" hidden="1" customHeight="1">
      <c r="A27" s="142">
        <v>25</v>
      </c>
      <c r="D27" s="333"/>
      <c r="F27" s="333"/>
      <c r="J27" s="141" t="str">
        <f t="shared" si="0"/>
        <v/>
      </c>
      <c r="K27" s="141" t="str">
        <f t="shared" si="1"/>
        <v/>
      </c>
      <c r="L27" s="141" t="str">
        <f t="shared" si="2"/>
        <v/>
      </c>
    </row>
    <row r="28" spans="1:21" ht="14.25" hidden="1" customHeight="1">
      <c r="A28" s="142">
        <v>26</v>
      </c>
      <c r="D28" s="333"/>
      <c r="F28" s="333"/>
      <c r="J28" s="141" t="str">
        <f t="shared" si="0"/>
        <v/>
      </c>
      <c r="K28" s="141" t="str">
        <f t="shared" si="1"/>
        <v/>
      </c>
      <c r="L28" s="141" t="str">
        <f t="shared" si="2"/>
        <v/>
      </c>
    </row>
    <row r="29" spans="1:21" ht="14.25" hidden="1" customHeight="1">
      <c r="A29" s="142">
        <v>27</v>
      </c>
      <c r="D29" s="333"/>
      <c r="F29" s="333"/>
      <c r="J29" s="141" t="str">
        <f t="shared" si="0"/>
        <v/>
      </c>
      <c r="K29" s="141" t="str">
        <f t="shared" si="1"/>
        <v/>
      </c>
      <c r="L29" s="141" t="str">
        <f t="shared" si="2"/>
        <v/>
      </c>
    </row>
    <row r="30" spans="1:21" ht="14.25" hidden="1" customHeight="1">
      <c r="A30" s="142">
        <v>28</v>
      </c>
      <c r="D30" s="333"/>
      <c r="F30" s="333"/>
      <c r="J30" s="141" t="str">
        <f t="shared" si="0"/>
        <v/>
      </c>
      <c r="K30" s="141" t="str">
        <f t="shared" si="1"/>
        <v/>
      </c>
      <c r="L30" s="141" t="str">
        <f t="shared" si="2"/>
        <v/>
      </c>
    </row>
    <row r="31" spans="1:21" ht="14.25" hidden="1" customHeight="1">
      <c r="A31" s="142">
        <v>29</v>
      </c>
      <c r="D31" s="333"/>
      <c r="F31" s="333"/>
      <c r="J31" s="141" t="str">
        <f t="shared" si="0"/>
        <v/>
      </c>
      <c r="K31" s="141" t="str">
        <f t="shared" si="1"/>
        <v/>
      </c>
      <c r="L31" s="141" t="str">
        <f t="shared" si="2"/>
        <v/>
      </c>
    </row>
    <row r="32" spans="1:21" ht="14.25" hidden="1" customHeight="1">
      <c r="A32" s="142">
        <v>30</v>
      </c>
      <c r="D32" s="333"/>
      <c r="F32" s="333"/>
      <c r="J32" s="141" t="str">
        <f t="shared" si="0"/>
        <v/>
      </c>
      <c r="K32" s="141" t="str">
        <f t="shared" si="1"/>
        <v/>
      </c>
      <c r="L32" s="141" t="str">
        <f t="shared" si="2"/>
        <v/>
      </c>
    </row>
    <row r="33" spans="1:12" ht="14.25" hidden="1" customHeight="1">
      <c r="A33" s="142">
        <v>31</v>
      </c>
      <c r="D33" s="371"/>
      <c r="F33" s="333"/>
      <c r="J33" s="141" t="str">
        <f t="shared" si="0"/>
        <v/>
      </c>
      <c r="K33" s="141" t="str">
        <f t="shared" si="1"/>
        <v/>
      </c>
      <c r="L33" s="141" t="str">
        <f t="shared" si="2"/>
        <v/>
      </c>
    </row>
    <row r="35" spans="1:12">
      <c r="B35" s="11" t="s">
        <v>500</v>
      </c>
      <c r="D35" s="142"/>
      <c r="F35" s="142"/>
      <c r="G35" s="142"/>
      <c r="H35" s="536"/>
      <c r="I35" s="361"/>
      <c r="J35" s="140"/>
      <c r="K35" s="140"/>
      <c r="L35" s="140"/>
    </row>
    <row r="36" spans="1:12">
      <c r="B36" s="11" t="s">
        <v>501</v>
      </c>
      <c r="D36" s="142"/>
      <c r="F36" s="142"/>
      <c r="G36" s="142"/>
      <c r="H36" s="536"/>
      <c r="I36" s="361"/>
      <c r="J36" s="142"/>
    </row>
    <row r="37" spans="1:12">
      <c r="B37" s="11" t="s">
        <v>502</v>
      </c>
      <c r="D37" s="142"/>
      <c r="F37" s="142"/>
      <c r="G37" s="142"/>
      <c r="H37" s="536"/>
      <c r="I37" s="140"/>
      <c r="J37" s="142"/>
    </row>
    <row r="38" spans="1:12">
      <c r="B38" s="1149" t="s">
        <v>503</v>
      </c>
      <c r="C38" s="1149"/>
      <c r="D38" s="1149"/>
      <c r="E38" s="1149"/>
      <c r="F38" s="1149"/>
      <c r="G38" s="1149"/>
      <c r="H38" s="537"/>
      <c r="I38" s="361"/>
    </row>
    <row r="39" spans="1:12">
      <c r="B39" s="1149"/>
      <c r="D39" s="142"/>
      <c r="F39" s="142"/>
      <c r="G39" s="142"/>
      <c r="H39" s="536"/>
    </row>
  </sheetData>
  <phoneticPr fontId="2"/>
  <dataValidations count="2">
    <dataValidation type="list" allowBlank="1" showInputMessage="1" showErrorMessage="1" sqref="F3:F33" xr:uid="{00000000-0002-0000-0600-000000000000}">
      <formula1>号数</formula1>
    </dataValidation>
    <dataValidation type="list" allowBlank="1" showInputMessage="1" showErrorMessage="1" sqref="D3:D32" xr:uid="{00000000-0002-0000-0600-000001000000}">
      <formula1>分類①</formula1>
    </dataValidation>
  </dataValidations>
  <pageMargins left="0.70866141732283472" right="0.70866141732283472" top="0.74803149606299213" bottom="0.74803149606299213" header="0.31496062992125984" footer="0.31496062992125984"/>
  <pageSetup paperSize="9" scale="70"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70C0"/>
    <pageSetUpPr fitToPage="1"/>
  </sheetPr>
  <dimension ref="B2:O24"/>
  <sheetViews>
    <sheetView zoomScaleNormal="100" zoomScaleSheetLayoutView="100" workbookViewId="0">
      <selection activeCell="G14" sqref="G14"/>
    </sheetView>
  </sheetViews>
  <sheetFormatPr defaultColWidth="9" defaultRowHeight="14.25"/>
  <cols>
    <col min="2" max="2" width="5" customWidth="1"/>
    <col min="3" max="3" width="4.5" customWidth="1"/>
    <col min="4" max="4" width="9" customWidth="1"/>
    <col min="5" max="5" width="29.125" customWidth="1"/>
    <col min="6" max="6" width="3.625" customWidth="1"/>
    <col min="7" max="7" width="22.125" customWidth="1"/>
    <col min="8" max="8" width="3.625" bestFit="1" customWidth="1"/>
    <col min="10" max="10" width="12.625" style="169" bestFit="1" customWidth="1"/>
    <col min="11" max="11" width="5" customWidth="1"/>
    <col min="12" max="12" width="11.625" bestFit="1" customWidth="1"/>
    <col min="13" max="13" width="18" customWidth="1"/>
    <col min="14" max="14" width="13.625" bestFit="1" customWidth="1"/>
    <col min="15" max="15" width="10.5" bestFit="1" customWidth="1"/>
  </cols>
  <sheetData>
    <row r="2" spans="2:15" ht="46.5" customHeight="1">
      <c r="E2" s="43" t="s">
        <v>504</v>
      </c>
      <c r="G2" s="42"/>
    </row>
    <row r="3" spans="2:15" ht="21" customHeight="1">
      <c r="J3" s="170" t="s">
        <v>505</v>
      </c>
    </row>
    <row r="4" spans="2:15" s="39" customFormat="1" ht="35.1" customHeight="1" thickBot="1">
      <c r="B4" s="171" t="s">
        <v>506</v>
      </c>
      <c r="C4" s="1300" t="s">
        <v>507</v>
      </c>
      <c r="D4" s="1300"/>
      <c r="E4" s="1300"/>
      <c r="F4" s="1145"/>
      <c r="G4" s="172">
        <v>13209000</v>
      </c>
      <c r="H4" s="172" t="s">
        <v>508</v>
      </c>
      <c r="J4" s="173">
        <f>G5+G6+G7</f>
        <v>13209000</v>
      </c>
    </row>
    <row r="5" spans="2:15" s="39" customFormat="1" ht="35.1" customHeight="1" thickTop="1">
      <c r="C5" s="174" t="s">
        <v>509</v>
      </c>
      <c r="D5" s="1301" t="s">
        <v>510</v>
      </c>
      <c r="E5" s="1301"/>
      <c r="F5" s="1146"/>
      <c r="G5" s="559">
        <v>4511000</v>
      </c>
      <c r="H5" s="559" t="s">
        <v>508</v>
      </c>
      <c r="J5" s="47"/>
    </row>
    <row r="6" spans="2:15" s="39" customFormat="1" ht="35.1" customHeight="1">
      <c r="C6" s="174" t="s">
        <v>511</v>
      </c>
      <c r="D6" s="1301" t="s">
        <v>512</v>
      </c>
      <c r="E6" s="1301"/>
      <c r="F6" s="1146"/>
      <c r="G6" s="560">
        <v>4924000</v>
      </c>
      <c r="H6" s="560" t="s">
        <v>508</v>
      </c>
      <c r="J6" s="47"/>
      <c r="L6" s="13"/>
      <c r="N6" s="13"/>
    </row>
    <row r="7" spans="2:15" s="39" customFormat="1" ht="35.1" customHeight="1">
      <c r="B7" s="174"/>
      <c r="C7" s="174" t="s">
        <v>513</v>
      </c>
      <c r="D7" s="1302" t="s">
        <v>514</v>
      </c>
      <c r="E7" s="1302"/>
      <c r="F7" s="1147"/>
      <c r="G7" s="560">
        <v>3774000</v>
      </c>
      <c r="H7" s="560" t="s">
        <v>508</v>
      </c>
      <c r="J7" s="47"/>
      <c r="L7" s="13"/>
      <c r="M7" s="49"/>
      <c r="N7" s="13"/>
      <c r="O7" s="49"/>
    </row>
    <row r="8" spans="2:15" s="39" customFormat="1" ht="35.1" customHeight="1" thickBot="1">
      <c r="B8" s="171" t="s">
        <v>515</v>
      </c>
      <c r="C8" s="1145" t="s">
        <v>516</v>
      </c>
      <c r="D8" s="1145"/>
      <c r="E8" s="1145"/>
      <c r="F8" s="1145"/>
      <c r="G8" s="172">
        <v>12781000</v>
      </c>
      <c r="H8" s="172" t="s">
        <v>508</v>
      </c>
      <c r="I8" s="175"/>
      <c r="J8" s="176">
        <f>G9+G11+G12+G13+G16</f>
        <v>12781000</v>
      </c>
      <c r="K8" s="175"/>
      <c r="L8" s="13"/>
      <c r="M8" s="49"/>
      <c r="N8" s="13"/>
      <c r="O8" s="49"/>
    </row>
    <row r="9" spans="2:15" s="39" customFormat="1" ht="35.1" customHeight="1" thickTop="1">
      <c r="B9" s="174"/>
      <c r="C9" s="174" t="s">
        <v>509</v>
      </c>
      <c r="D9" s="1147" t="s">
        <v>517</v>
      </c>
      <c r="E9" s="1147"/>
      <c r="F9" s="1147"/>
      <c r="G9" s="559">
        <v>0</v>
      </c>
      <c r="H9" s="559" t="s">
        <v>508</v>
      </c>
      <c r="I9" s="175"/>
      <c r="J9" s="177"/>
      <c r="K9" s="175"/>
      <c r="L9" s="13"/>
      <c r="M9" s="49"/>
      <c r="O9" s="49"/>
    </row>
    <row r="10" spans="2:15" s="39" customFormat="1" ht="35.1" customHeight="1">
      <c r="B10" s="174"/>
      <c r="C10" s="174" t="s">
        <v>518</v>
      </c>
      <c r="D10" s="39" t="s">
        <v>519</v>
      </c>
      <c r="G10" s="560">
        <v>9662000</v>
      </c>
      <c r="H10" s="559" t="s">
        <v>508</v>
      </c>
      <c r="J10" s="47"/>
      <c r="L10" s="184"/>
      <c r="M10" s="49"/>
      <c r="N10" s="184"/>
      <c r="O10" s="49"/>
    </row>
    <row r="11" spans="2:15" s="39" customFormat="1" ht="35.1" customHeight="1">
      <c r="D11" s="174"/>
      <c r="E11" s="39" t="s">
        <v>520</v>
      </c>
      <c r="G11" s="560">
        <v>6331000</v>
      </c>
      <c r="H11" s="560" t="s">
        <v>508</v>
      </c>
      <c r="J11" s="47"/>
      <c r="L11" s="185"/>
      <c r="M11" s="49"/>
      <c r="N11" s="185"/>
      <c r="O11" s="49"/>
    </row>
    <row r="12" spans="2:15" s="39" customFormat="1" ht="35.1" customHeight="1">
      <c r="D12" s="174"/>
      <c r="E12" s="39" t="s">
        <v>521</v>
      </c>
      <c r="G12" s="560">
        <v>3331000</v>
      </c>
      <c r="H12" s="560" t="s">
        <v>508</v>
      </c>
      <c r="J12" s="47"/>
    </row>
    <row r="13" spans="2:15" s="39" customFormat="1" ht="35.1" customHeight="1">
      <c r="C13" s="178" t="s">
        <v>522</v>
      </c>
      <c r="D13" s="1147" t="s">
        <v>404</v>
      </c>
      <c r="G13" s="560">
        <v>3119000</v>
      </c>
      <c r="H13" s="560" t="s">
        <v>508</v>
      </c>
      <c r="J13" s="931">
        <f>G14+G15</f>
        <v>0</v>
      </c>
    </row>
    <row r="14" spans="2:15" s="39" customFormat="1" ht="35.1" customHeight="1">
      <c r="C14" s="178"/>
      <c r="E14" s="930" t="s">
        <v>523</v>
      </c>
      <c r="G14" s="560"/>
      <c r="H14" s="560" t="s">
        <v>508</v>
      </c>
      <c r="J14" s="47"/>
    </row>
    <row r="15" spans="2:15" s="39" customFormat="1" ht="35.1" customHeight="1">
      <c r="C15" s="178"/>
      <c r="D15" s="1147"/>
      <c r="E15" s="930" t="s">
        <v>524</v>
      </c>
      <c r="G15" s="560"/>
      <c r="H15" s="560" t="s">
        <v>508</v>
      </c>
      <c r="J15" s="47"/>
    </row>
    <row r="16" spans="2:15" s="39" customFormat="1" ht="35.1" customHeight="1">
      <c r="C16" s="178" t="s">
        <v>525</v>
      </c>
      <c r="D16" s="39" t="s">
        <v>457</v>
      </c>
      <c r="G16" s="560">
        <v>0</v>
      </c>
      <c r="H16" s="560" t="s">
        <v>508</v>
      </c>
      <c r="J16" s="47"/>
    </row>
    <row r="17" spans="2:13" s="39" customFormat="1" ht="35.1" customHeight="1">
      <c r="C17" s="178"/>
      <c r="G17" s="730"/>
      <c r="H17" s="561"/>
      <c r="J17" s="47"/>
    </row>
    <row r="18" spans="2:13" s="39" customFormat="1" ht="35.1" customHeight="1" thickBot="1">
      <c r="B18" s="171" t="s">
        <v>526</v>
      </c>
      <c r="C18" s="1300" t="s">
        <v>527</v>
      </c>
      <c r="D18" s="1300"/>
      <c r="E18" s="1300"/>
      <c r="G18" s="172">
        <v>1278000</v>
      </c>
      <c r="H18" s="172" t="s">
        <v>508</v>
      </c>
      <c r="J18" s="47"/>
    </row>
    <row r="19" spans="2:13" s="39" customFormat="1" ht="35.1" customHeight="1" thickTop="1">
      <c r="B19" s="174"/>
      <c r="C19" s="31" t="s">
        <v>528</v>
      </c>
      <c r="D19" s="1147"/>
      <c r="G19" s="749">
        <v>1278000</v>
      </c>
      <c r="H19" s="559" t="s">
        <v>508</v>
      </c>
      <c r="J19" s="47"/>
    </row>
    <row r="20" spans="2:13" s="39" customFormat="1" ht="35.1" customHeight="1">
      <c r="B20" s="171"/>
      <c r="C20" s="1301" t="s">
        <v>529</v>
      </c>
      <c r="D20" s="1301"/>
      <c r="E20" s="1301"/>
      <c r="F20" s="1147"/>
      <c r="G20" s="729">
        <v>0</v>
      </c>
      <c r="H20" s="729" t="s">
        <v>508</v>
      </c>
      <c r="J20" s="47"/>
    </row>
    <row r="21" spans="2:13" s="39" customFormat="1" ht="35.1" customHeight="1" thickBot="1">
      <c r="B21" s="171" t="s">
        <v>530</v>
      </c>
      <c r="C21" s="1299" t="s">
        <v>531</v>
      </c>
      <c r="D21" s="1299"/>
      <c r="E21" s="1299"/>
      <c r="F21" s="1144"/>
      <c r="G21" s="172">
        <v>27268000</v>
      </c>
      <c r="H21" s="172" t="s">
        <v>508</v>
      </c>
      <c r="J21" s="173">
        <f>G4+G8+G18</f>
        <v>27268000</v>
      </c>
    </row>
    <row r="22" spans="2:13" s="39" customFormat="1" ht="45" customHeight="1" thickTop="1" thickBot="1">
      <c r="B22" s="171" t="s">
        <v>532</v>
      </c>
      <c r="C22" s="1299" t="s">
        <v>533</v>
      </c>
      <c r="D22" s="1299"/>
      <c r="E22" s="1299"/>
      <c r="F22" s="180"/>
      <c r="G22" s="661" cm="1">
        <f t="array" ref="G22">G21*消費税</f>
        <v>2726800</v>
      </c>
      <c r="H22" s="179" t="s">
        <v>508</v>
      </c>
      <c r="J22" s="173">
        <f>J21*0.1</f>
        <v>2726800</v>
      </c>
      <c r="M22" s="662" t="s">
        <v>533</v>
      </c>
    </row>
    <row r="23" spans="2:13" s="39" customFormat="1" ht="35.1" customHeight="1" thickTop="1" thickBot="1">
      <c r="B23" s="171" t="s">
        <v>534</v>
      </c>
      <c r="C23" s="1299" t="s">
        <v>535</v>
      </c>
      <c r="D23" s="1299"/>
      <c r="E23" s="1299"/>
      <c r="F23" s="1299"/>
      <c r="G23" s="661">
        <f>G21+G22</f>
        <v>29994800</v>
      </c>
      <c r="H23" s="179" t="s">
        <v>508</v>
      </c>
      <c r="J23" s="173">
        <f>SUM(J21:J22)</f>
        <v>29994800</v>
      </c>
    </row>
    <row r="24" spans="2:13" ht="15" thickTop="1"/>
  </sheetData>
  <mergeCells count="9">
    <mergeCell ref="C22:E22"/>
    <mergeCell ref="C23:F23"/>
    <mergeCell ref="C4:E4"/>
    <mergeCell ref="D5:E5"/>
    <mergeCell ref="D6:E6"/>
    <mergeCell ref="D7:E7"/>
    <mergeCell ref="C20:E20"/>
    <mergeCell ref="C21:E21"/>
    <mergeCell ref="C18:E18"/>
  </mergeCells>
  <phoneticPr fontId="2"/>
  <pageMargins left="0.51181102362204722" right="0.31496062992125984" top="0.74803149606299213" bottom="0.74803149606299213" header="0.31496062992125984" footer="0.31496062992125984"/>
  <pageSetup paperSize="9" scale="98"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9f7ad151-f813-4cf2-b65f-12034e3a9bc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E44612B749DA843A58A5B6EF5958D0F" ma:contentTypeVersion="16" ma:contentTypeDescription="新しいドキュメントを作成します。" ma:contentTypeScope="" ma:versionID="8c388474f35a1b538eec615d8a131bb0">
  <xsd:schema xmlns:xsd="http://www.w3.org/2001/XMLSchema" xmlns:xs="http://www.w3.org/2001/XMLSchema" xmlns:p="http://schemas.microsoft.com/office/2006/metadata/properties" xmlns:ns3="9f7ad151-f813-4cf2-b65f-12034e3a9bca" xmlns:ns4="ad8f79b2-322d-4c43-bfc0-b69f9f82a610" targetNamespace="http://schemas.microsoft.com/office/2006/metadata/properties" ma:root="true" ma:fieldsID="359dd6a317a0895e6a50c403ded2ee85" ns3:_="" ns4:_="">
    <xsd:import namespace="9f7ad151-f813-4cf2-b65f-12034e3a9bca"/>
    <xsd:import namespace="ad8f79b2-322d-4c43-bfc0-b69f9f82a610"/>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Location"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7ad151-f813-4cf2-b65f-12034e3a9b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8f79b2-322d-4c43-bfc0-b69f9f82a610"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SharingHintHash" ma:index="20"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3967D6-C642-4086-B665-8E4DFC2BD783}"/>
</file>

<file path=customXml/itemProps2.xml><?xml version="1.0" encoding="utf-8"?>
<ds:datastoreItem xmlns:ds="http://schemas.openxmlformats.org/officeDocument/2006/customXml" ds:itemID="{C5B5F110-8386-49A0-B21A-57E1780FC2B8}"/>
</file>

<file path=customXml/itemProps3.xml><?xml version="1.0" encoding="utf-8"?>
<ds:datastoreItem xmlns:ds="http://schemas.openxmlformats.org/officeDocument/2006/customXml" ds:itemID="{157D4383-9EBB-4417-8E54-94CB3F40DDB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pcadmin</dc:creator>
  <cp:keywords/>
  <dc:description/>
  <cp:lastModifiedBy/>
  <cp:revision/>
  <dcterms:created xsi:type="dcterms:W3CDTF">2014-05-23T06:02:44Z</dcterms:created>
  <dcterms:modified xsi:type="dcterms:W3CDTF">2025-12-12T03:08:36Z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0x0101001E44612B749DA843A58A5B6EF5958D0F</vt:lpwstr>
  </property>
</Properties>
</file>