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ca365.sharepoint.com/sites/PF-ProcurementContractManagement/Shared Documents/General/申請書フォーマット/アカウント申請書（Pages）/"/>
    </mc:Choice>
  </mc:AlternateContent>
  <xr:revisionPtr revIDLastSave="12" documentId="13_ncr:1_{F57D6F4B-BA8E-4D83-97C8-AB34676A821C}" xr6:coauthVersionLast="47" xr6:coauthVersionMax="47" xr10:uidLastSave="{206BB117-3ACD-486E-A883-5B1366F315FD}"/>
  <workbookProtection workbookAlgorithmName="SHA-512" workbookHashValue="CCGmiLRQTVh8l2hXo2305S5cE+vOlW2Zs/WQVFdF9jfDMw+FgOu/etu7LFGvJVdmAJ0Dnwr7nRUBxciMi/6e6g==" workbookSaltValue="Hcj0d8jnLIP+90wqxd+WFw==" workbookSpinCount="100000" lockStructure="1"/>
  <bookViews>
    <workbookView xWindow="760" yWindow="760" windowWidth="14400" windowHeight="7270" xr2:uid="{BF12C2AD-8885-42FD-BB62-7598479E07D1}"/>
  </bookViews>
  <sheets>
    <sheet name="ユーザー情報" sheetId="2" r:id="rId1"/>
    <sheet name="選択肢" sheetId="3" state="hidden" r:id="rId2"/>
  </sheets>
  <definedNames>
    <definedName name="_xlnm.Print_Area" localSheetId="0">ユーザー情報!$A$1:$I$36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12" i="2"/>
  <c r="B8" i="2"/>
  <c r="B9" i="2"/>
  <c r="B10" i="2"/>
  <c r="B11" i="2"/>
  <c r="B7" i="2"/>
  <c r="K8" i="2"/>
  <c r="L8" i="2"/>
  <c r="M8" i="2"/>
  <c r="N8" i="2"/>
  <c r="O8" i="2"/>
  <c r="P8" i="2"/>
  <c r="Q8" i="2"/>
  <c r="R8" i="2"/>
  <c r="K9" i="2"/>
  <c r="L9" i="2"/>
  <c r="M9" i="2"/>
  <c r="N9" i="2"/>
  <c r="O9" i="2"/>
  <c r="P9" i="2"/>
  <c r="Q9" i="2"/>
  <c r="R9" i="2"/>
  <c r="K10" i="2"/>
  <c r="L10" i="2"/>
  <c r="M10" i="2"/>
  <c r="N10" i="2"/>
  <c r="O10" i="2"/>
  <c r="P10" i="2"/>
  <c r="Q10" i="2"/>
  <c r="R10" i="2"/>
  <c r="K11" i="2"/>
  <c r="L11" i="2"/>
  <c r="M11" i="2"/>
  <c r="N11" i="2"/>
  <c r="O11" i="2"/>
  <c r="P11" i="2"/>
  <c r="Q11" i="2"/>
  <c r="R11" i="2"/>
  <c r="K12" i="2"/>
  <c r="L12" i="2"/>
  <c r="M12" i="2"/>
  <c r="N12" i="2"/>
  <c r="O12" i="2"/>
  <c r="P12" i="2"/>
  <c r="Q12" i="2"/>
  <c r="R12" i="2"/>
  <c r="K13" i="2"/>
  <c r="L13" i="2"/>
  <c r="M13" i="2"/>
  <c r="N13" i="2"/>
  <c r="O13" i="2"/>
  <c r="P13" i="2"/>
  <c r="Q13" i="2"/>
  <c r="R13" i="2"/>
  <c r="K14" i="2"/>
  <c r="L14" i="2"/>
  <c r="M14" i="2"/>
  <c r="N14" i="2"/>
  <c r="O14" i="2"/>
  <c r="P14" i="2"/>
  <c r="Q14" i="2"/>
  <c r="R14" i="2"/>
  <c r="K15" i="2"/>
  <c r="L15" i="2"/>
  <c r="M15" i="2"/>
  <c r="N15" i="2"/>
  <c r="O15" i="2"/>
  <c r="P15" i="2"/>
  <c r="Q15" i="2"/>
  <c r="R15" i="2"/>
  <c r="K16" i="2"/>
  <c r="L16" i="2"/>
  <c r="M16" i="2"/>
  <c r="N16" i="2"/>
  <c r="O16" i="2"/>
  <c r="P16" i="2"/>
  <c r="Q16" i="2"/>
  <c r="R16" i="2"/>
  <c r="K17" i="2"/>
  <c r="L17" i="2"/>
  <c r="M17" i="2"/>
  <c r="N17" i="2"/>
  <c r="O17" i="2"/>
  <c r="P17" i="2"/>
  <c r="Q17" i="2"/>
  <c r="R17" i="2"/>
  <c r="K18" i="2"/>
  <c r="L18" i="2"/>
  <c r="M18" i="2"/>
  <c r="N18" i="2"/>
  <c r="O18" i="2"/>
  <c r="P18" i="2"/>
  <c r="Q18" i="2"/>
  <c r="R18" i="2"/>
  <c r="K19" i="2"/>
  <c r="L19" i="2"/>
  <c r="M19" i="2"/>
  <c r="N19" i="2"/>
  <c r="O19" i="2"/>
  <c r="P19" i="2"/>
  <c r="Q19" i="2"/>
  <c r="R19" i="2"/>
  <c r="K20" i="2"/>
  <c r="L20" i="2"/>
  <c r="M20" i="2"/>
  <c r="N20" i="2"/>
  <c r="O20" i="2"/>
  <c r="P20" i="2"/>
  <c r="Q20" i="2"/>
  <c r="R20" i="2"/>
  <c r="K21" i="2"/>
  <c r="L21" i="2"/>
  <c r="M21" i="2"/>
  <c r="N21" i="2"/>
  <c r="O21" i="2"/>
  <c r="P21" i="2"/>
  <c r="Q21" i="2"/>
  <c r="R21" i="2"/>
  <c r="K22" i="2"/>
  <c r="L22" i="2"/>
  <c r="M22" i="2"/>
  <c r="N22" i="2"/>
  <c r="O22" i="2"/>
  <c r="P22" i="2"/>
  <c r="Q22" i="2"/>
  <c r="R22" i="2"/>
  <c r="K23" i="2"/>
  <c r="L23" i="2"/>
  <c r="M23" i="2"/>
  <c r="N23" i="2"/>
  <c r="O23" i="2"/>
  <c r="P23" i="2"/>
  <c r="Q23" i="2"/>
  <c r="R23" i="2"/>
  <c r="K24" i="2"/>
  <c r="L24" i="2"/>
  <c r="M24" i="2"/>
  <c r="N24" i="2"/>
  <c r="O24" i="2"/>
  <c r="P24" i="2"/>
  <c r="Q24" i="2"/>
  <c r="R24" i="2"/>
  <c r="K25" i="2"/>
  <c r="L25" i="2"/>
  <c r="M25" i="2"/>
  <c r="N25" i="2"/>
  <c r="O25" i="2"/>
  <c r="P25" i="2"/>
  <c r="Q25" i="2"/>
  <c r="R25" i="2"/>
  <c r="K26" i="2"/>
  <c r="L26" i="2"/>
  <c r="M26" i="2"/>
  <c r="N26" i="2"/>
  <c r="O26" i="2"/>
  <c r="P26" i="2"/>
  <c r="Q26" i="2"/>
  <c r="R26" i="2"/>
  <c r="K27" i="2"/>
  <c r="L27" i="2"/>
  <c r="M27" i="2"/>
  <c r="N27" i="2"/>
  <c r="O27" i="2"/>
  <c r="P27" i="2"/>
  <c r="Q27" i="2"/>
  <c r="R27" i="2"/>
  <c r="K28" i="2"/>
  <c r="L28" i="2"/>
  <c r="M28" i="2"/>
  <c r="N28" i="2"/>
  <c r="O28" i="2"/>
  <c r="P28" i="2"/>
  <c r="Q28" i="2"/>
  <c r="R28" i="2"/>
  <c r="K29" i="2"/>
  <c r="L29" i="2"/>
  <c r="M29" i="2"/>
  <c r="N29" i="2"/>
  <c r="O29" i="2"/>
  <c r="P29" i="2"/>
  <c r="Q29" i="2"/>
  <c r="R29" i="2"/>
  <c r="K30" i="2"/>
  <c r="L30" i="2"/>
  <c r="M30" i="2"/>
  <c r="N30" i="2"/>
  <c r="O30" i="2"/>
  <c r="P30" i="2"/>
  <c r="Q30" i="2"/>
  <c r="R30" i="2"/>
  <c r="K31" i="2"/>
  <c r="L31" i="2"/>
  <c r="M31" i="2"/>
  <c r="N31" i="2"/>
  <c r="O31" i="2"/>
  <c r="P31" i="2"/>
  <c r="Q31" i="2"/>
  <c r="R31" i="2"/>
  <c r="K32" i="2"/>
  <c r="L32" i="2"/>
  <c r="M32" i="2"/>
  <c r="N32" i="2"/>
  <c r="O32" i="2"/>
  <c r="P32" i="2"/>
  <c r="Q32" i="2"/>
  <c r="R32" i="2"/>
  <c r="K33" i="2"/>
  <c r="L33" i="2"/>
  <c r="M33" i="2"/>
  <c r="N33" i="2"/>
  <c r="O33" i="2"/>
  <c r="P33" i="2"/>
  <c r="Q33" i="2"/>
  <c r="R33" i="2"/>
  <c r="K34" i="2"/>
  <c r="L34" i="2"/>
  <c r="M34" i="2"/>
  <c r="N34" i="2"/>
  <c r="O34" i="2"/>
  <c r="P34" i="2"/>
  <c r="Q34" i="2"/>
  <c r="R34" i="2"/>
  <c r="K35" i="2"/>
  <c r="L35" i="2"/>
  <c r="M35" i="2"/>
  <c r="N35" i="2"/>
  <c r="O35" i="2"/>
  <c r="P35" i="2"/>
  <c r="Q35" i="2"/>
  <c r="R35" i="2"/>
  <c r="K36" i="2"/>
  <c r="L36" i="2"/>
  <c r="M36" i="2"/>
  <c r="N36" i="2"/>
  <c r="O36" i="2"/>
  <c r="P36" i="2"/>
  <c r="Q36" i="2"/>
  <c r="R36" i="2"/>
  <c r="R7" i="2"/>
  <c r="O7" i="2"/>
  <c r="K7" i="2"/>
  <c r="V4" i="2"/>
  <c r="Q7" i="2" l="1"/>
  <c r="U4" i="2"/>
  <c r="D5" i="2"/>
  <c r="U8" i="2" s="1"/>
  <c r="U7" i="2" l="1"/>
  <c r="U12" i="2"/>
  <c r="U11" i="2"/>
  <c r="U10" i="2"/>
  <c r="U9" i="2"/>
  <c r="L7" i="2"/>
  <c r="P7" i="2"/>
  <c r="N7" i="2"/>
  <c r="M7" i="2"/>
  <c r="V10" i="2" l="1"/>
  <c r="V11" i="2"/>
  <c r="V12" i="2"/>
  <c r="V7" i="2"/>
  <c r="I2" i="2" s="1"/>
  <c r="V8" i="2"/>
  <c r="V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Kobayashi, Daisuke[小林 大輔]</author>
  </authors>
  <commentList>
    <comment ref="D6" authorId="0" shapeId="0" xr:uid="{763A6F6B-D35B-4063-BB0C-F47EE967C108}">
      <text>
        <r>
          <rPr>
            <b/>
            <sz val="9"/>
            <color indexed="81"/>
            <rFont val="MS P ゴシック"/>
            <family val="3"/>
            <charset val="128"/>
          </rPr>
          <t>業務主任者は申請必須</t>
        </r>
      </text>
    </comment>
  </commentList>
</comments>
</file>

<file path=xl/sharedStrings.xml><?xml version="1.0" encoding="utf-8"?>
<sst xmlns="http://schemas.openxmlformats.org/spreadsheetml/2006/main" count="44" uniqueCount="31">
  <si>
    <t>■ユーザー情報</t>
    <rPh sb="5" eb="7">
      <t>ジョウホウ</t>
    </rPh>
    <phoneticPr fontId="1"/>
  </si>
  <si>
    <t>申請内容チェック</t>
    <phoneticPr fontId="1"/>
  </si>
  <si>
    <t>■行レベルチェック</t>
    <rPh sb="1" eb="2">
      <t>ギョウ</t>
    </rPh>
    <phoneticPr fontId="1"/>
  </si>
  <si>
    <t>■全体チェック</t>
    <rPh sb="1" eb="3">
      <t>ゼンタイ</t>
    </rPh>
    <phoneticPr fontId="1"/>
  </si>
  <si>
    <t>新規/変更の際、利用者すべての担当者を記入してください</t>
    <phoneticPr fontId="1"/>
  </si>
  <si>
    <t>申請の際に、記入いただいた内容で上書きされます。（記入されていない方は、削除されます）</t>
  </si>
  <si>
    <t>調達管理番号</t>
    <rPh sb="0" eb="6">
      <t>チョウタツカンリバンゴウ</t>
    </rPh>
    <phoneticPr fontId="1"/>
  </si>
  <si>
    <t>登録結果通知先メールアドレス</t>
    <rPh sb="0" eb="2">
      <t>トウロク</t>
    </rPh>
    <rPh sb="2" eb="4">
      <t>ケッカ</t>
    </rPh>
    <rPh sb="4" eb="7">
      <t>ツウチサキ</t>
    </rPh>
    <phoneticPr fontId="1"/>
  </si>
  <si>
    <t>#</t>
    <phoneticPr fontId="1"/>
  </si>
  <si>
    <t>団体管理番号</t>
    <rPh sb="0" eb="2">
      <t>ダンタイ</t>
    </rPh>
    <rPh sb="2" eb="4">
      <t>カンリ</t>
    </rPh>
    <rPh sb="4" eb="6">
      <t>バンゴウ</t>
    </rPh>
    <phoneticPr fontId="1"/>
  </si>
  <si>
    <t>役割</t>
    <rPh sb="0" eb="2">
      <t>ヤクワリ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</si>
  <si>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</si>
  <si>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</si>
  <si>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姓（カナ）</t>
    <rPh sb="0" eb="1">
      <t>セイ</t>
    </rPh>
    <phoneticPr fontId="1"/>
  </si>
  <si>
    <t>名（カナ）</t>
    <rPh sb="0" eb="1">
      <t>メイ</t>
    </rPh>
    <phoneticPr fontId="1"/>
  </si>
  <si>
    <t>メールアドレス</t>
    <phoneticPr fontId="1"/>
  </si>
  <si>
    <t>メール</t>
    <phoneticPr fontId="1"/>
  </si>
  <si>
    <t>入力有無</t>
    <rPh sb="0" eb="2">
      <t>ニュウリョク</t>
    </rPh>
    <rPh sb="2" eb="4">
      <t>ウム</t>
    </rPh>
    <phoneticPr fontId="1"/>
  </si>
  <si>
    <t>役割チェック結果</t>
    <rPh sb="0" eb="2">
      <t>ヤクワリ</t>
    </rPh>
    <rPh sb="6" eb="8">
      <t>ケッカ</t>
    </rPh>
    <phoneticPr fontId="1"/>
  </si>
  <si>
    <t>業務主任者</t>
  </si>
  <si>
    <t>副業務主任者</t>
  </si>
  <si>
    <t>担当者1</t>
    <rPh sb="0" eb="3">
      <t>タントウシャ</t>
    </rPh>
    <phoneticPr fontId="1"/>
  </si>
  <si>
    <t>担当者2</t>
    <rPh sb="0" eb="3">
      <t>タントウシャ</t>
    </rPh>
    <phoneticPr fontId="1"/>
  </si>
  <si>
    <t>担当者3</t>
    <rPh sb="0" eb="3">
      <t>タントウシャ</t>
    </rPh>
    <phoneticPr fontId="1"/>
  </si>
  <si>
    <t>メール受信のみ</t>
    <rPh sb="3" eb="5">
      <t>ジュシン</t>
    </rPh>
    <phoneticPr fontId="1"/>
  </si>
  <si>
    <t>申請内容</t>
    <rPh sb="0" eb="4">
      <t>シンセイナイヨウ</t>
    </rPh>
    <phoneticPr fontId="1"/>
  </si>
  <si>
    <t>団体管理番号</t>
    <rPh sb="0" eb="2">
      <t>ダンタイ</t>
    </rPh>
    <rPh sb="2" eb="6">
      <t>カンリバンゴウ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</si>
  <si>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</si>
  <si>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</si>
  <si>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削除</t>
    <rPh sb="0" eb="2">
      <t>サクジョ</t>
    </rPh>
    <phoneticPr fontId="1"/>
  </si>
  <si>
    <t>変更無し</t>
    <rPh sb="0" eb="2">
      <t>ヘンコウ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</si>
</sst>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MS 繧ｴ繧ｷ繝・け"/>
      <family val="2"/>
      <charset val="128"/>
    </font>
    <font>
      <sz val="6"/>
      <name val="MS 繧ｴ繧ｷ繝・け"/>
      <family val="2"/>
      <charset val="128"/>
    </font>
    <font>
      <u/>
      <sz val="12"/>
      <color theme="10"/>
      <name val="MS 繧ｴ繧ｷ繝・け"/>
      <family val="2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3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49" fontId="4" fillId="2" borderId="3" xfId="0" applyNumberFormat="1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5" xfId="0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49" fontId="4" fillId="0" borderId="1" xfId="0" quotePrefix="1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5" fillId="0" borderId="6" xfId="1" applyFont="1" applyBorder="1" applyProtection="1">
      <alignment vertical="center"/>
      <protection locked="0"/>
    </xf>
    <xf numFmtId="49" fontId="4" fillId="0" borderId="1" xfId="0" applyNumberFormat="1" applyFont="1" applyBorder="1" applyProtection="1">
      <alignment vertical="center"/>
      <protection locked="0"/>
    </xf>
    <xf numFmtId="0" fontId="5" fillId="0" borderId="6" xfId="2" applyFont="1" applyBorder="1" applyProtection="1">
      <alignment vertical="center"/>
      <protection locked="0"/>
    </xf>
    <xf numFmtId="0" fontId="5" fillId="0" borderId="6" xfId="2" quotePrefix="1" applyFont="1" applyBorder="1" applyProtection="1">
      <alignment vertical="center"/>
      <protection locked="0"/>
    </xf>
    <xf numFmtId="49" fontId="4" fillId="0" borderId="7" xfId="0" applyNumberFormat="1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5" fillId="0" borderId="8" xfId="2" applyFont="1" applyBorder="1" applyProtection="1">
      <alignment vertical="center"/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2" fillId="0" borderId="6" xfId="1" applyBorder="1" applyProtection="1">
      <alignment vertical="center"/>
      <protection locked="0"/>
    </xf>
    <xf numFmtId="0" fontId="2" fillId="0" borderId="0" xfId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>
      <alignment vertical="center"/>
    </xf>
  </cellXfs>
  <cellStyles count="3">
    <cellStyle name="Hyperlink" xfId="2" xr:uid="{00000000-000B-0000-0000-000008000000}"/>
    <cellStyle name="ハイパーリンク" xfId="1" builtinId="8"/>
    <cellStyle name="標準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theme="0" tint="-0.499984740745262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499984740745262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border outline="0">
        <top style="thin">
          <color theme="0" tint="-0.499984740745262"/>
        </top>
      </border>
    </dxf>
    <dxf>
      <border outline="0">
        <bottom style="thin">
          <color theme="0" tint="-0.499984740745262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499984740745262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游ゴシック"/>
        <family val="3"/>
        <charset val="128"/>
        <scheme val="minor"/>
      </font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11"/>
        <name val="游ゴシック"/>
        <family val="3"/>
        <charset val="128"/>
        <scheme val="minor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11"/>
        <name val="游ゴシック"/>
        <family val="3"/>
        <charset val="128"/>
        <scheme val="minor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11"/>
        <name val="游ゴシック"/>
        <family val="3"/>
        <charset val="128"/>
        <scheme val="minor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vertAlign val="baseline"/>
        <sz val="11"/>
        <name val="游ゴシック"/>
        <family val="3"/>
        <charset val="128"/>
        <scheme val="minor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30" formatCode="@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>
        <bottom style="thin">
          <color theme="0" tint="-0.499984740745262"/>
        </bottom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vertAlign val="baseline"/>
        <sz val="11"/>
        <name val="游ゴシック"/>
        <family val="3"/>
        <charset val="128"/>
        <scheme val="minor"/>
      </font>
    </dxf>
    <dxf>
      <font>
        <strike val="0"/>
        <outline val="0"/>
        <shadow val="0"/>
        <vertAlign val="baseline"/>
        <sz val="11"/>
        <name val="游ゴシック"/>
        <family val="3"/>
        <charset val="128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D90FE9-A6CD-4C73-9E54-6D2190210B2E}" name="登録社員情報" displayName="登録社員情報" ref="B6:I36" totalsRowShown="0" headerRowDxfId="24" dataDxfId="23" headerRowBorderDxfId="21" tableBorderDxfId="22" totalsRowBorderDxfId="20">
  <autoFilter ref="B6:I36" xr:uid="{0DD90FE9-A6CD-4C73-9E54-6D2190210B2E}"/>
  <tableColumns count="8">
    <tableColumn id="8" xr3:uid="{56A68227-ACC5-4DE9-9FA2-4684CB8F7D64}" name="#" dataDxfId="19">
      <calculatedColumnFormula>ROW()-6</calculatedColumnFormula>
    </tableColumn>
    <tableColumn id="1" xr3:uid="{A5583D5B-8CA9-4049-8765-EB260BFE0289}" name="団体管理番号" dataDxfId="18"/>
    <tableColumn id="9" xr3:uid="{3FD1113B-2419-4C09-92DF-792B208F4B89}" name="役割" dataDxfId="17"/>
    <tableColumn id="2" xr3:uid="{5908F0BF-DA9B-4926-8894-70ACE7D50A5A}" name="姓" dataDxfId="16"/>
    <tableColumn id="3" xr3:uid="{F6DE35E0-1F44-4357-BA7E-63F3B2725369}" name="名" dataDxfId="15"/>
    <tableColumn id="4" xr3:uid="{A63C6D4A-06C5-45F6-80A1-BD2BD914953B}" name="姓（カナ）" dataDxfId="14"/>
    <tableColumn id="5" xr3:uid="{101F6373-2CDD-47BC-8605-A664739BC6FF}" name="名（カナ）" dataDxfId="13"/>
    <tableColumn id="6" xr3:uid="{0F5ADB6C-4CB3-41B2-B159-FFF2701373E6}" name="メールアドレス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EBD088-36FC-42DC-9D83-C289967D9368}" name="申請情報" displayName="申請情報" ref="H3:I4" totalsRowShown="0" headerRowDxfId="11" dataDxfId="10" headerRowBorderDxfId="8" tableBorderDxfId="9" totalsRowBorderDxfId="7" dataCellStyle="ハイパーリンク">
  <autoFilter ref="H3:I4" xr:uid="{52EBD088-36FC-42DC-9D83-C289967D9368}"/>
  <tableColumns count="2">
    <tableColumn id="1" xr3:uid="{1FDDB969-67A0-4F09-B3D6-DAF996F8D8CA}" name="調達管理番号" dataDxfId="6" dataCellStyle="ハイパーリンク"/>
    <tableColumn id="2" xr3:uid="{96DA5924-C466-4E0B-A625-9BC855C62293}" name="登録結果通知先メールアドレス" dataDxfId="5" dataCellStyle="ハイパーリンク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B6A9EF-1BE0-4456-A546-98FEE590703D}" name="申請内容チェック" displayName="申請内容チェック" ref="I1:I2" totalsRowShown="0" headerRowDxfId="4" dataDxfId="3" headerRowBorderDxfId="1" tableBorderDxfId="2">
  <autoFilter ref="I1:I2" xr:uid="{34B6A9EF-1BE0-4456-A546-98FEE590703D}"/>
  <tableColumns count="1">
    <tableColumn id="1" xr3:uid="{0813304E-F6A6-4378-8E62-37C437E8329D}" name="申請内容チェック" dataDxfId="0">
      <calculatedColumnFormula>IF(COUNTIF(K4:R36,"×")+COUNTIF(V4:V36,"×")+COUNTIF(U4,"×")&gt;0,"NG","OK")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6ECC-062E-4348-BD12-2B012D0D67FC}">
  <dimension ref="A1:V36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2" sqref="A2"/>
    </sheetView>
  </sheetViews>
  <sheetFormatPr defaultColWidth="1.75" defaultRowHeight="18"/>
  <cols>
    <col min="1" max="1" width="1.75" style="1" customWidth="1"/>
    <col min="2" max="2" width="4.75" style="1" bestFit="1" customWidth="1"/>
    <col min="3" max="3" width="14.375" style="2" bestFit="1" customWidth="1"/>
    <col min="4" max="4" width="22.75" style="1" customWidth="1"/>
    <col min="5" max="5" width="10.375" style="1" customWidth="1"/>
    <col min="6" max="6" width="12.125" style="1" customWidth="1"/>
    <col min="7" max="7" width="15.75" style="1" customWidth="1"/>
    <col min="8" max="8" width="29.625" style="1" customWidth="1"/>
    <col min="9" max="9" width="32" style="1" bestFit="1" customWidth="1"/>
    <col min="10" max="10" width="2.625" style="1" hidden="1" customWidth="1"/>
    <col min="11" max="11" width="19.25" style="12" hidden="1" customWidth="1"/>
    <col min="12" max="12" width="5.25" style="12" hidden="1" customWidth="1"/>
    <col min="13" max="14" width="3.375" style="12" hidden="1" customWidth="1"/>
    <col min="15" max="16" width="11" style="12" hidden="1" customWidth="1"/>
    <col min="17" max="17" width="7.125" style="12" hidden="1" customWidth="1"/>
    <col min="18" max="18" width="9" style="12" hidden="1" customWidth="1"/>
    <col min="19" max="19" width="3.875" style="1" hidden="1" customWidth="1"/>
    <col min="20" max="20" width="15.125" style="1" hidden="1" customWidth="1"/>
    <col min="21" max="21" width="3.375" style="1" hidden="1" customWidth="1"/>
    <col min="22" max="22" width="17.25" style="12" hidden="1" customWidth="1"/>
    <col min="23" max="25" width="1.75" style="1" customWidth="1"/>
    <col min="26" max="16384" width="1.75" style="1"/>
  </cols>
  <sheetData>
    <row r="1" spans="1:22" ht="19.5">
      <c r="A1" s="34" t="s">
        <v>0</v>
      </c>
      <c r="I1" s="31" t="s">
        <v>1</v>
      </c>
      <c r="K1" s="1" t="s">
        <v>2</v>
      </c>
      <c r="T1" s="1" t="s">
        <v>3</v>
      </c>
    </row>
    <row r="2" spans="1:22" ht="16.5">
      <c r="B2" s="32" t="s">
        <v>4</v>
      </c>
      <c r="I2" s="30" t="str">
        <f>IF(COUNTIF(K4:R36,"×")+COUNTIF(V4:V36,"×")+COUNTIF(U4,"×")&gt;0,"NG","OK")</f>
        <v>NG</v>
      </c>
      <c r="K2" s="1"/>
    </row>
    <row r="3" spans="1:22" ht="15.75">
      <c r="B3" s="33" t="s">
        <v>5</v>
      </c>
      <c r="H3" s="31" t="s">
        <v>6</v>
      </c>
      <c r="I3" s="31" t="s">
        <v>7</v>
      </c>
    </row>
    <row r="4" spans="1:22">
      <c r="H4" s="27"/>
      <c r="I4" s="29"/>
      <c r="U4" s="16" t="str">
        <f>IF(LEN(H4)=12,"〇","×")</f>
        <v>×</v>
      </c>
      <c r="V4" s="13" t="str">
        <f>IF(I4="","×",IF(IFERROR(AND(FIND("@",I4)&gt;0,LENB(LEFT(I4,FIND("@",I4)-1))&gt;0,LENB(MID(I4,FIND("@",I4)+1,1000))&gt;0),FALSE)=FALSE,"×","〇"))</f>
        <v>×</v>
      </c>
    </row>
    <row r="5" spans="1:22">
      <c r="D5" s="15" t="str">
        <f>IF(COUNTIF(D7:D36,"業務主任者")=0,"※業務主任者の設定は必須です。","")</f>
        <v>※業務主任者の設定は必須です。</v>
      </c>
      <c r="H5" s="17"/>
      <c r="I5" s="12"/>
    </row>
    <row r="6" spans="1:22">
      <c r="B6" s="4" t="s">
        <v>8</v>
      </c>
      <c r="C6" s="6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7" t="s">
        <v>15</v>
      </c>
      <c r="K6" s="14" t="s">
        <v>9</v>
      </c>
      <c r="L6" s="14" t="s">
        <v>10</v>
      </c>
      <c r="M6" s="14" t="s">
        <v>11</v>
      </c>
      <c r="N6" s="14" t="s">
        <v>12</v>
      </c>
      <c r="O6" s="14" t="s">
        <v>13</v>
      </c>
      <c r="P6" s="14" t="s">
        <v>14</v>
      </c>
      <c r="Q6" s="14" t="s">
        <v>16</v>
      </c>
      <c r="R6" s="14" t="s">
        <v>17</v>
      </c>
      <c r="T6" s="11"/>
      <c r="U6" s="11"/>
      <c r="V6" s="13" t="s">
        <v>18</v>
      </c>
    </row>
    <row r="7" spans="1:22">
      <c r="B7" s="8">
        <f>ROW()-6</f>
        <v>1</v>
      </c>
      <c r="C7" s="18"/>
      <c r="D7" s="19"/>
      <c r="E7" s="19"/>
      <c r="F7" s="19"/>
      <c r="G7" s="19"/>
      <c r="H7" s="19"/>
      <c r="I7" s="28"/>
      <c r="K7" s="10" t="str">
        <f>IF(C7="",IF(D7="メール受信のみ","〇",""),IF(LENB(C7)&lt;&gt;10,IF(D7="メール受信のみ","〇","×"),"〇"))</f>
        <v/>
      </c>
      <c r="L7" s="10" t="str">
        <f>IF(D7="","",IF(IFERROR(VLOOKUP(D7,選択肢!$B$2:$B$20,1,FALSE), "")&lt;&gt;"","〇","×"))</f>
        <v/>
      </c>
      <c r="M7" s="10" t="str">
        <f t="shared" ref="M7" si="0">IF(E7="","",IF(LEN(E7)&gt;20,"×","〇"))</f>
        <v/>
      </c>
      <c r="N7" s="10" t="str">
        <f t="shared" ref="N7" si="1">IF(F7="","",IF(LEN(F7)&gt;20,"×","〇"))</f>
        <v/>
      </c>
      <c r="O7" s="10" t="str">
        <f>IF(G7="","",IF(LEN(G7)&gt;20,"×","〇"))</f>
        <v/>
      </c>
      <c r="P7" s="10" t="str">
        <f t="shared" ref="P7" si="2">IF(H7="","",IF(LEN(H7)&gt;20,"×","〇"))</f>
        <v/>
      </c>
      <c r="Q7" s="10" t="str">
        <f>IF(I7="","",IF(IFERROR(AND(FIND("@",I7)&gt;0,LENB(LEFT(I7,FIND("@",I7)-1))&gt;0,LENB(MID(I7,FIND("@",I7)+1,1000))&gt;0),FALSE)=FALSE,"×",IF(COUNTIFS($I$7:$I$36,I7,$D$7:$D$36,"&lt;&gt;"&amp;"メール受信のみ")&gt;1,"×","〇")))</f>
        <v/>
      </c>
      <c r="R7" s="10" t="str">
        <f>IF(LENB(_xlfn.CONCAT(C7:I7))&gt;0,IF(D7="メール受信のみ",IF(COUNTBLANK(D7:I7)&gt;0,"×","〇"),IF(COUNTBLANK(C7:I7)&gt;0,"×","〇")),"")</f>
        <v/>
      </c>
      <c r="T7" s="9" t="s">
        <v>19</v>
      </c>
      <c r="U7" s="9">
        <f t="shared" ref="U7:U12" si="3">COUNTIF($D:$D,$T7)</f>
        <v>0</v>
      </c>
      <c r="V7" s="10" t="str">
        <f>IF(SUM(U7)&lt;&gt;1,"×","〇")</f>
        <v>×</v>
      </c>
    </row>
    <row r="8" spans="1:22">
      <c r="B8" s="8">
        <f t="shared" ref="B8:B11" si="4">ROW()-6</f>
        <v>2</v>
      </c>
      <c r="C8" s="21"/>
      <c r="D8" s="19"/>
      <c r="E8" s="19"/>
      <c r="F8" s="19"/>
      <c r="G8" s="19"/>
      <c r="H8" s="19"/>
      <c r="I8" s="28"/>
      <c r="K8" s="10" t="str">
        <f t="shared" ref="K8:K36" si="5">IF(C8="",IF(D8="メール受信のみ","〇",""),IF(LENB(C8)&lt;&gt;10,IF(D8="メール受信のみ","〇","×"),"〇"))</f>
        <v/>
      </c>
      <c r="L8" s="10" t="str">
        <f>IF(D8="","",IF(IFERROR(VLOOKUP(D8,選択肢!$B$2:$B$20,1,FALSE), "")&lt;&gt;"","〇","×"))</f>
        <v/>
      </c>
      <c r="M8" s="10" t="str">
        <f t="shared" ref="M8:M36" si="6">IF(E8="","",IF(LEN(E8)&gt;20,"×","〇"))</f>
        <v/>
      </c>
      <c r="N8" s="10" t="str">
        <f t="shared" ref="N8:N36" si="7">IF(F8="","",IF(LEN(F8)&gt;20,"×","〇"))</f>
        <v/>
      </c>
      <c r="O8" s="10" t="str">
        <f t="shared" ref="O8:O36" si="8">IF(G8="","",IF(LEN(G8)&gt;20,"×","〇"))</f>
        <v/>
      </c>
      <c r="P8" s="10" t="str">
        <f t="shared" ref="P8:P36" si="9">IF(H8="","",IF(LEN(H8)&gt;20,"×","〇"))</f>
        <v/>
      </c>
      <c r="Q8" s="10" t="str">
        <f t="shared" ref="Q8:Q36" si="10">IF(I8="","",IF(IFERROR(AND(FIND("@",I8)&gt;0,LENB(LEFT(I8,FIND("@",I8)-1))&gt;0,LENB(MID(I8,FIND("@",I8)+1,1000))&gt;0),FALSE)=FALSE,"×",IF(COUNTIFS($I$7:$I$36,I8,$D$7:$D$36,"&lt;&gt;"&amp;"メール受信のみ")&gt;1,"×","〇")))</f>
        <v/>
      </c>
      <c r="R8" s="10" t="str">
        <f t="shared" ref="R8:R36" si="11">IF(LENB(_xlfn.CONCAT(C8:I8))&gt;0,IF(D8="メール受信のみ",IF(COUNTBLANK(D8:I8)&gt;0,"×","〇"),IF(COUNTBLANK(C8:I8)&gt;0,"×","〇")),"")</f>
        <v/>
      </c>
      <c r="T8" s="9" t="s">
        <v>20</v>
      </c>
      <c r="U8" s="9">
        <f t="shared" si="3"/>
        <v>0</v>
      </c>
      <c r="V8" s="10" t="str">
        <f>IF(SUM(U8)&gt;1,"×","〇")</f>
        <v>〇</v>
      </c>
    </row>
    <row r="9" spans="1:22">
      <c r="B9" s="8">
        <f t="shared" si="4"/>
        <v>3</v>
      </c>
      <c r="C9" s="18"/>
      <c r="D9" s="19"/>
      <c r="E9" s="19"/>
      <c r="F9" s="19"/>
      <c r="G9" s="19"/>
      <c r="H9" s="19"/>
      <c r="I9" s="20"/>
      <c r="K9" s="10" t="str">
        <f t="shared" si="5"/>
        <v/>
      </c>
      <c r="L9" s="10" t="str">
        <f>IF(D9="","",IF(IFERROR(VLOOKUP(D9,選択肢!$B$2:$B$20,1,FALSE), "")&lt;&gt;"","〇","×"))</f>
        <v/>
      </c>
      <c r="M9" s="10" t="str">
        <f t="shared" si="6"/>
        <v/>
      </c>
      <c r="N9" s="10" t="str">
        <f t="shared" si="7"/>
        <v/>
      </c>
      <c r="O9" s="10" t="str">
        <f t="shared" si="8"/>
        <v/>
      </c>
      <c r="P9" s="10" t="str">
        <f t="shared" si="9"/>
        <v/>
      </c>
      <c r="Q9" s="10" t="str">
        <f t="shared" si="10"/>
        <v/>
      </c>
      <c r="R9" s="10" t="str">
        <f t="shared" si="11"/>
        <v/>
      </c>
      <c r="T9" s="9" t="s">
        <v>21</v>
      </c>
      <c r="U9" s="9">
        <f t="shared" si="3"/>
        <v>0</v>
      </c>
      <c r="V9" s="10" t="str">
        <f t="shared" ref="V9:V11" si="12">IF(SUM(U9)&gt;1,"×","〇")</f>
        <v>〇</v>
      </c>
    </row>
    <row r="10" spans="1:22">
      <c r="B10" s="8">
        <f t="shared" si="4"/>
        <v>4</v>
      </c>
      <c r="C10" s="18"/>
      <c r="D10" s="19"/>
      <c r="E10" s="19"/>
      <c r="F10" s="19"/>
      <c r="G10" s="19"/>
      <c r="H10" s="19"/>
      <c r="I10" s="20"/>
      <c r="K10" s="10" t="str">
        <f t="shared" si="5"/>
        <v/>
      </c>
      <c r="L10" s="10" t="str">
        <f>IF(D10="","",IF(IFERROR(VLOOKUP(D10,選択肢!$B$2:$B$20,1,FALSE), "")&lt;&gt;"","〇","×"))</f>
        <v/>
      </c>
      <c r="M10" s="10" t="str">
        <f t="shared" si="6"/>
        <v/>
      </c>
      <c r="N10" s="10" t="str">
        <f t="shared" si="7"/>
        <v/>
      </c>
      <c r="O10" s="10" t="str">
        <f t="shared" si="8"/>
        <v/>
      </c>
      <c r="P10" s="10" t="str">
        <f t="shared" si="9"/>
        <v/>
      </c>
      <c r="Q10" s="10" t="str">
        <f t="shared" si="10"/>
        <v/>
      </c>
      <c r="R10" s="10" t="str">
        <f t="shared" si="11"/>
        <v/>
      </c>
      <c r="T10" s="9" t="s">
        <v>22</v>
      </c>
      <c r="U10" s="9">
        <f t="shared" si="3"/>
        <v>0</v>
      </c>
      <c r="V10" s="10" t="str">
        <f t="shared" si="12"/>
        <v>〇</v>
      </c>
    </row>
    <row r="11" spans="1:22">
      <c r="B11" s="8">
        <f t="shared" si="4"/>
        <v>5</v>
      </c>
      <c r="C11" s="21"/>
      <c r="D11" s="19"/>
      <c r="E11" s="19"/>
      <c r="F11" s="19"/>
      <c r="G11" s="19"/>
      <c r="H11" s="19"/>
      <c r="I11" s="20"/>
      <c r="K11" s="10" t="str">
        <f t="shared" si="5"/>
        <v/>
      </c>
      <c r="L11" s="10" t="str">
        <f>IF(D11="","",IF(IFERROR(VLOOKUP(D11,選択肢!$B$2:$B$20,1,FALSE), "")&lt;&gt;"","〇","×"))</f>
        <v/>
      </c>
      <c r="M11" s="10" t="str">
        <f t="shared" si="6"/>
        <v/>
      </c>
      <c r="N11" s="10" t="str">
        <f t="shared" si="7"/>
        <v/>
      </c>
      <c r="O11" s="10" t="str">
        <f t="shared" si="8"/>
        <v/>
      </c>
      <c r="P11" s="10" t="str">
        <f t="shared" si="9"/>
        <v/>
      </c>
      <c r="Q11" s="10" t="str">
        <f t="shared" si="10"/>
        <v/>
      </c>
      <c r="R11" s="10" t="str">
        <f t="shared" si="11"/>
        <v/>
      </c>
      <c r="T11" s="9" t="s">
        <v>23</v>
      </c>
      <c r="U11" s="9">
        <f t="shared" si="3"/>
        <v>0</v>
      </c>
      <c r="V11" s="10" t="str">
        <f t="shared" si="12"/>
        <v>〇</v>
      </c>
    </row>
    <row r="12" spans="1:22">
      <c r="B12" s="8">
        <f>ROW()-6</f>
        <v>6</v>
      </c>
      <c r="C12" s="21"/>
      <c r="D12" s="19"/>
      <c r="E12" s="19"/>
      <c r="F12" s="19"/>
      <c r="G12" s="19"/>
      <c r="H12" s="19"/>
      <c r="I12" s="20"/>
      <c r="K12" s="10" t="str">
        <f t="shared" si="5"/>
        <v/>
      </c>
      <c r="L12" s="10" t="str">
        <f>IF(D12="","",IF(IFERROR(VLOOKUP(D12,選択肢!$B$2:$B$20,1,FALSE), "")&lt;&gt;"","〇","×"))</f>
        <v/>
      </c>
      <c r="M12" s="10" t="str">
        <f t="shared" si="6"/>
        <v/>
      </c>
      <c r="N12" s="10" t="str">
        <f t="shared" si="7"/>
        <v/>
      </c>
      <c r="O12" s="10" t="str">
        <f t="shared" si="8"/>
        <v/>
      </c>
      <c r="P12" s="10" t="str">
        <f t="shared" si="9"/>
        <v/>
      </c>
      <c r="Q12" s="10" t="str">
        <f t="shared" si="10"/>
        <v/>
      </c>
      <c r="R12" s="10" t="str">
        <f t="shared" si="11"/>
        <v/>
      </c>
      <c r="T12" s="9" t="s">
        <v>24</v>
      </c>
      <c r="U12" s="9">
        <f t="shared" si="3"/>
        <v>0</v>
      </c>
      <c r="V12" s="10" t="str">
        <f>IF(SUM(U12)&gt;20,"×","〇")</f>
        <v>〇</v>
      </c>
    </row>
    <row r="13" spans="1:22">
      <c r="B13" s="8">
        <f t="shared" ref="B13:B36" si="13">ROW()-6</f>
        <v>7</v>
      </c>
      <c r="C13" s="21"/>
      <c r="D13" s="19"/>
      <c r="E13" s="19"/>
      <c r="F13" s="19"/>
      <c r="G13" s="19"/>
      <c r="H13" s="19"/>
      <c r="I13" s="22"/>
      <c r="K13" s="10" t="str">
        <f t="shared" si="5"/>
        <v/>
      </c>
      <c r="L13" s="10" t="str">
        <f>IF(D13="","",IF(IFERROR(VLOOKUP(D13,選択肢!$B$2:$B$20,1,FALSE), "")&lt;&gt;"","〇","×"))</f>
        <v/>
      </c>
      <c r="M13" s="10" t="str">
        <f t="shared" si="6"/>
        <v/>
      </c>
      <c r="N13" s="10" t="str">
        <f t="shared" si="7"/>
        <v/>
      </c>
      <c r="O13" s="10" t="str">
        <f t="shared" si="8"/>
        <v/>
      </c>
      <c r="P13" s="10" t="str">
        <f t="shared" si="9"/>
        <v/>
      </c>
      <c r="Q13" s="10" t="str">
        <f t="shared" si="10"/>
        <v/>
      </c>
      <c r="R13" s="10" t="str">
        <f t="shared" si="11"/>
        <v/>
      </c>
    </row>
    <row r="14" spans="1:22">
      <c r="B14" s="8">
        <f t="shared" si="13"/>
        <v>8</v>
      </c>
      <c r="C14" s="21"/>
      <c r="D14" s="19"/>
      <c r="E14" s="19"/>
      <c r="F14" s="19"/>
      <c r="G14" s="19"/>
      <c r="H14" s="19"/>
      <c r="I14" s="20"/>
      <c r="K14" s="10" t="str">
        <f t="shared" si="5"/>
        <v/>
      </c>
      <c r="L14" s="10" t="str">
        <f>IF(D14="","",IF(IFERROR(VLOOKUP(D14,選択肢!$B$2:$B$20,1,FALSE), "")&lt;&gt;"","〇","×"))</f>
        <v/>
      </c>
      <c r="M14" s="10" t="str">
        <f t="shared" si="6"/>
        <v/>
      </c>
      <c r="N14" s="10" t="str">
        <f t="shared" si="7"/>
        <v/>
      </c>
      <c r="O14" s="10" t="str">
        <f t="shared" si="8"/>
        <v/>
      </c>
      <c r="P14" s="10" t="str">
        <f t="shared" si="9"/>
        <v/>
      </c>
      <c r="Q14" s="10" t="str">
        <f t="shared" si="10"/>
        <v/>
      </c>
      <c r="R14" s="10" t="str">
        <f t="shared" si="11"/>
        <v/>
      </c>
    </row>
    <row r="15" spans="1:22">
      <c r="B15" s="8">
        <f t="shared" si="13"/>
        <v>9</v>
      </c>
      <c r="C15" s="21"/>
      <c r="D15" s="19"/>
      <c r="E15" s="19"/>
      <c r="F15" s="19"/>
      <c r="G15" s="19"/>
      <c r="H15" s="19"/>
      <c r="I15" s="28"/>
      <c r="K15" s="10" t="str">
        <f t="shared" si="5"/>
        <v/>
      </c>
      <c r="L15" s="10" t="str">
        <f>IF(D15="","",IF(IFERROR(VLOOKUP(D15,選択肢!$B$2:$B$20,1,FALSE), "")&lt;&gt;"","〇","×"))</f>
        <v/>
      </c>
      <c r="M15" s="10" t="str">
        <f t="shared" si="6"/>
        <v/>
      </c>
      <c r="N15" s="10" t="str">
        <f t="shared" si="7"/>
        <v/>
      </c>
      <c r="O15" s="10" t="str">
        <f t="shared" si="8"/>
        <v/>
      </c>
      <c r="P15" s="10" t="str">
        <f t="shared" si="9"/>
        <v/>
      </c>
      <c r="Q15" s="10" t="str">
        <f t="shared" si="10"/>
        <v/>
      </c>
      <c r="R15" s="10" t="str">
        <f t="shared" si="11"/>
        <v/>
      </c>
    </row>
    <row r="16" spans="1:22">
      <c r="B16" s="8">
        <f t="shared" si="13"/>
        <v>10</v>
      </c>
      <c r="C16" s="21"/>
      <c r="D16" s="19"/>
      <c r="E16" s="19"/>
      <c r="F16" s="19"/>
      <c r="G16" s="19"/>
      <c r="H16" s="19"/>
      <c r="I16" s="23"/>
      <c r="K16" s="10" t="str">
        <f t="shared" si="5"/>
        <v/>
      </c>
      <c r="L16" s="10" t="str">
        <f>IF(D16="","",IF(IFERROR(VLOOKUP(D16,選択肢!$B$2:$B$20,1,FALSE), "")&lt;&gt;"","〇","×"))</f>
        <v/>
      </c>
      <c r="M16" s="10" t="str">
        <f t="shared" si="6"/>
        <v/>
      </c>
      <c r="N16" s="10" t="str">
        <f t="shared" si="7"/>
        <v/>
      </c>
      <c r="O16" s="10" t="str">
        <f t="shared" si="8"/>
        <v/>
      </c>
      <c r="P16" s="10" t="str">
        <f t="shared" si="9"/>
        <v/>
      </c>
      <c r="Q16" s="10" t="str">
        <f t="shared" si="10"/>
        <v/>
      </c>
      <c r="R16" s="10" t="str">
        <f t="shared" si="11"/>
        <v/>
      </c>
    </row>
    <row r="17" spans="2:18">
      <c r="B17" s="8">
        <f t="shared" si="13"/>
        <v>11</v>
      </c>
      <c r="C17" s="21"/>
      <c r="D17" s="19"/>
      <c r="E17" s="19"/>
      <c r="F17" s="19"/>
      <c r="G17" s="19"/>
      <c r="H17" s="19"/>
      <c r="I17" s="22"/>
      <c r="K17" s="10" t="str">
        <f t="shared" si="5"/>
        <v/>
      </c>
      <c r="L17" s="10" t="str">
        <f>IF(D17="","",IF(IFERROR(VLOOKUP(D17,選択肢!$B$2:$B$20,1,FALSE), "")&lt;&gt;"","〇","×"))</f>
        <v/>
      </c>
      <c r="M17" s="10" t="str">
        <f t="shared" si="6"/>
        <v/>
      </c>
      <c r="N17" s="10" t="str">
        <f t="shared" si="7"/>
        <v/>
      </c>
      <c r="O17" s="10" t="str">
        <f t="shared" si="8"/>
        <v/>
      </c>
      <c r="P17" s="10" t="str">
        <f t="shared" si="9"/>
        <v/>
      </c>
      <c r="Q17" s="10" t="str">
        <f t="shared" si="10"/>
        <v/>
      </c>
      <c r="R17" s="10" t="str">
        <f t="shared" si="11"/>
        <v/>
      </c>
    </row>
    <row r="18" spans="2:18">
      <c r="B18" s="8">
        <f t="shared" si="13"/>
        <v>12</v>
      </c>
      <c r="C18" s="21"/>
      <c r="D18" s="19"/>
      <c r="E18" s="19"/>
      <c r="F18" s="19"/>
      <c r="G18" s="19"/>
      <c r="H18" s="19"/>
      <c r="I18" s="22"/>
      <c r="K18" s="10" t="str">
        <f t="shared" si="5"/>
        <v/>
      </c>
      <c r="L18" s="10" t="str">
        <f>IF(D18="","",IF(IFERROR(VLOOKUP(D18,選択肢!$B$2:$B$20,1,FALSE), "")&lt;&gt;"","〇","×"))</f>
        <v/>
      </c>
      <c r="M18" s="10" t="str">
        <f t="shared" si="6"/>
        <v/>
      </c>
      <c r="N18" s="10" t="str">
        <f t="shared" si="7"/>
        <v/>
      </c>
      <c r="O18" s="10" t="str">
        <f t="shared" si="8"/>
        <v/>
      </c>
      <c r="P18" s="10" t="str">
        <f t="shared" si="9"/>
        <v/>
      </c>
      <c r="Q18" s="10" t="str">
        <f t="shared" si="10"/>
        <v/>
      </c>
      <c r="R18" s="10" t="str">
        <f t="shared" si="11"/>
        <v/>
      </c>
    </row>
    <row r="19" spans="2:18">
      <c r="B19" s="8">
        <f t="shared" si="13"/>
        <v>13</v>
      </c>
      <c r="C19" s="21"/>
      <c r="D19" s="19"/>
      <c r="E19" s="19"/>
      <c r="F19" s="19"/>
      <c r="G19" s="19"/>
      <c r="H19" s="19"/>
      <c r="I19" s="22"/>
      <c r="K19" s="10" t="str">
        <f t="shared" si="5"/>
        <v/>
      </c>
      <c r="L19" s="10" t="str">
        <f>IF(D19="","",IF(IFERROR(VLOOKUP(D19,選択肢!$B$2:$B$20,1,FALSE), "")&lt;&gt;"","〇","×"))</f>
        <v/>
      </c>
      <c r="M19" s="10" t="str">
        <f t="shared" si="6"/>
        <v/>
      </c>
      <c r="N19" s="10" t="str">
        <f t="shared" si="7"/>
        <v/>
      </c>
      <c r="O19" s="10" t="str">
        <f t="shared" si="8"/>
        <v/>
      </c>
      <c r="P19" s="10" t="str">
        <f t="shared" si="9"/>
        <v/>
      </c>
      <c r="Q19" s="10" t="str">
        <f t="shared" si="10"/>
        <v/>
      </c>
      <c r="R19" s="10" t="str">
        <f t="shared" si="11"/>
        <v/>
      </c>
    </row>
    <row r="20" spans="2:18">
      <c r="B20" s="8">
        <f t="shared" si="13"/>
        <v>14</v>
      </c>
      <c r="C20" s="21"/>
      <c r="D20" s="19"/>
      <c r="E20" s="19"/>
      <c r="F20" s="19"/>
      <c r="G20" s="19"/>
      <c r="H20" s="19"/>
      <c r="I20" s="22"/>
      <c r="K20" s="10" t="str">
        <f t="shared" si="5"/>
        <v/>
      </c>
      <c r="L20" s="10" t="str">
        <f>IF(D20="","",IF(IFERROR(VLOOKUP(D20,選択肢!$B$2:$B$20,1,FALSE), "")&lt;&gt;"","〇","×"))</f>
        <v/>
      </c>
      <c r="M20" s="10" t="str">
        <f t="shared" si="6"/>
        <v/>
      </c>
      <c r="N20" s="10" t="str">
        <f t="shared" si="7"/>
        <v/>
      </c>
      <c r="O20" s="10" t="str">
        <f t="shared" si="8"/>
        <v/>
      </c>
      <c r="P20" s="10" t="str">
        <f t="shared" si="9"/>
        <v/>
      </c>
      <c r="Q20" s="10" t="str">
        <f t="shared" si="10"/>
        <v/>
      </c>
      <c r="R20" s="10" t="str">
        <f t="shared" si="11"/>
        <v/>
      </c>
    </row>
    <row r="21" spans="2:18">
      <c r="B21" s="8">
        <f t="shared" si="13"/>
        <v>15</v>
      </c>
      <c r="C21" s="21"/>
      <c r="D21" s="19"/>
      <c r="E21" s="19"/>
      <c r="F21" s="19"/>
      <c r="G21" s="19"/>
      <c r="H21" s="19"/>
      <c r="I21" s="22"/>
      <c r="K21" s="10" t="str">
        <f t="shared" si="5"/>
        <v/>
      </c>
      <c r="L21" s="10" t="str">
        <f>IF(D21="","",IF(IFERROR(VLOOKUP(D21,選択肢!$B$2:$B$20,1,FALSE), "")&lt;&gt;"","〇","×"))</f>
        <v/>
      </c>
      <c r="M21" s="10" t="str">
        <f t="shared" si="6"/>
        <v/>
      </c>
      <c r="N21" s="10" t="str">
        <f t="shared" si="7"/>
        <v/>
      </c>
      <c r="O21" s="10" t="str">
        <f t="shared" si="8"/>
        <v/>
      </c>
      <c r="P21" s="10" t="str">
        <f t="shared" si="9"/>
        <v/>
      </c>
      <c r="Q21" s="10" t="str">
        <f t="shared" si="10"/>
        <v/>
      </c>
      <c r="R21" s="10" t="str">
        <f t="shared" si="11"/>
        <v/>
      </c>
    </row>
    <row r="22" spans="2:18">
      <c r="B22" s="8">
        <f t="shared" si="13"/>
        <v>16</v>
      </c>
      <c r="C22" s="21"/>
      <c r="D22" s="19"/>
      <c r="E22" s="19"/>
      <c r="F22" s="19"/>
      <c r="G22" s="19"/>
      <c r="H22" s="19"/>
      <c r="I22" s="22"/>
      <c r="K22" s="10" t="str">
        <f t="shared" si="5"/>
        <v/>
      </c>
      <c r="L22" s="10" t="str">
        <f>IF(D22="","",IF(IFERROR(VLOOKUP(D22,選択肢!$B$2:$B$20,1,FALSE), "")&lt;&gt;"","〇","×"))</f>
        <v/>
      </c>
      <c r="M22" s="10" t="str">
        <f t="shared" si="6"/>
        <v/>
      </c>
      <c r="N22" s="10" t="str">
        <f t="shared" si="7"/>
        <v/>
      </c>
      <c r="O22" s="10" t="str">
        <f t="shared" si="8"/>
        <v/>
      </c>
      <c r="P22" s="10" t="str">
        <f t="shared" si="9"/>
        <v/>
      </c>
      <c r="Q22" s="10" t="str">
        <f t="shared" si="10"/>
        <v/>
      </c>
      <c r="R22" s="10" t="str">
        <f t="shared" si="11"/>
        <v/>
      </c>
    </row>
    <row r="23" spans="2:18">
      <c r="B23" s="8">
        <f t="shared" si="13"/>
        <v>17</v>
      </c>
      <c r="C23" s="21"/>
      <c r="D23" s="19"/>
      <c r="E23" s="19"/>
      <c r="F23" s="19"/>
      <c r="G23" s="19"/>
      <c r="H23" s="19"/>
      <c r="I23" s="22"/>
      <c r="K23" s="10" t="str">
        <f t="shared" si="5"/>
        <v/>
      </c>
      <c r="L23" s="10" t="str">
        <f>IF(D23="","",IF(IFERROR(VLOOKUP(D23,選択肢!$B$2:$B$20,1,FALSE), "")&lt;&gt;"","〇","×"))</f>
        <v/>
      </c>
      <c r="M23" s="10" t="str">
        <f t="shared" si="6"/>
        <v/>
      </c>
      <c r="N23" s="10" t="str">
        <f t="shared" si="7"/>
        <v/>
      </c>
      <c r="O23" s="10" t="str">
        <f t="shared" si="8"/>
        <v/>
      </c>
      <c r="P23" s="10" t="str">
        <f t="shared" si="9"/>
        <v/>
      </c>
      <c r="Q23" s="10" t="str">
        <f t="shared" si="10"/>
        <v/>
      </c>
      <c r="R23" s="10" t="str">
        <f t="shared" si="11"/>
        <v/>
      </c>
    </row>
    <row r="24" spans="2:18">
      <c r="B24" s="8">
        <f t="shared" si="13"/>
        <v>18</v>
      </c>
      <c r="C24" s="21"/>
      <c r="D24" s="19"/>
      <c r="E24" s="19"/>
      <c r="F24" s="19"/>
      <c r="G24" s="19"/>
      <c r="H24" s="19"/>
      <c r="I24" s="22"/>
      <c r="K24" s="10" t="str">
        <f t="shared" si="5"/>
        <v/>
      </c>
      <c r="L24" s="10" t="str">
        <f>IF(D24="","",IF(IFERROR(VLOOKUP(D24,選択肢!$B$2:$B$20,1,FALSE), "")&lt;&gt;"","〇","×"))</f>
        <v/>
      </c>
      <c r="M24" s="10" t="str">
        <f t="shared" si="6"/>
        <v/>
      </c>
      <c r="N24" s="10" t="str">
        <f t="shared" si="7"/>
        <v/>
      </c>
      <c r="O24" s="10" t="str">
        <f t="shared" si="8"/>
        <v/>
      </c>
      <c r="P24" s="10" t="str">
        <f t="shared" si="9"/>
        <v/>
      </c>
      <c r="Q24" s="10" t="str">
        <f t="shared" si="10"/>
        <v/>
      </c>
      <c r="R24" s="10" t="str">
        <f t="shared" si="11"/>
        <v/>
      </c>
    </row>
    <row r="25" spans="2:18">
      <c r="B25" s="8">
        <f t="shared" si="13"/>
        <v>19</v>
      </c>
      <c r="C25" s="21"/>
      <c r="D25" s="19"/>
      <c r="E25" s="19"/>
      <c r="F25" s="19"/>
      <c r="G25" s="19"/>
      <c r="H25" s="19"/>
      <c r="I25" s="22"/>
      <c r="K25" s="10" t="str">
        <f t="shared" si="5"/>
        <v/>
      </c>
      <c r="L25" s="10" t="str">
        <f>IF(D25="","",IF(IFERROR(VLOOKUP(D25,選択肢!$B$2:$B$20,1,FALSE), "")&lt;&gt;"","〇","×"))</f>
        <v/>
      </c>
      <c r="M25" s="10" t="str">
        <f t="shared" si="6"/>
        <v/>
      </c>
      <c r="N25" s="10" t="str">
        <f t="shared" si="7"/>
        <v/>
      </c>
      <c r="O25" s="10" t="str">
        <f t="shared" si="8"/>
        <v/>
      </c>
      <c r="P25" s="10" t="str">
        <f t="shared" si="9"/>
        <v/>
      </c>
      <c r="Q25" s="10" t="str">
        <f t="shared" si="10"/>
        <v/>
      </c>
      <c r="R25" s="10" t="str">
        <f t="shared" si="11"/>
        <v/>
      </c>
    </row>
    <row r="26" spans="2:18">
      <c r="B26" s="8">
        <f t="shared" si="13"/>
        <v>20</v>
      </c>
      <c r="C26" s="21"/>
      <c r="D26" s="19"/>
      <c r="E26" s="19"/>
      <c r="F26" s="19"/>
      <c r="G26" s="19"/>
      <c r="H26" s="19"/>
      <c r="I26" s="22"/>
      <c r="K26" s="10" t="str">
        <f t="shared" si="5"/>
        <v/>
      </c>
      <c r="L26" s="10" t="str">
        <f>IF(D26="","",IF(IFERROR(VLOOKUP(D26,選択肢!$B$2:$B$20,1,FALSE), "")&lt;&gt;"","〇","×"))</f>
        <v/>
      </c>
      <c r="M26" s="10" t="str">
        <f t="shared" si="6"/>
        <v/>
      </c>
      <c r="N26" s="10" t="str">
        <f t="shared" si="7"/>
        <v/>
      </c>
      <c r="O26" s="10" t="str">
        <f t="shared" si="8"/>
        <v/>
      </c>
      <c r="P26" s="10" t="str">
        <f t="shared" si="9"/>
        <v/>
      </c>
      <c r="Q26" s="10" t="str">
        <f t="shared" si="10"/>
        <v/>
      </c>
      <c r="R26" s="10" t="str">
        <f t="shared" si="11"/>
        <v/>
      </c>
    </row>
    <row r="27" spans="2:18">
      <c r="B27" s="8">
        <f t="shared" si="13"/>
        <v>21</v>
      </c>
      <c r="C27" s="21"/>
      <c r="D27" s="19"/>
      <c r="E27" s="19"/>
      <c r="F27" s="19"/>
      <c r="G27" s="19"/>
      <c r="H27" s="19"/>
      <c r="I27" s="22"/>
      <c r="K27" s="10" t="str">
        <f t="shared" si="5"/>
        <v/>
      </c>
      <c r="L27" s="10" t="str">
        <f>IF(D27="","",IF(IFERROR(VLOOKUP(D27,選択肢!$B$2:$B$20,1,FALSE), "")&lt;&gt;"","〇","×"))</f>
        <v/>
      </c>
      <c r="M27" s="10" t="str">
        <f t="shared" si="6"/>
        <v/>
      </c>
      <c r="N27" s="10" t="str">
        <f t="shared" si="7"/>
        <v/>
      </c>
      <c r="O27" s="10" t="str">
        <f t="shared" si="8"/>
        <v/>
      </c>
      <c r="P27" s="10" t="str">
        <f t="shared" si="9"/>
        <v/>
      </c>
      <c r="Q27" s="10" t="str">
        <f t="shared" si="10"/>
        <v/>
      </c>
      <c r="R27" s="10" t="str">
        <f t="shared" si="11"/>
        <v/>
      </c>
    </row>
    <row r="28" spans="2:18">
      <c r="B28" s="8">
        <f t="shared" si="13"/>
        <v>22</v>
      </c>
      <c r="C28" s="21"/>
      <c r="D28" s="19"/>
      <c r="E28" s="19"/>
      <c r="F28" s="19"/>
      <c r="G28" s="19"/>
      <c r="H28" s="19"/>
      <c r="I28" s="22"/>
      <c r="K28" s="10" t="str">
        <f t="shared" si="5"/>
        <v/>
      </c>
      <c r="L28" s="10" t="str">
        <f>IF(D28="","",IF(IFERROR(VLOOKUP(D28,選択肢!$B$2:$B$20,1,FALSE), "")&lt;&gt;"","〇","×"))</f>
        <v/>
      </c>
      <c r="M28" s="10" t="str">
        <f t="shared" si="6"/>
        <v/>
      </c>
      <c r="N28" s="10" t="str">
        <f t="shared" si="7"/>
        <v/>
      </c>
      <c r="O28" s="10" t="str">
        <f t="shared" si="8"/>
        <v/>
      </c>
      <c r="P28" s="10" t="str">
        <f t="shared" si="9"/>
        <v/>
      </c>
      <c r="Q28" s="10" t="str">
        <f t="shared" si="10"/>
        <v/>
      </c>
      <c r="R28" s="10" t="str">
        <f t="shared" si="11"/>
        <v/>
      </c>
    </row>
    <row r="29" spans="2:18">
      <c r="B29" s="8">
        <f t="shared" si="13"/>
        <v>23</v>
      </c>
      <c r="C29" s="21"/>
      <c r="D29" s="19"/>
      <c r="E29" s="19"/>
      <c r="F29" s="19"/>
      <c r="G29" s="19"/>
      <c r="H29" s="19"/>
      <c r="I29" s="22"/>
      <c r="K29" s="10" t="str">
        <f t="shared" si="5"/>
        <v/>
      </c>
      <c r="L29" s="10" t="str">
        <f>IF(D29="","",IF(IFERROR(VLOOKUP(D29,選択肢!$B$2:$B$20,1,FALSE), "")&lt;&gt;"","〇","×"))</f>
        <v/>
      </c>
      <c r="M29" s="10" t="str">
        <f t="shared" si="6"/>
        <v/>
      </c>
      <c r="N29" s="10" t="str">
        <f t="shared" si="7"/>
        <v/>
      </c>
      <c r="O29" s="10" t="str">
        <f t="shared" si="8"/>
        <v/>
      </c>
      <c r="P29" s="10" t="str">
        <f t="shared" si="9"/>
        <v/>
      </c>
      <c r="Q29" s="10" t="str">
        <f t="shared" si="10"/>
        <v/>
      </c>
      <c r="R29" s="10" t="str">
        <f t="shared" si="11"/>
        <v/>
      </c>
    </row>
    <row r="30" spans="2:18">
      <c r="B30" s="8">
        <f t="shared" si="13"/>
        <v>24</v>
      </c>
      <c r="C30" s="21"/>
      <c r="D30" s="19"/>
      <c r="E30" s="19"/>
      <c r="F30" s="19"/>
      <c r="G30" s="19"/>
      <c r="H30" s="19"/>
      <c r="I30" s="22"/>
      <c r="K30" s="10" t="str">
        <f t="shared" si="5"/>
        <v/>
      </c>
      <c r="L30" s="10" t="str">
        <f>IF(D30="","",IF(IFERROR(VLOOKUP(D30,選択肢!$B$2:$B$20,1,FALSE), "")&lt;&gt;"","〇","×"))</f>
        <v/>
      </c>
      <c r="M30" s="10" t="str">
        <f t="shared" si="6"/>
        <v/>
      </c>
      <c r="N30" s="10" t="str">
        <f t="shared" si="7"/>
        <v/>
      </c>
      <c r="O30" s="10" t="str">
        <f t="shared" si="8"/>
        <v/>
      </c>
      <c r="P30" s="10" t="str">
        <f t="shared" si="9"/>
        <v/>
      </c>
      <c r="Q30" s="10" t="str">
        <f t="shared" si="10"/>
        <v/>
      </c>
      <c r="R30" s="10" t="str">
        <f t="shared" si="11"/>
        <v/>
      </c>
    </row>
    <row r="31" spans="2:18">
      <c r="B31" s="8">
        <f t="shared" si="13"/>
        <v>25</v>
      </c>
      <c r="C31" s="21"/>
      <c r="D31" s="19"/>
      <c r="E31" s="19"/>
      <c r="F31" s="19"/>
      <c r="G31" s="19"/>
      <c r="H31" s="19"/>
      <c r="I31" s="22"/>
      <c r="K31" s="10" t="str">
        <f t="shared" si="5"/>
        <v/>
      </c>
      <c r="L31" s="10" t="str">
        <f>IF(D31="","",IF(IFERROR(VLOOKUP(D31,選択肢!$B$2:$B$20,1,FALSE), "")&lt;&gt;"","〇","×"))</f>
        <v/>
      </c>
      <c r="M31" s="10" t="str">
        <f t="shared" si="6"/>
        <v/>
      </c>
      <c r="N31" s="10" t="str">
        <f t="shared" si="7"/>
        <v/>
      </c>
      <c r="O31" s="10" t="str">
        <f t="shared" si="8"/>
        <v/>
      </c>
      <c r="P31" s="10" t="str">
        <f t="shared" si="9"/>
        <v/>
      </c>
      <c r="Q31" s="10" t="str">
        <f t="shared" si="10"/>
        <v/>
      </c>
      <c r="R31" s="10" t="str">
        <f t="shared" si="11"/>
        <v/>
      </c>
    </row>
    <row r="32" spans="2:18">
      <c r="B32" s="8">
        <f t="shared" si="13"/>
        <v>26</v>
      </c>
      <c r="C32" s="21"/>
      <c r="D32" s="19"/>
      <c r="E32" s="19"/>
      <c r="F32" s="19"/>
      <c r="G32" s="19"/>
      <c r="H32" s="19"/>
      <c r="I32" s="22"/>
      <c r="K32" s="10" t="str">
        <f t="shared" si="5"/>
        <v/>
      </c>
      <c r="L32" s="10" t="str">
        <f>IF(D32="","",IF(IFERROR(VLOOKUP(D32,選択肢!$B$2:$B$20,1,FALSE), "")&lt;&gt;"","〇","×"))</f>
        <v/>
      </c>
      <c r="M32" s="10" t="str">
        <f t="shared" si="6"/>
        <v/>
      </c>
      <c r="N32" s="10" t="str">
        <f t="shared" si="7"/>
        <v/>
      </c>
      <c r="O32" s="10" t="str">
        <f t="shared" si="8"/>
        <v/>
      </c>
      <c r="P32" s="10" t="str">
        <f t="shared" si="9"/>
        <v/>
      </c>
      <c r="Q32" s="10" t="str">
        <f t="shared" si="10"/>
        <v/>
      </c>
      <c r="R32" s="10" t="str">
        <f t="shared" si="11"/>
        <v/>
      </c>
    </row>
    <row r="33" spans="2:18">
      <c r="B33" s="8">
        <f t="shared" si="13"/>
        <v>27</v>
      </c>
      <c r="C33" s="21"/>
      <c r="D33" s="19"/>
      <c r="E33" s="19"/>
      <c r="F33" s="19"/>
      <c r="G33" s="19"/>
      <c r="H33" s="19"/>
      <c r="I33" s="22"/>
      <c r="K33" s="10" t="str">
        <f t="shared" si="5"/>
        <v/>
      </c>
      <c r="L33" s="10" t="str">
        <f>IF(D33="","",IF(IFERROR(VLOOKUP(D33,選択肢!$B$2:$B$20,1,FALSE), "")&lt;&gt;"","〇","×"))</f>
        <v/>
      </c>
      <c r="M33" s="10" t="str">
        <f t="shared" si="6"/>
        <v/>
      </c>
      <c r="N33" s="10" t="str">
        <f t="shared" si="7"/>
        <v/>
      </c>
      <c r="O33" s="10" t="str">
        <f t="shared" si="8"/>
        <v/>
      </c>
      <c r="P33" s="10" t="str">
        <f t="shared" si="9"/>
        <v/>
      </c>
      <c r="Q33" s="10" t="str">
        <f t="shared" si="10"/>
        <v/>
      </c>
      <c r="R33" s="10" t="str">
        <f t="shared" si="11"/>
        <v/>
      </c>
    </row>
    <row r="34" spans="2:18">
      <c r="B34" s="8">
        <f t="shared" si="13"/>
        <v>28</v>
      </c>
      <c r="C34" s="21"/>
      <c r="D34" s="19"/>
      <c r="E34" s="19"/>
      <c r="F34" s="19"/>
      <c r="G34" s="19"/>
      <c r="H34" s="19"/>
      <c r="I34" s="22"/>
      <c r="K34" s="10" t="str">
        <f t="shared" si="5"/>
        <v/>
      </c>
      <c r="L34" s="10" t="str">
        <f>IF(D34="","",IF(IFERROR(VLOOKUP(D34,選択肢!$B$2:$B$20,1,FALSE), "")&lt;&gt;"","〇","×"))</f>
        <v/>
      </c>
      <c r="M34" s="10" t="str">
        <f t="shared" si="6"/>
        <v/>
      </c>
      <c r="N34" s="10" t="str">
        <f t="shared" si="7"/>
        <v/>
      </c>
      <c r="O34" s="10" t="str">
        <f t="shared" si="8"/>
        <v/>
      </c>
      <c r="P34" s="10" t="str">
        <f t="shared" si="9"/>
        <v/>
      </c>
      <c r="Q34" s="10" t="str">
        <f t="shared" si="10"/>
        <v/>
      </c>
      <c r="R34" s="10" t="str">
        <f t="shared" si="11"/>
        <v/>
      </c>
    </row>
    <row r="35" spans="2:18">
      <c r="B35" s="8">
        <f t="shared" si="13"/>
        <v>29</v>
      </c>
      <c r="C35" s="21"/>
      <c r="D35" s="19"/>
      <c r="E35" s="19"/>
      <c r="F35" s="19"/>
      <c r="G35" s="19"/>
      <c r="H35" s="19"/>
      <c r="I35" s="22"/>
      <c r="K35" s="10" t="str">
        <f t="shared" si="5"/>
        <v/>
      </c>
      <c r="L35" s="10" t="str">
        <f>IF(D35="","",IF(IFERROR(VLOOKUP(D35,選択肢!$B$2:$B$20,1,FALSE), "")&lt;&gt;"","〇","×"))</f>
        <v/>
      </c>
      <c r="M35" s="10" t="str">
        <f t="shared" si="6"/>
        <v/>
      </c>
      <c r="N35" s="10" t="str">
        <f t="shared" si="7"/>
        <v/>
      </c>
      <c r="O35" s="10" t="str">
        <f t="shared" si="8"/>
        <v/>
      </c>
      <c r="P35" s="10" t="str">
        <f t="shared" si="9"/>
        <v/>
      </c>
      <c r="Q35" s="10" t="str">
        <f t="shared" si="10"/>
        <v/>
      </c>
      <c r="R35" s="10" t="str">
        <f t="shared" si="11"/>
        <v/>
      </c>
    </row>
    <row r="36" spans="2:18">
      <c r="B36" s="8">
        <f t="shared" si="13"/>
        <v>30</v>
      </c>
      <c r="C36" s="24"/>
      <c r="D36" s="25"/>
      <c r="E36" s="25"/>
      <c r="F36" s="25"/>
      <c r="G36" s="25"/>
      <c r="H36" s="25"/>
      <c r="I36" s="26"/>
      <c r="K36" s="10" t="str">
        <f t="shared" si="5"/>
        <v/>
      </c>
      <c r="L36" s="10" t="str">
        <f>IF(D36="","",IF(IFERROR(VLOOKUP(D36,選択肢!$B$2:$B$20,1,FALSE), "")&lt;&gt;"","〇","×"))</f>
        <v/>
      </c>
      <c r="M36" s="10" t="str">
        <f t="shared" si="6"/>
        <v/>
      </c>
      <c r="N36" s="10" t="str">
        <f t="shared" si="7"/>
        <v/>
      </c>
      <c r="O36" s="10" t="str">
        <f t="shared" si="8"/>
        <v/>
      </c>
      <c r="P36" s="10" t="str">
        <f t="shared" si="9"/>
        <v/>
      </c>
      <c r="Q36" s="10" t="str">
        <f t="shared" si="10"/>
        <v/>
      </c>
      <c r="R36" s="10" t="str">
        <f t="shared" si="11"/>
        <v/>
      </c>
    </row>
  </sheetData>
  <sheetProtection algorithmName="SHA-512" hashValue="c39fN1TXYSDwVRZ1DkzquVW0h3V36E5WHx7y+YR2a4GY7pb8h3RrU9HiJs91Il+4uA8n1R9Y1wJAHcupsPDsIw==" saltValue="ATxVvIWs9YpjP4nXZ2Yy7w==" spinCount="100000" sheet="1" objects="1" scenarios="1"/>
  <protectedRanges>
    <protectedRange sqref="I4 C9:I36 C7:I7 D8" name="入力範囲1"/>
  </protectedRanges>
  <phoneticPr fontId="1"/>
  <conditionalFormatting sqref="I4 I2">
    <cfRule type="expression" dxfId="33" priority="9">
      <formula>IFERROR(FIND("OK",I2)&gt;0,FALSE)</formula>
    </cfRule>
    <cfRule type="expression" dxfId="32" priority="11">
      <formula>IFERROR(FIND("NG",I2)&gt;0,FALSE)</formula>
    </cfRule>
  </conditionalFormatting>
  <conditionalFormatting sqref="H4">
    <cfRule type="expression" dxfId="31" priority="4">
      <formula>$U$4="×"</formula>
    </cfRule>
  </conditionalFormatting>
  <conditionalFormatting sqref="C7:I36">
    <cfRule type="expression" dxfId="30" priority="16">
      <formula>AND(C7="",$R7="×",D7&lt;&gt;"メール受信のみ")</formula>
    </cfRule>
    <cfRule type="expression" dxfId="29" priority="17">
      <formula>K7="×"</formula>
    </cfRule>
    <cfRule type="expression" dxfId="28" priority="18">
      <formula>VLOOKUP(D7,$T$7:$V$36,7,FALSE)="×"</formula>
    </cfRule>
  </conditionalFormatting>
  <conditionalFormatting sqref="H5">
    <cfRule type="expression" dxfId="27" priority="2">
      <formula>$U$5="×"</formula>
    </cfRule>
    <cfRule type="expression" dxfId="26" priority="3">
      <formula>$U$5="×"</formula>
    </cfRule>
  </conditionalFormatting>
  <conditionalFormatting sqref="I4">
    <cfRule type="expression" dxfId="25" priority="1">
      <formula>$V$4="×"</formula>
    </cfRule>
  </conditionalFormatting>
  <dataValidations xWindow="1023" yWindow="384" count="2">
    <dataValidation allowBlank="1" showErrorMessage="1" sqref="I4" xr:uid="{F262E44B-D008-4ED0-807A-8CDE157F3675}"/>
    <dataValidation type="textLength" allowBlank="1" showInputMessage="1" showErrorMessage="1" error="20文字以内で入力してください。" sqref="E9:H36 E7:H7" xr:uid="{43B13BB6-DCA2-4642-A793-449818A3DDAC}">
      <formula1>0</formula1>
      <formula2>20</formula2>
    </dataValidation>
  </dataValidations>
  <pageMargins left="0.7" right="0.7" top="0.75" bottom="0.75" header="0.3" footer="0.3"/>
  <pageSetup paperSize="9" scale="44" orientation="portrait" horizontalDpi="300" verticalDpi="300" r:id="rId1"/>
  <colBreaks count="1" manualBreakCount="1">
    <brk id="9" max="1048575" man="1"/>
  </colBreaks>
  <legacy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3" yWindow="384" count="1">
        <x14:dataValidation type="list" allowBlank="1" showInputMessage="1" showErrorMessage="1" xr:uid="{C0DFB73F-A7D8-4266-BAF3-055AEE66BFD8}">
          <x14:formula1>
            <xm:f>選択肢!$B$2:$B$18</xm:f>
          </x14:formula1>
          <xm:sqref>D7:D36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7CBB-6754-41D7-8648-FC433560D110}">
  <dimension ref="A1:C7"/>
  <sheetViews>
    <sheetView showGridLines="0" workbookViewId="0">
      <selection activeCell="B2" sqref="B2"/>
    </sheetView>
  </sheetViews>
  <sheetFormatPr defaultColWidth="8.625" defaultRowHeight="18"/>
  <cols>
    <col min="1" max="1" width="9" style="1" bestFit="1" customWidth="1"/>
    <col min="2" max="2" width="15.125" style="1" bestFit="1" customWidth="1"/>
    <col min="3" max="3" width="13" style="1" bestFit="1" customWidth="1"/>
    <col min="4" max="16384" width="8.625" style="1"/>
  </cols>
  <sheetData>
    <row r="1" spans="1:3">
      <c r="A1" s="3" t="s">
        <v>25</v>
      </c>
      <c r="B1" s="3" t="s">
        <v>10</v>
      </c>
      <c r="C1" s="3" t="s">
        <v>26</v>
      </c>
    </row>
    <row r="2" spans="1:3">
      <c r="A2" s="1" t="s">
        <v>27</v>
      </c>
      <c r="B2" s="1" t="s">
        <v>19</v>
      </c>
    </row>
    <row r="3" spans="1:3">
      <c r="A3" s="1" t="s">
        <v>28</v>
      </c>
      <c r="B3" s="1" t="s">
        <v>20</v>
      </c>
    </row>
    <row r="4" spans="1:3">
      <c r="A4" s="1" t="s">
        <v>29</v>
      </c>
      <c r="B4" s="1" t="s">
        <v>21</v>
      </c>
    </row>
    <row r="5" spans="1:3">
      <c r="A5" s="1" t="s">
        <v>30</v>
      </c>
      <c r="B5" s="1" t="s">
        <v>22</v>
      </c>
    </row>
    <row r="6" spans="1:3">
      <c r="B6" s="1" t="s">
        <v>23</v>
      </c>
    </row>
    <row r="7" spans="1:3">
      <c r="B7" s="1" t="s">
        <v>24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ECB58B90673A4A927348D70DE63694" ma:contentTypeVersion="11" ma:contentTypeDescription="新しいドキュメントを作成します。" ma:contentTypeScope="" ma:versionID="9ec6b38fcbb65ee32b4a23cdeaf89ea5">
  <xsd:schema xmlns:xsd="http://www.w3.org/2001/XMLSchema" xmlns:xs="http://www.w3.org/2001/XMLSchema" xmlns:p="http://schemas.microsoft.com/office/2006/metadata/properties" xmlns:ns2="8de8a707-5e61-4fdf-a424-342fbd089b95" xmlns:ns3="32379e85-1f26-4ddf-9a24-07f6bfb400a7" targetNamespace="http://schemas.microsoft.com/office/2006/metadata/properties" ma:root="true" ma:fieldsID="0f0472e7081ca5171e3cf0274029c5a2" ns2:_="" ns3:_="">
    <xsd:import namespace="8de8a707-5e61-4fdf-a424-342fbd089b95"/>
    <xsd:import namespace="32379e85-1f26-4ddf-9a24-07f6bfb40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a707-5e61-4fdf-a424-342fbd089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79e85-1f26-4ddf-9a24-07f6bfb400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b8c23f1-868b-4a2b-aca0-59013ef2c05c}" ma:internalName="TaxCatchAll" ma:showField="CatchAllData" ma:web="32379e85-1f26-4ddf-9a24-07f6bfb40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e8a707-5e61-4fdf-a424-342fbd089b95">
      <Terms xmlns="http://schemas.microsoft.com/office/infopath/2007/PartnerControls"/>
    </lcf76f155ced4ddcb4097134ff3c332f>
    <TaxCatchAll xmlns="32379e85-1f26-4ddf-9a24-07f6bfb400a7" xsi:nil="true"/>
  </documentManagement>
</p:properties>
</file>

<file path=customXml/itemProps1.xml><?xml version="1.0" encoding="utf-8"?>
<ds:datastoreItem xmlns:ds="http://schemas.openxmlformats.org/officeDocument/2006/customXml" ds:itemID="{8A2C32C3-0295-48D2-A384-5E6CCBC6F55A}"/>
</file>

<file path=customXml/itemProps2.xml><?xml version="1.0" encoding="utf-8"?>
<ds:datastoreItem xmlns:ds="http://schemas.openxmlformats.org/officeDocument/2006/customXml" ds:itemID="{B2D15AF3-B5D7-4CAD-8908-A8F61359CE85}"/>
</file>

<file path=customXml/itemProps3.xml><?xml version="1.0" encoding="utf-8"?>
<ds:datastoreItem xmlns:ds="http://schemas.openxmlformats.org/officeDocument/2006/customXml" ds:itemID="{F8211145-F9BB-40CC-857D-7F89646D6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Okamoto, Kei[岡本 京]</dc:creator>
  <cp:keywords/>
  <dc:description/>
  <cp:lastModifiedBy>Ito, Tamaki[伊藤 珠希]</cp:lastModifiedBy>
  <cp:revision/>
  <dcterms:created xsi:type="dcterms:W3CDTF">2024-04-01T06:41:05Z</dcterms:created>
  <dcterms:modified xsi:type="dcterms:W3CDTF">2025-04-08T02:27:41Z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0x01010027ECB58B90673A4A927348D70DE63694</vt:lpwstr>
  </property>
  <property fmtid="{D5CDD505-2E9C-101B-9397-08002B2CF9AE}" pid="3" name="MediaServiceImageTags">
    <vt:lpwstr/>
  </property>
</Properties>
</file>