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yasukis/Desktop/提出版/計算シート/"/>
    </mc:Choice>
  </mc:AlternateContent>
  <xr:revisionPtr revIDLastSave="0" documentId="13_ncr:1_{73A1DFCF-070D-D345-9AE7-C8F11650A546}" xr6:coauthVersionLast="47" xr6:coauthVersionMax="47" xr10:uidLastSave="{00000000-0000-0000-0000-000000000000}"/>
  <bookViews>
    <workbookView xWindow="20" yWindow="620" windowWidth="23080" windowHeight="22420" tabRatio="808" xr2:uid="{00000000-000D-0000-FFFF-FFFF00000000}"/>
  </bookViews>
  <sheets>
    <sheet name="Inputs &amp; Outputs" sheetId="43" r:id="rId1"/>
    <sheet name="Calculations" sheetId="44" r:id="rId2"/>
    <sheet name="Default value" sheetId="41" r:id="rId3"/>
  </sheets>
  <definedNames>
    <definedName name="_xlnm.Print_Area" localSheetId="1">Calculations!$A$1:$F$36</definedName>
    <definedName name="_xlnm.Print_Area" localSheetId="2">'Default value'!$A$1:$I$6</definedName>
    <definedName name="_xlnm.Print_Area" localSheetId="0">'Inputs &amp; Outputs'!$A$1:$F$43</definedName>
    <definedName name="化石燃料種別1" localSheetId="1">#REF!</definedName>
    <definedName name="化石燃料種別1" localSheetId="2">#REF!</definedName>
    <definedName name="化石燃料種別1" localSheetId="0">#REF!</definedName>
    <definedName name="化石燃料種別1">#REF!</definedName>
    <definedName name="化石燃料種別2" localSheetId="1">#REF!</definedName>
    <definedName name="化石燃料種別2" localSheetId="2">#REF!</definedName>
    <definedName name="化石燃料種別2" localSheetId="0">#REF!</definedName>
    <definedName name="化石燃料種別2">#REF!</definedName>
    <definedName name="化石燃料種別3" localSheetId="1">#REF!</definedName>
    <definedName name="化石燃料種別3" localSheetId="2">#REF!</definedName>
    <definedName name="化石燃料種別3" localSheetId="0">#REF!</definedName>
    <definedName name="化石燃料種別3">#REF!</definedName>
    <definedName name="係数種別1" localSheetId="1">#REF!</definedName>
    <definedName name="係数種別1" localSheetId="2">#REF!</definedName>
    <definedName name="係数種別1" localSheetId="0">#REF!</definedName>
    <definedName name="係数種別1">#REF!</definedName>
    <definedName name="係数種別2" localSheetId="1">#REF!</definedName>
    <definedName name="係数種別2" localSheetId="2">#REF!</definedName>
    <definedName name="係数種別2" localSheetId="0">#REF!</definedName>
    <definedName name="係数種別2">#REF!</definedName>
    <definedName name="係数種別3" localSheetId="1">#REF!</definedName>
    <definedName name="係数種別3" localSheetId="2">#REF!</definedName>
    <definedName name="係数種別3" localSheetId="0">#REF!</definedName>
    <definedName name="係数種別3">#REF!</definedName>
    <definedName name="植物種別1" localSheetId="1">#REF!</definedName>
    <definedName name="植物種別1" localSheetId="2">#REF!</definedName>
    <definedName name="植物種別1" localSheetId="0">#REF!</definedName>
    <definedName name="植物種別1">#REF!</definedName>
    <definedName name="植物種別3" localSheetId="1">#REF!</definedName>
    <definedName name="植物種別3" localSheetId="2">#REF!</definedName>
    <definedName name="植物種別3" localSheetId="0">#REF!</definedName>
    <definedName name="植物種別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43" l="1"/>
  <c r="E16" i="43"/>
  <c r="B7" i="44"/>
  <c r="B4" i="44"/>
  <c r="E18" i="44"/>
  <c r="E15" i="44"/>
  <c r="E19" i="44"/>
  <c r="E29" i="44"/>
  <c r="E30" i="44"/>
  <c r="E35" i="44"/>
  <c r="E31" i="44"/>
  <c r="E32" i="44"/>
  <c r="E33" i="44"/>
  <c r="E34" i="44"/>
  <c r="E22" i="44"/>
  <c r="E24" i="44"/>
  <c r="E25" i="44"/>
  <c r="E26" i="44"/>
  <c r="E23" i="44"/>
  <c r="E27" i="44"/>
  <c r="E28" i="44"/>
  <c r="C29" i="44"/>
  <c r="C22" i="44"/>
  <c r="C18" i="44"/>
  <c r="E20" i="44"/>
  <c r="E16" i="44"/>
  <c r="C35" i="44"/>
  <c r="C28" i="44"/>
  <c r="C20" i="44"/>
  <c r="C19" i="44"/>
  <c r="C16" i="44"/>
  <c r="C15" i="44"/>
  <c r="E21" i="44" l="1"/>
  <c r="E13" i="44" s="1"/>
  <c r="E17" i="44"/>
  <c r="E14" i="44"/>
  <c r="E12" i="44" l="1"/>
  <c r="E12" i="43" s="1"/>
</calcChain>
</file>

<file path=xl/sharedStrings.xml><?xml version="1.0" encoding="utf-8"?>
<sst xmlns="http://schemas.openxmlformats.org/spreadsheetml/2006/main" count="129" uniqueCount="80">
  <si>
    <t>Baseline emission</t>
    <phoneticPr fontId="2"/>
  </si>
  <si>
    <t>Inputs</t>
    <phoneticPr fontId="2"/>
  </si>
  <si>
    <t>Description</t>
    <phoneticPr fontId="2"/>
  </si>
  <si>
    <t>Value</t>
    <phoneticPr fontId="2"/>
  </si>
  <si>
    <t>Unit</t>
    <phoneticPr fontId="2"/>
  </si>
  <si>
    <t>*Input only orange cell</t>
    <phoneticPr fontId="2"/>
  </si>
  <si>
    <t>Type</t>
    <phoneticPr fontId="2"/>
  </si>
  <si>
    <t>Emission reduction</t>
    <phoneticPr fontId="2"/>
  </si>
  <si>
    <t>Project emission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</si>
  <si>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/year</t>
    </r>
    <phoneticPr fontId="2"/>
  </si>
  <si>
    <t>i</t>
    <phoneticPr fontId="2"/>
  </si>
  <si>
    <t>Number of users that consumed electricity equal to or less than 55 kWh/year</t>
    <phoneticPr fontId="2"/>
  </si>
  <si>
    <t>j</t>
    <phoneticPr fontId="2"/>
  </si>
  <si>
    <t>C</t>
    <phoneticPr fontId="2"/>
  </si>
  <si>
    <t>Constant value</t>
    <phoneticPr fontId="2"/>
  </si>
  <si>
    <t>Emission factor of users for facilities that consumed equal to or less than 55 kWh of renewable electricity from project renewable electricity systems in year y</t>
    <phoneticPr fontId="2"/>
  </si>
  <si>
    <t>Emission factor of users that consumed more than 55 kWh but equal to or less than 250 kWh of renewable electricity from project renewable electricity systems in year y</t>
    <phoneticPr fontId="2"/>
  </si>
  <si>
    <t>Emission factor of users that consumed more than 55 kWh but equal to or less than 250 kWh of renewable electricity from project renewable electricity systems in year y</t>
    <phoneticPr fontId="2"/>
  </si>
  <si>
    <t>Emission factor for users k that consumed electricity greater than 250 kWh</t>
    <phoneticPr fontId="2"/>
  </si>
  <si>
    <t xml:space="preserve">MWh/year </t>
    <phoneticPr fontId="2"/>
  </si>
  <si>
    <t>Aggregate baseline emissions for users that consumed equal to or less than 55 kWh of renewable electricity from project renewable electricity systems in year y</t>
    <phoneticPr fontId="2"/>
  </si>
  <si>
    <r>
      <t>tCO</t>
    </r>
    <r>
      <rPr>
        <vertAlign val="sub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/year</t>
    </r>
  </si>
  <si>
    <t>Constant value</t>
    <phoneticPr fontId="2"/>
  </si>
  <si>
    <t>Aggregate baseline emissions for users that consumed more than 55 kWh but equal to or less than 250 kWh of renewable electricity from project renewable electricity systems in year y</t>
    <phoneticPr fontId="2"/>
  </si>
  <si>
    <t>Aggregate baseline emissions for users that consumed greater than 250 kWh of renewable electricity from project renewable electricity systems in year y</t>
    <phoneticPr fontId="2"/>
  </si>
  <si>
    <t>D</t>
    <phoneticPr fontId="2"/>
  </si>
  <si>
    <t xml:space="preserve">14. Rural Electrification </t>
    <phoneticPr fontId="2"/>
  </si>
  <si>
    <t xml:space="preserve">Public facilties </t>
    <phoneticPr fontId="2"/>
  </si>
  <si>
    <t>SMMEs</t>
    <phoneticPr fontId="2"/>
  </si>
  <si>
    <t>Commercial facilities</t>
    <phoneticPr fontId="2"/>
  </si>
  <si>
    <t>Street lights</t>
    <phoneticPr fontId="2"/>
  </si>
  <si>
    <t>Agricultural water pumps</t>
    <phoneticPr fontId="2"/>
  </si>
  <si>
    <t>Small scale industrial facilities</t>
    <phoneticPr fontId="2"/>
  </si>
  <si>
    <t>Emission reduction</t>
    <phoneticPr fontId="2"/>
  </si>
  <si>
    <t>Parameter</t>
    <phoneticPr fontId="2"/>
  </si>
  <si>
    <t>Emission factor of users that consumed equal to or less than 55 kWh of renewable electricity from project renewable electricity systems in year y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</si>
  <si>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/MWh</t>
    </r>
    <phoneticPr fontId="2"/>
  </si>
  <si>
    <t>MWh/year</t>
    <phoneticPr fontId="2"/>
  </si>
  <si>
    <r>
      <t>ER</t>
    </r>
    <r>
      <rPr>
        <vertAlign val="subscript"/>
        <sz val="11"/>
        <color indexed="8"/>
        <rFont val="Arial"/>
        <family val="2"/>
      </rPr>
      <t>y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</si>
  <si>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/year</t>
    </r>
    <phoneticPr fontId="2"/>
  </si>
  <si>
    <r>
      <t>EF</t>
    </r>
    <r>
      <rPr>
        <vertAlign val="subscript"/>
        <sz val="11"/>
        <color indexed="8"/>
        <rFont val="Arial"/>
        <family val="2"/>
      </rPr>
      <t>CO2,55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</si>
  <si>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/MWh</t>
    </r>
    <phoneticPr fontId="2"/>
  </si>
  <si>
    <r>
      <t>EF</t>
    </r>
    <r>
      <rPr>
        <vertAlign val="subscript"/>
        <sz val="11"/>
        <color indexed="8"/>
        <rFont val="Arial"/>
        <family val="2"/>
      </rPr>
      <t>CO2,250</t>
    </r>
    <phoneticPr fontId="2"/>
  </si>
  <si>
    <r>
      <t>EF</t>
    </r>
    <r>
      <rPr>
        <vertAlign val="subscript"/>
        <sz val="11"/>
        <color indexed="8"/>
        <rFont val="Arial"/>
        <family val="2"/>
      </rPr>
      <t>CO2,250,plus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</si>
  <si>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</si>
  <si>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2"/>
  </si>
  <si>
    <r>
      <t>EG</t>
    </r>
    <r>
      <rPr>
        <vertAlign val="subscript"/>
        <sz val="11"/>
        <color indexed="8"/>
        <rFont val="Arial"/>
        <family val="2"/>
      </rPr>
      <t>k,y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</si>
  <si>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/MWh</t>
    </r>
    <phoneticPr fontId="2"/>
  </si>
  <si>
    <r>
      <t>tCO</t>
    </r>
    <r>
      <rPr>
        <vertAlign val="sub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/year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</si>
  <si>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</si>
  <si>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/year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</si>
  <si>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</si>
  <si>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/MWh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</si>
  <si>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/MWh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</si>
  <si>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/MWh</t>
    </r>
    <phoneticPr fontId="2"/>
  </si>
  <si>
    <r>
      <t>Source</t>
    </r>
    <r>
      <rPr>
        <sz val="11"/>
        <color indexed="8"/>
        <rFont val="ＭＳ Ｐゴシック"/>
        <family val="2"/>
        <charset val="128"/>
      </rPr>
      <t>：</t>
    </r>
    <r>
      <rPr>
        <sz val="11"/>
        <color indexed="8"/>
        <rFont val="Arial"/>
        <family val="2"/>
      </rPr>
      <t xml:space="preserve">Small Scale CDM Methodolofy AMS-I.L. (Electrification of rural communities using renewable energy, Version 01) </t>
    </r>
    <phoneticPr fontId="2"/>
  </si>
  <si>
    <t>k</t>
    <phoneticPr fontId="2"/>
  </si>
  <si>
    <t>Emission factor of users/facilities k that consumed electricity greater than 250 kWh</t>
    <phoneticPr fontId="2"/>
  </si>
  <si>
    <t>Electricity delivered by project renewable electricity generation system to users k in year y, where the electricity delivered to the facility is greater than 250 kWh</t>
    <phoneticPr fontId="2"/>
  </si>
  <si>
    <t>Number of users that consumed electricity more than 55 kWh but equal to or less than 250 kWh</t>
    <phoneticPr fontId="2"/>
  </si>
  <si>
    <r>
      <t>P</t>
    </r>
    <r>
      <rPr>
        <sz val="16"/>
        <color indexed="8"/>
        <rFont val="Arial"/>
        <family val="2"/>
      </rPr>
      <t>roject Name</t>
    </r>
    <phoneticPr fontId="2"/>
  </si>
  <si>
    <t>Country</t>
    <phoneticPr fontId="2"/>
  </si>
  <si>
    <t>Emission Reduction</t>
    <phoneticPr fontId="2"/>
  </si>
  <si>
    <r>
      <t>P</t>
    </r>
    <r>
      <rPr>
        <sz val="16"/>
        <color indexed="8"/>
        <rFont val="Arial"/>
        <family val="2"/>
      </rPr>
      <t>roject Name</t>
    </r>
    <phoneticPr fontId="2"/>
  </si>
  <si>
    <t>Country</t>
    <phoneticPr fontId="2"/>
  </si>
  <si>
    <t>Calculations</t>
    <phoneticPr fontId="2"/>
  </si>
  <si>
    <t>*Please provide the source of each data</t>
    <phoneticPr fontId="2"/>
  </si>
  <si>
    <t>Source</t>
    <phoneticPr fontId="2"/>
  </si>
  <si>
    <t>Default value</t>
  </si>
  <si>
    <t>14. Energy / Rural Electrification</t>
    <phoneticPr fontId="2"/>
  </si>
  <si>
    <t>Number of users k that consumed electricity greater than 250 kWh</t>
    <phoneticPr fontId="2"/>
  </si>
  <si>
    <t>Scope 1</t>
    <phoneticPr fontId="2"/>
  </si>
  <si>
    <t>Scope 2</t>
    <phoneticPr fontId="2"/>
  </si>
  <si>
    <t>Scope 3</t>
    <phoneticPr fontId="2"/>
  </si>
  <si>
    <t>Total</t>
    <phoneticPr fontId="2"/>
  </si>
  <si>
    <t>-</t>
    <phoneticPr fontId="24"/>
  </si>
  <si>
    <t>"0" when electricity is generated by renewable energy sources.</t>
    <phoneticPr fontId="2"/>
  </si>
  <si>
    <t>Absolute Emission</t>
  </si>
  <si>
    <r>
      <t>AE</t>
    </r>
    <r>
      <rPr>
        <vertAlign val="subscript"/>
        <sz val="11"/>
        <color indexed="8"/>
        <rFont val="Arial"/>
        <family val="2"/>
      </rPr>
      <t>y</t>
    </r>
    <phoneticPr fontId="2"/>
  </si>
  <si>
    <t>Absolute emission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</si>
</sst>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;[Red]\-#,##0.0"/>
    <numFmt numFmtId="178" formatCode="0.0"/>
    <numFmt numFmtId="179" formatCode="0.0000_ "/>
    <numFmt numFmtId="180" formatCode="#,##0.0_);[Red]\(#,##0.0\)"/>
  </numFmts>
  <fonts count="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2"/>
      <color rgb="FF006100"/>
      <name val="ＭＳ Ｐゴシック"/>
      <family val="2"/>
      <charset val="128"/>
      <scheme val="minor"/>
    </font>
    <font>
      <sz val="16"/>
      <color indexed="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vertAlign val="subscript"/>
      <sz val="11"/>
      <color indexed="8"/>
      <name val="Arial"/>
      <family val="2"/>
    </font>
    <font>
      <sz val="11"/>
      <color rgb="FF006100"/>
      <name val="Arial"/>
      <family val="2"/>
    </font>
    <font>
      <b/>
      <sz val="11"/>
      <color indexed="8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0000"/>
      <name val="Arial"/>
      <family val="2"/>
    </font>
    <font>
      <vertAlign val="subscript"/>
      <sz val="11"/>
      <color rgb="FF000000"/>
      <name val="Arial"/>
      <family val="2"/>
    </font>
    <font>
      <sz val="16"/>
      <color rgb="FF000000"/>
      <name val="Arial"/>
      <family val="2"/>
    </font>
    <font>
      <sz val="11"/>
      <color indexed="8"/>
      <name val="Arial"/>
      <family val="2"/>
    </font>
    <font>
      <sz val="16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Arial"/>
      <family val="2"/>
    </font>
    <font>
      <sz val="6"/>
      <name val="ＭＳ Ｐゴシック"/>
      <family val="2"/>
      <charset val="128"/>
    </font>
    <font>
      <sz val="11"/>
      <color rgb="FF02610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F0CF"/>
        <bgColor indexed="64"/>
      </patternFill>
    </fill>
  </fills>
  <borders count="38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/>
      <top style="medium">
        <color theme="1" tint="0.34998626667073579"/>
      </top>
      <bottom style="thin">
        <color auto="1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auto="1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 tint="0.34998626667073579"/>
      </left>
      <right style="thin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rgb="FF595959"/>
      </left>
      <right style="thin">
        <color auto="1"/>
      </right>
      <top style="thin">
        <color rgb="FF595959"/>
      </top>
      <bottom style="thin">
        <color rgb="FF595959"/>
      </bottom>
      <diagonal/>
    </border>
    <border>
      <left style="thin">
        <color theme="1" tint="0.34998626667073579"/>
      </left>
      <right style="thin">
        <color auto="1"/>
      </right>
      <top style="thin">
        <color theme="1" tint="0.34998626667073579"/>
      </top>
      <bottom/>
      <diagonal/>
    </border>
    <border>
      <left style="thin">
        <color auto="1"/>
      </left>
      <right style="thin">
        <color theme="1" tint="0.34998626667073579"/>
      </right>
      <top style="thin">
        <color auto="1"/>
      </top>
      <bottom style="thin">
        <color auto="1"/>
      </bottom>
      <diagonal/>
    </border>
    <border>
      <left style="thin">
        <color rgb="FF595959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auto="1"/>
      </top>
      <bottom/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 tint="0.34998626667073579"/>
      </bottom>
      <diagonal/>
    </border>
  </borders>
  <cellStyleXfs count="41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7" borderId="11" applyNumberFormat="0" applyFont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38" fontId="8" fillId="0" borderId="0" xfId="0" applyNumberFormat="1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77" fontId="8" fillId="0" borderId="0" xfId="0" applyNumberFormat="1" applyFont="1">
      <alignment vertical="center"/>
    </xf>
    <xf numFmtId="0" fontId="14" fillId="0" borderId="0" xfId="0" applyFont="1">
      <alignment vertical="center"/>
    </xf>
    <xf numFmtId="0" fontId="9" fillId="6" borderId="5" xfId="0" applyFont="1" applyFill="1" applyBorder="1">
      <alignment vertical="center"/>
    </xf>
    <xf numFmtId="0" fontId="8" fillId="6" borderId="4" xfId="0" applyFont="1" applyFill="1" applyBorder="1">
      <alignment vertical="center"/>
    </xf>
    <xf numFmtId="0" fontId="9" fillId="6" borderId="5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8" fillId="4" borderId="12" xfId="0" applyFont="1" applyFill="1" applyBorder="1">
      <alignment vertical="center"/>
    </xf>
    <xf numFmtId="0" fontId="8" fillId="4" borderId="6" xfId="0" applyFont="1" applyFill="1" applyBorder="1">
      <alignment vertical="center"/>
    </xf>
    <xf numFmtId="0" fontId="8" fillId="0" borderId="7" xfId="0" applyFont="1" applyBorder="1">
      <alignment vertical="center"/>
    </xf>
    <xf numFmtId="0" fontId="8" fillId="0" borderId="13" xfId="0" applyFont="1" applyBorder="1">
      <alignment vertical="center"/>
    </xf>
    <xf numFmtId="0" fontId="8" fillId="4" borderId="14" xfId="0" applyFont="1" applyFill="1" applyBorder="1">
      <alignment vertical="center"/>
    </xf>
    <xf numFmtId="0" fontId="8" fillId="4" borderId="8" xfId="0" applyFont="1" applyFill="1" applyBorder="1">
      <alignment vertical="center"/>
    </xf>
    <xf numFmtId="0" fontId="8" fillId="0" borderId="1" xfId="0" applyFont="1" applyBorder="1">
      <alignment vertical="center"/>
    </xf>
    <xf numFmtId="0" fontId="8" fillId="0" borderId="15" xfId="0" applyFont="1" applyBorder="1">
      <alignment vertical="center"/>
    </xf>
    <xf numFmtId="0" fontId="8" fillId="4" borderId="16" xfId="0" applyFont="1" applyFill="1" applyBorder="1">
      <alignment vertical="center"/>
    </xf>
    <xf numFmtId="0" fontId="8" fillId="0" borderId="0" xfId="156" applyFont="1" applyFill="1" applyBorder="1" applyAlignment="1">
      <alignment vertical="center"/>
    </xf>
    <xf numFmtId="38" fontId="8" fillId="2" borderId="1" xfId="1" applyFont="1" applyFill="1" applyBorder="1">
      <alignment vertical="center"/>
    </xf>
    <xf numFmtId="0" fontId="8" fillId="0" borderId="0" xfId="156" applyFont="1" applyFill="1" applyBorder="1" applyAlignment="1">
      <alignment horizontal="center" vertical="center"/>
    </xf>
    <xf numFmtId="0" fontId="8" fillId="0" borderId="0" xfId="156" applyFont="1" applyFill="1" applyBorder="1" applyAlignment="1">
      <alignment vertical="center" shrinkToFit="1"/>
    </xf>
    <xf numFmtId="176" fontId="8" fillId="0" borderId="0" xfId="0" applyNumberFormat="1" applyFont="1">
      <alignment vertical="center"/>
    </xf>
    <xf numFmtId="0" fontId="8" fillId="0" borderId="0" xfId="156" applyFont="1" applyFill="1" applyBorder="1" applyAlignment="1">
      <alignment horizontal="right" vertical="center"/>
    </xf>
    <xf numFmtId="178" fontId="8" fillId="0" borderId="0" xfId="156" applyNumberFormat="1" applyFont="1" applyFill="1" applyBorder="1" applyAlignment="1">
      <alignment vertical="center"/>
    </xf>
    <xf numFmtId="178" fontId="8" fillId="0" borderId="0" xfId="0" applyNumberFormat="1" applyFont="1">
      <alignment vertical="center"/>
    </xf>
    <xf numFmtId="179" fontId="8" fillId="0" borderId="0" xfId="0" applyNumberFormat="1" applyFont="1">
      <alignment vertical="center"/>
    </xf>
    <xf numFmtId="38" fontId="8" fillId="0" borderId="0" xfId="1" applyFont="1">
      <alignment vertical="center"/>
    </xf>
    <xf numFmtId="2" fontId="8" fillId="0" borderId="0" xfId="0" applyNumberFormat="1" applyFont="1">
      <alignment vertical="center"/>
    </xf>
    <xf numFmtId="3" fontId="8" fillId="0" borderId="0" xfId="0" applyNumberFormat="1" applyFont="1">
      <alignment vertical="center"/>
    </xf>
    <xf numFmtId="0" fontId="8" fillId="5" borderId="1" xfId="0" applyFont="1" applyFill="1" applyBorder="1" applyAlignment="1">
      <alignment vertical="center" wrapText="1"/>
    </xf>
    <xf numFmtId="0" fontId="8" fillId="5" borderId="3" xfId="0" applyFont="1" applyFill="1" applyBorder="1">
      <alignment vertical="center"/>
    </xf>
    <xf numFmtId="180" fontId="8" fillId="2" borderId="1" xfId="1" applyNumberFormat="1" applyFont="1" applyFill="1" applyBorder="1">
      <alignment vertical="center"/>
    </xf>
    <xf numFmtId="0" fontId="8" fillId="4" borderId="12" xfId="0" applyFont="1" applyFill="1" applyBorder="1" applyAlignment="1">
      <alignment vertical="center" wrapText="1"/>
    </xf>
    <xf numFmtId="0" fontId="16" fillId="0" borderId="22" xfId="0" applyFont="1" applyBorder="1">
      <alignment vertical="center"/>
    </xf>
    <xf numFmtId="0" fontId="8" fillId="4" borderId="19" xfId="0" applyFont="1" applyFill="1" applyBorder="1">
      <alignment vertical="center"/>
    </xf>
    <xf numFmtId="0" fontId="8" fillId="0" borderId="3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24" xfId="0" applyFont="1" applyBorder="1">
      <alignment vertical="center"/>
    </xf>
    <xf numFmtId="0" fontId="16" fillId="0" borderId="25" xfId="0" applyFont="1" applyBorder="1">
      <alignment vertical="center"/>
    </xf>
    <xf numFmtId="0" fontId="18" fillId="0" borderId="0" xfId="0" applyFont="1" applyAlignment="1">
      <alignment horizontal="left" vertical="center"/>
    </xf>
    <xf numFmtId="0" fontId="11" fillId="8" borderId="1" xfId="233" applyNumberFormat="1" applyFont="1" applyBorder="1" applyAlignment="1">
      <alignment vertical="center"/>
    </xf>
    <xf numFmtId="0" fontId="8" fillId="9" borderId="1" xfId="1" applyNumberFormat="1" applyFont="1" applyFill="1" applyBorder="1">
      <alignment vertical="center"/>
    </xf>
    <xf numFmtId="0" fontId="8" fillId="9" borderId="1" xfId="1" applyNumberFormat="1" applyFont="1" applyFill="1" applyBorder="1" applyAlignment="1">
      <alignment horizontal="right" vertical="center"/>
    </xf>
    <xf numFmtId="0" fontId="8" fillId="0" borderId="7" xfId="1" applyNumberFormat="1" applyFont="1" applyBorder="1">
      <alignment vertical="center"/>
    </xf>
    <xf numFmtId="0" fontId="8" fillId="0" borderId="1" xfId="1" applyNumberFormat="1" applyFont="1" applyFill="1" applyBorder="1">
      <alignment vertical="center"/>
    </xf>
    <xf numFmtId="0" fontId="8" fillId="0" borderId="7" xfId="1" applyNumberFormat="1" applyFont="1" applyFill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9" fillId="3" borderId="27" xfId="0" applyFont="1" applyFill="1" applyBorder="1" applyAlignment="1">
      <alignment horizontal="center" vertical="center"/>
    </xf>
    <xf numFmtId="0" fontId="8" fillId="10" borderId="1" xfId="1" applyNumberFormat="1" applyFont="1" applyFill="1" applyBorder="1">
      <alignment vertical="center"/>
    </xf>
    <xf numFmtId="0" fontId="16" fillId="11" borderId="28" xfId="0" applyFont="1" applyFill="1" applyBorder="1" applyAlignment="1">
      <alignment horizontal="left" vertical="center"/>
    </xf>
    <xf numFmtId="0" fontId="8" fillId="12" borderId="1" xfId="1" applyNumberFormat="1" applyFont="1" applyFill="1" applyBorder="1">
      <alignment vertical="center"/>
    </xf>
    <xf numFmtId="0" fontId="8" fillId="12" borderId="1" xfId="1" applyNumberFormat="1" applyFont="1" applyFill="1" applyBorder="1" applyAlignment="1">
      <alignment horizontal="right" vertical="center"/>
    </xf>
    <xf numFmtId="0" fontId="8" fillId="12" borderId="1" xfId="0" applyFont="1" applyFill="1" applyBorder="1">
      <alignment vertical="center"/>
    </xf>
    <xf numFmtId="0" fontId="8" fillId="5" borderId="19" xfId="0" applyFont="1" applyFill="1" applyBorder="1">
      <alignment vertical="center"/>
    </xf>
    <xf numFmtId="0" fontId="8" fillId="5" borderId="29" xfId="0" applyFont="1" applyFill="1" applyBorder="1">
      <alignment vertical="center"/>
    </xf>
    <xf numFmtId="38" fontId="11" fillId="8" borderId="19" xfId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38" fontId="11" fillId="0" borderId="0" xfId="233" applyNumberFormat="1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34" xfId="0" applyFont="1" applyFill="1" applyBorder="1">
      <alignment vertical="center"/>
    </xf>
    <xf numFmtId="0" fontId="8" fillId="5" borderId="35" xfId="0" applyFont="1" applyFill="1" applyBorder="1">
      <alignment vertical="center"/>
    </xf>
    <xf numFmtId="0" fontId="8" fillId="5" borderId="2" xfId="0" applyFont="1" applyFill="1" applyBorder="1">
      <alignment vertical="center"/>
    </xf>
    <xf numFmtId="0" fontId="8" fillId="5" borderId="36" xfId="0" applyFont="1" applyFill="1" applyBorder="1">
      <alignment vertical="center"/>
    </xf>
    <xf numFmtId="0" fontId="8" fillId="5" borderId="37" xfId="0" applyFont="1" applyFill="1" applyBorder="1">
      <alignment vertical="center"/>
    </xf>
    <xf numFmtId="38" fontId="11" fillId="8" borderId="37" xfId="1" applyFont="1" applyFill="1" applyBorder="1" applyAlignment="1">
      <alignment horizontal="center" vertical="center"/>
    </xf>
    <xf numFmtId="0" fontId="8" fillId="5" borderId="6" xfId="0" applyFont="1" applyFill="1" applyBorder="1">
      <alignment vertical="center"/>
    </xf>
    <xf numFmtId="38" fontId="25" fillId="13" borderId="36" xfId="233" applyNumberFormat="1" applyFont="1" applyFill="1" applyBorder="1" applyAlignment="1">
      <alignment vertical="center"/>
    </xf>
    <xf numFmtId="38" fontId="11" fillId="8" borderId="19" xfId="1" applyFont="1" applyFill="1" applyBorder="1" applyAlignment="1">
      <alignment horizontal="right" vertical="center"/>
    </xf>
    <xf numFmtId="0" fontId="21" fillId="10" borderId="17" xfId="0" applyFont="1" applyFill="1" applyBorder="1" applyAlignment="1">
      <alignment horizontal="left" vertical="center"/>
    </xf>
    <xf numFmtId="0" fontId="22" fillId="10" borderId="26" xfId="0" applyFont="1" applyFill="1" applyBorder="1" applyAlignment="1">
      <alignment horizontal="left" vertical="center"/>
    </xf>
    <xf numFmtId="0" fontId="22" fillId="10" borderId="18" xfId="0" applyFont="1" applyFill="1" applyBorder="1" applyAlignment="1">
      <alignment horizontal="left" vertical="center"/>
    </xf>
    <xf numFmtId="0" fontId="8" fillId="5" borderId="20" xfId="0" applyFont="1" applyFill="1" applyBorder="1">
      <alignment vertical="center"/>
    </xf>
    <xf numFmtId="0" fontId="8" fillId="5" borderId="21" xfId="0" applyFont="1" applyFill="1" applyBorder="1">
      <alignment vertical="center"/>
    </xf>
    <xf numFmtId="0" fontId="8" fillId="5" borderId="3" xfId="0" applyFont="1" applyFill="1" applyBorder="1" applyAlignment="1">
      <alignment vertical="center" wrapText="1"/>
    </xf>
    <xf numFmtId="0" fontId="8" fillId="5" borderId="20" xfId="0" applyFont="1" applyFill="1" applyBorder="1" applyAlignment="1">
      <alignment vertical="center" wrapText="1"/>
    </xf>
    <xf numFmtId="0" fontId="8" fillId="5" borderId="21" xfId="0" applyFont="1" applyFill="1" applyBorder="1" applyAlignment="1">
      <alignment vertical="center" wrapText="1"/>
    </xf>
    <xf numFmtId="0" fontId="8" fillId="5" borderId="3" xfId="0" applyFont="1" applyFill="1" applyBorder="1">
      <alignment vertical="center"/>
    </xf>
    <xf numFmtId="0" fontId="8" fillId="5" borderId="31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8" fillId="5" borderId="30" xfId="0" applyFont="1" applyFill="1" applyBorder="1" applyAlignment="1">
      <alignment horizontal="left" vertical="center"/>
    </xf>
  </cellXfs>
  <cellStyles count="416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4" builtinId="8" hidden="1"/>
    <cellStyle name="ハイパーリンク" xfId="236" builtinId="8" hidden="1"/>
    <cellStyle name="ハイパーリンク" xfId="238" builtinId="8" hidden="1"/>
    <cellStyle name="ハイパーリンク" xfId="240" builtinId="8" hidden="1"/>
    <cellStyle name="ハイパーリンク" xfId="242" builtinId="8" hidden="1"/>
    <cellStyle name="ハイパーリンク" xfId="244" builtinId="8" hidden="1"/>
    <cellStyle name="ハイパーリンク" xfId="246" builtinId="8" hidden="1"/>
    <cellStyle name="ハイパーリンク" xfId="248" builtinId="8" hidden="1"/>
    <cellStyle name="ハイパーリンク" xfId="250" builtinId="8" hidden="1"/>
    <cellStyle name="ハイパーリンク" xfId="252" builtinId="8" hidden="1"/>
    <cellStyle name="ハイパーリンク" xfId="254" builtinId="8" hidden="1"/>
    <cellStyle name="ハイパーリンク" xfId="256" builtinId="8" hidden="1"/>
    <cellStyle name="ハイパーリンク" xfId="258" builtinId="8" hidden="1"/>
    <cellStyle name="ハイパーリンク" xfId="260" builtinId="8" hidden="1"/>
    <cellStyle name="ハイパーリンク" xfId="262" builtinId="8" hidden="1"/>
    <cellStyle name="ハイパーリンク" xfId="264" builtinId="8" hidden="1"/>
    <cellStyle name="ハイパーリンク" xfId="266" builtinId="8" hidden="1"/>
    <cellStyle name="ハイパーリンク" xfId="268" builtinId="8" hidden="1"/>
    <cellStyle name="ハイパーリンク" xfId="270" builtinId="8" hidden="1"/>
    <cellStyle name="ハイパーリンク" xfId="272" builtinId="8" hidden="1"/>
    <cellStyle name="ハイパーリンク" xfId="274" builtinId="8" hidden="1"/>
    <cellStyle name="ハイパーリンク" xfId="276" builtinId="8" hidden="1"/>
    <cellStyle name="ハイパーリンク" xfId="278" builtinId="8" hidden="1"/>
    <cellStyle name="ハイパーリンク" xfId="280" builtinId="8" hidden="1"/>
    <cellStyle name="ハイパーリンク" xfId="282" builtinId="8" hidden="1"/>
    <cellStyle name="ハイパーリンク" xfId="284" builtinId="8" hidden="1"/>
    <cellStyle name="ハイパーリンク" xfId="286" builtinId="8" hidden="1"/>
    <cellStyle name="ハイパーリンク" xfId="288" builtinId="8" hidden="1"/>
    <cellStyle name="ハイパーリンク" xfId="290" builtinId="8" hidden="1"/>
    <cellStyle name="ハイパーリンク" xfId="292" builtinId="8" hidden="1"/>
    <cellStyle name="ハイパーリンク" xfId="294" builtinId="8" hidden="1"/>
    <cellStyle name="ハイパーリンク" xfId="296" builtinId="8" hidden="1"/>
    <cellStyle name="ハイパーリンク" xfId="298" builtinId="8" hidden="1"/>
    <cellStyle name="ハイパーリンク" xfId="300" builtinId="8" hidden="1"/>
    <cellStyle name="ハイパーリンク" xfId="302" builtinId="8" hidden="1"/>
    <cellStyle name="ハイパーリンク" xfId="304" builtinId="8" hidden="1"/>
    <cellStyle name="ハイパーリンク" xfId="306" builtinId="8" hidden="1"/>
    <cellStyle name="ハイパーリンク" xfId="308" builtinId="8" hidden="1"/>
    <cellStyle name="ハイパーリンク" xfId="310" builtinId="8" hidden="1"/>
    <cellStyle name="ハイパーリンク" xfId="312" builtinId="8" hidden="1"/>
    <cellStyle name="ハイパーリンク" xfId="314" builtinId="8" hidden="1"/>
    <cellStyle name="ハイパーリンク" xfId="316" builtinId="8" hidden="1"/>
    <cellStyle name="ハイパーリンク" xfId="318" builtinId="8" hidden="1"/>
    <cellStyle name="ハイパーリンク" xfId="320" builtinId="8" hidden="1"/>
    <cellStyle name="ハイパーリンク" xfId="322" builtinId="8" hidden="1"/>
    <cellStyle name="ハイパーリンク" xfId="324" builtinId="8" hidden="1"/>
    <cellStyle name="ハイパーリンク" xfId="326" builtinId="8" hidden="1"/>
    <cellStyle name="ハイパーリンク" xfId="328" builtinId="8" hidden="1"/>
    <cellStyle name="ハイパーリンク" xfId="330" builtinId="8" hidden="1"/>
    <cellStyle name="ハイパーリンク" xfId="332" builtinId="8" hidden="1"/>
    <cellStyle name="ハイパーリンク" xfId="334" builtinId="8" hidden="1"/>
    <cellStyle name="ハイパーリンク" xfId="336" builtinId="8" hidden="1"/>
    <cellStyle name="ハイパーリンク" xfId="338" builtinId="8" hidden="1"/>
    <cellStyle name="ハイパーリンク" xfId="340" builtinId="8" hidden="1"/>
    <cellStyle name="ハイパーリンク" xfId="342" builtinId="8" hidden="1"/>
    <cellStyle name="ハイパーリンク" xfId="344" builtinId="8" hidden="1"/>
    <cellStyle name="ハイパーリンク" xfId="346" builtinId="8" hidden="1"/>
    <cellStyle name="ハイパーリンク" xfId="348" builtinId="8" hidden="1"/>
    <cellStyle name="ハイパーリンク" xfId="350" builtinId="8" hidden="1"/>
    <cellStyle name="ハイパーリンク" xfId="352" builtinId="8" hidden="1"/>
    <cellStyle name="ハイパーリンク" xfId="354" builtinId="8" hidden="1"/>
    <cellStyle name="ハイパーリンク" xfId="356" builtinId="8" hidden="1"/>
    <cellStyle name="ハイパーリンク" xfId="358" builtinId="8" hidden="1"/>
    <cellStyle name="ハイパーリンク" xfId="360" builtinId="8" hidden="1"/>
    <cellStyle name="ハイパーリンク" xfId="362" builtinId="8" hidden="1"/>
    <cellStyle name="ハイパーリンク" xfId="364" builtinId="8" hidden="1"/>
    <cellStyle name="ハイパーリンク" xfId="366" builtinId="8" hidden="1"/>
    <cellStyle name="ハイパーリンク" xfId="368" builtinId="8" hidden="1"/>
    <cellStyle name="ハイパーリンク" xfId="370" builtinId="8" hidden="1"/>
    <cellStyle name="ハイパーリンク" xfId="372" builtinId="8" hidden="1"/>
    <cellStyle name="ハイパーリンク" xfId="374" builtinId="8" hidden="1"/>
    <cellStyle name="ハイパーリンク" xfId="376" builtinId="8" hidden="1"/>
    <cellStyle name="ハイパーリンク" xfId="378" builtinId="8" hidden="1"/>
    <cellStyle name="ハイパーリンク" xfId="380" builtinId="8" hidden="1"/>
    <cellStyle name="ハイパーリンク" xfId="382" builtinId="8" hidden="1"/>
    <cellStyle name="ハイパーリンク" xfId="384" builtinId="8" hidden="1"/>
    <cellStyle name="ハイパーリンク" xfId="386" builtinId="8" hidden="1"/>
    <cellStyle name="ハイパーリンク" xfId="388" builtinId="8" hidden="1"/>
    <cellStyle name="ハイパーリンク" xfId="390" builtinId="8" hidden="1"/>
    <cellStyle name="ハイパーリンク" xfId="392" builtinId="8" hidden="1"/>
    <cellStyle name="ハイパーリンク" xfId="394" builtinId="8" hidden="1"/>
    <cellStyle name="ハイパーリンク" xfId="396" builtinId="8" hidden="1"/>
    <cellStyle name="ハイパーリンク" xfId="398" builtinId="8" hidden="1"/>
    <cellStyle name="ハイパーリンク" xfId="400" builtinId="8" hidden="1"/>
    <cellStyle name="ハイパーリンク" xfId="402" builtinId="8" hidden="1"/>
    <cellStyle name="ハイパーリンク" xfId="404" builtinId="8" hidden="1"/>
    <cellStyle name="ハイパーリンク" xfId="406" builtinId="8" hidden="1"/>
    <cellStyle name="ハイパーリンク" xfId="408" builtinId="8" hidden="1"/>
    <cellStyle name="ハイパーリンク" xfId="410" builtinId="8" hidden="1"/>
    <cellStyle name="ハイパーリンク" xfId="412" builtinId="8" hidden="1"/>
    <cellStyle name="ハイパーリンク" xfId="414" builtinId="8" hidden="1"/>
    <cellStyle name="メモ" xfId="156" builtinId="10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5" builtinId="9" hidden="1"/>
    <cellStyle name="表示済みのハイパーリンク" xfId="237" builtinId="9" hidden="1"/>
    <cellStyle name="表示済みのハイパーリンク" xfId="239" builtinId="9" hidden="1"/>
    <cellStyle name="表示済みのハイパーリンク" xfId="241" builtinId="9" hidden="1"/>
    <cellStyle name="表示済みのハイパーリンク" xfId="243" builtinId="9" hidden="1"/>
    <cellStyle name="表示済みのハイパーリンク" xfId="245" builtinId="9" hidden="1"/>
    <cellStyle name="表示済みのハイパーリンク" xfId="247" builtinId="9" hidden="1"/>
    <cellStyle name="表示済みのハイパーリンク" xfId="249" builtinId="9" hidden="1"/>
    <cellStyle name="表示済みのハイパーリンク" xfId="251" builtinId="9" hidden="1"/>
    <cellStyle name="表示済みのハイパーリンク" xfId="253" builtinId="9" hidden="1"/>
    <cellStyle name="表示済みのハイパーリンク" xfId="255" builtinId="9" hidden="1"/>
    <cellStyle name="表示済みのハイパーリンク" xfId="257" builtinId="9" hidden="1"/>
    <cellStyle name="表示済みのハイパーリンク" xfId="259" builtinId="9" hidden="1"/>
    <cellStyle name="表示済みのハイパーリンク" xfId="261" builtinId="9" hidden="1"/>
    <cellStyle name="表示済みのハイパーリンク" xfId="263" builtinId="9" hidden="1"/>
    <cellStyle name="表示済みのハイパーリンク" xfId="265" builtinId="9" hidden="1"/>
    <cellStyle name="表示済みのハイパーリンク" xfId="267" builtinId="9" hidden="1"/>
    <cellStyle name="表示済みのハイパーリンク" xfId="269" builtinId="9" hidden="1"/>
    <cellStyle name="表示済みのハイパーリンク" xfId="271" builtinId="9" hidden="1"/>
    <cellStyle name="表示済みのハイパーリンク" xfId="273" builtinId="9" hidden="1"/>
    <cellStyle name="表示済みのハイパーリンク" xfId="275" builtinId="9" hidden="1"/>
    <cellStyle name="表示済みのハイパーリンク" xfId="277" builtinId="9" hidden="1"/>
    <cellStyle name="表示済みのハイパーリンク" xfId="279" builtinId="9" hidden="1"/>
    <cellStyle name="表示済みのハイパーリンク" xfId="281" builtinId="9" hidden="1"/>
    <cellStyle name="表示済みのハイパーリンク" xfId="283" builtinId="9" hidden="1"/>
    <cellStyle name="表示済みのハイパーリンク" xfId="285" builtinId="9" hidden="1"/>
    <cellStyle name="表示済みのハイパーリンク" xfId="287" builtinId="9" hidden="1"/>
    <cellStyle name="表示済みのハイパーリンク" xfId="289" builtinId="9" hidden="1"/>
    <cellStyle name="表示済みのハイパーリンク" xfId="291" builtinId="9" hidden="1"/>
    <cellStyle name="表示済みのハイパーリンク" xfId="293" builtinId="9" hidden="1"/>
    <cellStyle name="表示済みのハイパーリンク" xfId="295" builtinId="9" hidden="1"/>
    <cellStyle name="表示済みのハイパーリンク" xfId="297" builtinId="9" hidden="1"/>
    <cellStyle name="表示済みのハイパーリンク" xfId="299" builtinId="9" hidden="1"/>
    <cellStyle name="表示済みのハイパーリンク" xfId="301" builtinId="9" hidden="1"/>
    <cellStyle name="表示済みのハイパーリンク" xfId="303" builtinId="9" hidden="1"/>
    <cellStyle name="表示済みのハイパーリンク" xfId="305" builtinId="9" hidden="1"/>
    <cellStyle name="表示済みのハイパーリンク" xfId="307" builtinId="9" hidden="1"/>
    <cellStyle name="表示済みのハイパーリンク" xfId="309" builtinId="9" hidden="1"/>
    <cellStyle name="表示済みのハイパーリンク" xfId="311" builtinId="9" hidden="1"/>
    <cellStyle name="表示済みのハイパーリンク" xfId="313" builtinId="9" hidden="1"/>
    <cellStyle name="表示済みのハイパーリンク" xfId="315" builtinId="9" hidden="1"/>
    <cellStyle name="表示済みのハイパーリンク" xfId="317" builtinId="9" hidden="1"/>
    <cellStyle name="表示済みのハイパーリンク" xfId="319" builtinId="9" hidden="1"/>
    <cellStyle name="表示済みのハイパーリンク" xfId="321" builtinId="9" hidden="1"/>
    <cellStyle name="表示済みのハイパーリンク" xfId="323" builtinId="9" hidden="1"/>
    <cellStyle name="表示済みのハイパーリンク" xfId="325" builtinId="9" hidden="1"/>
    <cellStyle name="表示済みのハイパーリンク" xfId="327" builtinId="9" hidden="1"/>
    <cellStyle name="表示済みのハイパーリンク" xfId="329" builtinId="9" hidden="1"/>
    <cellStyle name="表示済みのハイパーリンク" xfId="331" builtinId="9" hidden="1"/>
    <cellStyle name="表示済みのハイパーリンク" xfId="333" builtinId="9" hidden="1"/>
    <cellStyle name="表示済みのハイパーリンク" xfId="335" builtinId="9" hidden="1"/>
    <cellStyle name="表示済みのハイパーリンク" xfId="337" builtinId="9" hidden="1"/>
    <cellStyle name="表示済みのハイパーリンク" xfId="339" builtinId="9" hidden="1"/>
    <cellStyle name="表示済みのハイパーリンク" xfId="341" builtinId="9" hidden="1"/>
    <cellStyle name="表示済みのハイパーリンク" xfId="343" builtinId="9" hidden="1"/>
    <cellStyle name="表示済みのハイパーリンク" xfId="345" builtinId="9" hidden="1"/>
    <cellStyle name="表示済みのハイパーリンク" xfId="347" builtinId="9" hidden="1"/>
    <cellStyle name="表示済みのハイパーリンク" xfId="349" builtinId="9" hidden="1"/>
    <cellStyle name="表示済みのハイパーリンク" xfId="351" builtinId="9" hidden="1"/>
    <cellStyle name="表示済みのハイパーリンク" xfId="353" builtinId="9" hidden="1"/>
    <cellStyle name="表示済みのハイパーリンク" xfId="355" builtinId="9" hidden="1"/>
    <cellStyle name="表示済みのハイパーリンク" xfId="357" builtinId="9" hidden="1"/>
    <cellStyle name="表示済みのハイパーリンク" xfId="359" builtinId="9" hidden="1"/>
    <cellStyle name="表示済みのハイパーリンク" xfId="361" builtinId="9" hidden="1"/>
    <cellStyle name="表示済みのハイパーリンク" xfId="363" builtinId="9" hidden="1"/>
    <cellStyle name="表示済みのハイパーリンク" xfId="365" builtinId="9" hidden="1"/>
    <cellStyle name="表示済みのハイパーリンク" xfId="367" builtinId="9" hidden="1"/>
    <cellStyle name="表示済みのハイパーリンク" xfId="369" builtinId="9" hidden="1"/>
    <cellStyle name="表示済みのハイパーリンク" xfId="371" builtinId="9" hidden="1"/>
    <cellStyle name="表示済みのハイパーリンク" xfId="373" builtinId="9" hidden="1"/>
    <cellStyle name="表示済みのハイパーリンク" xfId="375" builtinId="9" hidden="1"/>
    <cellStyle name="表示済みのハイパーリンク" xfId="377" builtinId="9" hidden="1"/>
    <cellStyle name="表示済みのハイパーリンク" xfId="379" builtinId="9" hidden="1"/>
    <cellStyle name="表示済みのハイパーリンク" xfId="381" builtinId="9" hidden="1"/>
    <cellStyle name="表示済みのハイパーリンク" xfId="383" builtinId="9" hidden="1"/>
    <cellStyle name="表示済みのハイパーリンク" xfId="385" builtinId="9" hidden="1"/>
    <cellStyle name="表示済みのハイパーリンク" xfId="387" builtinId="9" hidden="1"/>
    <cellStyle name="表示済みのハイパーリンク" xfId="389" builtinId="9" hidden="1"/>
    <cellStyle name="表示済みのハイパーリンク" xfId="391" builtinId="9" hidden="1"/>
    <cellStyle name="表示済みのハイパーリンク" xfId="393" builtinId="9" hidden="1"/>
    <cellStyle name="表示済みのハイパーリンク" xfId="395" builtinId="9" hidden="1"/>
    <cellStyle name="表示済みのハイパーリンク" xfId="397" builtinId="9" hidden="1"/>
    <cellStyle name="表示済みのハイパーリンク" xfId="399" builtinId="9" hidden="1"/>
    <cellStyle name="表示済みのハイパーリンク" xfId="401" builtinId="9" hidden="1"/>
    <cellStyle name="表示済みのハイパーリンク" xfId="403" builtinId="9" hidden="1"/>
    <cellStyle name="表示済みのハイパーリンク" xfId="405" builtinId="9" hidden="1"/>
    <cellStyle name="表示済みのハイパーリンク" xfId="407" builtinId="9" hidden="1"/>
    <cellStyle name="表示済みのハイパーリンク" xfId="409" builtinId="9" hidden="1"/>
    <cellStyle name="表示済みのハイパーリンク" xfId="411" builtinId="9" hidden="1"/>
    <cellStyle name="表示済みのハイパーリンク" xfId="413" builtinId="9" hidden="1"/>
    <cellStyle name="表示済みのハイパーリンク" xfId="415" builtinId="9" hidden="1"/>
    <cellStyle name="良い" xfId="233" builtinId="26"/>
  </cellStyles>
  <dxfs count="2">
    <dxf>
      <fill>
        <patternFill>
          <bgColor indexed="45"/>
        </patternFill>
      </fill>
    </dxf>
    <dxf>
      <fill>
        <patternFill patternType="none">
          <bgColor indexed="65"/>
        </patternFill>
      </fill>
      <border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3"/>
  <sheetViews>
    <sheetView tabSelected="1" zoomScaleNormal="100" workbookViewId="0"/>
  </sheetViews>
  <sheetFormatPr baseColWidth="10" defaultColWidth="8.83203125" defaultRowHeight="14"/>
  <cols>
    <col min="1" max="1" width="3.33203125" style="2" customWidth="1"/>
    <col min="2" max="2" width="13" style="7" customWidth="1"/>
    <col min="3" max="3" width="58.6640625" style="2" customWidth="1"/>
    <col min="4" max="4" width="28.1640625" style="2" customWidth="1"/>
    <col min="5" max="5" width="12.6640625" style="2" customWidth="1"/>
    <col min="6" max="6" width="19.83203125" style="2" customWidth="1"/>
    <col min="7" max="7" width="40.83203125" style="2" customWidth="1"/>
    <col min="8" max="16384" width="8.83203125" style="2"/>
  </cols>
  <sheetData>
    <row r="1" spans="2:7" ht="28" customHeight="1">
      <c r="B1" s="1" t="s">
        <v>69</v>
      </c>
    </row>
    <row r="2" spans="2:7" s="58" customFormat="1" ht="19" customHeight="1">
      <c r="B2" s="59"/>
    </row>
    <row r="3" spans="2:7" s="58" customFormat="1" ht="19" customHeight="1">
      <c r="B3" s="60" t="s">
        <v>60</v>
      </c>
    </row>
    <row r="4" spans="2:7" s="58" customFormat="1" ht="19" customHeight="1">
      <c r="B4" s="86"/>
      <c r="C4" s="87"/>
      <c r="D4" s="87"/>
      <c r="E4" s="87"/>
      <c r="F4" s="88"/>
    </row>
    <row r="5" spans="2:7" s="58" customFormat="1" ht="19" customHeight="1">
      <c r="B5" s="61"/>
      <c r="C5" s="62"/>
      <c r="D5" s="62"/>
      <c r="E5" s="62"/>
      <c r="F5" s="62"/>
    </row>
    <row r="6" spans="2:7" s="58" customFormat="1" ht="19.5" customHeight="1">
      <c r="B6" s="60" t="s">
        <v>61</v>
      </c>
    </row>
    <row r="7" spans="2:7" s="58" customFormat="1" ht="19" customHeight="1">
      <c r="B7" s="86"/>
      <c r="C7" s="87"/>
      <c r="D7" s="87"/>
      <c r="E7" s="87"/>
      <c r="F7" s="88"/>
    </row>
    <row r="8" spans="2:7" s="58" customFormat="1" ht="19" customHeight="1">
      <c r="B8" s="59"/>
    </row>
    <row r="9" spans="2:7" s="58" customFormat="1" ht="19" customHeight="1">
      <c r="B9" s="59"/>
    </row>
    <row r="10" spans="2:7" s="58" customFormat="1" ht="19" customHeight="1">
      <c r="B10" s="60" t="s">
        <v>62</v>
      </c>
    </row>
    <row r="11" spans="2:7" ht="19" customHeight="1">
      <c r="B11" s="76"/>
      <c r="C11" s="77"/>
      <c r="D11" s="77"/>
      <c r="E11" s="3" t="s">
        <v>3</v>
      </c>
      <c r="F11" s="4" t="s">
        <v>4</v>
      </c>
    </row>
    <row r="12" spans="2:7" ht="19" customHeight="1">
      <c r="B12" s="5" t="s">
        <v>38</v>
      </c>
      <c r="C12" s="78" t="s">
        <v>33</v>
      </c>
      <c r="D12" s="79"/>
      <c r="E12" s="52">
        <f>Calculations!E12</f>
        <v>0</v>
      </c>
      <c r="F12" s="6" t="s">
        <v>39</v>
      </c>
    </row>
    <row r="13" spans="2:7" ht="18" customHeight="1">
      <c r="E13" s="75"/>
    </row>
    <row r="14" spans="2:7" ht="18" customHeight="1">
      <c r="B14" s="1" t="s">
        <v>77</v>
      </c>
      <c r="E14" s="75"/>
    </row>
    <row r="15" spans="2:7" ht="18" customHeight="1">
      <c r="B15" s="76"/>
      <c r="C15" s="77"/>
      <c r="D15" s="77"/>
      <c r="E15" s="3" t="s">
        <v>3</v>
      </c>
      <c r="F15" s="4" t="s">
        <v>4</v>
      </c>
    </row>
    <row r="16" spans="2:7" ht="19" customHeight="1">
      <c r="B16" s="95" t="s">
        <v>78</v>
      </c>
      <c r="C16" s="98" t="s">
        <v>79</v>
      </c>
      <c r="D16" s="72" t="s">
        <v>74</v>
      </c>
      <c r="E16" s="84">
        <f>SUM(E17:E19)</f>
        <v>0</v>
      </c>
      <c r="F16" s="6" t="s">
        <v>9</v>
      </c>
      <c r="G16" s="74" t="s">
        <v>76</v>
      </c>
    </row>
    <row r="17" spans="2:7" ht="18" customHeight="1">
      <c r="B17" s="96"/>
      <c r="C17" s="99"/>
      <c r="D17" s="71" t="s">
        <v>71</v>
      </c>
      <c r="E17" s="85">
        <f>Calculations!E36</f>
        <v>0</v>
      </c>
      <c r="F17" s="80" t="s">
        <v>9</v>
      </c>
    </row>
    <row r="18" spans="2:7" ht="18" customHeight="1">
      <c r="B18" s="96"/>
      <c r="C18" s="99"/>
      <c r="D18" s="71" t="s">
        <v>72</v>
      </c>
      <c r="E18" s="73" t="s">
        <v>75</v>
      </c>
      <c r="F18" s="80" t="s">
        <v>9</v>
      </c>
    </row>
    <row r="19" spans="2:7" ht="18" customHeight="1">
      <c r="B19" s="97"/>
      <c r="C19" s="100"/>
      <c r="D19" s="81" t="s">
        <v>73</v>
      </c>
      <c r="E19" s="82" t="s">
        <v>75</v>
      </c>
      <c r="F19" s="83" t="s">
        <v>9</v>
      </c>
    </row>
    <row r="20" spans="2:7" ht="19" customHeight="1"/>
    <row r="21" spans="2:7" ht="19" customHeight="1"/>
    <row r="22" spans="2:7" ht="19" customHeight="1">
      <c r="B22" s="1" t="s">
        <v>1</v>
      </c>
      <c r="C22" s="9"/>
      <c r="D22" s="9"/>
      <c r="E22" s="64" t="s">
        <v>5</v>
      </c>
      <c r="F22" s="10"/>
      <c r="G22" s="64" t="s">
        <v>66</v>
      </c>
    </row>
    <row r="23" spans="2:7" ht="19" customHeight="1">
      <c r="B23" s="11" t="s">
        <v>34</v>
      </c>
      <c r="C23" s="11" t="s">
        <v>2</v>
      </c>
      <c r="D23" s="12"/>
      <c r="E23" s="3" t="s">
        <v>3</v>
      </c>
      <c r="F23" s="4" t="s">
        <v>4</v>
      </c>
      <c r="G23" s="65" t="s">
        <v>67</v>
      </c>
    </row>
    <row r="24" spans="2:7" ht="34.5" customHeight="1">
      <c r="B24" s="6" t="s">
        <v>10</v>
      </c>
      <c r="C24" s="41" t="s">
        <v>11</v>
      </c>
      <c r="D24" s="6"/>
      <c r="E24" s="53"/>
      <c r="F24" s="6"/>
      <c r="G24" s="66"/>
    </row>
    <row r="25" spans="2:7" ht="34.5" customHeight="1">
      <c r="B25" s="6" t="s">
        <v>12</v>
      </c>
      <c r="C25" s="41" t="s">
        <v>59</v>
      </c>
      <c r="D25" s="6"/>
      <c r="E25" s="53"/>
      <c r="F25" s="6"/>
      <c r="G25" s="66"/>
    </row>
    <row r="26" spans="2:7" ht="43" customHeight="1">
      <c r="B26" s="6" t="s">
        <v>40</v>
      </c>
      <c r="C26" s="41" t="s">
        <v>35</v>
      </c>
      <c r="D26" s="6"/>
      <c r="E26" s="68">
        <v>6.8</v>
      </c>
      <c r="F26" s="6" t="s">
        <v>41</v>
      </c>
      <c r="G26" s="67" t="s">
        <v>68</v>
      </c>
    </row>
    <row r="27" spans="2:7" ht="43" customHeight="1">
      <c r="B27" s="6" t="s">
        <v>42</v>
      </c>
      <c r="C27" s="41" t="s">
        <v>16</v>
      </c>
      <c r="D27" s="6"/>
      <c r="E27" s="69">
        <v>1.3</v>
      </c>
      <c r="F27" s="6" t="s">
        <v>36</v>
      </c>
      <c r="G27" s="67" t="s">
        <v>68</v>
      </c>
    </row>
    <row r="28" spans="2:7" ht="43" customHeight="1">
      <c r="B28" s="42" t="s">
        <v>43</v>
      </c>
      <c r="C28" s="41" t="s">
        <v>57</v>
      </c>
      <c r="D28" s="6"/>
      <c r="E28" s="69">
        <v>1</v>
      </c>
      <c r="F28" s="6" t="s">
        <v>41</v>
      </c>
      <c r="G28" s="67" t="s">
        <v>68</v>
      </c>
    </row>
    <row r="29" spans="2:7" ht="19" customHeight="1">
      <c r="B29" s="42" t="s">
        <v>13</v>
      </c>
      <c r="C29" s="41" t="s">
        <v>22</v>
      </c>
      <c r="D29" s="6"/>
      <c r="E29" s="70">
        <v>0.374</v>
      </c>
      <c r="F29" s="6" t="s">
        <v>44</v>
      </c>
      <c r="G29" s="67" t="s">
        <v>68</v>
      </c>
    </row>
    <row r="30" spans="2:7" ht="19" customHeight="1">
      <c r="B30" s="94" t="s">
        <v>56</v>
      </c>
      <c r="C30" s="91" t="s">
        <v>70</v>
      </c>
      <c r="D30" s="6" t="s">
        <v>27</v>
      </c>
      <c r="E30" s="54"/>
      <c r="F30" s="6"/>
      <c r="G30" s="66"/>
    </row>
    <row r="31" spans="2:7" ht="19" customHeight="1">
      <c r="B31" s="89"/>
      <c r="C31" s="92"/>
      <c r="D31" s="6" t="s">
        <v>28</v>
      </c>
      <c r="E31" s="54"/>
      <c r="F31" s="6"/>
      <c r="G31" s="66"/>
    </row>
    <row r="32" spans="2:7" ht="19" customHeight="1">
      <c r="B32" s="89"/>
      <c r="C32" s="92"/>
      <c r="D32" s="6" t="s">
        <v>29</v>
      </c>
      <c r="E32" s="54"/>
      <c r="F32" s="6"/>
      <c r="G32" s="66"/>
    </row>
    <row r="33" spans="2:7" ht="19" customHeight="1">
      <c r="B33" s="89"/>
      <c r="C33" s="92"/>
      <c r="D33" s="6" t="s">
        <v>30</v>
      </c>
      <c r="E33" s="54"/>
      <c r="F33" s="6"/>
      <c r="G33" s="66"/>
    </row>
    <row r="34" spans="2:7" ht="19" customHeight="1">
      <c r="B34" s="89"/>
      <c r="C34" s="92"/>
      <c r="D34" s="6" t="s">
        <v>31</v>
      </c>
      <c r="E34" s="54"/>
      <c r="F34" s="6"/>
      <c r="G34" s="66"/>
    </row>
    <row r="35" spans="2:7" ht="19" customHeight="1">
      <c r="B35" s="90"/>
      <c r="C35" s="93"/>
      <c r="D35" s="6" t="s">
        <v>32</v>
      </c>
      <c r="E35" s="54"/>
      <c r="F35" s="6"/>
      <c r="G35" s="66"/>
    </row>
    <row r="36" spans="2:7" ht="19" customHeight="1">
      <c r="B36" s="41" t="s">
        <v>25</v>
      </c>
      <c r="C36" s="41" t="s">
        <v>14</v>
      </c>
      <c r="D36" s="6"/>
      <c r="E36" s="70">
        <v>0.62749999999999995</v>
      </c>
      <c r="F36" s="6" t="s">
        <v>45</v>
      </c>
      <c r="G36" s="67" t="s">
        <v>68</v>
      </c>
    </row>
    <row r="37" spans="2:7" ht="19" customHeight="1">
      <c r="B37" s="89" t="s">
        <v>46</v>
      </c>
      <c r="C37" s="91" t="s">
        <v>58</v>
      </c>
      <c r="D37" s="6" t="s">
        <v>27</v>
      </c>
      <c r="E37" s="53"/>
      <c r="F37" s="6" t="s">
        <v>19</v>
      </c>
      <c r="G37" s="66"/>
    </row>
    <row r="38" spans="2:7" ht="19" customHeight="1">
      <c r="B38" s="89"/>
      <c r="C38" s="92"/>
      <c r="D38" s="6" t="s">
        <v>28</v>
      </c>
      <c r="E38" s="53"/>
      <c r="F38" s="6" t="s">
        <v>19</v>
      </c>
      <c r="G38" s="66"/>
    </row>
    <row r="39" spans="2:7" ht="19" customHeight="1">
      <c r="B39" s="89"/>
      <c r="C39" s="92"/>
      <c r="D39" s="6" t="s">
        <v>29</v>
      </c>
      <c r="E39" s="53"/>
      <c r="F39" s="6" t="s">
        <v>19</v>
      </c>
      <c r="G39" s="66"/>
    </row>
    <row r="40" spans="2:7" ht="19" customHeight="1">
      <c r="B40" s="89"/>
      <c r="C40" s="92"/>
      <c r="D40" s="6" t="s">
        <v>30</v>
      </c>
      <c r="E40" s="53"/>
      <c r="F40" s="6" t="s">
        <v>19</v>
      </c>
      <c r="G40" s="66"/>
    </row>
    <row r="41" spans="2:7" ht="19" customHeight="1">
      <c r="B41" s="89"/>
      <c r="C41" s="92"/>
      <c r="D41" s="6" t="s">
        <v>31</v>
      </c>
      <c r="E41" s="53"/>
      <c r="F41" s="6" t="s">
        <v>19</v>
      </c>
      <c r="G41" s="66"/>
    </row>
    <row r="42" spans="2:7" ht="19" customHeight="1">
      <c r="B42" s="90"/>
      <c r="C42" s="93"/>
      <c r="D42" s="6" t="s">
        <v>32</v>
      </c>
      <c r="E42" s="53"/>
      <c r="F42" s="6" t="s">
        <v>19</v>
      </c>
      <c r="G42" s="66"/>
    </row>
    <row r="43" spans="2:7" ht="18.75" customHeight="1">
      <c r="B43" s="13"/>
      <c r="E43" s="14"/>
    </row>
  </sheetData>
  <mergeCells count="8">
    <mergeCell ref="B4:F4"/>
    <mergeCell ref="B7:F7"/>
    <mergeCell ref="B37:B42"/>
    <mergeCell ref="C37:C42"/>
    <mergeCell ref="B30:B35"/>
    <mergeCell ref="C30:C35"/>
    <mergeCell ref="B16:B19"/>
    <mergeCell ref="C16:C19"/>
  </mergeCells>
  <phoneticPr fontId="2"/>
  <conditionalFormatting sqref="E43">
    <cfRule type="expression" dxfId="1" priority="67" stopIfTrue="1">
      <formula>$E$37&gt;5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&amp;R&amp;"Times New Roman,標準"&amp;8JICA Climate-FIT Version 7.0, March 2026
Japan International Cooperation Agency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36"/>
  <sheetViews>
    <sheetView zoomScaleNormal="100" workbookViewId="0">
      <selection activeCell="E36" sqref="E36"/>
    </sheetView>
  </sheetViews>
  <sheetFormatPr baseColWidth="10" defaultColWidth="8.83203125" defaultRowHeight="14"/>
  <cols>
    <col min="1" max="1" width="3.33203125" style="2" customWidth="1"/>
    <col min="2" max="2" width="3.1640625" style="2" customWidth="1"/>
    <col min="3" max="3" width="69.33203125" style="2" customWidth="1"/>
    <col min="4" max="4" width="28.6640625" style="2" customWidth="1"/>
    <col min="5" max="5" width="12.6640625" style="2" customWidth="1"/>
    <col min="6" max="6" width="18.1640625" style="2" bestFit="1" customWidth="1"/>
    <col min="7" max="7" width="8.83203125" style="15"/>
    <col min="8" max="16384" width="8.83203125" style="2"/>
  </cols>
  <sheetData>
    <row r="1" spans="2:7" ht="28" customHeight="1">
      <c r="B1" s="51" t="s">
        <v>26</v>
      </c>
    </row>
    <row r="2" spans="2:7" s="58" customFormat="1" ht="19" customHeight="1">
      <c r="G2" s="63"/>
    </row>
    <row r="3" spans="2:7" s="58" customFormat="1" ht="19" customHeight="1">
      <c r="B3" s="60" t="s">
        <v>63</v>
      </c>
      <c r="G3" s="63"/>
    </row>
    <row r="4" spans="2:7" s="58" customFormat="1" ht="19" customHeight="1">
      <c r="B4" s="86" t="str">
        <f>IF('Inputs &amp; Outputs'!B4:F4="","",'Inputs &amp; Outputs'!B4:F4)</f>
        <v/>
      </c>
      <c r="C4" s="87"/>
      <c r="D4" s="87"/>
      <c r="E4" s="87"/>
      <c r="F4" s="88"/>
      <c r="G4" s="63"/>
    </row>
    <row r="5" spans="2:7" s="58" customFormat="1" ht="19" customHeight="1">
      <c r="B5" s="61"/>
      <c r="C5" s="62"/>
      <c r="D5" s="62"/>
      <c r="E5" s="62"/>
      <c r="F5" s="62"/>
      <c r="G5" s="63"/>
    </row>
    <row r="6" spans="2:7" s="58" customFormat="1" ht="19" customHeight="1">
      <c r="B6" s="60" t="s">
        <v>64</v>
      </c>
      <c r="G6" s="63"/>
    </row>
    <row r="7" spans="2:7" s="58" customFormat="1" ht="19" customHeight="1">
      <c r="B7" s="86" t="str">
        <f>IF('Inputs &amp; Outputs'!B7:F7="","",'Inputs &amp; Outputs'!B7:F7)</f>
        <v/>
      </c>
      <c r="C7" s="87"/>
      <c r="D7" s="87"/>
      <c r="E7" s="87"/>
      <c r="F7" s="88"/>
      <c r="G7" s="63"/>
    </row>
    <row r="8" spans="2:7" s="58" customFormat="1" ht="19" customHeight="1">
      <c r="G8" s="63"/>
    </row>
    <row r="9" spans="2:7" s="58" customFormat="1" ht="19" customHeight="1">
      <c r="G9" s="63"/>
    </row>
    <row r="10" spans="2:7" s="58" customFormat="1" ht="19" customHeight="1" thickBot="1">
      <c r="B10" s="60" t="s">
        <v>65</v>
      </c>
      <c r="G10" s="63"/>
    </row>
    <row r="11" spans="2:7" ht="19" customHeight="1">
      <c r="B11" s="16"/>
      <c r="C11" s="17"/>
      <c r="D11" s="18"/>
      <c r="E11" s="19" t="s">
        <v>3</v>
      </c>
      <c r="F11" s="19" t="s">
        <v>4</v>
      </c>
    </row>
    <row r="12" spans="2:7" ht="19" customHeight="1">
      <c r="B12" s="20" t="s">
        <v>7</v>
      </c>
      <c r="C12" s="21"/>
      <c r="D12" s="22"/>
      <c r="E12" s="55">
        <f>E13-E36</f>
        <v>0</v>
      </c>
      <c r="F12" s="23" t="s">
        <v>39</v>
      </c>
    </row>
    <row r="13" spans="2:7" ht="19" customHeight="1">
      <c r="B13" s="24" t="s">
        <v>0</v>
      </c>
      <c r="C13" s="25"/>
      <c r="D13" s="26"/>
      <c r="E13" s="56">
        <f>E14+E17+E21</f>
        <v>0</v>
      </c>
      <c r="F13" s="27" t="s">
        <v>39</v>
      </c>
    </row>
    <row r="14" spans="2:7" ht="30">
      <c r="B14" s="28"/>
      <c r="C14" s="44" t="s">
        <v>20</v>
      </c>
      <c r="D14" s="26"/>
      <c r="E14" s="56">
        <f>0.055*$E$15*$E$16</f>
        <v>0</v>
      </c>
      <c r="F14" s="27" t="s">
        <v>39</v>
      </c>
    </row>
    <row r="15" spans="2:7" ht="19" customHeight="1">
      <c r="B15" s="28"/>
      <c r="C15" s="41" t="str">
        <f>'Inputs &amp; Outputs'!C24</f>
        <v>Number of users that consumed electricity equal to or less than 55 kWh/year</v>
      </c>
      <c r="D15" s="26"/>
      <c r="E15" s="56">
        <f>'Inputs &amp; Outputs'!E24</f>
        <v>0</v>
      </c>
      <c r="F15" s="27"/>
    </row>
    <row r="16" spans="2:7" ht="30">
      <c r="B16" s="28"/>
      <c r="C16" s="41" t="str">
        <f>'Inputs &amp; Outputs'!C26</f>
        <v>Emission factor of users that consumed equal to or less than 55 kWh of renewable electricity from project renewable electricity systems in year y</v>
      </c>
      <c r="D16" s="26"/>
      <c r="E16" s="56">
        <f>'Inputs &amp; Outputs'!E26</f>
        <v>6.8</v>
      </c>
      <c r="F16" s="27" t="s">
        <v>47</v>
      </c>
    </row>
    <row r="17" spans="2:6" ht="45">
      <c r="B17" s="28"/>
      <c r="C17" s="44" t="s">
        <v>23</v>
      </c>
      <c r="D17" s="26"/>
      <c r="E17" s="26">
        <f>$E$18*((0.25-0.055)*$E$19+$E$20)</f>
        <v>0</v>
      </c>
      <c r="F17" s="45" t="s">
        <v>48</v>
      </c>
    </row>
    <row r="18" spans="2:6" ht="30">
      <c r="B18" s="28"/>
      <c r="C18" s="41" t="str">
        <f>'Inputs &amp; Outputs'!C25</f>
        <v>Number of users that consumed electricity more than 55 kWh but equal to or less than 250 kWh</v>
      </c>
      <c r="D18" s="26"/>
      <c r="E18" s="56">
        <f>'Inputs &amp; Outputs'!E25</f>
        <v>0</v>
      </c>
      <c r="F18" s="27"/>
    </row>
    <row r="19" spans="2:6" ht="30">
      <c r="B19" s="28"/>
      <c r="C19" s="41" t="str">
        <f>'Inputs &amp; Outputs'!C27</f>
        <v>Emission factor of users that consumed more than 55 kWh but equal to or less than 250 kWh of renewable electricity from project renewable electricity systems in year y</v>
      </c>
      <c r="D19" s="26"/>
      <c r="E19" s="56">
        <f>'Inputs &amp; Outputs'!E27</f>
        <v>1.3</v>
      </c>
      <c r="F19" s="27" t="s">
        <v>41</v>
      </c>
    </row>
    <row r="20" spans="2:6" ht="19" customHeight="1">
      <c r="B20" s="28"/>
      <c r="C20" s="41" t="str">
        <f>'Inputs &amp; Outputs'!C29</f>
        <v>Constant value</v>
      </c>
      <c r="D20" s="26"/>
      <c r="E20" s="56">
        <f>'Inputs &amp; Outputs'!E29</f>
        <v>0.374</v>
      </c>
      <c r="F20" s="27" t="s">
        <v>49</v>
      </c>
    </row>
    <row r="21" spans="2:6" ht="30">
      <c r="B21" s="28"/>
      <c r="C21" s="44" t="s">
        <v>24</v>
      </c>
      <c r="D21" s="26"/>
      <c r="E21" s="26">
        <f>(($E$22-0.25)*$E$28+$E$35)*$E$29+(($E$23-0.25)*$E$28+$E$35)*$E$30+(($E$24-0.25)*$E$28+$E$35)*$E$31+(($E$25-0.25)*$E$28+$E$35)*$E$32+(($E$26-0.25)*$E$28+$E$35)*$E$33+(($E$27-0.25)*$E$28+$E$35)*$E$34</f>
        <v>0</v>
      </c>
      <c r="F21" s="27" t="s">
        <v>50</v>
      </c>
    </row>
    <row r="22" spans="2:6" ht="19" customHeight="1">
      <c r="B22" s="28"/>
      <c r="C22" s="91" t="str">
        <f>'Inputs &amp; Outputs'!C37</f>
        <v>Electricity delivered by project renewable electricity generation system to users k in year y, where the electricity delivered to the facility is greater than 250 kWh</v>
      </c>
      <c r="D22" s="26" t="s">
        <v>27</v>
      </c>
      <c r="E22" s="56">
        <f>'Inputs &amp; Outputs'!E37</f>
        <v>0</v>
      </c>
      <c r="F22" s="27" t="s">
        <v>37</v>
      </c>
    </row>
    <row r="23" spans="2:6" ht="19" customHeight="1">
      <c r="B23" s="28"/>
      <c r="C23" s="92"/>
      <c r="D23" s="26" t="s">
        <v>28</v>
      </c>
      <c r="E23" s="56">
        <f>'Inputs &amp; Outputs'!E38</f>
        <v>0</v>
      </c>
      <c r="F23" s="27" t="s">
        <v>37</v>
      </c>
    </row>
    <row r="24" spans="2:6" ht="19" customHeight="1">
      <c r="B24" s="28"/>
      <c r="C24" s="92"/>
      <c r="D24" s="26" t="s">
        <v>29</v>
      </c>
      <c r="E24" s="56">
        <f>'Inputs &amp; Outputs'!E39</f>
        <v>0</v>
      </c>
      <c r="F24" s="27" t="s">
        <v>37</v>
      </c>
    </row>
    <row r="25" spans="2:6" ht="19" customHeight="1">
      <c r="B25" s="28"/>
      <c r="C25" s="92"/>
      <c r="D25" s="26" t="s">
        <v>30</v>
      </c>
      <c r="E25" s="56">
        <f>'Inputs &amp; Outputs'!E40</f>
        <v>0</v>
      </c>
      <c r="F25" s="27" t="s">
        <v>37</v>
      </c>
    </row>
    <row r="26" spans="2:6" ht="19" customHeight="1">
      <c r="B26" s="28"/>
      <c r="C26" s="92"/>
      <c r="D26" s="26" t="s">
        <v>31</v>
      </c>
      <c r="E26" s="56">
        <f>'Inputs &amp; Outputs'!E41</f>
        <v>0</v>
      </c>
      <c r="F26" s="27" t="s">
        <v>37</v>
      </c>
    </row>
    <row r="27" spans="2:6" ht="19" customHeight="1">
      <c r="B27" s="28"/>
      <c r="C27" s="93"/>
      <c r="D27" s="26" t="s">
        <v>32</v>
      </c>
      <c r="E27" s="56">
        <f>'Inputs &amp; Outputs'!E42</f>
        <v>0</v>
      </c>
      <c r="F27" s="27" t="s">
        <v>37</v>
      </c>
    </row>
    <row r="28" spans="2:6" ht="30.75" customHeight="1">
      <c r="B28" s="28"/>
      <c r="C28" s="41" t="str">
        <f>'Inputs &amp; Outputs'!C28</f>
        <v>Emission factor of users/facilities k that consumed electricity greater than 250 kWh</v>
      </c>
      <c r="D28" s="26"/>
      <c r="E28" s="26">
        <f>'Inputs &amp; Outputs'!E28</f>
        <v>1</v>
      </c>
      <c r="F28" s="27" t="s">
        <v>51</v>
      </c>
    </row>
    <row r="29" spans="2:6" ht="19" customHeight="1">
      <c r="B29" s="28"/>
      <c r="C29" s="91" t="str">
        <f>'Inputs &amp; Outputs'!C30</f>
        <v>Number of users k that consumed electricity greater than 250 kWh</v>
      </c>
      <c r="D29" s="26" t="s">
        <v>27</v>
      </c>
      <c r="E29" s="26">
        <f>'Inputs &amp; Outputs'!E30</f>
        <v>0</v>
      </c>
      <c r="F29" s="48"/>
    </row>
    <row r="30" spans="2:6" ht="19" customHeight="1">
      <c r="B30" s="28"/>
      <c r="C30" s="92"/>
      <c r="D30" s="26" t="s">
        <v>28</v>
      </c>
      <c r="E30" s="26">
        <f>'Inputs &amp; Outputs'!E31</f>
        <v>0</v>
      </c>
      <c r="F30" s="48"/>
    </row>
    <row r="31" spans="2:6" ht="19" customHeight="1">
      <c r="B31" s="28"/>
      <c r="C31" s="92"/>
      <c r="D31" s="26" t="s">
        <v>29</v>
      </c>
      <c r="E31" s="26">
        <f>'Inputs &amp; Outputs'!E32</f>
        <v>0</v>
      </c>
      <c r="F31" s="48"/>
    </row>
    <row r="32" spans="2:6" ht="19" customHeight="1">
      <c r="B32" s="28"/>
      <c r="C32" s="92"/>
      <c r="D32" s="26" t="s">
        <v>30</v>
      </c>
      <c r="E32" s="26">
        <f>'Inputs &amp; Outputs'!E33</f>
        <v>0</v>
      </c>
      <c r="F32" s="48"/>
    </row>
    <row r="33" spans="2:6" ht="19" customHeight="1">
      <c r="B33" s="28"/>
      <c r="C33" s="92"/>
      <c r="D33" s="26" t="s">
        <v>31</v>
      </c>
      <c r="E33" s="26">
        <f>'Inputs &amp; Outputs'!E34</f>
        <v>0</v>
      </c>
      <c r="F33" s="48"/>
    </row>
    <row r="34" spans="2:6" ht="19" customHeight="1">
      <c r="B34" s="28"/>
      <c r="C34" s="93"/>
      <c r="D34" s="26" t="s">
        <v>32</v>
      </c>
      <c r="E34" s="26">
        <f>'Inputs &amp; Outputs'!E35</f>
        <v>0</v>
      </c>
      <c r="F34" s="48"/>
    </row>
    <row r="35" spans="2:6" ht="19" customHeight="1">
      <c r="B35" s="28"/>
      <c r="C35" s="41" t="str">
        <f>'Inputs &amp; Outputs'!C36</f>
        <v>Constant value</v>
      </c>
      <c r="D35" s="47"/>
      <c r="E35" s="47">
        <f>'Inputs &amp; Outputs'!E36</f>
        <v>0.62749999999999995</v>
      </c>
      <c r="F35" s="48"/>
    </row>
    <row r="36" spans="2:6" ht="19" customHeight="1">
      <c r="B36" s="46" t="s">
        <v>8</v>
      </c>
      <c r="C36" s="46"/>
      <c r="D36" s="49"/>
      <c r="E36" s="57">
        <v>0</v>
      </c>
      <c r="F36" s="50" t="s">
        <v>21</v>
      </c>
    </row>
  </sheetData>
  <mergeCells count="4">
    <mergeCell ref="C22:C27"/>
    <mergeCell ref="C29:C34"/>
    <mergeCell ref="B4:F4"/>
    <mergeCell ref="B7:F7"/>
  </mergeCells>
  <phoneticPr fontId="2"/>
  <conditionalFormatting sqref="E17 E21 E28:E34 E35:F35">
    <cfRule type="expression" dxfId="0" priority="1" stopIfTrue="1">
      <formula>#REF!="使用する"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44"/>
  <sheetViews>
    <sheetView zoomScaleNormal="100" workbookViewId="0"/>
  </sheetViews>
  <sheetFormatPr baseColWidth="10" defaultColWidth="8.83203125" defaultRowHeight="14"/>
  <cols>
    <col min="1" max="1" width="3.33203125" style="2" customWidth="1"/>
    <col min="2" max="2" width="73" style="2" customWidth="1"/>
    <col min="3" max="3" width="12.6640625" style="2" customWidth="1"/>
    <col min="4" max="4" width="18.5" style="2" bestFit="1" customWidth="1"/>
    <col min="5" max="6" width="9.83203125" style="2" bestFit="1" customWidth="1"/>
    <col min="7" max="7" width="10.83203125" style="2" bestFit="1" customWidth="1"/>
    <col min="8" max="8" width="9.83203125" style="2" bestFit="1" customWidth="1"/>
    <col min="9" max="9" width="10.83203125" style="2" bestFit="1" customWidth="1"/>
    <col min="10" max="10" width="9" style="2" bestFit="1" customWidth="1"/>
    <col min="11" max="11" width="10.83203125" style="2" bestFit="1" customWidth="1"/>
    <col min="12" max="12" width="11.83203125" style="2" bestFit="1" customWidth="1"/>
    <col min="13" max="22" width="9" style="2" bestFit="1" customWidth="1"/>
    <col min="23" max="16384" width="8.83203125" style="2"/>
  </cols>
  <sheetData>
    <row r="1" spans="2:9" ht="18.75" customHeight="1">
      <c r="B1" s="9"/>
    </row>
    <row r="2" spans="2:9" ht="18.75" customHeight="1">
      <c r="B2" s="12" t="s">
        <v>6</v>
      </c>
      <c r="C2" s="3" t="s">
        <v>3</v>
      </c>
      <c r="D2" s="4" t="s">
        <v>4</v>
      </c>
      <c r="E2" s="29"/>
    </row>
    <row r="3" spans="2:9" ht="28" customHeight="1">
      <c r="B3" s="41" t="s">
        <v>15</v>
      </c>
      <c r="C3" s="43">
        <v>6.8</v>
      </c>
      <c r="D3" s="26" t="s">
        <v>52</v>
      </c>
      <c r="E3" s="29"/>
    </row>
    <row r="4" spans="2:9" ht="28" customHeight="1">
      <c r="B4" s="41" t="s">
        <v>17</v>
      </c>
      <c r="C4" s="43">
        <v>1.3</v>
      </c>
      <c r="D4" s="26" t="s">
        <v>53</v>
      </c>
      <c r="E4" s="29"/>
    </row>
    <row r="5" spans="2:9" ht="28" customHeight="1">
      <c r="B5" s="6" t="s">
        <v>18</v>
      </c>
      <c r="C5" s="30">
        <v>1</v>
      </c>
      <c r="D5" s="26" t="s">
        <v>54</v>
      </c>
      <c r="E5" s="29"/>
    </row>
    <row r="6" spans="2:9">
      <c r="B6" s="2" t="s">
        <v>55</v>
      </c>
      <c r="E6" s="29"/>
      <c r="F6" s="31"/>
      <c r="G6" s="29"/>
      <c r="H6" s="32"/>
      <c r="I6" s="29"/>
    </row>
    <row r="7" spans="2:9">
      <c r="C7" s="33"/>
      <c r="E7" s="29"/>
      <c r="F7" s="34"/>
      <c r="G7" s="29"/>
      <c r="H7" s="29"/>
      <c r="I7" s="29"/>
    </row>
    <row r="8" spans="2:9">
      <c r="C8" s="33"/>
      <c r="E8" s="29"/>
      <c r="F8" s="34"/>
      <c r="G8" s="29"/>
      <c r="H8" s="29"/>
      <c r="I8" s="29"/>
    </row>
    <row r="9" spans="2:9">
      <c r="C9" s="33"/>
      <c r="E9" s="29"/>
      <c r="F9" s="34"/>
      <c r="G9" s="29"/>
      <c r="H9" s="29"/>
      <c r="I9" s="29"/>
    </row>
    <row r="10" spans="2:9">
      <c r="C10" s="33"/>
      <c r="E10" s="29"/>
      <c r="F10" s="34"/>
      <c r="G10" s="29"/>
      <c r="H10" s="29"/>
      <c r="I10" s="29"/>
    </row>
    <row r="11" spans="2:9">
      <c r="C11" s="33"/>
      <c r="E11" s="29"/>
      <c r="F11" s="34"/>
      <c r="G11" s="29"/>
      <c r="H11" s="35"/>
      <c r="I11" s="29"/>
    </row>
    <row r="12" spans="2:9">
      <c r="C12" s="33"/>
      <c r="E12" s="29"/>
      <c r="F12" s="29"/>
      <c r="G12" s="29"/>
      <c r="H12" s="29"/>
      <c r="I12" s="29"/>
    </row>
    <row r="13" spans="2:9">
      <c r="C13" s="33"/>
    </row>
    <row r="14" spans="2:9">
      <c r="G14" s="29"/>
    </row>
    <row r="15" spans="2:9">
      <c r="C15" s="36"/>
      <c r="G15" s="29"/>
    </row>
    <row r="17" spans="3:13">
      <c r="C17" s="37"/>
    </row>
    <row r="23" spans="3:13">
      <c r="F23" s="38"/>
      <c r="H23" s="38"/>
      <c r="J23" s="36"/>
      <c r="K23" s="38"/>
      <c r="M23" s="39"/>
    </row>
    <row r="24" spans="3:13">
      <c r="F24" s="38"/>
      <c r="H24" s="38"/>
      <c r="J24" s="36"/>
      <c r="K24" s="38"/>
      <c r="M24" s="39"/>
    </row>
    <row r="25" spans="3:13">
      <c r="F25" s="38"/>
      <c r="H25" s="38"/>
      <c r="J25" s="36"/>
      <c r="K25" s="38"/>
      <c r="M25" s="39"/>
    </row>
    <row r="26" spans="3:13">
      <c r="F26" s="38"/>
      <c r="H26" s="38"/>
      <c r="J26" s="36"/>
      <c r="K26" s="38"/>
      <c r="M26" s="39"/>
    </row>
    <row r="27" spans="3:13">
      <c r="F27" s="38"/>
      <c r="H27" s="38"/>
      <c r="J27" s="36"/>
      <c r="K27" s="38"/>
      <c r="M27" s="39"/>
    </row>
    <row r="28" spans="3:13">
      <c r="F28" s="38"/>
      <c r="H28" s="38"/>
      <c r="J28" s="36"/>
      <c r="K28" s="38"/>
      <c r="M28" s="39"/>
    </row>
    <row r="29" spans="3:13">
      <c r="F29" s="38"/>
      <c r="H29" s="38"/>
      <c r="J29" s="36"/>
      <c r="K29" s="38"/>
      <c r="M29" s="39"/>
    </row>
    <row r="30" spans="3:13">
      <c r="F30" s="38"/>
      <c r="H30" s="38"/>
      <c r="J30" s="36"/>
      <c r="K30" s="38"/>
      <c r="M30" s="39"/>
    </row>
    <row r="31" spans="3:13">
      <c r="F31" s="38"/>
      <c r="H31" s="38"/>
      <c r="J31" s="36"/>
      <c r="K31" s="38"/>
      <c r="M31" s="39"/>
    </row>
    <row r="32" spans="3:13">
      <c r="E32" s="39"/>
      <c r="F32" s="38"/>
      <c r="H32" s="38"/>
      <c r="J32" s="36"/>
      <c r="K32" s="38"/>
      <c r="M32" s="39"/>
    </row>
    <row r="33" spans="6:13">
      <c r="F33" s="38"/>
      <c r="H33" s="38"/>
      <c r="J33" s="36"/>
      <c r="K33" s="38"/>
      <c r="M33" s="39"/>
    </row>
    <row r="34" spans="6:13">
      <c r="F34" s="38"/>
      <c r="G34" s="8"/>
      <c r="H34" s="38"/>
      <c r="I34" s="8"/>
      <c r="J34" s="36"/>
      <c r="K34" s="38"/>
      <c r="L34" s="8"/>
      <c r="M34" s="39"/>
    </row>
    <row r="35" spans="6:13">
      <c r="F35" s="38"/>
      <c r="H35" s="38"/>
      <c r="K35" s="38"/>
    </row>
    <row r="36" spans="6:13">
      <c r="F36" s="38"/>
      <c r="H36" s="38"/>
      <c r="K36" s="38"/>
    </row>
    <row r="37" spans="6:13">
      <c r="F37" s="38"/>
      <c r="H37" s="38"/>
      <c r="I37" s="40"/>
      <c r="K37" s="38"/>
    </row>
    <row r="38" spans="6:13">
      <c r="F38" s="38"/>
      <c r="H38" s="38"/>
      <c r="K38" s="38"/>
    </row>
    <row r="39" spans="6:13">
      <c r="F39" s="38"/>
      <c r="H39" s="38"/>
      <c r="K39" s="38"/>
    </row>
    <row r="40" spans="6:13">
      <c r="F40" s="38"/>
      <c r="G40" s="40"/>
      <c r="H40" s="38"/>
      <c r="K40" s="38"/>
    </row>
    <row r="41" spans="6:13">
      <c r="F41" s="38"/>
      <c r="G41" s="40"/>
      <c r="H41" s="38"/>
      <c r="K41" s="38"/>
    </row>
    <row r="42" spans="6:13">
      <c r="F42" s="38"/>
      <c r="G42" s="40"/>
      <c r="H42" s="38"/>
      <c r="K42" s="38"/>
    </row>
    <row r="43" spans="6:13">
      <c r="F43" s="38"/>
      <c r="G43" s="40"/>
      <c r="H43" s="38"/>
      <c r="I43" s="40"/>
      <c r="K43" s="38"/>
      <c r="L43" s="40"/>
      <c r="M43" s="39"/>
    </row>
    <row r="44" spans="6:13">
      <c r="F44" s="38"/>
      <c r="G44" s="40"/>
      <c r="H44" s="38"/>
      <c r="K44" s="38"/>
    </row>
  </sheetData>
  <phoneticPr fontId="2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&amp;R&amp;"Times New Roman,標準"&amp;8JICA Climate-FIT Version 4.0, April 2023
Japan International Cooperation Agency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Inputs &amp; Outputs</vt:lpstr>
      <vt:lpstr>Calculations</vt:lpstr>
      <vt:lpstr>Default value</vt:lpstr>
      <vt:lpstr>Calculations!Print_Area</vt:lpstr>
      <vt:lpstr>'Default value'!Print_Area</vt:lpstr>
      <vt:lpstr>'Inputs &amp; Outputs'!Print_Area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Motoda</dc:creator>
  <cp:lastModifiedBy>Yasuki Shirakawa</cp:lastModifiedBy>
  <cp:lastPrinted>2014-09-29T10:13:01Z</cp:lastPrinted>
  <dcterms:created xsi:type="dcterms:W3CDTF">2012-01-13T02:28:29Z</dcterms:created>
  <dcterms:modified xsi:type="dcterms:W3CDTF">2026-02-06T09:03:08Z</dcterms:modified>
</cp:coreProperties>
</file>