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6863\Searches\Desktop\コンサルタント\ANNEX\"/>
    </mc:Choice>
  </mc:AlternateContent>
  <bookViews>
    <workbookView xWindow="0" yWindow="0" windowWidth="27720" windowHeight="13425"/>
  </bookViews>
  <sheets>
    <sheet name="(i)Experience" sheetId="2" r:id="rId1"/>
    <sheet name="(ii)Adequacy" sheetId="3" r:id="rId2"/>
    <sheet name="(iii) Key Expert" sheetId="9" r:id="rId3"/>
    <sheet name="(iv)Suitability" sheetId="10" r:id="rId4"/>
    <sheet name="(v) Summary" sheetId="1" r:id="rId5"/>
    <sheet name="(v) Summary (2)" sheetId="11" r:id="rId6"/>
  </sheets>
  <definedNames>
    <definedName name="_xlnm.Print_Area" localSheetId="0">'(i)Experience'!$A$1:$G$58</definedName>
    <definedName name="_xlnm.Print_Area" localSheetId="1">'(ii)Adequacy'!$A$1:$G$26</definedName>
    <definedName name="_xlnm.Print_Area" localSheetId="2">'(iii) Key Expert'!$A$1:$L$65</definedName>
    <definedName name="_xlnm.Print_Area" localSheetId="3">'(iv)Suitability'!$A$1:$G$19</definedName>
    <definedName name="_xlnm.Print_Area" localSheetId="4">'(v) Summary'!$A$1:$E$42</definedName>
    <definedName name="_xlnm.Print_Area" localSheetId="5">'(v) Summary (2)'!$A$1:$J$42</definedName>
    <definedName name="_xlnm.Print_Titles" localSheetId="2">'(iii) Key Expert'!$7:$9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1" l="1"/>
  <c r="J10" i="11"/>
  <c r="I24" i="11"/>
  <c r="I23" i="11"/>
  <c r="I22" i="11"/>
  <c r="I21" i="11"/>
  <c r="I20" i="11"/>
  <c r="I17" i="11"/>
  <c r="I16" i="11"/>
  <c r="I15" i="11"/>
  <c r="I18" i="11" s="1"/>
  <c r="I12" i="11"/>
  <c r="I13" i="11" s="1"/>
  <c r="H24" i="11"/>
  <c r="G24" i="11"/>
  <c r="F24" i="11"/>
  <c r="H23" i="11"/>
  <c r="G23" i="11"/>
  <c r="F23" i="11"/>
  <c r="H22" i="11"/>
  <c r="G22" i="11"/>
  <c r="F22" i="11"/>
  <c r="H21" i="11"/>
  <c r="G21" i="11"/>
  <c r="F21" i="11"/>
  <c r="H20" i="11"/>
  <c r="G20" i="11"/>
  <c r="F20" i="11"/>
  <c r="H17" i="11"/>
  <c r="G17" i="11"/>
  <c r="F17" i="11"/>
  <c r="H16" i="11"/>
  <c r="G16" i="11"/>
  <c r="F16" i="11"/>
  <c r="H15" i="11"/>
  <c r="H18" i="11" s="1"/>
  <c r="G15" i="11"/>
  <c r="G18" i="11" s="1"/>
  <c r="F15" i="11"/>
  <c r="F18" i="11" s="1"/>
  <c r="H12" i="11"/>
  <c r="G12" i="11"/>
  <c r="F12" i="11"/>
  <c r="H11" i="11"/>
  <c r="G11" i="11"/>
  <c r="F11" i="11"/>
  <c r="F13" i="11" s="1"/>
  <c r="H13" i="11"/>
  <c r="G13" i="11"/>
  <c r="D33" i="11"/>
  <c r="D28" i="11"/>
  <c r="D18" i="11"/>
  <c r="D13" i="11"/>
  <c r="D34" i="11" s="1"/>
  <c r="E12" i="2" l="1"/>
  <c r="E28" i="2" l="1"/>
  <c r="D44" i="2" l="1"/>
  <c r="D28" i="2"/>
  <c r="F44" i="2"/>
  <c r="E44" i="2"/>
  <c r="F28" i="2"/>
  <c r="D12" i="2"/>
  <c r="F12" i="2"/>
  <c r="E10" i="10"/>
  <c r="E11" i="10"/>
  <c r="E9" i="10"/>
  <c r="J15" i="9"/>
  <c r="J14" i="9"/>
  <c r="J13" i="9"/>
  <c r="J12" i="9"/>
  <c r="J11" i="9"/>
  <c r="J10" i="9"/>
  <c r="J21" i="9"/>
  <c r="J20" i="9"/>
  <c r="J19" i="9"/>
  <c r="J18" i="9"/>
  <c r="J17" i="9"/>
  <c r="J16" i="9"/>
  <c r="J27" i="9"/>
  <c r="J26" i="9"/>
  <c r="J25" i="9"/>
  <c r="J24" i="9"/>
  <c r="J23" i="9"/>
  <c r="J22" i="9"/>
  <c r="J33" i="9"/>
  <c r="J32" i="9"/>
  <c r="J31" i="9"/>
  <c r="J30" i="9"/>
  <c r="J29" i="9"/>
  <c r="J28" i="9"/>
  <c r="J39" i="9"/>
  <c r="J38" i="9"/>
  <c r="J37" i="9"/>
  <c r="J36" i="9"/>
  <c r="J35" i="9"/>
  <c r="J34" i="9"/>
  <c r="J45" i="9"/>
  <c r="J44" i="9"/>
  <c r="J43" i="9"/>
  <c r="J42" i="9"/>
  <c r="J41" i="9"/>
  <c r="J40" i="9"/>
  <c r="J46" i="9"/>
  <c r="J47" i="9"/>
  <c r="J48" i="9"/>
  <c r="J49" i="9"/>
  <c r="J50" i="9"/>
  <c r="J51" i="9"/>
  <c r="J52" i="9"/>
  <c r="J53" i="9"/>
  <c r="J54" i="9"/>
  <c r="J55" i="9"/>
  <c r="J56" i="9"/>
  <c r="J57" i="9"/>
  <c r="E17" i="3"/>
  <c r="E16" i="3"/>
  <c r="E14" i="3"/>
  <c r="E12" i="3"/>
  <c r="E11" i="3"/>
  <c r="E10" i="3"/>
  <c r="G44" i="2" l="1"/>
  <c r="G12" i="2"/>
  <c r="E10" i="1" s="1"/>
  <c r="G28" i="2"/>
  <c r="F11" i="3"/>
  <c r="F12" i="3"/>
  <c r="F14" i="3"/>
  <c r="F13" i="3" s="1"/>
  <c r="E16" i="11" s="1"/>
  <c r="J16" i="11" s="1"/>
  <c r="F16" i="3"/>
  <c r="F17" i="3"/>
  <c r="C15" i="3"/>
  <c r="C13" i="3"/>
  <c r="C9" i="3"/>
  <c r="E11" i="1" l="1"/>
  <c r="E11" i="11"/>
  <c r="E12" i="1"/>
  <c r="E12" i="11"/>
  <c r="J12" i="11" s="1"/>
  <c r="C18" i="3"/>
  <c r="F15" i="3"/>
  <c r="E17" i="11" s="1"/>
  <c r="J17" i="11" s="1"/>
  <c r="K54" i="9"/>
  <c r="K48" i="9"/>
  <c r="K42" i="9"/>
  <c r="K36" i="9"/>
  <c r="K30" i="9"/>
  <c r="K24" i="9"/>
  <c r="K18" i="9"/>
  <c r="K12" i="9"/>
  <c r="J11" i="11" l="1"/>
  <c r="E13" i="11"/>
  <c r="K55" i="9"/>
  <c r="K43" i="9"/>
  <c r="K37" i="9"/>
  <c r="K31" i="9"/>
  <c r="K13" i="9"/>
  <c r="A10" i="2"/>
  <c r="J13" i="11" l="1"/>
  <c r="B34" i="9"/>
  <c r="C52" i="9"/>
  <c r="D28" i="1" l="1"/>
  <c r="B52" i="9" l="1"/>
  <c r="K56" i="9"/>
  <c r="B46" i="9"/>
  <c r="K57" i="9" l="1"/>
  <c r="K53" i="9"/>
  <c r="K52" i="9"/>
  <c r="L52" i="9" l="1"/>
  <c r="C16" i="9"/>
  <c r="K20" i="9" s="1"/>
  <c r="C10" i="9"/>
  <c r="C9" i="10"/>
  <c r="C10" i="10"/>
  <c r="F10" i="10" s="1"/>
  <c r="C11" i="10"/>
  <c r="F11" i="10" s="1"/>
  <c r="E32" i="1" l="1"/>
  <c r="I32" i="11"/>
  <c r="H32" i="11"/>
  <c r="G32" i="11"/>
  <c r="F32" i="11"/>
  <c r="E32" i="11"/>
  <c r="J32" i="11" s="1"/>
  <c r="I31" i="11"/>
  <c r="H31" i="11"/>
  <c r="G31" i="11"/>
  <c r="F31" i="11"/>
  <c r="E31" i="11"/>
  <c r="J31" i="11" s="1"/>
  <c r="E27" i="1"/>
  <c r="I27" i="11"/>
  <c r="H27" i="11"/>
  <c r="G27" i="11"/>
  <c r="F27" i="11"/>
  <c r="E27" i="11"/>
  <c r="J27" i="11" s="1"/>
  <c r="K14" i="9"/>
  <c r="K10" i="9"/>
  <c r="E31" i="1"/>
  <c r="C12" i="10"/>
  <c r="F9" i="10"/>
  <c r="C46" i="9"/>
  <c r="B10" i="9"/>
  <c r="A42" i="2"/>
  <c r="A26" i="2"/>
  <c r="D33" i="1"/>
  <c r="F12" i="10" l="1"/>
  <c r="I30" i="11"/>
  <c r="H30" i="11"/>
  <c r="H33" i="11" s="1"/>
  <c r="G30" i="11"/>
  <c r="G33" i="11" s="1"/>
  <c r="F30" i="11"/>
  <c r="F33" i="11" s="1"/>
  <c r="E30" i="11"/>
  <c r="I33" i="11"/>
  <c r="K50" i="9"/>
  <c r="K47" i="9"/>
  <c r="E30" i="1"/>
  <c r="E33" i="1" s="1"/>
  <c r="D13" i="1"/>
  <c r="D18" i="1"/>
  <c r="E33" i="11" l="1"/>
  <c r="J33" i="11" s="1"/>
  <c r="J30" i="11"/>
  <c r="D34" i="1"/>
  <c r="K51" i="9"/>
  <c r="K49" i="9"/>
  <c r="K46" i="9"/>
  <c r="B16" i="9"/>
  <c r="K15" i="9"/>
  <c r="C40" i="9"/>
  <c r="C34" i="9"/>
  <c r="C28" i="9"/>
  <c r="C22" i="9"/>
  <c r="K17" i="9"/>
  <c r="B40" i="9"/>
  <c r="B28" i="9"/>
  <c r="B22" i="9"/>
  <c r="E16" i="1"/>
  <c r="L46" i="9" l="1"/>
  <c r="K45" i="9"/>
  <c r="K44" i="9"/>
  <c r="K39" i="9"/>
  <c r="K38" i="9"/>
  <c r="K33" i="9"/>
  <c r="K32" i="9"/>
  <c r="K25" i="9"/>
  <c r="K26" i="9"/>
  <c r="K27" i="9"/>
  <c r="C58" i="9"/>
  <c r="K40" i="9"/>
  <c r="K41" i="9"/>
  <c r="K35" i="9"/>
  <c r="K34" i="9"/>
  <c r="K28" i="9"/>
  <c r="K29" i="9"/>
  <c r="K23" i="9"/>
  <c r="K22" i="9"/>
  <c r="K16" i="9"/>
  <c r="K19" i="9"/>
  <c r="K21" i="9"/>
  <c r="K11" i="9"/>
  <c r="L10" i="9" s="1"/>
  <c r="E20" i="11" s="1"/>
  <c r="J20" i="11" s="1"/>
  <c r="E17" i="1"/>
  <c r="E26" i="1" l="1"/>
  <c r="I26" i="11"/>
  <c r="H26" i="11"/>
  <c r="G26" i="11"/>
  <c r="F26" i="11"/>
  <c r="E26" i="11"/>
  <c r="J26" i="11" s="1"/>
  <c r="L34" i="9"/>
  <c r="L16" i="9"/>
  <c r="L40" i="9"/>
  <c r="L28" i="9"/>
  <c r="L22" i="9"/>
  <c r="E22" i="1" l="1"/>
  <c r="E22" i="11"/>
  <c r="J22" i="11" s="1"/>
  <c r="E23" i="1"/>
  <c r="E23" i="11"/>
  <c r="J23" i="11" s="1"/>
  <c r="I25" i="11"/>
  <c r="I28" i="11" s="1"/>
  <c r="I34" i="11" s="1"/>
  <c r="H25" i="11"/>
  <c r="H28" i="11" s="1"/>
  <c r="H34" i="11" s="1"/>
  <c r="G25" i="11"/>
  <c r="G28" i="11" s="1"/>
  <c r="G34" i="11" s="1"/>
  <c r="F25" i="11"/>
  <c r="F28" i="11" s="1"/>
  <c r="F34" i="11" s="1"/>
  <c r="E25" i="11"/>
  <c r="J25" i="11" s="1"/>
  <c r="E21" i="1"/>
  <c r="E21" i="11"/>
  <c r="E24" i="1"/>
  <c r="E24" i="11"/>
  <c r="J24" i="11" s="1"/>
  <c r="L58" i="9"/>
  <c r="E20" i="1"/>
  <c r="E25" i="1"/>
  <c r="E28" i="11" l="1"/>
  <c r="J28" i="11" s="1"/>
  <c r="J21" i="11"/>
  <c r="E28" i="1"/>
  <c r="E13" i="1"/>
  <c r="F10" i="3" l="1"/>
  <c r="F9" i="3" s="1"/>
  <c r="F18" i="3" l="1"/>
  <c r="E15" i="11"/>
  <c r="E15" i="1"/>
  <c r="E18" i="1" s="1"/>
  <c r="E34" i="1" s="1"/>
  <c r="E18" i="11" l="1"/>
  <c r="J15" i="11"/>
  <c r="J18" i="11" l="1"/>
  <c r="E34" i="11"/>
  <c r="J34" i="11" s="1"/>
</calcChain>
</file>

<file path=xl/sharedStrings.xml><?xml version="1.0" encoding="utf-8"?>
<sst xmlns="http://schemas.openxmlformats.org/spreadsheetml/2006/main" count="414" uniqueCount="151">
  <si>
    <t>Annex III</t>
    <phoneticPr fontId="1"/>
  </si>
  <si>
    <t>Example: Selection of Consultants</t>
  </si>
  <si>
    <r>
      <t>[</t>
    </r>
    <r>
      <rPr>
        <i/>
        <sz val="12"/>
        <rFont val="Times New Roman"/>
        <family val="1"/>
      </rPr>
      <t>Appendix 5 to technical evaluation report</t>
    </r>
    <r>
      <rPr>
        <sz val="12"/>
        <rFont val="Times New Roman"/>
        <family val="1"/>
      </rPr>
      <t xml:space="preserve">] </t>
    </r>
    <phoneticPr fontId="1"/>
  </si>
  <si>
    <t>(i) Experience of the Consultants relevant to the assignment</t>
    <phoneticPr fontId="1"/>
  </si>
  <si>
    <r>
      <t>[</t>
    </r>
    <r>
      <rPr>
        <i/>
        <sz val="11"/>
        <rFont val="Times New Roman"/>
        <family val="1"/>
      </rPr>
      <t>Insert name of Consultant</t>
    </r>
    <r>
      <rPr>
        <sz val="11"/>
        <rFont val="Times New Roman"/>
        <family val="1"/>
      </rPr>
      <t xml:space="preserve">] </t>
    </r>
    <phoneticPr fontId="1"/>
  </si>
  <si>
    <t>(i)-a</t>
    <phoneticPr fontId="1"/>
  </si>
  <si>
    <t>No.</t>
    <phoneticPr fontId="1"/>
  </si>
  <si>
    <r>
      <t>Name of Project applicable to the criteria</t>
    </r>
    <r>
      <rPr>
        <vertAlign val="superscript"/>
        <sz val="11"/>
        <rFont val="Times New Roman"/>
        <family val="1"/>
      </rPr>
      <t>1</t>
    </r>
    <phoneticPr fontId="1"/>
  </si>
  <si>
    <t>Number of Project applicable to the criteria</t>
    <phoneticPr fontId="1"/>
  </si>
  <si>
    <t>Allocation
(point)</t>
    <phoneticPr fontId="1"/>
  </si>
  <si>
    <t>Grade</t>
    <phoneticPr fontId="1"/>
  </si>
  <si>
    <t>Rate (%)</t>
    <phoneticPr fontId="1"/>
  </si>
  <si>
    <t>Score</t>
    <phoneticPr fontId="1"/>
  </si>
  <si>
    <t>1</t>
    <phoneticPr fontId="1"/>
  </si>
  <si>
    <t>2</t>
    <phoneticPr fontId="1"/>
  </si>
  <si>
    <t>3</t>
    <phoneticPr fontId="1"/>
  </si>
  <si>
    <t>4</t>
    <phoneticPr fontId="1"/>
  </si>
  <si>
    <t>5</t>
    <phoneticPr fontId="1"/>
  </si>
  <si>
    <t>Total No. of Project</t>
    <phoneticPr fontId="1"/>
  </si>
  <si>
    <t>%</t>
    <phoneticPr fontId="1"/>
  </si>
  <si>
    <t>&gt;=5</t>
    <phoneticPr fontId="1"/>
  </si>
  <si>
    <t>Excellent</t>
    <phoneticPr fontId="1"/>
  </si>
  <si>
    <t>&gt;=3</t>
    <phoneticPr fontId="1"/>
  </si>
  <si>
    <t>Good</t>
    <phoneticPr fontId="1"/>
  </si>
  <si>
    <t>Average</t>
    <phoneticPr fontId="1"/>
  </si>
  <si>
    <t>Below Average</t>
  </si>
  <si>
    <t>Poor</t>
    <phoneticPr fontId="1"/>
  </si>
  <si>
    <t>(i)-b)</t>
    <phoneticPr fontId="1"/>
  </si>
  <si>
    <t>Criteria and Points System for (i)-b)</t>
    <phoneticPr fontId="1"/>
  </si>
  <si>
    <t>(i)-c)</t>
    <phoneticPr fontId="1"/>
  </si>
  <si>
    <t>Criteria and Points System for (i)-c)</t>
    <phoneticPr fontId="1"/>
  </si>
  <si>
    <t xml:space="preserve">Name of Evaluator: _______________  Signature: _________________
Date: 
</t>
    <phoneticPr fontId="1"/>
  </si>
  <si>
    <t>1  Only the number of projects required for evaluation is listed in the table.</t>
    <phoneticPr fontId="1"/>
  </si>
  <si>
    <r>
      <t>[</t>
    </r>
    <r>
      <rPr>
        <i/>
        <sz val="12"/>
        <rFont val="Times New Roman"/>
        <family val="1"/>
      </rPr>
      <t>Appendix 6 to technical evaluation report</t>
    </r>
    <r>
      <rPr>
        <sz val="12"/>
        <rFont val="Times New Roman"/>
        <family val="1"/>
      </rPr>
      <t xml:space="preserve">] </t>
    </r>
    <phoneticPr fontId="1"/>
  </si>
  <si>
    <t>(ii) Adequacy of the proposed methodology and work plan in responding to the Terms of Reference</t>
    <phoneticPr fontId="1"/>
  </si>
  <si>
    <r>
      <t>[</t>
    </r>
    <r>
      <rPr>
        <i/>
        <sz val="11"/>
        <rFont val="Times New Roman"/>
        <family val="1"/>
      </rPr>
      <t>Insert name of Consultant</t>
    </r>
    <r>
      <rPr>
        <sz val="11"/>
        <rFont val="Times New Roman"/>
        <family val="1"/>
      </rPr>
      <t>]</t>
    </r>
    <phoneticPr fontId="1"/>
  </si>
  <si>
    <t>Criteria and Points System</t>
    <phoneticPr fontId="1"/>
  </si>
  <si>
    <t>Criteria</t>
    <phoneticPr fontId="1"/>
  </si>
  <si>
    <t>Rate 
(%)</t>
    <phoneticPr fontId="1"/>
  </si>
  <si>
    <t>Remarks</t>
    <phoneticPr fontId="1"/>
  </si>
  <si>
    <t>(a)</t>
    <phoneticPr fontId="1"/>
  </si>
  <si>
    <t>Technical Approach and Methodology</t>
    <phoneticPr fontId="1"/>
  </si>
  <si>
    <t>Understanding of the objectives of the assignment, approach to the services, methodology for carrying out the activities and obtaining the expected output, and the degree of detail of such output</t>
    <phoneticPr fontId="1"/>
  </si>
  <si>
    <t>Explanation of the problems being addressed and their importance, and the technical approach the Consultant would adopt to address them
Explanation of the methodologies it proposes to adopt and the compatibility of those methodologies with the proposed approach</t>
  </si>
  <si>
    <r>
      <t>Explanation of staffing for training</t>
    </r>
    <r>
      <rPr>
        <vertAlign val="superscript"/>
        <sz val="11"/>
        <rFont val="Times New Roman"/>
        <family val="1"/>
      </rPr>
      <t>1</t>
    </r>
    <phoneticPr fontId="1"/>
  </si>
  <si>
    <t>(b)</t>
    <phoneticPr fontId="1"/>
  </si>
  <si>
    <t>Work Plan</t>
    <phoneticPr fontId="1"/>
  </si>
  <si>
    <t>Proposal of the main activities of the assignment, their content and duration, phasing and interrelations, milestones (including interim approvals by the Client), and delivery dates of the reports including a list of the final documents, including reports, drawings, and tables to be delivered as final output
Its consistency with the technical approach and methodology, showing understanding of the TOR and ability to translate them into a feasible working plan</t>
    <phoneticPr fontId="1"/>
  </si>
  <si>
    <t>(c)</t>
    <phoneticPr fontId="1"/>
  </si>
  <si>
    <t>Organization and Staffing</t>
    <phoneticPr fontId="1"/>
  </si>
  <si>
    <t>Proposal of the structure and composition of its team</t>
    <phoneticPr fontId="1"/>
  </si>
  <si>
    <t>Main disciplines of the assignment, the Key Experts and Non-Key Experts, and proposed technical and administrative support staff</t>
    <phoneticPr fontId="1"/>
  </si>
  <si>
    <t>(ii) Total</t>
    <phoneticPr fontId="1"/>
  </si>
  <si>
    <t xml:space="preserve"> 1 If so required in the TOR and if not evaluated in the other criteria "Suitability of the transfer of knowledge (training) programme".</t>
    <phoneticPr fontId="1"/>
  </si>
  <si>
    <t xml:space="preserve">Name of Evaluator: _______________  Signature: ____________
Date: 
</t>
    <phoneticPr fontId="1"/>
  </si>
  <si>
    <t>Below Average</t>
    <phoneticPr fontId="1"/>
  </si>
  <si>
    <r>
      <t>[</t>
    </r>
    <r>
      <rPr>
        <i/>
        <sz val="12"/>
        <rFont val="Times New Roman"/>
        <family val="1"/>
      </rPr>
      <t>Appendix 7 to technical evaluation report</t>
    </r>
    <r>
      <rPr>
        <sz val="12"/>
        <rFont val="Times New Roman"/>
        <family val="1"/>
      </rPr>
      <t xml:space="preserve">] </t>
    </r>
    <phoneticPr fontId="1"/>
  </si>
  <si>
    <t>(iii) Key Experts’ Qualifications and competence for the assignment</t>
    <phoneticPr fontId="3"/>
  </si>
  <si>
    <r>
      <t>[</t>
    </r>
    <r>
      <rPr>
        <i/>
        <sz val="11"/>
        <rFont val="Times New Roman"/>
        <family val="1"/>
      </rPr>
      <t>Inset name of  Consultant</t>
    </r>
    <r>
      <rPr>
        <sz val="11"/>
        <rFont val="Times New Roman"/>
        <family val="1"/>
      </rPr>
      <t>]</t>
    </r>
    <phoneticPr fontId="3"/>
  </si>
  <si>
    <t>Key Experts</t>
    <phoneticPr fontId="1"/>
  </si>
  <si>
    <t>Allocation (point)</t>
  </si>
  <si>
    <t>Classification</t>
  </si>
  <si>
    <t>Allocation
(%)</t>
    <phoneticPr fontId="1"/>
  </si>
  <si>
    <t>Qualification Criteria</t>
    <phoneticPr fontId="1"/>
  </si>
  <si>
    <t>Result</t>
    <phoneticPr fontId="1"/>
  </si>
  <si>
    <t>Rate
(%)</t>
    <phoneticPr fontId="1"/>
  </si>
  <si>
    <t>Degree/Number/Language Proficiency</t>
    <phoneticPr fontId="1"/>
  </si>
  <si>
    <t>unit</t>
    <phoneticPr fontId="1"/>
  </si>
  <si>
    <t>Grade</t>
    <phoneticPr fontId="3"/>
  </si>
  <si>
    <t>a</t>
    <phoneticPr fontId="1"/>
  </si>
  <si>
    <t>General</t>
    <phoneticPr fontId="1"/>
  </si>
  <si>
    <r>
      <t xml:space="preserve">Master degree in Civil Engineering
</t>
    </r>
    <r>
      <rPr>
        <sz val="10"/>
        <color indexed="10"/>
        <rFont val="Segoe UI"/>
        <family val="2"/>
      </rPr>
      <t/>
    </r>
    <phoneticPr fontId="1"/>
  </si>
  <si>
    <t>-</t>
    <phoneticPr fontId="1"/>
  </si>
  <si>
    <t>Adequacy</t>
    <phoneticPr fontId="1"/>
  </si>
  <si>
    <t>Experience in Road or Tunnel Construction Project</t>
    <phoneticPr fontId="3"/>
  </si>
  <si>
    <t>Year</t>
    <phoneticPr fontId="1"/>
  </si>
  <si>
    <t>Experience of construction supervision for Road or Tunnel Construction Project in ICB contract</t>
    <phoneticPr fontId="3"/>
  </si>
  <si>
    <t>Project</t>
    <phoneticPr fontId="1"/>
  </si>
  <si>
    <t>Experience of Road or Tunnel Construction Project as Team Leader</t>
    <phoneticPr fontId="3"/>
  </si>
  <si>
    <t xml:space="preserve">Familiarity </t>
    <phoneticPr fontId="1"/>
  </si>
  <si>
    <t>Language (English) Proficiency</t>
    <phoneticPr fontId="1"/>
  </si>
  <si>
    <t>-</t>
    <phoneticPr fontId="3"/>
  </si>
  <si>
    <t>b</t>
    <phoneticPr fontId="1"/>
  </si>
  <si>
    <r>
      <t>Master degree in Civil Engineering</t>
    </r>
    <r>
      <rPr>
        <sz val="10"/>
        <color indexed="10"/>
        <rFont val="Segoe UI"/>
        <family val="2"/>
      </rPr>
      <t/>
    </r>
    <phoneticPr fontId="1"/>
  </si>
  <si>
    <t>Adequacy</t>
  </si>
  <si>
    <t>Experience in Road Construction Project as Road Engineer</t>
    <phoneticPr fontId="3"/>
  </si>
  <si>
    <t>Experience in Tunnel Construction Project as Road Engineer</t>
    <phoneticPr fontId="3"/>
  </si>
  <si>
    <t>Experience of Road or Tunnel Construction Project in ICB contract</t>
    <phoneticPr fontId="3"/>
  </si>
  <si>
    <t>c</t>
    <phoneticPr fontId="1"/>
  </si>
  <si>
    <r>
      <t>Bachelor degree in Economy</t>
    </r>
    <r>
      <rPr>
        <sz val="10"/>
        <color indexed="10"/>
        <rFont val="Segoe UI"/>
        <family val="2"/>
      </rPr>
      <t/>
    </r>
    <phoneticPr fontId="1"/>
  </si>
  <si>
    <t>Experience in Road Construction Project as Transport Economist</t>
    <phoneticPr fontId="3"/>
  </si>
  <si>
    <t>Experience in Tunnel Construction Project as Transport Economist</t>
    <phoneticPr fontId="3"/>
  </si>
  <si>
    <t>d</t>
    <phoneticPr fontId="1"/>
  </si>
  <si>
    <t>Experience in Road Construction Project as Environment Specialist</t>
    <phoneticPr fontId="3"/>
  </si>
  <si>
    <t>Experience in Tunnel Construction Project as Environment Specialist</t>
    <phoneticPr fontId="3"/>
  </si>
  <si>
    <t>e</t>
    <phoneticPr fontId="1"/>
  </si>
  <si>
    <r>
      <t>Bachelor degree in Civil Engineering</t>
    </r>
    <r>
      <rPr>
        <sz val="10"/>
        <color indexed="10"/>
        <rFont val="Segoe UI"/>
        <family val="2"/>
      </rPr>
      <t/>
    </r>
    <phoneticPr fontId="1"/>
  </si>
  <si>
    <t>f</t>
    <phoneticPr fontId="1"/>
  </si>
  <si>
    <r>
      <t xml:space="preserve">Bachelor degree in Economy
</t>
    </r>
    <r>
      <rPr>
        <sz val="10"/>
        <color indexed="10"/>
        <rFont val="Segoe UI"/>
        <family val="2"/>
      </rPr>
      <t/>
    </r>
    <phoneticPr fontId="1"/>
  </si>
  <si>
    <t>g</t>
    <phoneticPr fontId="1"/>
  </si>
  <si>
    <r>
      <t>Bachelor degree in Environment</t>
    </r>
    <r>
      <rPr>
        <sz val="10"/>
        <color indexed="10"/>
        <rFont val="Segoe UI"/>
        <family val="2"/>
      </rPr>
      <t/>
    </r>
    <phoneticPr fontId="1"/>
  </si>
  <si>
    <t>h</t>
    <phoneticPr fontId="1"/>
  </si>
  <si>
    <r>
      <t>Bachelor degree in Sociology</t>
    </r>
    <r>
      <rPr>
        <sz val="10"/>
        <color indexed="10"/>
        <rFont val="Segoe UI"/>
        <family val="2"/>
      </rPr>
      <t/>
    </r>
  </si>
  <si>
    <t>Experience in Road Construction Project as Social Specialist</t>
    <phoneticPr fontId="3"/>
  </si>
  <si>
    <t>Experience in Tunnel Construction Project as Social Specialist</t>
    <phoneticPr fontId="3"/>
  </si>
  <si>
    <t>Total</t>
    <phoneticPr fontId="1"/>
  </si>
  <si>
    <t xml:space="preserve">Name of Evaluator: _______________  Signature: ___________
Date: 
</t>
    <phoneticPr fontId="1"/>
  </si>
  <si>
    <r>
      <t>[</t>
    </r>
    <r>
      <rPr>
        <i/>
        <sz val="12"/>
        <rFont val="Times New Roman"/>
        <family val="1"/>
      </rPr>
      <t>Appendix 8 to technical evaluation report</t>
    </r>
    <r>
      <rPr>
        <sz val="12"/>
        <rFont val="Times New Roman"/>
        <family val="1"/>
      </rPr>
      <t xml:space="preserve">] </t>
    </r>
    <phoneticPr fontId="1"/>
  </si>
  <si>
    <t>(iv) Suitability of the transfer of knowledge (training) program</t>
    <phoneticPr fontId="1"/>
  </si>
  <si>
    <t>Relevance of training program</t>
    <phoneticPr fontId="1"/>
  </si>
  <si>
    <t>Training approach and methodology</t>
    <phoneticPr fontId="1"/>
  </si>
  <si>
    <t>Qualifications of trainers</t>
    <phoneticPr fontId="1"/>
  </si>
  <si>
    <r>
      <t>[</t>
    </r>
    <r>
      <rPr>
        <i/>
        <sz val="12"/>
        <rFont val="Times New Roman"/>
        <family val="1"/>
      </rPr>
      <t>Appendix 9 to technical evaluation report</t>
    </r>
    <r>
      <rPr>
        <sz val="12"/>
        <rFont val="Times New Roman"/>
        <family val="1"/>
      </rPr>
      <t xml:space="preserve">] </t>
    </r>
    <phoneticPr fontId="1"/>
  </si>
  <si>
    <t>Summary Technical Evaluation Sheet (Individual)</t>
    <phoneticPr fontId="1"/>
  </si>
  <si>
    <t>Allocation</t>
    <phoneticPr fontId="1"/>
  </si>
  <si>
    <t>(i)</t>
    <phoneticPr fontId="1"/>
  </si>
  <si>
    <t>Experience of the Consultants relevant to the assignment</t>
    <phoneticPr fontId="1"/>
  </si>
  <si>
    <t>(i) Total</t>
    <phoneticPr fontId="1"/>
  </si>
  <si>
    <t>(ii)</t>
    <phoneticPr fontId="1"/>
  </si>
  <si>
    <t>Adequacy of the proposed methodology and work plan in responding to the Terms of Reference</t>
    <phoneticPr fontId="1"/>
  </si>
  <si>
    <t>Technical approach and methodology</t>
    <phoneticPr fontId="1"/>
  </si>
  <si>
    <t>Work plan</t>
    <phoneticPr fontId="1"/>
  </si>
  <si>
    <t>Organization and staffing</t>
    <phoneticPr fontId="1"/>
  </si>
  <si>
    <t>(iii)</t>
    <phoneticPr fontId="1"/>
  </si>
  <si>
    <t>Key Experts’ qualifications and competence for the assignment</t>
    <phoneticPr fontId="1"/>
  </si>
  <si>
    <t>Team Leader</t>
    <phoneticPr fontId="1"/>
  </si>
  <si>
    <t>Road engineer</t>
    <phoneticPr fontId="1"/>
  </si>
  <si>
    <t>Transport economist</t>
    <phoneticPr fontId="1"/>
  </si>
  <si>
    <t>Environment specialist</t>
    <phoneticPr fontId="1"/>
  </si>
  <si>
    <t>Social specialist</t>
    <phoneticPr fontId="1"/>
  </si>
  <si>
    <t>(iii) Total</t>
    <phoneticPr fontId="1"/>
  </si>
  <si>
    <t>(iv)</t>
    <phoneticPr fontId="1"/>
  </si>
  <si>
    <t>Suitability of the transfer of knowledge (training) program</t>
    <phoneticPr fontId="1"/>
  </si>
  <si>
    <t>Relevance of training program</t>
  </si>
  <si>
    <t>(iv) Total</t>
    <phoneticPr fontId="1"/>
  </si>
  <si>
    <t>Total (i + ii + iii + iv)</t>
    <phoneticPr fontId="1"/>
  </si>
  <si>
    <t>Summary Technical Evaluation Sheet (Overall)</t>
    <phoneticPr fontId="1"/>
  </si>
  <si>
    <t>Evaluator A</t>
    <phoneticPr fontId="1"/>
  </si>
  <si>
    <t>Evaluator B</t>
    <phoneticPr fontId="1"/>
  </si>
  <si>
    <t>Evaluator C</t>
    <phoneticPr fontId="1"/>
  </si>
  <si>
    <t>Evaluator D</t>
    <phoneticPr fontId="1"/>
  </si>
  <si>
    <t>Evaluator E</t>
    <phoneticPr fontId="1"/>
  </si>
  <si>
    <t>Average Score</t>
    <phoneticPr fontId="1"/>
  </si>
  <si>
    <t xml:space="preserve">Name of Evaluator: _______________  Signature: ___________     Date: 
</t>
    <phoneticPr fontId="1"/>
  </si>
  <si>
    <t>Experience of detailed design and construction supervision in mountain road tunnel project in countries other than the Client's country, with tunnel length more than 2000m, tunnel cross section more than 50 sq. m, constructed by New Tunneling Method, completed in the last ten (10) years (April 2011 - March 2021)</t>
    <phoneticPr fontId="1"/>
  </si>
  <si>
    <t>Experience of detailed design and construction supervision in mountain road tunnel project in South Asian countries, completed in the last ten (10) years (April 2011 - March 2021)</t>
    <phoneticPr fontId="1"/>
  </si>
  <si>
    <t>Experience of consultancy services more than USD 3 million in any project financed by Japanese ODA Loans, completed in the last ten (10) years (April 2011 - March 2021)</t>
    <phoneticPr fontId="1"/>
  </si>
  <si>
    <t>Familiarity and Experience in the country</t>
    <phoneticPr fontId="1"/>
  </si>
  <si>
    <t>Familiarity and Experience in the coutry</t>
    <phoneticPr fontId="1"/>
  </si>
  <si>
    <t>Familiarity and Experience in the county</t>
    <phoneticPr fontId="1"/>
  </si>
  <si>
    <t>Criteria and Points System for (i)-a)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</si>
</sst>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
    <numFmt numFmtId="178" formatCode="0.0_ "/>
    <numFmt numFmtId="179" formatCode="0_);[Red]\(0\)"/>
  </numFmts>
  <fonts count="15" x14ac:knownFonts="1">
    <font>
      <sz val="11"/>
      <color theme="1"/>
      <name val="ＭＳ Ｐゴシック"/>
      <family val="2"/>
      <charset val="128"/>
      <scheme val="minor"/>
    </font>
    <font>
      <sz val="6"/>
      <name val="ＭＳ Ｐゴシック"/>
      <family val="2"/>
      <charset val="128"/>
      <scheme val="minor"/>
    </font>
    <font>
      <sz val="10"/>
      <color indexed="10"/>
      <name val="Segoe UI"/>
      <family val="2"/>
    </font>
    <font>
      <sz val="6"/>
      <name val="ＭＳ Ｐゴシック"/>
      <family val="3"/>
      <charset val="128"/>
    </font>
    <font>
      <sz val="11"/>
      <name val="Times New Roman"/>
      <family val="1"/>
    </font>
    <font>
      <u/>
      <sz val="12"/>
      <name val="Times New Roman"/>
      <family val="1"/>
    </font>
    <font>
      <sz val="12"/>
      <name val="Times New Roman"/>
      <family val="1"/>
    </font>
    <font>
      <sz val="14"/>
      <name val="Times New Roman"/>
      <family val="1"/>
    </font>
    <font>
      <sz val="10"/>
      <name val="Times New Roman"/>
      <family val="1"/>
    </font>
    <font>
      <i/>
      <sz val="12"/>
      <name val="Times New Roman"/>
      <family val="1"/>
    </font>
    <font>
      <b/>
      <sz val="14"/>
      <name val="Times New Roman"/>
      <family val="1"/>
    </font>
    <font>
      <i/>
      <sz val="11"/>
      <name val="Times New Roman"/>
      <family val="1"/>
    </font>
    <font>
      <b/>
      <sz val="11"/>
      <name val="Times New Roman"/>
      <family val="1"/>
    </font>
    <font>
      <b/>
      <sz val="12"/>
      <name val="Times New Roman"/>
      <family val="1"/>
    </font>
    <font>
      <vertAlign val="superscript"/>
      <sz val="1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2CC"/>
        <bgColor indexed="64"/>
      </patternFill>
    </fill>
  </fills>
  <borders count="1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style="hair">
        <color auto="1"/>
      </top>
      <bottom style="hair">
        <color auto="1"/>
      </bottom>
      <diagonal/>
    </border>
    <border>
      <left style="thin">
        <color auto="1"/>
      </left>
      <right style="medium">
        <color auto="1"/>
      </right>
      <top style="medium">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top style="medium">
        <color indexed="64"/>
      </top>
      <bottom style="thin">
        <color indexed="64"/>
      </bottom>
      <diagonal/>
    </border>
    <border>
      <left style="medium">
        <color indexed="64"/>
      </left>
      <right style="thin">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thin">
        <color auto="1"/>
      </right>
      <top style="hair">
        <color auto="1"/>
      </top>
      <bottom style="medium">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hair">
        <color indexed="64"/>
      </top>
      <bottom style="thin">
        <color auto="1"/>
      </bottom>
      <diagonal/>
    </border>
    <border>
      <left/>
      <right style="medium">
        <color indexed="64"/>
      </right>
      <top style="medium">
        <color indexed="64"/>
      </top>
      <bottom style="medium">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thin">
        <color auto="1"/>
      </right>
      <top style="thin">
        <color auto="1"/>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medium">
        <color indexed="64"/>
      </right>
      <top style="thin">
        <color indexed="64"/>
      </top>
      <bottom style="hair">
        <color auto="1"/>
      </bottom>
      <diagonal/>
    </border>
    <border>
      <left style="medium">
        <color indexed="64"/>
      </left>
      <right style="hair">
        <color indexed="64"/>
      </right>
      <top style="hair">
        <color auto="1"/>
      </top>
      <bottom style="medium">
        <color auto="1"/>
      </bottom>
      <diagonal/>
    </border>
    <border>
      <left style="hair">
        <color indexed="64"/>
      </left>
      <right style="hair">
        <color indexed="64"/>
      </right>
      <top style="hair">
        <color auto="1"/>
      </top>
      <bottom style="medium">
        <color auto="1"/>
      </bottom>
      <diagonal/>
    </border>
    <border>
      <left style="hair">
        <color indexed="64"/>
      </left>
      <right style="medium">
        <color indexed="64"/>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diagonalUp="1">
      <left style="hair">
        <color auto="1"/>
      </left>
      <right style="medium">
        <color auto="1"/>
      </right>
      <top style="medium">
        <color auto="1"/>
      </top>
      <bottom style="medium">
        <color auto="1"/>
      </bottom>
      <diagonal style="thin">
        <color indexed="64"/>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auto="1"/>
      </left>
      <right style="thin">
        <color auto="1"/>
      </right>
      <top style="hair">
        <color auto="1"/>
      </top>
      <bottom style="medium">
        <color auto="1"/>
      </bottom>
      <diagonal/>
    </border>
    <border>
      <left style="thin">
        <color auto="1"/>
      </left>
      <right/>
      <top style="hair">
        <color auto="1"/>
      </top>
      <bottom/>
      <diagonal/>
    </border>
    <border>
      <left style="thin">
        <color auto="1"/>
      </left>
      <right/>
      <top/>
      <bottom style="hair">
        <color auto="1"/>
      </bottom>
      <diagonal/>
    </border>
    <border>
      <left style="hair">
        <color auto="1"/>
      </left>
      <right style="thin">
        <color indexed="64"/>
      </right>
      <top style="thin">
        <color auto="1"/>
      </top>
      <bottom style="thin">
        <color auto="1"/>
      </bottom>
      <diagonal/>
    </border>
    <border>
      <left style="hair">
        <color auto="1"/>
      </left>
      <right style="thin">
        <color indexed="64"/>
      </right>
      <top style="thin">
        <color auto="1"/>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auto="1"/>
      </left>
      <right style="thin">
        <color indexed="64"/>
      </right>
      <top style="hair">
        <color indexed="64"/>
      </top>
      <bottom style="thin">
        <color auto="1"/>
      </bottom>
      <diagonal/>
    </border>
    <border>
      <left style="hair">
        <color auto="1"/>
      </left>
      <right style="thin">
        <color indexed="64"/>
      </right>
      <top style="hair">
        <color indexed="64"/>
      </top>
      <bottom style="medium">
        <color auto="1"/>
      </bottom>
      <diagonal/>
    </border>
    <border>
      <left style="medium">
        <color indexed="64"/>
      </left>
      <right style="thin">
        <color auto="1"/>
      </right>
      <top style="medium">
        <color auto="1"/>
      </top>
      <bottom style="medium">
        <color auto="1"/>
      </bottom>
      <diagonal/>
    </border>
    <border>
      <left style="medium">
        <color indexed="64"/>
      </left>
      <right style="thin">
        <color auto="1"/>
      </right>
      <top style="medium">
        <color auto="1"/>
      </top>
      <bottom style="hair">
        <color indexed="64"/>
      </bottom>
      <diagonal/>
    </border>
    <border>
      <left style="medium">
        <color indexed="64"/>
      </left>
      <right style="thin">
        <color auto="1"/>
      </right>
      <top style="hair">
        <color indexed="64"/>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hair">
        <color auto="1"/>
      </bottom>
      <diagonal/>
    </border>
    <border>
      <left style="thin">
        <color auto="1"/>
      </left>
      <right style="hair">
        <color auto="1"/>
      </right>
      <top style="thin">
        <color indexed="64"/>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indexed="64"/>
      </left>
      <right style="medium">
        <color indexed="64"/>
      </right>
      <top style="hair">
        <color indexed="64"/>
      </top>
      <bottom style="medium">
        <color indexed="64"/>
      </bottom>
      <diagonal/>
    </border>
    <border>
      <left style="medium">
        <color indexed="64"/>
      </left>
      <right style="thin">
        <color auto="1"/>
      </right>
      <top/>
      <bottom style="hair">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style="thin">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medium">
        <color auto="1"/>
      </left>
      <right style="hair">
        <color auto="1"/>
      </right>
      <top style="hair">
        <color auto="1"/>
      </top>
      <bottom/>
      <diagonal/>
    </border>
    <border>
      <left style="hair">
        <color auto="1"/>
      </left>
      <right style="thin">
        <color auto="1"/>
      </right>
      <top/>
      <bottom style="thin">
        <color auto="1"/>
      </bottom>
      <diagonal/>
    </border>
    <border>
      <left style="medium">
        <color auto="1"/>
      </left>
      <right style="hair">
        <color auto="1"/>
      </right>
      <top style="thin">
        <color auto="1"/>
      </top>
      <bottom style="thin">
        <color auto="1"/>
      </bottom>
      <diagonal/>
    </border>
    <border>
      <left style="hair">
        <color auto="1"/>
      </left>
      <right style="thin">
        <color auto="1"/>
      </right>
      <top style="thin">
        <color auto="1"/>
      </top>
      <bottom style="medium">
        <color auto="1"/>
      </bottom>
      <diagonal/>
    </border>
    <border>
      <left style="hair">
        <color auto="1"/>
      </left>
      <right style="medium">
        <color auto="1"/>
      </right>
      <top style="thin">
        <color auto="1"/>
      </top>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style="thin">
        <color auto="1"/>
      </left>
      <right style="hair">
        <color auto="1"/>
      </right>
      <top style="hair">
        <color indexed="64"/>
      </top>
      <bottom style="medium">
        <color auto="1"/>
      </bottom>
      <diagonal/>
    </border>
    <border>
      <left style="medium">
        <color auto="1"/>
      </left>
      <right/>
      <top/>
      <bottom style="medium">
        <color auto="1"/>
      </bottom>
      <diagonal/>
    </border>
    <border>
      <left style="medium">
        <color indexed="64"/>
      </left>
      <right style="hair">
        <color indexed="64"/>
      </right>
      <top/>
      <bottom style="hair">
        <color auto="1"/>
      </bottom>
      <diagonal/>
    </border>
    <border>
      <left style="hair">
        <color auto="1"/>
      </left>
      <right style="thin">
        <color indexed="64"/>
      </right>
      <top/>
      <bottom style="hair">
        <color auto="1"/>
      </bottom>
      <diagonal/>
    </border>
    <border>
      <left style="thin">
        <color auto="1"/>
      </left>
      <right style="hair">
        <color auto="1"/>
      </right>
      <top/>
      <bottom style="hair">
        <color auto="1"/>
      </bottom>
      <diagonal/>
    </border>
    <border>
      <left/>
      <right style="thin">
        <color auto="1"/>
      </right>
      <top/>
      <bottom style="medium">
        <color indexed="64"/>
      </bottom>
      <diagonal/>
    </border>
    <border>
      <left/>
      <right style="medium">
        <color indexed="64"/>
      </right>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hair">
        <color indexed="64"/>
      </left>
      <right/>
      <top style="thin">
        <color indexed="64"/>
      </top>
      <bottom style="hair">
        <color auto="1"/>
      </bottom>
      <diagonal/>
    </border>
    <border>
      <left style="hair">
        <color auto="1"/>
      </left>
      <right/>
      <top style="hair">
        <color auto="1"/>
      </top>
      <bottom style="hair">
        <color auto="1"/>
      </bottom>
      <diagonal/>
    </border>
    <border>
      <left style="hair">
        <color indexed="64"/>
      </left>
      <right/>
      <top style="hair">
        <color indexed="64"/>
      </top>
      <bottom style="thin">
        <color indexed="64"/>
      </bottom>
      <diagonal/>
    </border>
    <border>
      <left style="hair">
        <color auto="1"/>
      </left>
      <right/>
      <top style="thin">
        <color auto="1"/>
      </top>
      <bottom style="medium">
        <color auto="1"/>
      </bottom>
      <diagonal/>
    </border>
    <border>
      <left style="hair">
        <color auto="1"/>
      </left>
      <right/>
      <top style="medium">
        <color auto="1"/>
      </top>
      <bottom style="medium">
        <color indexed="64"/>
      </bottom>
      <diagonal/>
    </border>
    <border>
      <left style="thin">
        <color indexed="64"/>
      </left>
      <right style="medium">
        <color auto="1"/>
      </right>
      <top style="thin">
        <color indexed="64"/>
      </top>
      <bottom style="hair">
        <color indexed="64"/>
      </bottom>
      <diagonal/>
    </border>
    <border>
      <left style="thin">
        <color indexed="64"/>
      </left>
      <right style="medium">
        <color auto="1"/>
      </right>
      <top style="hair">
        <color indexed="64"/>
      </top>
      <bottom style="thin">
        <color auto="1"/>
      </bottom>
      <diagonal/>
    </border>
    <border>
      <left/>
      <right style="medium">
        <color indexed="64"/>
      </right>
      <top style="thin">
        <color auto="1"/>
      </top>
      <bottom style="medium">
        <color indexed="64"/>
      </bottom>
      <diagonal/>
    </border>
    <border>
      <left/>
      <right style="medium">
        <color auto="1"/>
      </right>
      <top style="thin">
        <color indexed="64"/>
      </top>
      <bottom style="hair">
        <color indexed="64"/>
      </bottom>
      <diagonal/>
    </border>
    <border>
      <left/>
      <right style="medium">
        <color auto="1"/>
      </right>
      <top/>
      <bottom style="hair">
        <color indexed="64"/>
      </bottom>
      <diagonal/>
    </border>
  </borders>
  <cellStyleXfs count="1">
    <xf numFmtId="0" fontId="0" fillId="0" borderId="0">
      <alignment vertical="center"/>
    </xf>
  </cellStyleXfs>
  <cellXfs count="315">
    <xf numFmtId="0" fontId="0" fillId="0" borderId="0" xfId="0">
      <alignment vertical="center"/>
    </xf>
    <xf numFmtId="0" fontId="4" fillId="0" borderId="3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0" xfId="0" applyFont="1" applyAlignment="1">
      <alignment horizontal="center" vertical="center" wrapText="1"/>
    </xf>
    <xf numFmtId="0" fontId="4" fillId="4" borderId="28" xfId="0" applyFont="1" applyFill="1" applyBorder="1" applyAlignment="1">
      <alignment vertical="center" wrapText="1"/>
    </xf>
    <xf numFmtId="0" fontId="4" fillId="0" borderId="45" xfId="0" applyFont="1" applyBorder="1" applyAlignment="1">
      <alignment horizontal="center" vertical="center" wrapText="1"/>
    </xf>
    <xf numFmtId="0" fontId="4" fillId="0" borderId="6" xfId="0" applyFont="1" applyBorder="1" applyAlignment="1">
      <alignment horizontal="center" vertical="center" wrapText="1"/>
    </xf>
    <xf numFmtId="0" fontId="4" fillId="5" borderId="25" xfId="0" applyFont="1" applyFill="1" applyBorder="1" applyAlignment="1">
      <alignment horizontal="center" vertical="center" wrapText="1"/>
    </xf>
    <xf numFmtId="0" fontId="4" fillId="0" borderId="47"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lignment vertical="center"/>
    </xf>
    <xf numFmtId="0" fontId="8" fillId="4" borderId="0" xfId="0" applyFont="1" applyFill="1">
      <alignment vertical="center"/>
    </xf>
    <xf numFmtId="0" fontId="8" fillId="0" borderId="0" xfId="0" applyFont="1">
      <alignment vertical="center"/>
    </xf>
    <xf numFmtId="0" fontId="10" fillId="4" borderId="0" xfId="0" applyFont="1" applyFill="1" applyAlignment="1">
      <alignment vertical="center" wrapText="1"/>
    </xf>
    <xf numFmtId="179" fontId="6" fillId="4" borderId="0" xfId="0" applyNumberFormat="1" applyFont="1" applyFill="1">
      <alignment vertical="center"/>
    </xf>
    <xf numFmtId="0" fontId="10" fillId="4" borderId="0" xfId="0" applyFont="1" applyFill="1" applyAlignment="1">
      <alignment horizontal="center" vertical="center" wrapText="1"/>
    </xf>
    <xf numFmtId="0" fontId="12" fillId="4" borderId="0" xfId="0" applyFont="1" applyFill="1" applyAlignment="1">
      <alignment vertical="center" wrapText="1"/>
    </xf>
    <xf numFmtId="0" fontId="4" fillId="4" borderId="0" xfId="0" applyFont="1" applyFill="1" applyAlignment="1">
      <alignment vertical="center" wrapText="1"/>
    </xf>
    <xf numFmtId="0" fontId="4" fillId="4" borderId="0" xfId="0" applyFont="1" applyFill="1">
      <alignment vertical="center"/>
    </xf>
    <xf numFmtId="0" fontId="4" fillId="5" borderId="79"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4" borderId="0" xfId="0" applyFont="1" applyFill="1" applyAlignment="1">
      <alignment horizontal="center" vertical="center" wrapText="1"/>
    </xf>
    <xf numFmtId="0" fontId="12" fillId="0" borderId="0" xfId="0" applyFont="1" applyAlignment="1">
      <alignment horizontal="center" vertical="center" wrapText="1"/>
    </xf>
    <xf numFmtId="0" fontId="12" fillId="5" borderId="11" xfId="0" applyFont="1" applyFill="1" applyBorder="1" applyAlignment="1">
      <alignment horizontal="center" vertical="center" wrapText="1"/>
    </xf>
    <xf numFmtId="0" fontId="4" fillId="4" borderId="80" xfId="0" applyFont="1" applyFill="1" applyBorder="1" applyAlignment="1">
      <alignment horizontal="center" vertical="center" wrapText="1"/>
    </xf>
    <xf numFmtId="0" fontId="4" fillId="4" borderId="8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81"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82"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5" fillId="4" borderId="0" xfId="0" applyFont="1" applyFill="1">
      <alignment vertical="center"/>
    </xf>
    <xf numFmtId="0" fontId="6" fillId="4" borderId="0" xfId="0" applyFont="1" applyFill="1">
      <alignment vertical="center"/>
    </xf>
    <xf numFmtId="0" fontId="6" fillId="4" borderId="0" xfId="0" applyFont="1" applyFill="1" applyAlignment="1">
      <alignment vertical="center" wrapText="1"/>
    </xf>
    <xf numFmtId="0" fontId="6" fillId="4" borderId="0" xfId="0" applyFont="1" applyFill="1" applyAlignment="1">
      <alignment horizontal="left" vertical="center" wrapText="1"/>
    </xf>
    <xf numFmtId="0" fontId="4" fillId="5" borderId="51"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6" borderId="31" xfId="0" applyFont="1" applyFill="1" applyBorder="1" applyAlignment="1">
      <alignment horizontal="left" vertical="center" wrapText="1"/>
    </xf>
    <xf numFmtId="0" fontId="4" fillId="6" borderId="31" xfId="0" applyFont="1" applyFill="1" applyBorder="1" applyAlignment="1">
      <alignment horizontal="center" vertical="center" wrapText="1"/>
    </xf>
    <xf numFmtId="49" fontId="4" fillId="6" borderId="31" xfId="0" applyNumberFormat="1" applyFont="1" applyFill="1" applyBorder="1" applyAlignment="1">
      <alignment vertical="center" wrapText="1"/>
    </xf>
    <xf numFmtId="178" fontId="4" fillId="6" borderId="31" xfId="0" applyNumberFormat="1"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4" borderId="34" xfId="0" applyFont="1" applyFill="1" applyBorder="1" applyAlignment="1">
      <alignment horizontal="left" vertical="center" wrapText="1"/>
    </xf>
    <xf numFmtId="0" fontId="4" fillId="4" borderId="34" xfId="0" applyFont="1" applyFill="1" applyBorder="1" applyAlignment="1">
      <alignment horizontal="center" vertical="center" wrapText="1"/>
    </xf>
    <xf numFmtId="178" fontId="4" fillId="0" borderId="34" xfId="0" applyNumberFormat="1" applyFont="1" applyBorder="1" applyAlignment="1">
      <alignment horizontal="center" vertical="center" wrapText="1"/>
    </xf>
    <xf numFmtId="0" fontId="4" fillId="4" borderId="35" xfId="0" applyFont="1" applyFill="1" applyBorder="1" applyAlignment="1">
      <alignment horizontal="center" vertical="center" wrapText="1"/>
    </xf>
    <xf numFmtId="0" fontId="4" fillId="0" borderId="53" xfId="0" applyFont="1" applyBorder="1" applyAlignment="1">
      <alignment horizontal="center" vertical="center" wrapText="1"/>
    </xf>
    <xf numFmtId="178" fontId="4" fillId="0" borderId="53" xfId="0" applyNumberFormat="1" applyFont="1" applyBorder="1" applyAlignment="1">
      <alignment horizontal="center" vertical="center" wrapText="1"/>
    </xf>
    <xf numFmtId="0" fontId="4" fillId="0" borderId="54" xfId="0" applyFont="1" applyBorder="1" applyAlignment="1">
      <alignment horizontal="center" vertical="center" wrapText="1"/>
    </xf>
    <xf numFmtId="0" fontId="4" fillId="6" borderId="55" xfId="0" applyFont="1" applyFill="1" applyBorder="1" applyAlignment="1">
      <alignment horizontal="center" vertical="center" wrapText="1"/>
    </xf>
    <xf numFmtId="0" fontId="4" fillId="6" borderId="56" xfId="0" applyFont="1" applyFill="1" applyBorder="1" applyAlignment="1">
      <alignment horizontal="left" vertical="center" wrapText="1"/>
    </xf>
    <xf numFmtId="0" fontId="4" fillId="6" borderId="56" xfId="0" applyFont="1" applyFill="1" applyBorder="1" applyAlignment="1">
      <alignment horizontal="center" vertical="center" wrapText="1"/>
    </xf>
    <xf numFmtId="49" fontId="4" fillId="6" borderId="56" xfId="0" applyNumberFormat="1" applyFont="1" applyFill="1" applyBorder="1" applyAlignment="1">
      <alignment vertical="center" wrapText="1"/>
    </xf>
    <xf numFmtId="0" fontId="4" fillId="6" borderId="56" xfId="0" applyFont="1" applyFill="1" applyBorder="1" applyAlignment="1">
      <alignment vertical="center" wrapText="1"/>
    </xf>
    <xf numFmtId="178" fontId="4" fillId="6" borderId="56" xfId="0" applyNumberFormat="1" applyFont="1" applyFill="1" applyBorder="1" applyAlignment="1">
      <alignment horizontal="center" vertical="center" wrapText="1"/>
    </xf>
    <xf numFmtId="0" fontId="4" fillId="6" borderId="57" xfId="0" applyFont="1" applyFill="1" applyBorder="1" applyAlignment="1">
      <alignment horizontal="center" vertical="center" wrapText="1"/>
    </xf>
    <xf numFmtId="0" fontId="4" fillId="4" borderId="65" xfId="0" applyFont="1" applyFill="1" applyBorder="1" applyAlignment="1">
      <alignment horizontal="center" vertical="center" wrapText="1"/>
    </xf>
    <xf numFmtId="178" fontId="4" fillId="0" borderId="65" xfId="0" applyNumberFormat="1" applyFont="1" applyBorder="1" applyAlignment="1">
      <alignment horizontal="center" vertical="center" wrapText="1"/>
    </xf>
    <xf numFmtId="0" fontId="4" fillId="4" borderId="66" xfId="0" applyFont="1" applyFill="1" applyBorder="1" applyAlignment="1">
      <alignment horizontal="center" vertical="center" wrapText="1"/>
    </xf>
    <xf numFmtId="178" fontId="4" fillId="6" borderId="44" xfId="0" applyNumberFormat="1" applyFont="1" applyFill="1" applyBorder="1" applyAlignment="1">
      <alignment horizontal="center" vertical="center" wrapText="1"/>
    </xf>
    <xf numFmtId="0" fontId="4" fillId="4" borderId="59" xfId="0" applyFont="1" applyFill="1" applyBorder="1" applyAlignment="1">
      <alignment horizontal="left" vertical="center" wrapText="1"/>
    </xf>
    <xf numFmtId="0" fontId="4" fillId="4" borderId="59" xfId="0" applyFont="1" applyFill="1" applyBorder="1" applyAlignment="1">
      <alignment horizontal="center" vertical="center" wrapText="1"/>
    </xf>
    <xf numFmtId="178" fontId="4" fillId="0" borderId="59" xfId="0" applyNumberFormat="1" applyFont="1" applyBorder="1" applyAlignment="1">
      <alignment horizontal="center" vertical="center" wrapText="1"/>
    </xf>
    <xf numFmtId="0" fontId="4" fillId="4" borderId="60" xfId="0" applyFont="1" applyFill="1" applyBorder="1" applyAlignment="1">
      <alignment horizontal="center" vertical="center" wrapText="1"/>
    </xf>
    <xf numFmtId="0" fontId="12" fillId="4" borderId="62" xfId="0" applyFont="1" applyFill="1" applyBorder="1" applyAlignment="1">
      <alignment horizontal="center" vertical="center" wrapText="1"/>
    </xf>
    <xf numFmtId="49" fontId="4" fillId="4" borderId="62" xfId="0" applyNumberFormat="1" applyFont="1" applyFill="1" applyBorder="1" applyAlignment="1">
      <alignment vertical="center" wrapText="1"/>
    </xf>
    <xf numFmtId="0" fontId="4" fillId="4" borderId="62" xfId="0" applyFont="1" applyFill="1" applyBorder="1" applyAlignment="1">
      <alignment vertical="center" wrapText="1"/>
    </xf>
    <xf numFmtId="178" fontId="13" fillId="4" borderId="62" xfId="0" applyNumberFormat="1" applyFont="1" applyFill="1" applyBorder="1" applyAlignment="1">
      <alignment horizontal="center" vertical="center" wrapText="1"/>
    </xf>
    <xf numFmtId="0" fontId="4" fillId="4" borderId="63" xfId="0" applyFont="1" applyFill="1" applyBorder="1" applyAlignment="1">
      <alignment vertical="center" wrapText="1"/>
    </xf>
    <xf numFmtId="49" fontId="4" fillId="4" borderId="0" xfId="0" applyNumberFormat="1" applyFont="1" applyFill="1" applyAlignment="1">
      <alignment vertical="center" wrapText="1"/>
    </xf>
    <xf numFmtId="0" fontId="12" fillId="0" borderId="0" xfId="0" applyFont="1" applyAlignment="1">
      <alignment vertical="center" wrapText="1"/>
    </xf>
    <xf numFmtId="0" fontId="12" fillId="5" borderId="79"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4" fillId="4" borderId="90" xfId="0" applyFont="1" applyFill="1" applyBorder="1" applyAlignment="1">
      <alignment vertical="center" wrapText="1"/>
    </xf>
    <xf numFmtId="0" fontId="4" fillId="4" borderId="46" xfId="0" applyFont="1" applyFill="1" applyBorder="1" applyAlignment="1">
      <alignment horizontal="center" vertical="center" wrapText="1"/>
    </xf>
    <xf numFmtId="0" fontId="4" fillId="4" borderId="29" xfId="0" applyFont="1" applyFill="1" applyBorder="1" applyAlignment="1">
      <alignment vertical="center" wrapText="1"/>
    </xf>
    <xf numFmtId="0" fontId="4" fillId="4" borderId="81" xfId="0" applyFont="1" applyFill="1" applyBorder="1" applyAlignment="1">
      <alignment vertical="center" wrapText="1"/>
    </xf>
    <xf numFmtId="0" fontId="4" fillId="4" borderId="89" xfId="0" applyFont="1" applyFill="1" applyBorder="1" applyAlignment="1">
      <alignment horizontal="center" vertical="center" wrapText="1"/>
    </xf>
    <xf numFmtId="0" fontId="4" fillId="4" borderId="0" xfId="0" applyFont="1" applyFill="1" applyAlignment="1">
      <alignment horizontal="left" vertical="center" wrapText="1"/>
    </xf>
    <xf numFmtId="49" fontId="4" fillId="0" borderId="0" xfId="0" applyNumberFormat="1" applyFont="1" applyAlignment="1">
      <alignment vertical="center" wrapText="1"/>
    </xf>
    <xf numFmtId="49" fontId="4" fillId="7" borderId="34" xfId="0" applyNumberFormat="1" applyFont="1" applyFill="1" applyBorder="1" applyAlignment="1">
      <alignment vertical="center" wrapText="1"/>
    </xf>
    <xf numFmtId="49" fontId="4" fillId="7" borderId="53" xfId="0" applyNumberFormat="1" applyFont="1" applyFill="1" applyBorder="1" applyAlignment="1">
      <alignment vertical="center" wrapText="1"/>
    </xf>
    <xf numFmtId="49" fontId="4" fillId="7" borderId="65" xfId="0" applyNumberFormat="1" applyFont="1" applyFill="1" applyBorder="1" applyAlignment="1">
      <alignment vertical="center" wrapText="1"/>
    </xf>
    <xf numFmtId="49" fontId="4" fillId="7" borderId="59" xfId="0" applyNumberFormat="1" applyFont="1" applyFill="1" applyBorder="1" applyAlignment="1">
      <alignment vertical="center" wrapText="1"/>
    </xf>
    <xf numFmtId="0" fontId="4" fillId="5" borderId="22" xfId="0" applyFont="1" applyFill="1" applyBorder="1" applyAlignment="1">
      <alignment horizontal="center" vertical="center" wrapText="1"/>
    </xf>
    <xf numFmtId="0" fontId="4" fillId="5" borderId="99" xfId="0" applyFont="1" applyFill="1" applyBorder="1" applyAlignment="1">
      <alignment horizontal="center" vertical="center" wrapText="1"/>
    </xf>
    <xf numFmtId="0" fontId="4" fillId="0" borderId="45" xfId="0" applyFont="1" applyBorder="1" applyAlignment="1">
      <alignment horizontal="left" vertical="top" wrapText="1"/>
    </xf>
    <xf numFmtId="178" fontId="4" fillId="0" borderId="108" xfId="0" applyNumberFormat="1" applyFont="1" applyBorder="1" applyAlignment="1">
      <alignment horizontal="center" vertical="center" wrapText="1"/>
    </xf>
    <xf numFmtId="0" fontId="4" fillId="0" borderId="15" xfId="0" applyFont="1" applyBorder="1" applyAlignment="1">
      <alignment horizontal="left" vertical="center" wrapText="1"/>
    </xf>
    <xf numFmtId="178" fontId="4" fillId="0" borderId="85"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horizontal="left" vertical="center" wrapText="1"/>
    </xf>
    <xf numFmtId="0" fontId="4" fillId="0" borderId="40" xfId="0" applyFont="1" applyBorder="1" applyAlignment="1">
      <alignment horizontal="left" vertical="center" wrapText="1"/>
    </xf>
    <xf numFmtId="178" fontId="4" fillId="0" borderId="86" xfId="0" applyNumberFormat="1" applyFont="1" applyBorder="1" applyAlignment="1">
      <alignment horizontal="center" vertical="center" wrapText="1"/>
    </xf>
    <xf numFmtId="0" fontId="4" fillId="0" borderId="39" xfId="0" applyFont="1" applyBorder="1" applyAlignment="1">
      <alignment horizontal="left" vertical="top" wrapText="1"/>
    </xf>
    <xf numFmtId="178" fontId="4" fillId="0" borderId="84" xfId="0" applyNumberFormat="1" applyFont="1" applyBorder="1" applyAlignment="1">
      <alignment horizontal="center" vertical="center" wrapText="1"/>
    </xf>
    <xf numFmtId="178" fontId="4" fillId="0" borderId="104"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lignment vertical="center" wrapText="1"/>
    </xf>
    <xf numFmtId="0" fontId="12" fillId="0" borderId="16" xfId="0" applyFont="1" applyBorder="1" applyAlignment="1">
      <alignment vertical="center" wrapText="1"/>
    </xf>
    <xf numFmtId="0" fontId="12" fillId="0" borderId="11" xfId="0" applyFont="1" applyBorder="1" applyAlignment="1">
      <alignment vertical="center" wrapText="1"/>
    </xf>
    <xf numFmtId="0" fontId="12" fillId="0" borderId="26" xfId="0" applyFont="1" applyBorder="1" applyAlignment="1">
      <alignment vertical="center" wrapText="1"/>
    </xf>
    <xf numFmtId="178" fontId="12" fillId="0" borderId="10" xfId="0" applyNumberFormat="1" applyFont="1" applyBorder="1" applyAlignment="1">
      <alignment horizontal="center" vertical="center" wrapText="1"/>
    </xf>
    <xf numFmtId="178" fontId="4" fillId="0" borderId="41"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0" fontId="4" fillId="4" borderId="111" xfId="0" applyFont="1" applyFill="1" applyBorder="1" applyAlignment="1">
      <alignment vertical="center" wrapText="1"/>
    </xf>
    <xf numFmtId="0" fontId="4" fillId="4" borderId="112" xfId="0" applyFont="1" applyFill="1" applyBorder="1" applyAlignment="1">
      <alignment horizontal="center" vertical="center" wrapText="1"/>
    </xf>
    <xf numFmtId="0" fontId="4" fillId="4" borderId="113" xfId="0" applyFont="1" applyFill="1" applyBorder="1" applyAlignment="1">
      <alignment vertical="center" wrapText="1"/>
    </xf>
    <xf numFmtId="0" fontId="4" fillId="4" borderId="114" xfId="0" applyFont="1" applyFill="1" applyBorder="1" applyAlignment="1">
      <alignment horizontal="center" vertical="center" wrapText="1"/>
    </xf>
    <xf numFmtId="0" fontId="4" fillId="4" borderId="115" xfId="0" applyFont="1" applyFill="1" applyBorder="1" applyAlignment="1">
      <alignment vertical="center" wrapText="1"/>
    </xf>
    <xf numFmtId="0" fontId="4" fillId="4" borderId="116" xfId="0" applyFont="1" applyFill="1" applyBorder="1" applyAlignment="1">
      <alignment horizontal="center" vertical="center" wrapText="1"/>
    </xf>
    <xf numFmtId="0" fontId="4" fillId="7" borderId="45"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40"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4" fillId="7" borderId="70" xfId="0" applyFont="1" applyFill="1" applyBorder="1" applyAlignment="1">
      <alignment horizontal="center" vertical="center" wrapText="1"/>
    </xf>
    <xf numFmtId="0" fontId="4" fillId="0" borderId="72" xfId="0" applyFont="1" applyBorder="1" applyAlignment="1">
      <alignment vertical="center" wrapText="1"/>
    </xf>
    <xf numFmtId="0" fontId="4" fillId="0" borderId="107" xfId="0" applyFont="1" applyBorder="1" applyAlignment="1">
      <alignment horizontal="center" vertical="center" wrapText="1"/>
    </xf>
    <xf numFmtId="0" fontId="4" fillId="0" borderId="43" xfId="0" applyFont="1" applyBorder="1" applyAlignment="1">
      <alignment vertical="center" wrapText="1"/>
    </xf>
    <xf numFmtId="0" fontId="4" fillId="0" borderId="75" xfId="0" applyFont="1" applyBorder="1" applyAlignment="1">
      <alignment horizontal="center" vertical="center" wrapText="1"/>
    </xf>
    <xf numFmtId="0" fontId="4" fillId="0" borderId="71" xfId="0" applyFont="1" applyBorder="1" applyAlignment="1">
      <alignment vertical="center" wrapText="1"/>
    </xf>
    <xf numFmtId="0" fontId="4" fillId="0" borderId="76" xfId="0" applyFont="1" applyBorder="1" applyAlignment="1">
      <alignment horizontal="center" vertical="center" wrapText="1"/>
    </xf>
    <xf numFmtId="0" fontId="4" fillId="0" borderId="49" xfId="0" applyFont="1" applyBorder="1" applyAlignment="1">
      <alignment vertical="center" wrapText="1"/>
    </xf>
    <xf numFmtId="0" fontId="4" fillId="0" borderId="77" xfId="0" applyFont="1" applyBorder="1" applyAlignment="1">
      <alignment horizontal="center" vertical="center" wrapText="1"/>
    </xf>
    <xf numFmtId="0" fontId="4" fillId="0" borderId="48" xfId="0" applyFont="1" applyBorder="1" applyAlignment="1">
      <alignment vertical="center" wrapText="1"/>
    </xf>
    <xf numFmtId="0" fontId="4" fillId="0" borderId="74" xfId="0" applyFont="1" applyBorder="1" applyAlignment="1">
      <alignment horizontal="center" vertical="center" wrapText="1"/>
    </xf>
    <xf numFmtId="0" fontId="4" fillId="0" borderId="78" xfId="0" applyFont="1" applyBorder="1" applyAlignment="1">
      <alignment horizontal="center" vertical="center" wrapText="1"/>
    </xf>
    <xf numFmtId="0" fontId="4" fillId="4" borderId="30" xfId="0" applyFont="1" applyFill="1" applyBorder="1" applyAlignment="1">
      <alignment horizontal="center" vertical="center" wrapText="1"/>
    </xf>
    <xf numFmtId="0" fontId="4" fillId="4" borderId="31" xfId="0" applyFont="1" applyFill="1" applyBorder="1" applyAlignment="1">
      <alignment horizontal="left" vertical="center" wrapText="1"/>
    </xf>
    <xf numFmtId="0" fontId="4" fillId="4" borderId="31" xfId="0" applyFont="1" applyFill="1" applyBorder="1" applyAlignment="1">
      <alignment horizontal="center" vertical="center" wrapText="1"/>
    </xf>
    <xf numFmtId="49" fontId="4" fillId="7" borderId="31" xfId="0" applyNumberFormat="1" applyFont="1" applyFill="1" applyBorder="1" applyAlignment="1">
      <alignment vertical="center" wrapText="1"/>
    </xf>
    <xf numFmtId="0" fontId="4" fillId="0" borderId="31" xfId="0" applyFont="1" applyBorder="1" applyAlignment="1">
      <alignment horizontal="center" vertical="center" wrapText="1"/>
    </xf>
    <xf numFmtId="178" fontId="4" fillId="4" borderId="31" xfId="0" applyNumberFormat="1"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0" borderId="34" xfId="0" applyFont="1" applyBorder="1" applyAlignment="1">
      <alignment horizontal="center" vertical="center" wrapText="1"/>
    </xf>
    <xf numFmtId="178" fontId="4" fillId="4" borderId="34" xfId="0" applyNumberFormat="1"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0" borderId="59" xfId="0" applyFont="1" applyBorder="1" applyAlignment="1">
      <alignment horizontal="center" vertical="center" wrapText="1"/>
    </xf>
    <xf numFmtId="178" fontId="4" fillId="4" borderId="59" xfId="0" applyNumberFormat="1" applyFont="1" applyFill="1" applyBorder="1" applyAlignment="1">
      <alignment horizontal="center" vertical="center" wrapText="1"/>
    </xf>
    <xf numFmtId="0" fontId="4" fillId="4" borderId="62" xfId="0" applyFont="1" applyFill="1" applyBorder="1" applyAlignment="1">
      <alignment horizontal="center" vertical="center" wrapText="1"/>
    </xf>
    <xf numFmtId="178" fontId="4" fillId="4" borderId="62" xfId="0" applyNumberFormat="1" applyFont="1" applyFill="1" applyBorder="1" applyAlignment="1">
      <alignment horizontal="center" vertical="center" wrapText="1"/>
    </xf>
    <xf numFmtId="0" fontId="4" fillId="0" borderId="80" xfId="0" applyFont="1" applyBorder="1" applyAlignment="1">
      <alignment vertical="center" wrapText="1"/>
    </xf>
    <xf numFmtId="0" fontId="4" fillId="0" borderId="14" xfId="0" applyFont="1" applyBorder="1" applyAlignment="1">
      <alignment horizontal="center" vertical="center" wrapText="1"/>
    </xf>
    <xf numFmtId="0" fontId="4" fillId="0" borderId="29" xfId="0" applyFont="1" applyBorder="1" applyAlignment="1">
      <alignment vertical="center" wrapText="1"/>
    </xf>
    <xf numFmtId="0" fontId="4" fillId="0" borderId="13" xfId="0" applyFont="1" applyBorder="1" applyAlignment="1">
      <alignment horizontal="center" vertical="center" wrapText="1"/>
    </xf>
    <xf numFmtId="0" fontId="4" fillId="0" borderId="81" xfId="0" applyFont="1" applyBorder="1" applyAlignment="1">
      <alignment vertical="center" wrapText="1"/>
    </xf>
    <xf numFmtId="0" fontId="4" fillId="0" borderId="89" xfId="0" applyFont="1" applyBorder="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center" vertical="center" wrapText="1"/>
    </xf>
    <xf numFmtId="0" fontId="4" fillId="5" borderId="24"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28" xfId="0" applyFont="1" applyFill="1" applyBorder="1" applyAlignment="1">
      <alignment horizontal="left" vertical="center"/>
    </xf>
    <xf numFmtId="176" fontId="4" fillId="0" borderId="0" xfId="0" applyNumberFormat="1" applyFont="1" applyAlignment="1">
      <alignment vertical="center" wrapText="1"/>
    </xf>
    <xf numFmtId="0" fontId="4" fillId="4" borderId="5" xfId="0" applyFont="1" applyFill="1" applyBorder="1" applyAlignment="1">
      <alignment horizontal="center" vertical="center" wrapTex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4" borderId="3" xfId="0" applyFont="1" applyFill="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lignment vertical="center"/>
    </xf>
    <xf numFmtId="0" fontId="4" fillId="0" borderId="2" xfId="0" applyFont="1" applyBorder="1" applyAlignment="1">
      <alignment vertical="center" wrapText="1"/>
    </xf>
    <xf numFmtId="0" fontId="4" fillId="0" borderId="1" xfId="0" applyFont="1" applyBorder="1" applyAlignment="1">
      <alignment horizontal="center" vertical="center" wrapText="1"/>
    </xf>
    <xf numFmtId="0" fontId="4" fillId="0" borderId="28" xfId="0" applyFont="1" applyBorder="1">
      <alignment vertical="center"/>
    </xf>
    <xf numFmtId="0" fontId="4" fillId="0" borderId="3" xfId="0" applyFont="1" applyBorder="1" applyAlignment="1">
      <alignment horizontal="center" vertical="center" wrapText="1"/>
    </xf>
    <xf numFmtId="0" fontId="4" fillId="4" borderId="34" xfId="0" applyFont="1" applyFill="1" applyBorder="1" applyAlignment="1">
      <alignment horizontal="justify" vertical="center" wrapText="1"/>
    </xf>
    <xf numFmtId="0" fontId="4" fillId="4" borderId="65" xfId="0" applyFont="1" applyFill="1" applyBorder="1" applyAlignment="1">
      <alignment horizontal="justify" vertical="center" wrapText="1"/>
    </xf>
    <xf numFmtId="0" fontId="4" fillId="0" borderId="52" xfId="0" applyFont="1" applyBorder="1" applyAlignment="1">
      <alignment horizontal="center" vertical="center" wrapText="1"/>
    </xf>
    <xf numFmtId="0" fontId="4" fillId="4" borderId="64" xfId="0" applyFont="1" applyFill="1" applyBorder="1" applyAlignment="1">
      <alignment horizontal="center" vertical="center" wrapText="1"/>
    </xf>
    <xf numFmtId="0" fontId="4" fillId="0" borderId="53" xfId="0" applyFont="1" applyBorder="1" applyAlignment="1">
      <alignment horizontal="justify" vertical="center" wrapText="1"/>
    </xf>
    <xf numFmtId="0" fontId="4" fillId="4" borderId="59" xfId="0" applyFont="1" applyFill="1" applyBorder="1" applyAlignment="1">
      <alignment horizontal="justify" vertical="center" wrapText="1"/>
    </xf>
    <xf numFmtId="0" fontId="11" fillId="4" borderId="0" xfId="0" applyFont="1" applyFill="1">
      <alignment vertical="center"/>
    </xf>
    <xf numFmtId="49" fontId="4" fillId="4" borderId="21" xfId="0" applyNumberFormat="1" applyFont="1" applyFill="1" applyBorder="1" applyAlignment="1">
      <alignment horizontal="center" vertical="center" wrapText="1"/>
    </xf>
    <xf numFmtId="49" fontId="4" fillId="0" borderId="27" xfId="0" applyNumberFormat="1" applyFont="1" applyBorder="1" applyAlignment="1">
      <alignment vertical="center" wrapText="1"/>
    </xf>
    <xf numFmtId="49" fontId="4" fillId="4" borderId="117" xfId="0" applyNumberFormat="1" applyFont="1" applyFill="1" applyBorder="1" applyAlignment="1">
      <alignment horizontal="center" vertical="center" wrapText="1"/>
    </xf>
    <xf numFmtId="49" fontId="4" fillId="0" borderId="19" xfId="0" applyNumberFormat="1" applyFont="1" applyBorder="1" applyAlignment="1">
      <alignment vertical="center" wrapText="1"/>
    </xf>
    <xf numFmtId="49" fontId="4" fillId="4" borderId="24" xfId="0" applyNumberFormat="1" applyFont="1" applyFill="1" applyBorder="1" applyAlignment="1">
      <alignment horizontal="center" vertical="center" wrapText="1"/>
    </xf>
    <xf numFmtId="49" fontId="4" fillId="0" borderId="25" xfId="0" applyNumberFormat="1" applyFont="1" applyBorder="1" applyAlignment="1">
      <alignment vertical="center" wrapText="1"/>
    </xf>
    <xf numFmtId="176" fontId="4" fillId="0" borderId="38" xfId="0" applyNumberFormat="1" applyFont="1" applyBorder="1" applyAlignment="1">
      <alignment vertical="center" wrapText="1"/>
    </xf>
    <xf numFmtId="177" fontId="4" fillId="0" borderId="28" xfId="0" applyNumberFormat="1" applyFont="1" applyBorder="1" applyAlignment="1">
      <alignment vertical="center" wrapText="1"/>
    </xf>
    <xf numFmtId="177" fontId="4" fillId="0" borderId="124" xfId="0" applyNumberFormat="1" applyFont="1" applyBorder="1" applyAlignment="1">
      <alignment vertical="center" wrapText="1"/>
    </xf>
    <xf numFmtId="177" fontId="4" fillId="0" borderId="13" xfId="0" applyNumberFormat="1" applyFont="1" applyBorder="1" applyAlignment="1">
      <alignment vertical="center" wrapText="1"/>
    </xf>
    <xf numFmtId="177" fontId="4" fillId="0" borderId="125" xfId="0" applyNumberFormat="1" applyFont="1" applyBorder="1" applyAlignment="1">
      <alignment vertical="center" wrapText="1"/>
    </xf>
    <xf numFmtId="177" fontId="6" fillId="3" borderId="51" xfId="0" applyNumberFormat="1" applyFont="1" applyFill="1" applyBorder="1" applyAlignment="1">
      <alignment vertical="center" wrapText="1"/>
    </xf>
    <xf numFmtId="177" fontId="6" fillId="0" borderId="124" xfId="0" applyNumberFormat="1" applyFont="1" applyBorder="1" applyAlignment="1">
      <alignment vertical="center" wrapText="1"/>
    </xf>
    <xf numFmtId="177" fontId="6" fillId="0" borderId="13" xfId="0" applyNumberFormat="1" applyFont="1" applyBorder="1" applyAlignment="1">
      <alignment vertical="center" wrapText="1"/>
    </xf>
    <xf numFmtId="177" fontId="6" fillId="0" borderId="125" xfId="0" applyNumberFormat="1" applyFont="1" applyBorder="1" applyAlignment="1">
      <alignment vertical="center" wrapText="1"/>
    </xf>
    <xf numFmtId="177" fontId="6" fillId="2" borderId="17" xfId="0" applyNumberFormat="1" applyFont="1" applyFill="1" applyBorder="1" applyAlignment="1">
      <alignment vertical="center" wrapText="1"/>
    </xf>
    <xf numFmtId="0" fontId="4" fillId="0" borderId="38" xfId="0" applyFont="1" applyBorder="1" applyAlignment="1">
      <alignment vertical="center" wrapText="1"/>
    </xf>
    <xf numFmtId="0" fontId="4" fillId="0" borderId="119" xfId="0" applyFont="1" applyBorder="1" applyAlignment="1">
      <alignment vertical="center" wrapText="1"/>
    </xf>
    <xf numFmtId="0" fontId="4" fillId="0" borderId="120" xfId="0" applyFont="1" applyBorder="1" applyAlignment="1">
      <alignment vertical="center" wrapText="1"/>
    </xf>
    <xf numFmtId="0" fontId="4" fillId="0" borderId="121" xfId="0" applyFont="1" applyBorder="1" applyAlignment="1">
      <alignment vertical="center" wrapText="1"/>
    </xf>
    <xf numFmtId="177" fontId="4" fillId="0" borderId="39" xfId="0" applyNumberFormat="1" applyFont="1" applyBorder="1" applyAlignment="1">
      <alignment vertical="center" wrapText="1"/>
    </xf>
    <xf numFmtId="177" fontId="4" fillId="0" borderId="15" xfId="0" applyNumberFormat="1" applyFont="1" applyBorder="1" applyAlignment="1">
      <alignment vertical="center" wrapText="1"/>
    </xf>
    <xf numFmtId="177" fontId="4" fillId="0" borderId="40" xfId="0" applyNumberFormat="1" applyFont="1" applyBorder="1" applyAlignment="1">
      <alignment vertical="center" wrapText="1"/>
    </xf>
    <xf numFmtId="177" fontId="4" fillId="0" borderId="25" xfId="0" applyNumberFormat="1" applyFont="1" applyBorder="1" applyAlignment="1">
      <alignment vertical="center" wrapText="1"/>
    </xf>
    <xf numFmtId="0" fontId="4" fillId="0" borderId="119" xfId="0" applyFont="1" applyBorder="1" applyAlignment="1">
      <alignment horizontal="left" vertical="center" wrapText="1"/>
    </xf>
    <xf numFmtId="0" fontId="4" fillId="0" borderId="120" xfId="0" applyFont="1" applyBorder="1" applyAlignment="1">
      <alignment horizontal="left" vertical="center" wrapText="1"/>
    </xf>
    <xf numFmtId="0" fontId="4" fillId="0" borderId="121" xfId="0" applyFont="1" applyBorder="1" applyAlignment="1">
      <alignment horizontal="left" vertical="center" wrapText="1"/>
    </xf>
    <xf numFmtId="177" fontId="4" fillId="0" borderId="16" xfId="0" applyNumberFormat="1" applyFont="1" applyBorder="1" applyAlignment="1">
      <alignment vertical="center" wrapText="1"/>
    </xf>
    <xf numFmtId="177" fontId="6" fillId="0" borderId="38" xfId="0" applyNumberFormat="1" applyFont="1" applyBorder="1" applyAlignment="1">
      <alignment vertical="center" wrapText="1"/>
    </xf>
    <xf numFmtId="0" fontId="4" fillId="0" borderId="28" xfId="0" applyFont="1" applyBorder="1" applyAlignment="1">
      <alignment vertical="center" wrapText="1"/>
    </xf>
    <xf numFmtId="0" fontId="4" fillId="5" borderId="126" xfId="0" applyFont="1" applyFill="1" applyBorder="1" applyAlignment="1">
      <alignment horizontal="center" vertical="center" wrapText="1"/>
    </xf>
    <xf numFmtId="177" fontId="4" fillId="0" borderId="127" xfId="0" applyNumberFormat="1" applyFont="1" applyBorder="1" applyAlignment="1">
      <alignment vertical="center" wrapText="1"/>
    </xf>
    <xf numFmtId="177" fontId="6" fillId="3" borderId="25" xfId="0" applyNumberFormat="1" applyFont="1" applyFill="1" applyBorder="1" applyAlignment="1">
      <alignment vertical="center" wrapText="1"/>
    </xf>
    <xf numFmtId="177" fontId="6" fillId="0" borderId="39" xfId="0" applyNumberFormat="1" applyFont="1" applyBorder="1" applyAlignment="1">
      <alignment vertical="center" wrapText="1"/>
    </xf>
    <xf numFmtId="177" fontId="6" fillId="0" borderId="15" xfId="0" applyNumberFormat="1" applyFont="1" applyBorder="1" applyAlignment="1">
      <alignment vertical="center" wrapText="1"/>
    </xf>
    <xf numFmtId="177" fontId="6" fillId="0" borderId="40" xfId="0" applyNumberFormat="1" applyFont="1" applyBorder="1" applyAlignment="1">
      <alignment vertical="center" wrapText="1"/>
    </xf>
    <xf numFmtId="177" fontId="6" fillId="2" borderId="16" xfId="0" applyNumberFormat="1" applyFont="1" applyFill="1" applyBorder="1" applyAlignment="1">
      <alignment vertical="center" wrapText="1"/>
    </xf>
    <xf numFmtId="177" fontId="4" fillId="0" borderId="37" xfId="0" applyNumberFormat="1" applyFont="1" applyBorder="1" applyAlignment="1">
      <alignment vertical="center" wrapText="1"/>
    </xf>
    <xf numFmtId="177" fontId="4" fillId="2" borderId="17" xfId="0" applyNumberFormat="1" applyFont="1" applyFill="1" applyBorder="1" applyAlignment="1">
      <alignment vertical="center" wrapText="1"/>
    </xf>
    <xf numFmtId="177" fontId="4" fillId="0" borderId="128" xfId="0" applyNumberFormat="1" applyFont="1" applyBorder="1" applyAlignment="1">
      <alignment vertical="center" wrapText="1"/>
    </xf>
    <xf numFmtId="0" fontId="12" fillId="4" borderId="4" xfId="0" applyFont="1" applyFill="1" applyBorder="1" applyAlignment="1">
      <alignment horizontal="center" vertical="center" wrapText="1"/>
    </xf>
    <xf numFmtId="0" fontId="4" fillId="4" borderId="2" xfId="0" applyFont="1" applyFill="1" applyBorder="1" applyAlignment="1">
      <alignment horizontal="left" vertical="center" wrapText="1"/>
    </xf>
    <xf numFmtId="49" fontId="4" fillId="7" borderId="27" xfId="0" applyNumberFormat="1" applyFont="1" applyFill="1" applyBorder="1" applyAlignment="1">
      <alignment horizontal="center" vertical="center" wrapText="1"/>
    </xf>
    <xf numFmtId="49" fontId="4" fillId="7" borderId="19" xfId="0" applyNumberFormat="1" applyFont="1" applyFill="1" applyBorder="1" applyAlignment="1">
      <alignment horizontal="center" vertical="center" wrapText="1"/>
    </xf>
    <xf numFmtId="49" fontId="4" fillId="7" borderId="25" xfId="0" applyNumberFormat="1"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4" borderId="50" xfId="0" applyFont="1" applyFill="1" applyBorder="1" applyAlignment="1">
      <alignment horizontal="center" vertical="center" wrapText="1"/>
    </xf>
    <xf numFmtId="0" fontId="4" fillId="4" borderId="118"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4" fillId="0" borderId="0" xfId="0" applyFont="1" applyAlignment="1">
      <alignment horizontal="left" vertical="center" wrapText="1"/>
    </xf>
    <xf numFmtId="0" fontId="4" fillId="4" borderId="4" xfId="0" applyFont="1" applyFill="1" applyBorder="1" applyAlignment="1">
      <alignment horizontal="justify" vertical="center" wrapText="1"/>
    </xf>
    <xf numFmtId="0" fontId="6" fillId="4" borderId="0" xfId="0" applyFont="1" applyFill="1" applyAlignment="1">
      <alignment horizontal="left" vertical="center" wrapText="1"/>
    </xf>
    <xf numFmtId="0" fontId="10" fillId="4" borderId="0" xfId="0" applyFont="1" applyFill="1" applyAlignment="1">
      <alignment horizontal="left" vertical="center" wrapText="1"/>
    </xf>
    <xf numFmtId="0" fontId="4" fillId="4" borderId="0" xfId="0" applyFont="1" applyFill="1" applyAlignment="1">
      <alignment horizontal="left" vertical="center" wrapText="1"/>
    </xf>
    <xf numFmtId="0" fontId="4" fillId="4" borderId="0" xfId="0" applyFont="1" applyFill="1" applyAlignment="1">
      <alignment horizontal="justify" vertical="center" wrapText="1"/>
    </xf>
    <xf numFmtId="0" fontId="12" fillId="0" borderId="3" xfId="0" applyFont="1" applyBorder="1" applyAlignment="1">
      <alignment horizontal="left" vertical="center" wrapText="1"/>
    </xf>
    <xf numFmtId="0" fontId="13" fillId="4" borderId="6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5" xfId="0" applyFont="1" applyBorder="1" applyAlignment="1">
      <alignment horizontal="center" vertical="center" wrapText="1"/>
    </xf>
    <xf numFmtId="0" fontId="4" fillId="5" borderId="67" xfId="0" applyFont="1" applyFill="1" applyBorder="1" applyAlignment="1">
      <alignment horizontal="center" vertical="center" wrapText="1"/>
    </xf>
    <xf numFmtId="0" fontId="4" fillId="5" borderId="68" xfId="0" applyFont="1" applyFill="1" applyBorder="1" applyAlignment="1">
      <alignment horizontal="center" vertical="center" wrapText="1"/>
    </xf>
    <xf numFmtId="0" fontId="4" fillId="5" borderId="6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5" borderId="6" xfId="0" applyFont="1" applyFill="1" applyBorder="1" applyAlignment="1">
      <alignment horizontal="center" vertical="center" wrapText="1"/>
    </xf>
    <xf numFmtId="0" fontId="4" fillId="5" borderId="82" xfId="0" applyFont="1" applyFill="1" applyBorder="1" applyAlignment="1">
      <alignment horizontal="center" vertical="center" wrapText="1"/>
    </xf>
    <xf numFmtId="178" fontId="4" fillId="0" borderId="100" xfId="0" applyNumberFormat="1" applyFont="1" applyBorder="1" applyAlignment="1">
      <alignment horizontal="center" vertical="center" wrapText="1"/>
    </xf>
    <xf numFmtId="178" fontId="4" fillId="0" borderId="101" xfId="0" applyNumberFormat="1" applyFont="1" applyBorder="1" applyAlignment="1">
      <alignment horizontal="center" vertical="center" wrapText="1"/>
    </xf>
    <xf numFmtId="178" fontId="4" fillId="0" borderId="66" xfId="0" applyNumberFormat="1" applyFont="1" applyBorder="1" applyAlignment="1">
      <alignment horizontal="center" vertical="center" wrapText="1"/>
    </xf>
    <xf numFmtId="178" fontId="4" fillId="0" borderId="57" xfId="0" applyNumberFormat="1" applyFont="1" applyBorder="1" applyAlignment="1">
      <alignment horizontal="center" vertical="center" wrapText="1"/>
    </xf>
    <xf numFmtId="178" fontId="4" fillId="0" borderId="102" xfId="0" applyNumberFormat="1" applyFont="1" applyBorder="1" applyAlignment="1">
      <alignment horizontal="center" vertical="center" wrapText="1"/>
    </xf>
    <xf numFmtId="178" fontId="4" fillId="0" borderId="35" xfId="0" applyNumberFormat="1" applyFont="1" applyBorder="1" applyAlignment="1">
      <alignment horizontal="center" vertical="center" wrapText="1"/>
    </xf>
    <xf numFmtId="178" fontId="4" fillId="0" borderId="103" xfId="0" applyNumberFormat="1" applyFont="1" applyBorder="1" applyAlignment="1">
      <alignment horizontal="center" vertical="center" wrapText="1"/>
    </xf>
    <xf numFmtId="178" fontId="4" fillId="0" borderId="54" xfId="0" applyNumberFormat="1" applyFont="1" applyBorder="1" applyAlignment="1">
      <alignment horizontal="center" vertical="center" wrapText="1"/>
    </xf>
    <xf numFmtId="0" fontId="4" fillId="0" borderId="98"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52" xfId="0" applyFont="1" applyBorder="1" applyAlignment="1">
      <alignment horizontal="center" vertical="center" wrapText="1"/>
    </xf>
    <xf numFmtId="0" fontId="4" fillId="5" borderId="92" xfId="0" applyFont="1" applyFill="1" applyBorder="1" applyAlignment="1">
      <alignment horizontal="center" vertical="center" wrapText="1"/>
    </xf>
    <xf numFmtId="0" fontId="4" fillId="5" borderId="93" xfId="0" applyFont="1" applyFill="1" applyBorder="1" applyAlignment="1">
      <alignment horizontal="center" vertical="center" wrapText="1"/>
    </xf>
    <xf numFmtId="0" fontId="4" fillId="5" borderId="105" xfId="0" applyFont="1" applyFill="1" applyBorder="1" applyAlignment="1">
      <alignment horizontal="center" vertical="center" wrapText="1"/>
    </xf>
    <xf numFmtId="0" fontId="4" fillId="5" borderId="109" xfId="0" applyFont="1" applyFill="1" applyBorder="1" applyAlignment="1">
      <alignment horizontal="center" vertical="center" wrapText="1"/>
    </xf>
    <xf numFmtId="176" fontId="4" fillId="5" borderId="9" xfId="0" applyNumberFormat="1" applyFont="1" applyFill="1" applyBorder="1" applyAlignment="1">
      <alignment horizontal="center" vertical="center" wrapText="1"/>
    </xf>
    <xf numFmtId="176" fontId="4" fillId="5" borderId="37" xfId="0" applyNumberFormat="1" applyFont="1" applyFill="1" applyBorder="1" applyAlignment="1">
      <alignment horizontal="center" vertical="center" wrapText="1"/>
    </xf>
    <xf numFmtId="176" fontId="4" fillId="5" borderId="8" xfId="0" applyNumberFormat="1" applyFont="1" applyFill="1" applyBorder="1" applyAlignment="1">
      <alignment horizontal="center" vertical="center" wrapText="1"/>
    </xf>
    <xf numFmtId="176" fontId="4" fillId="5" borderId="110"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178" fontId="4" fillId="0" borderId="60" xfId="0" applyNumberFormat="1" applyFont="1" applyBorder="1" applyAlignment="1">
      <alignment horizontal="center" vertical="center" wrapText="1"/>
    </xf>
    <xf numFmtId="0" fontId="4" fillId="0" borderId="4" xfId="0" applyFont="1" applyBorder="1" applyAlignment="1">
      <alignment horizontal="left" vertical="center" wrapText="1"/>
    </xf>
    <xf numFmtId="0" fontId="10" fillId="0" borderId="0" xfId="0" applyFont="1" applyAlignment="1">
      <alignment horizontal="left" vertical="center" wrapText="1"/>
    </xf>
    <xf numFmtId="0" fontId="4" fillId="5" borderId="12"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0" borderId="106" xfId="0" applyFont="1" applyBorder="1" applyAlignment="1">
      <alignment horizontal="center" vertical="center" wrapText="1"/>
    </xf>
    <xf numFmtId="0" fontId="4" fillId="4" borderId="61"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0" borderId="88" xfId="0" applyFont="1" applyBorder="1" applyAlignment="1">
      <alignment horizontal="center" vertical="center" wrapText="1"/>
    </xf>
    <xf numFmtId="0" fontId="4" fillId="0" borderId="122" xfId="0" applyFont="1" applyBorder="1" applyAlignment="1">
      <alignment horizontal="center" vertical="center" wrapText="1"/>
    </xf>
    <xf numFmtId="0" fontId="4" fillId="5" borderId="22" xfId="0" applyFont="1" applyFill="1" applyBorder="1" applyAlignment="1">
      <alignment horizontal="center" vertical="center" wrapText="1"/>
    </xf>
    <xf numFmtId="0" fontId="4" fillId="5" borderId="91"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23" xfId="0" applyFont="1" applyBorder="1" applyAlignment="1">
      <alignment horizontal="center" vertical="center" wrapText="1"/>
    </xf>
    <xf numFmtId="0" fontId="10" fillId="0" borderId="0" xfId="0" applyFont="1" applyAlignment="1">
      <alignment horizontal="center" vertical="center" wrapText="1"/>
    </xf>
    <xf numFmtId="0" fontId="4" fillId="4" borderId="28" xfId="0" applyFont="1" applyFill="1" applyBorder="1" applyAlignment="1">
      <alignment horizontal="left" vertical="center"/>
    </xf>
    <xf numFmtId="0" fontId="4" fillId="4" borderId="38" xfId="0" applyFont="1" applyFill="1" applyBorder="1" applyAlignment="1">
      <alignment horizontal="left" vertical="center"/>
    </xf>
    <xf numFmtId="0" fontId="4" fillId="0" borderId="28" xfId="0" applyFont="1" applyBorder="1" applyAlignment="1">
      <alignment horizontal="left" vertical="center"/>
    </xf>
    <xf numFmtId="0" fontId="4" fillId="0" borderId="38"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2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2366564</xdr:colOff>
      <xdr:row>4</xdr:row>
      <xdr:rowOff>201298</xdr:rowOff>
    </xdr:from>
    <xdr:to>
      <xdr:col>3</xdr:col>
      <xdr:colOff>104976</xdr:colOff>
      <xdr:row>38</xdr:row>
      <xdr:rowOff>142997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rot="18642046">
          <a:off x="0" y="3436542"/>
          <a:ext cx="7691239" cy="23942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65000"/>
                </a:schemeClr>
              </a:solidFill>
            </a:rPr>
            <a:t>Sample</a:t>
          </a:r>
          <a:endParaRPr kumimoji="1" lang="ja-JP" altLang="en-US" sz="9600">
            <a:solidFill>
              <a:schemeClr val="bg1">
                <a:lumMod val="6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2110740</xdr:colOff>
      <xdr:row>5</xdr:row>
      <xdr:rowOff>68581</xdr:rowOff>
    </xdr:from>
    <xdr:to>
      <xdr:col>3</xdr:col>
      <xdr:colOff>794032</xdr:colOff>
      <xdr:row>18</xdr:row>
      <xdr:rowOff>147440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rot="18642046">
          <a:off x="-286304" y="3730545"/>
          <a:ext cx="7691239" cy="23942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65000"/>
                </a:schemeClr>
              </a:solidFill>
            </a:rPr>
            <a:t>Sample</a:t>
          </a:r>
          <a:endParaRPr kumimoji="1" lang="ja-JP" altLang="en-US" sz="9600">
            <a:solidFill>
              <a:schemeClr val="bg1">
                <a:lumMod val="6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144780</xdr:colOff>
      <xdr:row>11</xdr:row>
      <xdr:rowOff>335280</xdr:rowOff>
    </xdr:from>
    <xdr:to>
      <xdr:col>8</xdr:col>
      <xdr:colOff>21155</xdr:colOff>
      <xdr:row>23</xdr:row>
      <xdr:rowOff>150696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449830" y="3259455"/>
          <a:ext cx="7429700" cy="22919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65000"/>
                </a:schemeClr>
              </a:solidFill>
            </a:rPr>
            <a:t>Sample</a:t>
          </a:r>
          <a:endParaRPr kumimoji="1" lang="ja-JP" altLang="en-US" sz="9600">
            <a:solidFill>
              <a:schemeClr val="bg1">
                <a:lumMod val="65000"/>
              </a:schemeClr>
            </a:solidFill>
          </a:endParaRPr>
        </a:p>
      </xdr:txBody>
    </xdr:sp>
    <xdr:clientData/>
  </xdr:twoCellAnchor>
  <xdr:twoCellAnchor>
    <xdr:from>
      <xdr:col>3</xdr:col>
      <xdr:colOff>22860</xdr:colOff>
      <xdr:row>44</xdr:row>
      <xdr:rowOff>114300</xdr:rowOff>
    </xdr:from>
    <xdr:to>
      <xdr:col>7</xdr:col>
      <xdr:colOff>379295</xdr:colOff>
      <xdr:row>56</xdr:row>
      <xdr:rowOff>104976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103120" y="8938260"/>
          <a:ext cx="6673415" cy="2093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65000"/>
                </a:schemeClr>
              </a:solidFill>
            </a:rPr>
            <a:t>Sample</a:t>
          </a:r>
          <a:endParaRPr kumimoji="1" lang="ja-JP" altLang="en-US" sz="9600">
            <a:solidFill>
              <a:schemeClr val="bg1">
                <a:lumMod val="6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390663</xdr:colOff>
      <xdr:row>0</xdr:row>
      <xdr:rowOff>0</xdr:rowOff>
    </xdr:from>
    <xdr:to>
      <xdr:col>3</xdr:col>
      <xdr:colOff>1012199</xdr:colOff>
      <xdr:row>23</xdr:row>
      <xdr:rowOff>4707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rot="18642046">
          <a:off x="961967" y="1798516"/>
          <a:ext cx="4957707" cy="13606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65000"/>
                </a:schemeClr>
              </a:solidFill>
            </a:rPr>
            <a:t>Sample</a:t>
          </a:r>
          <a:endParaRPr kumimoji="1" lang="ja-JP" altLang="en-US" sz="9600">
            <a:solidFill>
              <a:schemeClr val="bg1">
                <a:lumMod val="6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1582935</xdr:colOff>
      <xdr:row>4</xdr:row>
      <xdr:rowOff>26670</xdr:rowOff>
    </xdr:from>
    <xdr:to>
      <xdr:col>2</xdr:col>
      <xdr:colOff>3977167</xdr:colOff>
      <xdr:row>27</xdr:row>
      <xdr:rowOff>29329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rot="18642046">
          <a:off x="-421679" y="3326684"/>
          <a:ext cx="7641709" cy="23942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65000"/>
                </a:schemeClr>
              </a:solidFill>
            </a:rPr>
            <a:t>Sample</a:t>
          </a:r>
          <a:endParaRPr kumimoji="1" lang="ja-JP" altLang="en-US" sz="9600">
            <a:solidFill>
              <a:schemeClr val="bg1">
                <a:lumMod val="6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1661950</xdr:colOff>
      <xdr:row>4</xdr:row>
      <xdr:rowOff>160020</xdr:rowOff>
    </xdr:from>
    <xdr:to>
      <xdr:col>2</xdr:col>
      <xdr:colOff>4056182</xdr:colOff>
      <xdr:row>27</xdr:row>
      <xdr:rowOff>162679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rot="18642046">
          <a:off x="-430294" y="3456224"/>
          <a:ext cx="7691239" cy="23942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600">
              <a:solidFill>
                <a:schemeClr val="bg1">
                  <a:lumMod val="65000"/>
                </a:schemeClr>
              </a:solidFill>
            </a:rPr>
            <a:t>Sample</a:t>
          </a:r>
          <a:endParaRPr kumimoji="1" lang="ja-JP" altLang="en-US" sz="9600">
            <a:solidFill>
              <a:schemeClr val="bg1">
                <a:lumMod val="6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tabSelected="1" view="pageBreakPreview" zoomScaleNormal="100" zoomScaleSheetLayoutView="100" workbookViewId="0">
      <selection activeCell="A7" sqref="A6:G7"/>
    </sheetView>
  </sheetViews>
  <sheetFormatPr defaultColWidth="8.875" defaultRowHeight="15" x14ac:dyDescent="0.15"/>
  <cols>
    <col min="1" max="1" width="4.125" style="13" customWidth="1"/>
    <col min="2" max="2" width="46.75" style="13" customWidth="1"/>
    <col min="3" max="3" width="21.125" style="13" customWidth="1"/>
    <col min="4" max="4" width="9.125" style="13" customWidth="1"/>
    <col min="5" max="5" width="10.75" style="13" customWidth="1"/>
    <col min="6" max="6" width="13.375" style="13" customWidth="1"/>
    <col min="7" max="7" width="7.75" style="13" customWidth="1"/>
    <col min="8" max="16384" width="8.875" style="13"/>
  </cols>
  <sheetData>
    <row r="1" spans="1:10" ht="15.75" x14ac:dyDescent="0.15">
      <c r="A1" s="11" t="s">
        <v>0</v>
      </c>
      <c r="B1" s="12"/>
      <c r="C1" s="12"/>
      <c r="D1" s="12"/>
      <c r="E1" s="12"/>
      <c r="F1" s="12"/>
      <c r="G1" s="12"/>
    </row>
    <row r="2" spans="1:10" ht="5.25" customHeight="1" x14ac:dyDescent="0.15">
      <c r="A2" s="14"/>
      <c r="B2" s="14"/>
      <c r="C2" s="14"/>
      <c r="D2" s="14"/>
      <c r="E2" s="14"/>
      <c r="F2" s="14"/>
      <c r="G2" s="14"/>
    </row>
    <row r="3" spans="1:10" s="17" customFormat="1" ht="18.75" x14ac:dyDescent="0.15">
      <c r="A3" s="15" t="s">
        <v>1</v>
      </c>
      <c r="B3" s="16"/>
      <c r="C3" s="16"/>
      <c r="D3" s="16"/>
      <c r="E3" s="16"/>
      <c r="F3" s="16"/>
      <c r="G3" s="16"/>
      <c r="H3" s="16"/>
      <c r="I3" s="16"/>
      <c r="J3" s="16"/>
    </row>
    <row r="4" spans="1:10" s="17" customFormat="1" ht="8.25" customHeight="1" x14ac:dyDescent="0.15">
      <c r="A4" s="15"/>
      <c r="B4" s="16"/>
      <c r="C4" s="16"/>
      <c r="D4" s="16"/>
      <c r="E4" s="16"/>
      <c r="F4" s="16"/>
      <c r="G4" s="16"/>
      <c r="H4" s="16"/>
      <c r="I4" s="16"/>
      <c r="J4" s="16"/>
    </row>
    <row r="5" spans="1:10" ht="18.75" x14ac:dyDescent="0.15">
      <c r="A5" s="242" t="s">
        <v>2</v>
      </c>
      <c r="B5" s="242"/>
      <c r="C5" s="242"/>
      <c r="D5" s="242"/>
      <c r="E5" s="242"/>
      <c r="F5" s="242"/>
      <c r="G5" s="242"/>
      <c r="H5" s="18"/>
    </row>
    <row r="6" spans="1:10" s="17" customFormat="1" ht="8.25" customHeight="1" x14ac:dyDescent="0.15">
      <c r="A6" s="19"/>
      <c r="B6" s="16"/>
      <c r="C6" s="16"/>
      <c r="D6" s="16"/>
      <c r="E6" s="16"/>
      <c r="F6" s="16"/>
      <c r="G6" s="16"/>
      <c r="H6" s="16"/>
      <c r="I6" s="16"/>
      <c r="J6" s="16"/>
    </row>
    <row r="7" spans="1:10" ht="22.5" customHeight="1" x14ac:dyDescent="0.15">
      <c r="A7" s="243" t="s">
        <v>3</v>
      </c>
      <c r="B7" s="243"/>
      <c r="C7" s="243"/>
      <c r="D7" s="243"/>
      <c r="E7" s="243"/>
      <c r="F7" s="243"/>
      <c r="G7" s="243"/>
      <c r="H7" s="20"/>
    </row>
    <row r="8" spans="1:10" ht="24.75" customHeight="1" x14ac:dyDescent="0.15">
      <c r="A8" s="244" t="s">
        <v>4</v>
      </c>
      <c r="B8" s="244"/>
      <c r="C8" s="244"/>
      <c r="D8" s="244"/>
      <c r="E8" s="244"/>
      <c r="F8" s="244"/>
      <c r="G8" s="244"/>
      <c r="H8" s="21"/>
    </row>
    <row r="9" spans="1:10" ht="15" customHeight="1" x14ac:dyDescent="0.15">
      <c r="A9" s="22" t="s">
        <v>5</v>
      </c>
      <c r="B9" s="23"/>
      <c r="C9" s="22"/>
      <c r="D9" s="22"/>
      <c r="E9" s="22"/>
      <c r="F9" s="22"/>
      <c r="G9" s="22"/>
      <c r="H9" s="22"/>
    </row>
    <row r="10" spans="1:10" ht="46.5" customHeight="1" thickBot="1" x14ac:dyDescent="0.2">
      <c r="A10" s="241" t="str">
        <f>'(v) Summary'!$C$10</f>
        <v>Experience of detailed design and construction supervision in mountain road tunnel project in countries other than the Client's country, with tunnel length more than 2000m, tunnel cross section more than 50 sq. m, constructed by New Tunneling Method, completed in the last ten (10) years (April 2011 - March 2021)</v>
      </c>
      <c r="B10" s="241"/>
      <c r="C10" s="241"/>
      <c r="D10" s="241"/>
      <c r="E10" s="241"/>
      <c r="F10" s="241"/>
      <c r="G10" s="241"/>
      <c r="H10" s="22"/>
    </row>
    <row r="11" spans="1:10" s="5" customFormat="1" ht="36.75" customHeight="1" thickBot="1" x14ac:dyDescent="0.2">
      <c r="A11" s="24" t="s">
        <v>6</v>
      </c>
      <c r="B11" s="25" t="s">
        <v>7</v>
      </c>
      <c r="C11" s="26" t="s">
        <v>8</v>
      </c>
      <c r="D11" s="9" t="s">
        <v>9</v>
      </c>
      <c r="E11" s="26" t="s">
        <v>10</v>
      </c>
      <c r="F11" s="27" t="s">
        <v>11</v>
      </c>
      <c r="G11" s="28" t="s">
        <v>12</v>
      </c>
      <c r="H11" s="29"/>
    </row>
    <row r="12" spans="1:10" x14ac:dyDescent="0.15">
      <c r="A12" s="187" t="s">
        <v>13</v>
      </c>
      <c r="B12" s="188"/>
      <c r="C12" s="229"/>
      <c r="D12" s="232">
        <f>'(v) Summary'!D10</f>
        <v>5</v>
      </c>
      <c r="E12" s="232" t="str">
        <f>IF(C12="","",VLOOKUP(C12,E20:G24,2,FALSE))</f>
        <v/>
      </c>
      <c r="F12" s="232">
        <f>VLOOKUP(C12,E20:G24,3,FALSE)</f>
        <v>0</v>
      </c>
      <c r="G12" s="235">
        <f>D12*F12/100</f>
        <v>0</v>
      </c>
      <c r="H12" s="22"/>
    </row>
    <row r="13" spans="1:10" x14ac:dyDescent="0.15">
      <c r="A13" s="189" t="s">
        <v>14</v>
      </c>
      <c r="B13" s="190"/>
      <c r="C13" s="230"/>
      <c r="D13" s="233"/>
      <c r="E13" s="233"/>
      <c r="F13" s="233"/>
      <c r="G13" s="236"/>
      <c r="H13" s="22"/>
    </row>
    <row r="14" spans="1:10" x14ac:dyDescent="0.15">
      <c r="A14" s="189" t="s">
        <v>15</v>
      </c>
      <c r="B14" s="190"/>
      <c r="C14" s="230"/>
      <c r="D14" s="233"/>
      <c r="E14" s="233"/>
      <c r="F14" s="233"/>
      <c r="G14" s="236"/>
      <c r="H14" s="22"/>
    </row>
    <row r="15" spans="1:10" x14ac:dyDescent="0.15">
      <c r="A15" s="189" t="s">
        <v>16</v>
      </c>
      <c r="B15" s="190"/>
      <c r="C15" s="230"/>
      <c r="D15" s="233"/>
      <c r="E15" s="233"/>
      <c r="F15" s="233"/>
      <c r="G15" s="236"/>
      <c r="H15" s="22"/>
    </row>
    <row r="16" spans="1:10" ht="15.75" thickBot="1" x14ac:dyDescent="0.2">
      <c r="A16" s="191" t="s">
        <v>17</v>
      </c>
      <c r="B16" s="192"/>
      <c r="C16" s="231"/>
      <c r="D16" s="234"/>
      <c r="E16" s="234"/>
      <c r="F16" s="234"/>
      <c r="G16" s="237"/>
      <c r="H16" s="22"/>
    </row>
    <row r="17" spans="1:8" ht="8.25" customHeight="1" x14ac:dyDescent="0.15">
      <c r="A17" s="228"/>
      <c r="B17" s="228"/>
      <c r="C17" s="228"/>
      <c r="D17" s="228"/>
      <c r="E17" s="228"/>
      <c r="F17" s="228"/>
      <c r="G17" s="228"/>
    </row>
    <row r="18" spans="1:8" ht="15.75" customHeight="1" thickBot="1" x14ac:dyDescent="0.2">
      <c r="A18" s="21"/>
      <c r="B18" s="21"/>
      <c r="C18" s="21"/>
      <c r="D18" s="21"/>
      <c r="E18" s="227" t="s">
        <v>150</v>
      </c>
      <c r="F18" s="227"/>
      <c r="G18" s="227"/>
    </row>
    <row r="19" spans="1:8" ht="30" customHeight="1" thickBot="1" x14ac:dyDescent="0.2">
      <c r="B19" s="30"/>
      <c r="E19" s="24" t="s">
        <v>18</v>
      </c>
      <c r="F19" s="31" t="s">
        <v>10</v>
      </c>
      <c r="G19" s="28" t="s">
        <v>19</v>
      </c>
    </row>
    <row r="20" spans="1:8" x14ac:dyDescent="0.15">
      <c r="A20" s="22"/>
      <c r="B20" s="29"/>
      <c r="E20" s="32" t="s">
        <v>20</v>
      </c>
      <c r="F20" s="33" t="s">
        <v>21</v>
      </c>
      <c r="G20" s="34">
        <v>100</v>
      </c>
    </row>
    <row r="21" spans="1:8" x14ac:dyDescent="0.15">
      <c r="A21" s="22"/>
      <c r="B21" s="29"/>
      <c r="E21" s="35" t="s">
        <v>22</v>
      </c>
      <c r="F21" s="36" t="s">
        <v>23</v>
      </c>
      <c r="G21" s="37">
        <v>90</v>
      </c>
    </row>
    <row r="22" spans="1:8" x14ac:dyDescent="0.15">
      <c r="A22" s="22"/>
      <c r="B22" s="29"/>
      <c r="E22" s="35">
        <v>2</v>
      </c>
      <c r="F22" s="36" t="s">
        <v>24</v>
      </c>
      <c r="G22" s="37">
        <v>70</v>
      </c>
    </row>
    <row r="23" spans="1:8" x14ac:dyDescent="0.15">
      <c r="A23" s="22"/>
      <c r="B23" s="29"/>
      <c r="E23" s="35">
        <v>1</v>
      </c>
      <c r="F23" s="36" t="s">
        <v>25</v>
      </c>
      <c r="G23" s="37">
        <v>40</v>
      </c>
    </row>
    <row r="24" spans="1:8" ht="15.75" thickBot="1" x14ac:dyDescent="0.2">
      <c r="A24" s="22"/>
      <c r="B24" s="29"/>
      <c r="E24" s="38">
        <v>0</v>
      </c>
      <c r="F24" s="39" t="s">
        <v>26</v>
      </c>
      <c r="G24" s="40">
        <v>0</v>
      </c>
    </row>
    <row r="25" spans="1:8" x14ac:dyDescent="0.15">
      <c r="A25" s="23" t="s">
        <v>27</v>
      </c>
      <c r="B25" s="23"/>
      <c r="C25" s="22"/>
      <c r="D25" s="22"/>
      <c r="E25" s="22"/>
      <c r="F25" s="22"/>
      <c r="G25" s="22"/>
    </row>
    <row r="26" spans="1:8" ht="33" customHeight="1" thickBot="1" x14ac:dyDescent="0.2">
      <c r="A26" s="245" t="str">
        <f>'(v) Summary'!$C$11</f>
        <v>Experience of detailed design and construction supervision in mountain road tunnel project in South Asian countries, completed in the last ten (10) years (April 2011 - March 2021)</v>
      </c>
      <c r="B26" s="245"/>
      <c r="C26" s="245"/>
      <c r="D26" s="245"/>
      <c r="E26" s="245"/>
      <c r="F26" s="245"/>
      <c r="G26" s="245"/>
    </row>
    <row r="27" spans="1:8" s="5" customFormat="1" ht="36.75" customHeight="1" thickBot="1" x14ac:dyDescent="0.2">
      <c r="A27" s="24" t="s">
        <v>6</v>
      </c>
      <c r="B27" s="27" t="s">
        <v>7</v>
      </c>
      <c r="C27" s="26" t="s">
        <v>8</v>
      </c>
      <c r="D27" s="27" t="s">
        <v>9</v>
      </c>
      <c r="E27" s="26" t="s">
        <v>10</v>
      </c>
      <c r="F27" s="27" t="s">
        <v>11</v>
      </c>
      <c r="G27" s="28" t="s">
        <v>12</v>
      </c>
      <c r="H27" s="29"/>
    </row>
    <row r="28" spans="1:8" x14ac:dyDescent="0.15">
      <c r="A28" s="187" t="s">
        <v>13</v>
      </c>
      <c r="B28" s="188"/>
      <c r="C28" s="229"/>
      <c r="D28" s="232">
        <f>'(v) Summary'!D11</f>
        <v>5</v>
      </c>
      <c r="E28" s="232" t="str">
        <f>IF(C28="","",VLOOKUP(C28,E36:G40,2,FALSE))</f>
        <v/>
      </c>
      <c r="F28" s="232">
        <f>VLOOKUP(C28,E36:G40,3,FALSE)</f>
        <v>0</v>
      </c>
      <c r="G28" s="235">
        <f>D28*F28/100</f>
        <v>0</v>
      </c>
      <c r="H28" s="22"/>
    </row>
    <row r="29" spans="1:8" x14ac:dyDescent="0.15">
      <c r="A29" s="189" t="s">
        <v>14</v>
      </c>
      <c r="B29" s="190"/>
      <c r="C29" s="230"/>
      <c r="D29" s="233"/>
      <c r="E29" s="233"/>
      <c r="F29" s="233"/>
      <c r="G29" s="236"/>
      <c r="H29" s="22"/>
    </row>
    <row r="30" spans="1:8" x14ac:dyDescent="0.15">
      <c r="A30" s="189" t="s">
        <v>15</v>
      </c>
      <c r="B30" s="190"/>
      <c r="C30" s="230"/>
      <c r="D30" s="233"/>
      <c r="E30" s="233"/>
      <c r="F30" s="233"/>
      <c r="G30" s="236"/>
      <c r="H30" s="22"/>
    </row>
    <row r="31" spans="1:8" x14ac:dyDescent="0.15">
      <c r="A31" s="189" t="s">
        <v>16</v>
      </c>
      <c r="B31" s="190"/>
      <c r="C31" s="230"/>
      <c r="D31" s="233"/>
      <c r="E31" s="233"/>
      <c r="F31" s="233"/>
      <c r="G31" s="236"/>
      <c r="H31" s="22"/>
    </row>
    <row r="32" spans="1:8" ht="15.75" thickBot="1" x14ac:dyDescent="0.2">
      <c r="A32" s="191" t="s">
        <v>17</v>
      </c>
      <c r="B32" s="192"/>
      <c r="C32" s="231"/>
      <c r="D32" s="234"/>
      <c r="E32" s="234"/>
      <c r="F32" s="234"/>
      <c r="G32" s="237"/>
      <c r="H32" s="22"/>
    </row>
    <row r="33" spans="1:8" ht="8.25" customHeight="1" x14ac:dyDescent="0.15">
      <c r="A33" s="228"/>
      <c r="B33" s="228"/>
      <c r="C33" s="228"/>
      <c r="D33" s="228"/>
      <c r="E33" s="228"/>
      <c r="F33" s="228"/>
      <c r="G33" s="228"/>
    </row>
    <row r="34" spans="1:8" ht="15.75" customHeight="1" thickBot="1" x14ac:dyDescent="0.2">
      <c r="A34" s="21"/>
      <c r="B34" s="21"/>
      <c r="C34" s="21"/>
      <c r="D34" s="21"/>
      <c r="E34" s="227" t="s">
        <v>28</v>
      </c>
      <c r="F34" s="227"/>
      <c r="G34" s="227"/>
    </row>
    <row r="35" spans="1:8" ht="30" customHeight="1" thickBot="1" x14ac:dyDescent="0.2">
      <c r="B35" s="30"/>
      <c r="E35" s="24" t="s">
        <v>18</v>
      </c>
      <c r="F35" s="31" t="s">
        <v>10</v>
      </c>
      <c r="G35" s="28" t="s">
        <v>19</v>
      </c>
    </row>
    <row r="36" spans="1:8" x14ac:dyDescent="0.15">
      <c r="A36" s="22"/>
      <c r="B36" s="29"/>
      <c r="E36" s="32" t="s">
        <v>20</v>
      </c>
      <c r="F36" s="33" t="s">
        <v>21</v>
      </c>
      <c r="G36" s="34">
        <v>100</v>
      </c>
    </row>
    <row r="37" spans="1:8" x14ac:dyDescent="0.15">
      <c r="A37" s="22"/>
      <c r="B37" s="29"/>
      <c r="E37" s="35" t="s">
        <v>22</v>
      </c>
      <c r="F37" s="36" t="s">
        <v>23</v>
      </c>
      <c r="G37" s="37">
        <v>90</v>
      </c>
    </row>
    <row r="38" spans="1:8" x14ac:dyDescent="0.15">
      <c r="A38" s="22"/>
      <c r="B38" s="29"/>
      <c r="E38" s="35">
        <v>2</v>
      </c>
      <c r="F38" s="36" t="s">
        <v>24</v>
      </c>
      <c r="G38" s="37">
        <v>70</v>
      </c>
    </row>
    <row r="39" spans="1:8" x14ac:dyDescent="0.15">
      <c r="A39" s="22"/>
      <c r="B39" s="29"/>
      <c r="E39" s="35">
        <v>1</v>
      </c>
      <c r="F39" s="36" t="s">
        <v>25</v>
      </c>
      <c r="G39" s="37">
        <v>40</v>
      </c>
    </row>
    <row r="40" spans="1:8" ht="15.75" thickBot="1" x14ac:dyDescent="0.2">
      <c r="A40" s="22"/>
      <c r="B40" s="29"/>
      <c r="E40" s="38">
        <v>0</v>
      </c>
      <c r="F40" s="39" t="s">
        <v>26</v>
      </c>
      <c r="G40" s="40">
        <v>0</v>
      </c>
    </row>
    <row r="41" spans="1:8" x14ac:dyDescent="0.15">
      <c r="A41" s="23" t="s">
        <v>29</v>
      </c>
      <c r="B41" s="23"/>
      <c r="C41" s="22"/>
      <c r="D41" s="22"/>
      <c r="E41" s="22"/>
      <c r="F41" s="22"/>
      <c r="G41" s="22"/>
    </row>
    <row r="42" spans="1:8" ht="34.5" customHeight="1" thickBot="1" x14ac:dyDescent="0.2">
      <c r="A42" s="241" t="str">
        <f>'(v) Summary'!$C$12</f>
        <v>Experience of consultancy services more than USD 3 million in any project financed by Japanese ODA Loans, completed in the last ten (10) years (April 2011 - March 2021)</v>
      </c>
      <c r="B42" s="241"/>
      <c r="C42" s="241"/>
      <c r="D42" s="241"/>
      <c r="E42" s="241"/>
      <c r="F42" s="241"/>
      <c r="G42" s="241"/>
    </row>
    <row r="43" spans="1:8" s="5" customFormat="1" ht="36.75" customHeight="1" thickBot="1" x14ac:dyDescent="0.2">
      <c r="A43" s="24" t="s">
        <v>6</v>
      </c>
      <c r="B43" s="41" t="s">
        <v>7</v>
      </c>
      <c r="C43" s="42" t="s">
        <v>8</v>
      </c>
      <c r="D43" s="43" t="s">
        <v>9</v>
      </c>
      <c r="E43" s="42" t="s">
        <v>10</v>
      </c>
      <c r="F43" s="43" t="s">
        <v>11</v>
      </c>
      <c r="G43" s="44" t="s">
        <v>12</v>
      </c>
      <c r="H43" s="29"/>
    </row>
    <row r="44" spans="1:8" x14ac:dyDescent="0.15">
      <c r="A44" s="187" t="s">
        <v>13</v>
      </c>
      <c r="B44" s="188"/>
      <c r="C44" s="229"/>
      <c r="D44" s="232">
        <f>'(v) Summary'!D12</f>
        <v>5</v>
      </c>
      <c r="E44" s="232" t="str">
        <f>IF(C44="","",VLOOKUP(C44,E52:G56,2,FALSE))</f>
        <v/>
      </c>
      <c r="F44" s="232">
        <f>VLOOKUP(C44,E52:G56,3,FALSE)</f>
        <v>0</v>
      </c>
      <c r="G44" s="235">
        <f>D44*F44/100</f>
        <v>0</v>
      </c>
      <c r="H44" s="22"/>
    </row>
    <row r="45" spans="1:8" x14ac:dyDescent="0.15">
      <c r="A45" s="189" t="s">
        <v>14</v>
      </c>
      <c r="B45" s="190"/>
      <c r="C45" s="230"/>
      <c r="D45" s="233"/>
      <c r="E45" s="233"/>
      <c r="F45" s="233"/>
      <c r="G45" s="236"/>
      <c r="H45" s="22"/>
    </row>
    <row r="46" spans="1:8" x14ac:dyDescent="0.15">
      <c r="A46" s="189" t="s">
        <v>15</v>
      </c>
      <c r="B46" s="190"/>
      <c r="C46" s="230"/>
      <c r="D46" s="233"/>
      <c r="E46" s="233"/>
      <c r="F46" s="233"/>
      <c r="G46" s="236"/>
      <c r="H46" s="22"/>
    </row>
    <row r="47" spans="1:8" x14ac:dyDescent="0.15">
      <c r="A47" s="189" t="s">
        <v>16</v>
      </c>
      <c r="B47" s="190"/>
      <c r="C47" s="230"/>
      <c r="D47" s="233"/>
      <c r="E47" s="233"/>
      <c r="F47" s="233"/>
      <c r="G47" s="236"/>
      <c r="H47" s="22"/>
    </row>
    <row r="48" spans="1:8" ht="15.75" thickBot="1" x14ac:dyDescent="0.2">
      <c r="A48" s="191" t="s">
        <v>17</v>
      </c>
      <c r="B48" s="192"/>
      <c r="C48" s="231"/>
      <c r="D48" s="234"/>
      <c r="E48" s="234"/>
      <c r="F48" s="234"/>
      <c r="G48" s="237"/>
      <c r="H48" s="22"/>
    </row>
    <row r="49" spans="1:7" ht="7.5" customHeight="1" x14ac:dyDescent="0.15">
      <c r="A49" s="228"/>
      <c r="B49" s="228"/>
      <c r="C49" s="228"/>
      <c r="D49" s="228"/>
      <c r="E49" s="228"/>
      <c r="F49" s="228"/>
      <c r="G49" s="228"/>
    </row>
    <row r="50" spans="1:7" ht="15.75" customHeight="1" thickBot="1" x14ac:dyDescent="0.2">
      <c r="A50" s="21"/>
      <c r="B50" s="21"/>
      <c r="C50" s="21"/>
      <c r="D50" s="21"/>
      <c r="E50" s="227" t="s">
        <v>30</v>
      </c>
      <c r="F50" s="227"/>
      <c r="G50" s="227"/>
    </row>
    <row r="51" spans="1:7" ht="30" customHeight="1" thickBot="1" x14ac:dyDescent="0.2">
      <c r="B51" s="238" t="s">
        <v>31</v>
      </c>
      <c r="C51" s="238"/>
      <c r="E51" s="24" t="s">
        <v>18</v>
      </c>
      <c r="F51" s="31" t="s">
        <v>10</v>
      </c>
      <c r="G51" s="28" t="s">
        <v>19</v>
      </c>
    </row>
    <row r="52" spans="1:7" x14ac:dyDescent="0.15">
      <c r="A52" s="22"/>
      <c r="B52" s="238"/>
      <c r="C52" s="238"/>
      <c r="E52" s="32" t="s">
        <v>20</v>
      </c>
      <c r="F52" s="33" t="s">
        <v>21</v>
      </c>
      <c r="G52" s="34">
        <v>100</v>
      </c>
    </row>
    <row r="53" spans="1:7" x14ac:dyDescent="0.15">
      <c r="A53" s="22"/>
      <c r="B53" s="238"/>
      <c r="C53" s="238"/>
      <c r="E53" s="35" t="s">
        <v>22</v>
      </c>
      <c r="F53" s="36" t="s">
        <v>23</v>
      </c>
      <c r="G53" s="37">
        <v>90</v>
      </c>
    </row>
    <row r="54" spans="1:7" x14ac:dyDescent="0.15">
      <c r="A54" s="22"/>
      <c r="B54" s="29"/>
      <c r="E54" s="35">
        <v>2</v>
      </c>
      <c r="F54" s="36" t="s">
        <v>24</v>
      </c>
      <c r="G54" s="37">
        <v>70</v>
      </c>
    </row>
    <row r="55" spans="1:7" x14ac:dyDescent="0.15">
      <c r="A55" s="22"/>
      <c r="B55" s="29"/>
      <c r="E55" s="35">
        <v>1</v>
      </c>
      <c r="F55" s="36" t="s">
        <v>25</v>
      </c>
      <c r="G55" s="37">
        <v>40</v>
      </c>
    </row>
    <row r="56" spans="1:7" ht="15.75" thickBot="1" x14ac:dyDescent="0.2">
      <c r="A56" s="22"/>
      <c r="B56" s="29"/>
      <c r="E56" s="38">
        <v>0</v>
      </c>
      <c r="F56" s="39" t="s">
        <v>26</v>
      </c>
      <c r="G56" s="40">
        <v>0</v>
      </c>
    </row>
    <row r="57" spans="1:7" ht="6.75" customHeight="1" x14ac:dyDescent="0.15">
      <c r="A57" s="29"/>
      <c r="B57" s="29"/>
      <c r="C57" s="29"/>
      <c r="D57" s="29"/>
      <c r="E57" s="29"/>
      <c r="F57" s="29"/>
      <c r="G57" s="29"/>
    </row>
    <row r="58" spans="1:7" ht="15" customHeight="1" x14ac:dyDescent="0.15">
      <c r="A58" s="239" t="s">
        <v>32</v>
      </c>
      <c r="B58" s="240"/>
      <c r="C58" s="240"/>
      <c r="D58" s="240"/>
      <c r="E58" s="240"/>
      <c r="F58" s="240"/>
      <c r="G58" s="240"/>
    </row>
  </sheetData>
  <mergeCells count="29">
    <mergeCell ref="B51:C53"/>
    <mergeCell ref="A58:G58"/>
    <mergeCell ref="A10:G10"/>
    <mergeCell ref="G12:G16"/>
    <mergeCell ref="A5:G5"/>
    <mergeCell ref="A7:G7"/>
    <mergeCell ref="A17:G17"/>
    <mergeCell ref="A8:G8"/>
    <mergeCell ref="A26:G26"/>
    <mergeCell ref="A42:G42"/>
    <mergeCell ref="C12:C16"/>
    <mergeCell ref="E12:E16"/>
    <mergeCell ref="F12:F16"/>
    <mergeCell ref="D12:D16"/>
    <mergeCell ref="E18:G18"/>
    <mergeCell ref="C28:C32"/>
    <mergeCell ref="D28:D32"/>
    <mergeCell ref="E28:E32"/>
    <mergeCell ref="F28:F32"/>
    <mergeCell ref="G28:G32"/>
    <mergeCell ref="A33:G33"/>
    <mergeCell ref="E34:G34"/>
    <mergeCell ref="A49:G49"/>
    <mergeCell ref="E50:G50"/>
    <mergeCell ref="C44:C48"/>
    <mergeCell ref="D44:D48"/>
    <mergeCell ref="E44:E48"/>
    <mergeCell ref="F44:F48"/>
    <mergeCell ref="G44:G48"/>
  </mergeCells>
  <phoneticPr fontId="1"/>
  <dataValidations count="1">
    <dataValidation type="list" allowBlank="1" showInputMessage="1" showErrorMessage="1" sqref="C12:C16 C44:C48 C28:C32">
      <formula1>$E$20:$E$24</formula1>
    </dataValidation>
  </dataValidations>
  <pageMargins left="0.7" right="0.7" top="0.75" bottom="0.75" header="0.3" footer="0.3"/>
  <pageSetup paperSize="9" scale="79" fitToHeight="0" orientation="portrait" r:id="rId1"/>
  <headerFooter>
    <oddFooter>&amp;C&amp;"Times New Roman,標準"&amp;P/&amp;N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85" zoomScaleSheetLayoutView="100" workbookViewId="0">
      <selection activeCell="D21" sqref="D21:G24"/>
    </sheetView>
  </sheetViews>
  <sheetFormatPr defaultColWidth="9" defaultRowHeight="15" x14ac:dyDescent="0.15"/>
  <cols>
    <col min="1" max="1" width="3.625" style="13" bestFit="1" customWidth="1"/>
    <col min="2" max="2" width="43.125" style="13" customWidth="1"/>
    <col min="3" max="3" width="11" style="13" customWidth="1"/>
    <col min="4" max="4" width="12.625" style="93" customWidth="1"/>
    <col min="5" max="5" width="7.375" style="93" customWidth="1"/>
    <col min="6" max="6" width="7.375" style="13" customWidth="1"/>
    <col min="7" max="7" width="28.375" style="13" customWidth="1"/>
    <col min="8" max="16384" width="9" style="13"/>
  </cols>
  <sheetData>
    <row r="1" spans="1:8" ht="15.75" x14ac:dyDescent="0.15">
      <c r="A1" s="45" t="s">
        <v>0</v>
      </c>
      <c r="B1" s="46"/>
      <c r="C1" s="46"/>
      <c r="D1" s="46"/>
      <c r="E1" s="46"/>
      <c r="F1" s="46"/>
      <c r="G1" s="46"/>
    </row>
    <row r="2" spans="1:8" ht="8.25" customHeight="1" x14ac:dyDescent="0.15">
      <c r="A2" s="47"/>
      <c r="B2" s="47"/>
      <c r="C2" s="47"/>
      <c r="D2" s="47"/>
      <c r="E2" s="47"/>
      <c r="F2" s="47"/>
      <c r="G2" s="47"/>
    </row>
    <row r="3" spans="1:8" ht="18.75" x14ac:dyDescent="0.15">
      <c r="A3" s="242" t="s">
        <v>33</v>
      </c>
      <c r="B3" s="242"/>
      <c r="C3" s="242"/>
      <c r="D3" s="242"/>
      <c r="E3" s="242"/>
      <c r="F3" s="242"/>
      <c r="G3" s="242"/>
      <c r="H3" s="18"/>
    </row>
    <row r="4" spans="1:8" ht="9" customHeight="1" x14ac:dyDescent="0.15">
      <c r="A4" s="48"/>
      <c r="B4" s="48"/>
      <c r="C4" s="48"/>
      <c r="D4" s="48"/>
      <c r="E4" s="48"/>
      <c r="F4" s="48"/>
      <c r="G4" s="48"/>
      <c r="H4" s="18"/>
    </row>
    <row r="5" spans="1:8" ht="30" customHeight="1" x14ac:dyDescent="0.15">
      <c r="A5" s="243" t="s">
        <v>34</v>
      </c>
      <c r="B5" s="243"/>
      <c r="C5" s="243"/>
      <c r="D5" s="243"/>
      <c r="E5" s="243"/>
      <c r="F5" s="243"/>
      <c r="G5" s="243"/>
    </row>
    <row r="6" spans="1:8" ht="30" customHeight="1" thickBot="1" x14ac:dyDescent="0.2">
      <c r="A6" s="244" t="s">
        <v>35</v>
      </c>
      <c r="B6" s="244"/>
      <c r="C6" s="244"/>
      <c r="D6" s="244"/>
      <c r="E6" s="244"/>
      <c r="F6" s="244"/>
      <c r="G6" s="22"/>
    </row>
    <row r="7" spans="1:8" ht="18.75" customHeight="1" x14ac:dyDescent="0.15">
      <c r="A7" s="251" t="s">
        <v>36</v>
      </c>
      <c r="B7" s="252"/>
      <c r="C7" s="252"/>
      <c r="D7" s="252"/>
      <c r="E7" s="252"/>
      <c r="F7" s="252"/>
      <c r="G7" s="253"/>
    </row>
    <row r="8" spans="1:8" s="5" customFormat="1" ht="30.75" customHeight="1" thickBot="1" x14ac:dyDescent="0.2">
      <c r="A8" s="249" t="s">
        <v>37</v>
      </c>
      <c r="B8" s="250"/>
      <c r="C8" s="9" t="s">
        <v>9</v>
      </c>
      <c r="D8" s="9" t="s">
        <v>10</v>
      </c>
      <c r="E8" s="9" t="s">
        <v>38</v>
      </c>
      <c r="F8" s="9" t="s">
        <v>12</v>
      </c>
      <c r="G8" s="49" t="s">
        <v>39</v>
      </c>
    </row>
    <row r="9" spans="1:8" ht="18.75" customHeight="1" x14ac:dyDescent="0.15">
      <c r="A9" s="50" t="s">
        <v>40</v>
      </c>
      <c r="B9" s="51" t="s">
        <v>41</v>
      </c>
      <c r="C9" s="52">
        <f>SUM(C10:C12)</f>
        <v>10</v>
      </c>
      <c r="D9" s="53"/>
      <c r="E9" s="53"/>
      <c r="F9" s="54">
        <f>SUM(F10:F12)</f>
        <v>0</v>
      </c>
      <c r="G9" s="55"/>
    </row>
    <row r="10" spans="1:8" ht="68.25" customHeight="1" x14ac:dyDescent="0.15">
      <c r="A10" s="148">
        <v>1</v>
      </c>
      <c r="B10" s="180" t="s">
        <v>42</v>
      </c>
      <c r="C10" s="57">
        <v>5</v>
      </c>
      <c r="D10" s="94"/>
      <c r="E10" s="58" t="str">
        <f>IF(D10="","0",VLOOKUP(D10,B$22:C$26,2,FALSE))</f>
        <v>0</v>
      </c>
      <c r="F10" s="58">
        <f t="shared" ref="F10:F17" si="0">C10*E10/100</f>
        <v>0</v>
      </c>
      <c r="G10" s="59"/>
    </row>
    <row r="11" spans="1:8" ht="114.75" customHeight="1" x14ac:dyDescent="0.15">
      <c r="A11" s="148">
        <v>2</v>
      </c>
      <c r="B11" s="180" t="s">
        <v>43</v>
      </c>
      <c r="C11" s="57">
        <v>4</v>
      </c>
      <c r="D11" s="94"/>
      <c r="E11" s="58" t="str">
        <f>IF(D11="","0",VLOOKUP(D11,B$22:C$26,2,FALSE))</f>
        <v>0</v>
      </c>
      <c r="F11" s="58">
        <f t="shared" si="0"/>
        <v>0</v>
      </c>
      <c r="G11" s="59"/>
    </row>
    <row r="12" spans="1:8" ht="18.75" customHeight="1" x14ac:dyDescent="0.15">
      <c r="A12" s="182">
        <v>3</v>
      </c>
      <c r="B12" s="184" t="s">
        <v>44</v>
      </c>
      <c r="C12" s="60">
        <v>1</v>
      </c>
      <c r="D12" s="95"/>
      <c r="E12" s="58" t="str">
        <f>IF(D12="","0",VLOOKUP(D12,B$22:C$26,2,FALSE))</f>
        <v>0</v>
      </c>
      <c r="F12" s="61">
        <f t="shared" si="0"/>
        <v>0</v>
      </c>
      <c r="G12" s="62"/>
    </row>
    <row r="13" spans="1:8" ht="18.75" customHeight="1" x14ac:dyDescent="0.15">
      <c r="A13" s="63" t="s">
        <v>45</v>
      </c>
      <c r="B13" s="64" t="s">
        <v>46</v>
      </c>
      <c r="C13" s="65">
        <f>SUM(C14)</f>
        <v>10</v>
      </c>
      <c r="D13" s="66"/>
      <c r="E13" s="67"/>
      <c r="F13" s="68">
        <f>SUM(F14)</f>
        <v>0</v>
      </c>
      <c r="G13" s="69"/>
    </row>
    <row r="14" spans="1:8" ht="171" customHeight="1" x14ac:dyDescent="0.15">
      <c r="A14" s="183">
        <v>1</v>
      </c>
      <c r="B14" s="181" t="s">
        <v>47</v>
      </c>
      <c r="C14" s="70">
        <v>10</v>
      </c>
      <c r="D14" s="96"/>
      <c r="E14" s="58" t="str">
        <f>IF(D14="","0",VLOOKUP(D14,B$22:C$26,2,FALSE))</f>
        <v>0</v>
      </c>
      <c r="F14" s="71">
        <f t="shared" si="0"/>
        <v>0</v>
      </c>
      <c r="G14" s="72"/>
    </row>
    <row r="15" spans="1:8" ht="18.75" customHeight="1" x14ac:dyDescent="0.15">
      <c r="A15" s="63" t="s">
        <v>48</v>
      </c>
      <c r="B15" s="64" t="s">
        <v>49</v>
      </c>
      <c r="C15" s="65">
        <f>SUM(C16:C17)</f>
        <v>10</v>
      </c>
      <c r="D15" s="66"/>
      <c r="E15" s="67"/>
      <c r="F15" s="73">
        <f>SUM(F16:F17)</f>
        <v>0</v>
      </c>
      <c r="G15" s="69"/>
    </row>
    <row r="16" spans="1:8" ht="18.75" customHeight="1" x14ac:dyDescent="0.15">
      <c r="A16" s="148">
        <v>1</v>
      </c>
      <c r="B16" s="180" t="s">
        <v>50</v>
      </c>
      <c r="C16" s="57">
        <v>5</v>
      </c>
      <c r="D16" s="94"/>
      <c r="E16" s="58" t="str">
        <f>IF(D16="","0",VLOOKUP(D16,B$22:C$26,2,FALSE))</f>
        <v>0</v>
      </c>
      <c r="F16" s="58">
        <f t="shared" si="0"/>
        <v>0</v>
      </c>
      <c r="G16" s="59"/>
    </row>
    <row r="17" spans="1:7" ht="55.5" customHeight="1" thickBot="1" x14ac:dyDescent="0.2">
      <c r="A17" s="151">
        <v>2</v>
      </c>
      <c r="B17" s="185" t="s">
        <v>51</v>
      </c>
      <c r="C17" s="75">
        <v>5</v>
      </c>
      <c r="D17" s="97"/>
      <c r="E17" s="58" t="str">
        <f>IF(D17="","0",VLOOKUP(D17,B$22:C$26,2,FALSE))</f>
        <v>0</v>
      </c>
      <c r="F17" s="76">
        <f t="shared" si="0"/>
        <v>0</v>
      </c>
      <c r="G17" s="77"/>
    </row>
    <row r="18" spans="1:7" ht="18.75" customHeight="1" thickBot="1" x14ac:dyDescent="0.2">
      <c r="A18" s="247" t="s">
        <v>52</v>
      </c>
      <c r="B18" s="248"/>
      <c r="C18" s="78">
        <f>C9+C13+C15</f>
        <v>30</v>
      </c>
      <c r="D18" s="79"/>
      <c r="E18" s="80"/>
      <c r="F18" s="81">
        <f>F9+F13+F15</f>
        <v>0</v>
      </c>
      <c r="G18" s="82"/>
    </row>
    <row r="19" spans="1:7" x14ac:dyDescent="0.15">
      <c r="A19" s="186" t="s">
        <v>53</v>
      </c>
      <c r="B19" s="22"/>
      <c r="C19" s="22"/>
      <c r="D19" s="83"/>
      <c r="E19" s="83"/>
      <c r="F19" s="22"/>
      <c r="G19" s="22"/>
    </row>
    <row r="20" spans="1:7" ht="15.75" thickBot="1" x14ac:dyDescent="0.2">
      <c r="A20" s="23"/>
      <c r="B20" s="22"/>
      <c r="C20" s="22"/>
      <c r="D20" s="83"/>
      <c r="E20" s="83"/>
      <c r="F20" s="22"/>
      <c r="G20" s="22"/>
    </row>
    <row r="21" spans="1:7" ht="15" customHeight="1" thickBot="1" x14ac:dyDescent="0.2">
      <c r="A21" s="84"/>
      <c r="B21" s="85" t="s">
        <v>10</v>
      </c>
      <c r="C21" s="86" t="s">
        <v>11</v>
      </c>
      <c r="D21" s="246" t="s">
        <v>54</v>
      </c>
      <c r="E21" s="238"/>
      <c r="F21" s="238"/>
      <c r="G21" s="238"/>
    </row>
    <row r="22" spans="1:7" ht="15" customHeight="1" x14ac:dyDescent="0.15">
      <c r="A22" s="22"/>
      <c r="B22" s="87" t="s">
        <v>21</v>
      </c>
      <c r="C22" s="88">
        <v>100</v>
      </c>
      <c r="D22" s="246"/>
      <c r="E22" s="238"/>
      <c r="F22" s="238"/>
      <c r="G22" s="238"/>
    </row>
    <row r="23" spans="1:7" ht="15" customHeight="1" x14ac:dyDescent="0.15">
      <c r="A23" s="22"/>
      <c r="B23" s="89" t="s">
        <v>23</v>
      </c>
      <c r="C23" s="37">
        <v>90</v>
      </c>
      <c r="D23" s="246"/>
      <c r="E23" s="238"/>
      <c r="F23" s="238"/>
      <c r="G23" s="238"/>
    </row>
    <row r="24" spans="1:7" ht="15" customHeight="1" x14ac:dyDescent="0.15">
      <c r="A24" s="22"/>
      <c r="B24" s="89" t="s">
        <v>24</v>
      </c>
      <c r="C24" s="37">
        <v>70</v>
      </c>
      <c r="D24" s="246"/>
      <c r="E24" s="238"/>
      <c r="F24" s="238"/>
      <c r="G24" s="238"/>
    </row>
    <row r="25" spans="1:7" ht="15" customHeight="1" x14ac:dyDescent="0.15">
      <c r="A25" s="22"/>
      <c r="B25" s="89" t="s">
        <v>55</v>
      </c>
      <c r="C25" s="37">
        <v>40</v>
      </c>
      <c r="D25" s="22"/>
      <c r="E25" s="22"/>
      <c r="F25" s="22"/>
      <c r="G25" s="22"/>
    </row>
    <row r="26" spans="1:7" ht="15.75" customHeight="1" thickBot="1" x14ac:dyDescent="0.2">
      <c r="A26" s="22"/>
      <c r="B26" s="90" t="s">
        <v>26</v>
      </c>
      <c r="C26" s="91">
        <v>0</v>
      </c>
      <c r="D26" s="22"/>
      <c r="E26" s="22"/>
      <c r="F26" s="22"/>
      <c r="G26" s="22"/>
    </row>
    <row r="27" spans="1:7" x14ac:dyDescent="0.15">
      <c r="A27" s="92"/>
      <c r="B27" s="92"/>
      <c r="C27" s="29"/>
      <c r="D27" s="22"/>
      <c r="E27" s="22"/>
      <c r="F27" s="22"/>
      <c r="G27" s="22"/>
    </row>
  </sheetData>
  <mergeCells count="7">
    <mergeCell ref="D21:G24"/>
    <mergeCell ref="A3:G3"/>
    <mergeCell ref="A6:F6"/>
    <mergeCell ref="A18:B18"/>
    <mergeCell ref="A8:B8"/>
    <mergeCell ref="A7:G7"/>
    <mergeCell ref="A5:G5"/>
  </mergeCells>
  <phoneticPr fontId="1"/>
  <dataValidations count="1">
    <dataValidation type="list" allowBlank="1" showInputMessage="1" showErrorMessage="1" sqref="D10:D12 D16:D17 D14">
      <formula1>$B$22:$B$26</formula1>
    </dataValidation>
  </dataValidations>
  <pageMargins left="0.7" right="0.7" top="0.75" bottom="0.75" header="0.3" footer="0.3"/>
  <pageSetup paperSize="9" scale="79" fitToHeight="0" orientation="portrait" r:id="rId1"/>
  <headerFooter>
    <oddFooter>&amp;C&amp;"Times New Roman,標準"&amp;P/&amp;N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view="pageBreakPreview" topLeftCell="C23" zoomScaleNormal="100" zoomScaleSheetLayoutView="100" workbookViewId="0">
      <selection activeCell="F63" sqref="F63"/>
    </sheetView>
  </sheetViews>
  <sheetFormatPr defaultColWidth="9" defaultRowHeight="15" x14ac:dyDescent="0.15"/>
  <cols>
    <col min="1" max="1" width="3.75" style="13" bestFit="1" customWidth="1"/>
    <col min="2" max="2" width="15.75" style="13" customWidth="1"/>
    <col min="3" max="3" width="10.75" style="13" customWidth="1"/>
    <col min="4" max="4" width="12.375" style="13" bestFit="1" customWidth="1"/>
    <col min="5" max="5" width="9.125" style="13" customWidth="1"/>
    <col min="6" max="6" width="56.625" style="13" customWidth="1"/>
    <col min="7" max="7" width="14" style="13" customWidth="1"/>
    <col min="8" max="8" width="7" style="13" bestFit="1" customWidth="1"/>
    <col min="9" max="9" width="10" style="13" customWidth="1"/>
    <col min="10" max="10" width="8.75" style="5" customWidth="1"/>
    <col min="11" max="11" width="6.75" style="118" bestFit="1" customWidth="1"/>
    <col min="12" max="16384" width="9" style="13"/>
  </cols>
  <sheetData>
    <row r="1" spans="1:12" s="22" customFormat="1" ht="15.75" x14ac:dyDescent="0.15">
      <c r="A1" s="45" t="s">
        <v>0</v>
      </c>
      <c r="B1" s="46"/>
      <c r="C1" s="46"/>
      <c r="D1" s="46"/>
      <c r="E1" s="46"/>
      <c r="F1" s="46"/>
      <c r="G1" s="46"/>
    </row>
    <row r="2" spans="1:12" s="22" customFormat="1" ht="8.25" customHeight="1" x14ac:dyDescent="0.15">
      <c r="A2" s="47"/>
      <c r="B2" s="47"/>
      <c r="C2" s="47"/>
      <c r="D2" s="47"/>
      <c r="E2" s="47"/>
      <c r="F2" s="47"/>
      <c r="G2" s="47"/>
    </row>
    <row r="3" spans="1:12" s="22" customFormat="1" ht="18.75" x14ac:dyDescent="0.15">
      <c r="A3" s="242" t="s">
        <v>56</v>
      </c>
      <c r="B3" s="242"/>
      <c r="C3" s="242"/>
      <c r="D3" s="242"/>
      <c r="E3" s="242"/>
      <c r="F3" s="242"/>
      <c r="G3" s="242"/>
      <c r="H3" s="18"/>
    </row>
    <row r="4" spans="1:12" s="22" customFormat="1" ht="10.5" customHeight="1" x14ac:dyDescent="0.15">
      <c r="A4" s="48"/>
      <c r="B4" s="48"/>
      <c r="C4" s="48"/>
      <c r="D4" s="48"/>
      <c r="E4" s="48"/>
      <c r="F4" s="48"/>
      <c r="G4" s="48"/>
      <c r="H4" s="18"/>
    </row>
    <row r="5" spans="1:12" ht="26.25" customHeight="1" x14ac:dyDescent="0.15">
      <c r="A5" s="296" t="s">
        <v>57</v>
      </c>
      <c r="B5" s="296"/>
      <c r="C5" s="296"/>
      <c r="D5" s="296"/>
      <c r="E5" s="296"/>
      <c r="F5" s="296"/>
      <c r="G5" s="296"/>
      <c r="H5" s="296"/>
      <c r="I5" s="296"/>
      <c r="J5" s="296"/>
      <c r="K5" s="296"/>
      <c r="L5" s="296"/>
    </row>
    <row r="6" spans="1:12" ht="24.75" customHeight="1" thickBot="1" x14ac:dyDescent="0.2">
      <c r="A6" s="295" t="s">
        <v>58</v>
      </c>
      <c r="B6" s="295"/>
      <c r="C6" s="295"/>
      <c r="D6" s="295"/>
      <c r="E6" s="295"/>
      <c r="F6" s="295"/>
      <c r="G6" s="295"/>
      <c r="H6" s="295"/>
      <c r="I6" s="295"/>
      <c r="J6" s="295"/>
      <c r="K6" s="295"/>
      <c r="L6" s="295"/>
    </row>
    <row r="7" spans="1:12" ht="15" customHeight="1" x14ac:dyDescent="0.15">
      <c r="A7" s="297" t="s">
        <v>36</v>
      </c>
      <c r="B7" s="298"/>
      <c r="C7" s="298"/>
      <c r="D7" s="298"/>
      <c r="E7" s="298"/>
      <c r="F7" s="298"/>
      <c r="G7" s="298"/>
      <c r="H7" s="298"/>
      <c r="I7" s="298"/>
      <c r="J7" s="298"/>
      <c r="K7" s="298"/>
      <c r="L7" s="299"/>
    </row>
    <row r="8" spans="1:12" x14ac:dyDescent="0.15">
      <c r="A8" s="285" t="s">
        <v>59</v>
      </c>
      <c r="B8" s="286"/>
      <c r="C8" s="261" t="s">
        <v>60</v>
      </c>
      <c r="D8" s="261" t="s">
        <v>61</v>
      </c>
      <c r="E8" s="261" t="s">
        <v>62</v>
      </c>
      <c r="F8" s="261" t="s">
        <v>63</v>
      </c>
      <c r="G8" s="257" t="s">
        <v>64</v>
      </c>
      <c r="H8" s="258"/>
      <c r="I8" s="259"/>
      <c r="J8" s="293" t="s">
        <v>65</v>
      </c>
      <c r="K8" s="289" t="s">
        <v>12</v>
      </c>
      <c r="L8" s="290"/>
    </row>
    <row r="9" spans="1:12" ht="64.5" customHeight="1" thickBot="1" x14ac:dyDescent="0.2">
      <c r="A9" s="287"/>
      <c r="B9" s="288"/>
      <c r="C9" s="262"/>
      <c r="D9" s="262"/>
      <c r="E9" s="262"/>
      <c r="F9" s="262"/>
      <c r="G9" s="98" t="s">
        <v>66</v>
      </c>
      <c r="H9" s="99" t="s">
        <v>67</v>
      </c>
      <c r="I9" s="9" t="s">
        <v>68</v>
      </c>
      <c r="J9" s="250"/>
      <c r="K9" s="291"/>
      <c r="L9" s="292"/>
    </row>
    <row r="10" spans="1:12" ht="16.5" customHeight="1" x14ac:dyDescent="0.15">
      <c r="A10" s="300" t="s">
        <v>69</v>
      </c>
      <c r="B10" s="277" t="str">
        <f>'(v) Summary'!$C$20</f>
        <v>Team Leader</v>
      </c>
      <c r="C10" s="255">
        <f>'(v) Summary'!$D$20</f>
        <v>12</v>
      </c>
      <c r="D10" s="8" t="s">
        <v>70</v>
      </c>
      <c r="E10" s="7">
        <v>30</v>
      </c>
      <c r="F10" s="100" t="s">
        <v>71</v>
      </c>
      <c r="G10" s="130"/>
      <c r="H10" s="131" t="s">
        <v>72</v>
      </c>
      <c r="I10" s="125"/>
      <c r="J10" s="7" t="str">
        <f t="shared" ref="J10:J57" si="0">IF(I10="","0",VLOOKUP(I10,B$61:C$65,2,FALSE))</f>
        <v>0</v>
      </c>
      <c r="K10" s="101">
        <f>C10*E10/100*J10/100</f>
        <v>0</v>
      </c>
      <c r="L10" s="264">
        <f>SUM(K10:K15)</f>
        <v>0</v>
      </c>
    </row>
    <row r="11" spans="1:12" x14ac:dyDescent="0.15">
      <c r="A11" s="282"/>
      <c r="B11" s="277"/>
      <c r="C11" s="255"/>
      <c r="D11" s="254" t="s">
        <v>73</v>
      </c>
      <c r="E11" s="2">
        <v>20</v>
      </c>
      <c r="F11" s="102" t="s">
        <v>74</v>
      </c>
      <c r="G11" s="132"/>
      <c r="H11" s="133" t="s">
        <v>75</v>
      </c>
      <c r="I11" s="126"/>
      <c r="J11" s="2" t="str">
        <f t="shared" si="0"/>
        <v>0</v>
      </c>
      <c r="K11" s="103">
        <f>C10*E11/100*J11/100</f>
        <v>0</v>
      </c>
      <c r="L11" s="264"/>
    </row>
    <row r="12" spans="1:12" ht="30" x14ac:dyDescent="0.15">
      <c r="A12" s="283"/>
      <c r="B12" s="277"/>
      <c r="C12" s="255"/>
      <c r="D12" s="255"/>
      <c r="E12" s="104">
        <v>20</v>
      </c>
      <c r="F12" s="105" t="s">
        <v>76</v>
      </c>
      <c r="G12" s="134"/>
      <c r="H12" s="135" t="s">
        <v>77</v>
      </c>
      <c r="I12" s="126"/>
      <c r="J12" s="2" t="str">
        <f t="shared" si="0"/>
        <v>0</v>
      </c>
      <c r="K12" s="103">
        <f>C11*E12/100*J12/100</f>
        <v>0</v>
      </c>
      <c r="L12" s="264"/>
    </row>
    <row r="13" spans="1:12" x14ac:dyDescent="0.15">
      <c r="A13" s="283"/>
      <c r="B13" s="277"/>
      <c r="C13" s="255"/>
      <c r="D13" s="256"/>
      <c r="E13" s="104">
        <v>20</v>
      </c>
      <c r="F13" s="105" t="s">
        <v>78</v>
      </c>
      <c r="G13" s="134"/>
      <c r="H13" s="135" t="s">
        <v>77</v>
      </c>
      <c r="I13" s="126"/>
      <c r="J13" s="2" t="str">
        <f t="shared" si="0"/>
        <v>0</v>
      </c>
      <c r="K13" s="103">
        <f>C11*E13/100*J13/100</f>
        <v>0</v>
      </c>
      <c r="L13" s="264"/>
    </row>
    <row r="14" spans="1:12" x14ac:dyDescent="0.15">
      <c r="A14" s="283"/>
      <c r="B14" s="277"/>
      <c r="C14" s="255"/>
      <c r="D14" s="254" t="s">
        <v>79</v>
      </c>
      <c r="E14" s="104">
        <v>5</v>
      </c>
      <c r="F14" s="105" t="s">
        <v>80</v>
      </c>
      <c r="G14" s="134"/>
      <c r="H14" s="135" t="s">
        <v>81</v>
      </c>
      <c r="I14" s="126"/>
      <c r="J14" s="2" t="str">
        <f t="shared" si="0"/>
        <v>0</v>
      </c>
      <c r="K14" s="103">
        <f>C10*E14/100*J14/100</f>
        <v>0</v>
      </c>
      <c r="L14" s="264"/>
    </row>
    <row r="15" spans="1:12" x14ac:dyDescent="0.15">
      <c r="A15" s="284"/>
      <c r="B15" s="278"/>
      <c r="C15" s="260"/>
      <c r="D15" s="260"/>
      <c r="E15" s="3">
        <v>5</v>
      </c>
      <c r="F15" s="106" t="s">
        <v>147</v>
      </c>
      <c r="G15" s="136"/>
      <c r="H15" s="137" t="s">
        <v>75</v>
      </c>
      <c r="I15" s="127"/>
      <c r="J15" s="3" t="str">
        <f t="shared" si="0"/>
        <v>0</v>
      </c>
      <c r="K15" s="107">
        <f>C10*E15/100*J15/100</f>
        <v>0</v>
      </c>
      <c r="L15" s="265"/>
    </row>
    <row r="16" spans="1:12" x14ac:dyDescent="0.15">
      <c r="A16" s="281" t="s">
        <v>82</v>
      </c>
      <c r="B16" s="276" t="str">
        <f>'(v) Summary'!$C$21</f>
        <v>Road engineer</v>
      </c>
      <c r="C16" s="275">
        <f>'(v) Summary'!$D$21</f>
        <v>7</v>
      </c>
      <c r="D16" s="10" t="s">
        <v>70</v>
      </c>
      <c r="E16" s="1">
        <v>30</v>
      </c>
      <c r="F16" s="108" t="s">
        <v>83</v>
      </c>
      <c r="G16" s="138"/>
      <c r="H16" s="139" t="s">
        <v>72</v>
      </c>
      <c r="I16" s="128"/>
      <c r="J16" s="1" t="str">
        <f t="shared" si="0"/>
        <v>0</v>
      </c>
      <c r="K16" s="109">
        <f>C16*E16/100*J16/100</f>
        <v>0</v>
      </c>
      <c r="L16" s="263">
        <f>SUM(K16:K21)</f>
        <v>0</v>
      </c>
    </row>
    <row r="17" spans="1:12" x14ac:dyDescent="0.15">
      <c r="A17" s="282"/>
      <c r="B17" s="277"/>
      <c r="C17" s="255"/>
      <c r="D17" s="254" t="s">
        <v>84</v>
      </c>
      <c r="E17" s="2">
        <v>20</v>
      </c>
      <c r="F17" s="102" t="s">
        <v>85</v>
      </c>
      <c r="G17" s="132"/>
      <c r="H17" s="133" t="s">
        <v>75</v>
      </c>
      <c r="I17" s="126"/>
      <c r="J17" s="2" t="str">
        <f t="shared" si="0"/>
        <v>0</v>
      </c>
      <c r="K17" s="103">
        <f>C16*E17/100*J17/100</f>
        <v>0</v>
      </c>
      <c r="L17" s="264"/>
    </row>
    <row r="18" spans="1:12" x14ac:dyDescent="0.15">
      <c r="A18" s="282"/>
      <c r="B18" s="277"/>
      <c r="C18" s="255"/>
      <c r="D18" s="255"/>
      <c r="E18" s="104">
        <v>20</v>
      </c>
      <c r="F18" s="105" t="s">
        <v>86</v>
      </c>
      <c r="G18" s="132"/>
      <c r="H18" s="133" t="s">
        <v>75</v>
      </c>
      <c r="I18" s="126"/>
      <c r="J18" s="2" t="str">
        <f t="shared" si="0"/>
        <v>0</v>
      </c>
      <c r="K18" s="103">
        <f>C17*E18/100*J18/100</f>
        <v>0</v>
      </c>
      <c r="L18" s="264"/>
    </row>
    <row r="19" spans="1:12" x14ac:dyDescent="0.15">
      <c r="A19" s="282"/>
      <c r="B19" s="277"/>
      <c r="C19" s="255"/>
      <c r="D19" s="256"/>
      <c r="E19" s="104">
        <v>20</v>
      </c>
      <c r="F19" s="105" t="s">
        <v>87</v>
      </c>
      <c r="G19" s="132"/>
      <c r="H19" s="135" t="s">
        <v>77</v>
      </c>
      <c r="I19" s="126"/>
      <c r="J19" s="2" t="str">
        <f t="shared" si="0"/>
        <v>0</v>
      </c>
      <c r="K19" s="103">
        <f>C16*E19/100*J19/100</f>
        <v>0</v>
      </c>
      <c r="L19" s="264"/>
    </row>
    <row r="20" spans="1:12" x14ac:dyDescent="0.15">
      <c r="A20" s="283"/>
      <c r="B20" s="277"/>
      <c r="C20" s="255"/>
      <c r="D20" s="255" t="s">
        <v>79</v>
      </c>
      <c r="E20" s="104">
        <v>5</v>
      </c>
      <c r="F20" s="105" t="s">
        <v>80</v>
      </c>
      <c r="G20" s="134"/>
      <c r="H20" s="135" t="s">
        <v>81</v>
      </c>
      <c r="I20" s="126"/>
      <c r="J20" s="2" t="str">
        <f t="shared" si="0"/>
        <v>0</v>
      </c>
      <c r="K20" s="103">
        <f>C16*E20/100*J20/100</f>
        <v>0</v>
      </c>
      <c r="L20" s="264"/>
    </row>
    <row r="21" spans="1:12" x14ac:dyDescent="0.15">
      <c r="A21" s="284"/>
      <c r="B21" s="278"/>
      <c r="C21" s="260"/>
      <c r="D21" s="260"/>
      <c r="E21" s="3">
        <v>5</v>
      </c>
      <c r="F21" s="106" t="s">
        <v>148</v>
      </c>
      <c r="G21" s="136"/>
      <c r="H21" s="137" t="s">
        <v>75</v>
      </c>
      <c r="I21" s="127"/>
      <c r="J21" s="3" t="str">
        <f t="shared" si="0"/>
        <v>0</v>
      </c>
      <c r="K21" s="107">
        <f>C16*E21/100*J21/100</f>
        <v>0</v>
      </c>
      <c r="L21" s="265"/>
    </row>
    <row r="22" spans="1:12" x14ac:dyDescent="0.15">
      <c r="A22" s="271" t="s">
        <v>88</v>
      </c>
      <c r="B22" s="276" t="str">
        <f>'(v) Summary'!$C$22</f>
        <v>Transport economist</v>
      </c>
      <c r="C22" s="275">
        <f>'(v) Summary'!$D$22</f>
        <v>6</v>
      </c>
      <c r="D22" s="10" t="s">
        <v>70</v>
      </c>
      <c r="E22" s="1">
        <v>30</v>
      </c>
      <c r="F22" s="108" t="s">
        <v>89</v>
      </c>
      <c r="G22" s="138"/>
      <c r="H22" s="139" t="s">
        <v>72</v>
      </c>
      <c r="I22" s="128"/>
      <c r="J22" s="1" t="str">
        <f t="shared" si="0"/>
        <v>0</v>
      </c>
      <c r="K22" s="109">
        <f>C22*E22/100*J22/100</f>
        <v>0</v>
      </c>
      <c r="L22" s="263">
        <f>SUM(K22:K27)</f>
        <v>0</v>
      </c>
    </row>
    <row r="23" spans="1:12" x14ac:dyDescent="0.15">
      <c r="A23" s="271"/>
      <c r="B23" s="277"/>
      <c r="C23" s="255"/>
      <c r="D23" s="254" t="s">
        <v>84</v>
      </c>
      <c r="E23" s="2">
        <v>20</v>
      </c>
      <c r="F23" s="102" t="s">
        <v>90</v>
      </c>
      <c r="G23" s="130"/>
      <c r="H23" s="133" t="s">
        <v>75</v>
      </c>
      <c r="I23" s="126"/>
      <c r="J23" s="2" t="str">
        <f t="shared" si="0"/>
        <v>0</v>
      </c>
      <c r="K23" s="103">
        <f>C22*E23/100*J23/100</f>
        <v>0</v>
      </c>
      <c r="L23" s="264"/>
    </row>
    <row r="24" spans="1:12" x14ac:dyDescent="0.15">
      <c r="A24" s="271"/>
      <c r="B24" s="277"/>
      <c r="C24" s="255"/>
      <c r="D24" s="255"/>
      <c r="E24" s="104">
        <v>20</v>
      </c>
      <c r="F24" s="105" t="s">
        <v>91</v>
      </c>
      <c r="G24" s="130"/>
      <c r="H24" s="133" t="s">
        <v>75</v>
      </c>
      <c r="I24" s="126"/>
      <c r="J24" s="2" t="str">
        <f t="shared" si="0"/>
        <v>0</v>
      </c>
      <c r="K24" s="103">
        <f>C23*E24/100*J24/100</f>
        <v>0</v>
      </c>
      <c r="L24" s="264"/>
    </row>
    <row r="25" spans="1:12" x14ac:dyDescent="0.15">
      <c r="A25" s="271"/>
      <c r="B25" s="277"/>
      <c r="C25" s="255"/>
      <c r="D25" s="255"/>
      <c r="E25" s="104">
        <v>20</v>
      </c>
      <c r="F25" s="105" t="s">
        <v>87</v>
      </c>
      <c r="G25" s="130"/>
      <c r="H25" s="135" t="s">
        <v>77</v>
      </c>
      <c r="I25" s="126"/>
      <c r="J25" s="2" t="str">
        <f t="shared" si="0"/>
        <v>0</v>
      </c>
      <c r="K25" s="103">
        <f>C22*E25/100*J25/100</f>
        <v>0</v>
      </c>
      <c r="L25" s="264"/>
    </row>
    <row r="26" spans="1:12" x14ac:dyDescent="0.15">
      <c r="A26" s="271"/>
      <c r="B26" s="277"/>
      <c r="C26" s="255"/>
      <c r="D26" s="255" t="s">
        <v>79</v>
      </c>
      <c r="E26" s="104">
        <v>5</v>
      </c>
      <c r="F26" s="105" t="s">
        <v>80</v>
      </c>
      <c r="G26" s="134"/>
      <c r="H26" s="135" t="s">
        <v>81</v>
      </c>
      <c r="I26" s="126"/>
      <c r="J26" s="2" t="str">
        <f t="shared" si="0"/>
        <v>0</v>
      </c>
      <c r="K26" s="103">
        <f>C22*E26/100*J26/100</f>
        <v>0</v>
      </c>
      <c r="L26" s="264"/>
    </row>
    <row r="27" spans="1:12" x14ac:dyDescent="0.15">
      <c r="A27" s="271"/>
      <c r="B27" s="278"/>
      <c r="C27" s="260"/>
      <c r="D27" s="260"/>
      <c r="E27" s="3">
        <v>5</v>
      </c>
      <c r="F27" s="106" t="s">
        <v>147</v>
      </c>
      <c r="G27" s="136"/>
      <c r="H27" s="137" t="s">
        <v>75</v>
      </c>
      <c r="I27" s="127"/>
      <c r="J27" s="3" t="str">
        <f t="shared" si="0"/>
        <v>0</v>
      </c>
      <c r="K27" s="107">
        <f>C22*E27/100*J27/100</f>
        <v>0</v>
      </c>
      <c r="L27" s="265"/>
    </row>
    <row r="28" spans="1:12" x14ac:dyDescent="0.15">
      <c r="A28" s="271" t="s">
        <v>92</v>
      </c>
      <c r="B28" s="276" t="str">
        <f>'(v) Summary'!$C$23</f>
        <v>Environment specialist</v>
      </c>
      <c r="C28" s="275">
        <f>'(v) Summary'!$D$23</f>
        <v>6</v>
      </c>
      <c r="D28" s="10" t="s">
        <v>70</v>
      </c>
      <c r="E28" s="1">
        <v>30</v>
      </c>
      <c r="F28" s="108" t="s">
        <v>89</v>
      </c>
      <c r="G28" s="138"/>
      <c r="H28" s="139" t="s">
        <v>72</v>
      </c>
      <c r="I28" s="128"/>
      <c r="J28" s="1" t="str">
        <f t="shared" si="0"/>
        <v>0</v>
      </c>
      <c r="K28" s="109">
        <f>C28*E28/100*J28/100</f>
        <v>0</v>
      </c>
      <c r="L28" s="263">
        <f>SUM(K28:K33)</f>
        <v>0</v>
      </c>
    </row>
    <row r="29" spans="1:12" x14ac:dyDescent="0.15">
      <c r="A29" s="271"/>
      <c r="B29" s="277"/>
      <c r="C29" s="255"/>
      <c r="D29" s="254" t="s">
        <v>73</v>
      </c>
      <c r="E29" s="2">
        <v>20</v>
      </c>
      <c r="F29" s="102" t="s">
        <v>93</v>
      </c>
      <c r="G29" s="132"/>
      <c r="H29" s="133" t="s">
        <v>75</v>
      </c>
      <c r="I29" s="126"/>
      <c r="J29" s="2" t="str">
        <f t="shared" si="0"/>
        <v>0</v>
      </c>
      <c r="K29" s="103">
        <f>C28*E29/100*J29/100</f>
        <v>0</v>
      </c>
      <c r="L29" s="264"/>
    </row>
    <row r="30" spans="1:12" x14ac:dyDescent="0.15">
      <c r="A30" s="271"/>
      <c r="B30" s="277"/>
      <c r="C30" s="255"/>
      <c r="D30" s="255"/>
      <c r="E30" s="104">
        <v>20</v>
      </c>
      <c r="F30" s="105" t="s">
        <v>94</v>
      </c>
      <c r="G30" s="134"/>
      <c r="H30" s="133" t="s">
        <v>75</v>
      </c>
      <c r="I30" s="126"/>
      <c r="J30" s="2" t="str">
        <f t="shared" si="0"/>
        <v>0</v>
      </c>
      <c r="K30" s="103">
        <f>C29*E30/100*J30/100</f>
        <v>0</v>
      </c>
      <c r="L30" s="264"/>
    </row>
    <row r="31" spans="1:12" x14ac:dyDescent="0.15">
      <c r="A31" s="271"/>
      <c r="B31" s="277"/>
      <c r="C31" s="255"/>
      <c r="D31" s="256"/>
      <c r="E31" s="104">
        <v>20</v>
      </c>
      <c r="F31" s="105" t="s">
        <v>87</v>
      </c>
      <c r="G31" s="134"/>
      <c r="H31" s="135" t="s">
        <v>77</v>
      </c>
      <c r="I31" s="126"/>
      <c r="J31" s="2" t="str">
        <f t="shared" si="0"/>
        <v>0</v>
      </c>
      <c r="K31" s="103">
        <f>C29*E31/100*J31/100</f>
        <v>0</v>
      </c>
      <c r="L31" s="264"/>
    </row>
    <row r="32" spans="1:12" x14ac:dyDescent="0.15">
      <c r="A32" s="271"/>
      <c r="B32" s="277"/>
      <c r="C32" s="255"/>
      <c r="D32" s="254" t="s">
        <v>79</v>
      </c>
      <c r="E32" s="104">
        <v>5</v>
      </c>
      <c r="F32" s="105" t="s">
        <v>80</v>
      </c>
      <c r="G32" s="134"/>
      <c r="H32" s="135" t="s">
        <v>81</v>
      </c>
      <c r="I32" s="126"/>
      <c r="J32" s="2" t="str">
        <f t="shared" si="0"/>
        <v>0</v>
      </c>
      <c r="K32" s="103">
        <f>C28*E32/100*J32/100</f>
        <v>0</v>
      </c>
      <c r="L32" s="264"/>
    </row>
    <row r="33" spans="1:12" x14ac:dyDescent="0.15">
      <c r="A33" s="271"/>
      <c r="B33" s="278"/>
      <c r="C33" s="260"/>
      <c r="D33" s="260"/>
      <c r="E33" s="3">
        <v>5</v>
      </c>
      <c r="F33" s="106" t="s">
        <v>147</v>
      </c>
      <c r="G33" s="136"/>
      <c r="H33" s="137" t="s">
        <v>75</v>
      </c>
      <c r="I33" s="127"/>
      <c r="J33" s="3" t="str">
        <f t="shared" si="0"/>
        <v>0</v>
      </c>
      <c r="K33" s="107">
        <f>C28*E33/100*J33/100</f>
        <v>0</v>
      </c>
      <c r="L33" s="265"/>
    </row>
    <row r="34" spans="1:12" x14ac:dyDescent="0.15">
      <c r="A34" s="271" t="s">
        <v>95</v>
      </c>
      <c r="B34" s="276" t="str">
        <f>'(v) Summary'!$C$24</f>
        <v>Road engineer</v>
      </c>
      <c r="C34" s="275">
        <f>'(v) Summary'!$D$24</f>
        <v>6</v>
      </c>
      <c r="D34" s="10" t="s">
        <v>70</v>
      </c>
      <c r="E34" s="1">
        <v>30</v>
      </c>
      <c r="F34" s="108" t="s">
        <v>96</v>
      </c>
      <c r="G34" s="138"/>
      <c r="H34" s="139" t="s">
        <v>72</v>
      </c>
      <c r="I34" s="128"/>
      <c r="J34" s="1" t="str">
        <f t="shared" si="0"/>
        <v>0</v>
      </c>
      <c r="K34" s="109">
        <f>C34*E34/100*J34/100</f>
        <v>0</v>
      </c>
      <c r="L34" s="263">
        <f>SUM(K34:K39)</f>
        <v>0</v>
      </c>
    </row>
    <row r="35" spans="1:12" x14ac:dyDescent="0.15">
      <c r="A35" s="271"/>
      <c r="B35" s="277"/>
      <c r="C35" s="255"/>
      <c r="D35" s="254" t="s">
        <v>73</v>
      </c>
      <c r="E35" s="2">
        <v>20</v>
      </c>
      <c r="F35" s="102" t="s">
        <v>85</v>
      </c>
      <c r="G35" s="132"/>
      <c r="H35" s="133" t="s">
        <v>75</v>
      </c>
      <c r="I35" s="126"/>
      <c r="J35" s="2" t="str">
        <f t="shared" si="0"/>
        <v>0</v>
      </c>
      <c r="K35" s="103">
        <f>C34*E35/100*J35/100</f>
        <v>0</v>
      </c>
      <c r="L35" s="264"/>
    </row>
    <row r="36" spans="1:12" x14ac:dyDescent="0.15">
      <c r="A36" s="271"/>
      <c r="B36" s="277"/>
      <c r="C36" s="255"/>
      <c r="D36" s="255"/>
      <c r="E36" s="104">
        <v>20</v>
      </c>
      <c r="F36" s="105" t="s">
        <v>86</v>
      </c>
      <c r="G36" s="132"/>
      <c r="H36" s="133" t="s">
        <v>75</v>
      </c>
      <c r="I36" s="126"/>
      <c r="J36" s="2" t="str">
        <f t="shared" si="0"/>
        <v>0</v>
      </c>
      <c r="K36" s="103">
        <f>C35*E36/100*J36/100</f>
        <v>0</v>
      </c>
      <c r="L36" s="264"/>
    </row>
    <row r="37" spans="1:12" x14ac:dyDescent="0.15">
      <c r="A37" s="271"/>
      <c r="B37" s="277"/>
      <c r="C37" s="255"/>
      <c r="D37" s="256"/>
      <c r="E37" s="104">
        <v>20</v>
      </c>
      <c r="F37" s="105" t="s">
        <v>87</v>
      </c>
      <c r="G37" s="132"/>
      <c r="H37" s="135" t="s">
        <v>77</v>
      </c>
      <c r="I37" s="126"/>
      <c r="J37" s="2" t="str">
        <f t="shared" si="0"/>
        <v>0</v>
      </c>
      <c r="K37" s="103">
        <f>C35*E37/100*J37/100</f>
        <v>0</v>
      </c>
      <c r="L37" s="264"/>
    </row>
    <row r="38" spans="1:12" x14ac:dyDescent="0.15">
      <c r="A38" s="271"/>
      <c r="B38" s="277"/>
      <c r="C38" s="255"/>
      <c r="D38" s="254" t="s">
        <v>79</v>
      </c>
      <c r="E38" s="104">
        <v>5</v>
      </c>
      <c r="F38" s="105" t="s">
        <v>80</v>
      </c>
      <c r="G38" s="132"/>
      <c r="H38" s="135" t="s">
        <v>81</v>
      </c>
      <c r="I38" s="126"/>
      <c r="J38" s="2" t="str">
        <f t="shared" si="0"/>
        <v>0</v>
      </c>
      <c r="K38" s="103">
        <f>C34*E38/100*J38/100</f>
        <v>0</v>
      </c>
      <c r="L38" s="264"/>
    </row>
    <row r="39" spans="1:12" x14ac:dyDescent="0.15">
      <c r="A39" s="271"/>
      <c r="B39" s="278"/>
      <c r="C39" s="260"/>
      <c r="D39" s="260"/>
      <c r="E39" s="3">
        <v>5</v>
      </c>
      <c r="F39" s="106" t="s">
        <v>147</v>
      </c>
      <c r="G39" s="136"/>
      <c r="H39" s="137" t="s">
        <v>75</v>
      </c>
      <c r="I39" s="127"/>
      <c r="J39" s="3" t="str">
        <f t="shared" si="0"/>
        <v>0</v>
      </c>
      <c r="K39" s="107">
        <f>C34*E39/100*J39/100</f>
        <v>0</v>
      </c>
      <c r="L39" s="265"/>
    </row>
    <row r="40" spans="1:12" ht="15" customHeight="1" x14ac:dyDescent="0.15">
      <c r="A40" s="271" t="s">
        <v>97</v>
      </c>
      <c r="B40" s="273" t="str">
        <f>'(v) Summary'!$C$25</f>
        <v>Transport economist</v>
      </c>
      <c r="C40" s="233">
        <f>'(v) Summary'!$D$25</f>
        <v>5</v>
      </c>
      <c r="D40" s="10" t="s">
        <v>70</v>
      </c>
      <c r="E40" s="1">
        <v>30</v>
      </c>
      <c r="F40" s="108" t="s">
        <v>98</v>
      </c>
      <c r="G40" s="138"/>
      <c r="H40" s="139" t="s">
        <v>72</v>
      </c>
      <c r="I40" s="128"/>
      <c r="J40" s="1" t="str">
        <f t="shared" si="0"/>
        <v>0</v>
      </c>
      <c r="K40" s="109">
        <f>C40*E40/100*J40/100</f>
        <v>0</v>
      </c>
      <c r="L40" s="263">
        <f>SUM(K40:K45)</f>
        <v>0</v>
      </c>
    </row>
    <row r="41" spans="1:12" x14ac:dyDescent="0.15">
      <c r="A41" s="271"/>
      <c r="B41" s="273"/>
      <c r="C41" s="233"/>
      <c r="D41" s="254" t="s">
        <v>84</v>
      </c>
      <c r="E41" s="2">
        <v>20</v>
      </c>
      <c r="F41" s="102" t="s">
        <v>90</v>
      </c>
      <c r="G41" s="132"/>
      <c r="H41" s="133" t="s">
        <v>75</v>
      </c>
      <c r="I41" s="126"/>
      <c r="J41" s="2" t="str">
        <f t="shared" si="0"/>
        <v>0</v>
      </c>
      <c r="K41" s="103">
        <f>C40*E41/100*J41/100</f>
        <v>0</v>
      </c>
      <c r="L41" s="264"/>
    </row>
    <row r="42" spans="1:12" x14ac:dyDescent="0.15">
      <c r="A42" s="271"/>
      <c r="B42" s="273"/>
      <c r="C42" s="233"/>
      <c r="D42" s="255"/>
      <c r="E42" s="104">
        <v>20</v>
      </c>
      <c r="F42" s="105" t="s">
        <v>91</v>
      </c>
      <c r="G42" s="134"/>
      <c r="H42" s="133" t="s">
        <v>75</v>
      </c>
      <c r="I42" s="126"/>
      <c r="J42" s="2" t="str">
        <f t="shared" si="0"/>
        <v>0</v>
      </c>
      <c r="K42" s="103">
        <f>C41*E42/100*J42/100</f>
        <v>0</v>
      </c>
      <c r="L42" s="264"/>
    </row>
    <row r="43" spans="1:12" x14ac:dyDescent="0.15">
      <c r="A43" s="271"/>
      <c r="B43" s="273"/>
      <c r="C43" s="233"/>
      <c r="D43" s="256"/>
      <c r="E43" s="104">
        <v>20</v>
      </c>
      <c r="F43" s="105" t="s">
        <v>87</v>
      </c>
      <c r="G43" s="134"/>
      <c r="H43" s="135" t="s">
        <v>77</v>
      </c>
      <c r="I43" s="126"/>
      <c r="J43" s="2" t="str">
        <f t="shared" si="0"/>
        <v>0</v>
      </c>
      <c r="K43" s="103">
        <f>C41*E43/100*J43/100</f>
        <v>0</v>
      </c>
      <c r="L43" s="264"/>
    </row>
    <row r="44" spans="1:12" x14ac:dyDescent="0.15">
      <c r="A44" s="271"/>
      <c r="B44" s="273"/>
      <c r="C44" s="233"/>
      <c r="D44" s="254" t="s">
        <v>79</v>
      </c>
      <c r="E44" s="104">
        <v>5</v>
      </c>
      <c r="F44" s="105" t="s">
        <v>80</v>
      </c>
      <c r="G44" s="134"/>
      <c r="H44" s="135" t="s">
        <v>81</v>
      </c>
      <c r="I44" s="126"/>
      <c r="J44" s="2" t="str">
        <f t="shared" si="0"/>
        <v>0</v>
      </c>
      <c r="K44" s="103">
        <f>C40*E44/100*J44/100</f>
        <v>0</v>
      </c>
      <c r="L44" s="264"/>
    </row>
    <row r="45" spans="1:12" x14ac:dyDescent="0.15">
      <c r="A45" s="271"/>
      <c r="B45" s="273"/>
      <c r="C45" s="233"/>
      <c r="D45" s="260"/>
      <c r="E45" s="3">
        <v>5</v>
      </c>
      <c r="F45" s="106" t="s">
        <v>148</v>
      </c>
      <c r="G45" s="134"/>
      <c r="H45" s="137" t="s">
        <v>75</v>
      </c>
      <c r="I45" s="127"/>
      <c r="J45" s="3" t="str">
        <f t="shared" si="0"/>
        <v>0</v>
      </c>
      <c r="K45" s="107">
        <f>C40*E45/100*J45/100</f>
        <v>0</v>
      </c>
      <c r="L45" s="265"/>
    </row>
    <row r="46" spans="1:12" x14ac:dyDescent="0.15">
      <c r="A46" s="271" t="s">
        <v>99</v>
      </c>
      <c r="B46" s="273" t="str">
        <f>'(v) Summary'!$C$26</f>
        <v>Environment specialist</v>
      </c>
      <c r="C46" s="233">
        <f>'(v) Summary'!$D$26</f>
        <v>5</v>
      </c>
      <c r="D46" s="1" t="s">
        <v>70</v>
      </c>
      <c r="E46" s="1">
        <v>30</v>
      </c>
      <c r="F46" s="108" t="s">
        <v>100</v>
      </c>
      <c r="G46" s="138"/>
      <c r="H46" s="139" t="s">
        <v>72</v>
      </c>
      <c r="I46" s="128"/>
      <c r="J46" s="1" t="str">
        <f t="shared" si="0"/>
        <v>0</v>
      </c>
      <c r="K46" s="109">
        <f>C46*E46/100*J46/100</f>
        <v>0</v>
      </c>
      <c r="L46" s="266">
        <f>SUM(K46:K51)</f>
        <v>0</v>
      </c>
    </row>
    <row r="47" spans="1:12" x14ac:dyDescent="0.15">
      <c r="A47" s="271"/>
      <c r="B47" s="273"/>
      <c r="C47" s="233"/>
      <c r="D47" s="255" t="s">
        <v>84</v>
      </c>
      <c r="E47" s="2">
        <v>20</v>
      </c>
      <c r="F47" s="102" t="s">
        <v>93</v>
      </c>
      <c r="G47" s="130"/>
      <c r="H47" s="133" t="s">
        <v>75</v>
      </c>
      <c r="I47" s="126"/>
      <c r="J47" s="2" t="str">
        <f t="shared" si="0"/>
        <v>0</v>
      </c>
      <c r="K47" s="103">
        <f>C46*E47/100*J47/100</f>
        <v>0</v>
      </c>
      <c r="L47" s="267"/>
    </row>
    <row r="48" spans="1:12" x14ac:dyDescent="0.15">
      <c r="A48" s="271"/>
      <c r="B48" s="273"/>
      <c r="C48" s="233"/>
      <c r="D48" s="255"/>
      <c r="E48" s="104">
        <v>20</v>
      </c>
      <c r="F48" s="105" t="s">
        <v>94</v>
      </c>
      <c r="G48" s="130"/>
      <c r="H48" s="133" t="s">
        <v>75</v>
      </c>
      <c r="I48" s="126"/>
      <c r="J48" s="2" t="str">
        <f t="shared" si="0"/>
        <v>0</v>
      </c>
      <c r="K48" s="103">
        <f>C47*E48/100*J48/100</f>
        <v>0</v>
      </c>
      <c r="L48" s="267"/>
    </row>
    <row r="49" spans="1:12" x14ac:dyDescent="0.15">
      <c r="A49" s="271"/>
      <c r="B49" s="273"/>
      <c r="C49" s="233"/>
      <c r="D49" s="256"/>
      <c r="E49" s="104">
        <v>20</v>
      </c>
      <c r="F49" s="105" t="s">
        <v>87</v>
      </c>
      <c r="G49" s="132"/>
      <c r="H49" s="135" t="s">
        <v>77</v>
      </c>
      <c r="I49" s="126"/>
      <c r="J49" s="2" t="str">
        <f t="shared" si="0"/>
        <v>0</v>
      </c>
      <c r="K49" s="103">
        <f>C46*E49/100*J49/100</f>
        <v>0</v>
      </c>
      <c r="L49" s="268"/>
    </row>
    <row r="50" spans="1:12" x14ac:dyDescent="0.15">
      <c r="A50" s="271"/>
      <c r="B50" s="273"/>
      <c r="C50" s="233"/>
      <c r="D50" s="254" t="s">
        <v>79</v>
      </c>
      <c r="E50" s="104">
        <v>5</v>
      </c>
      <c r="F50" s="105" t="s">
        <v>80</v>
      </c>
      <c r="G50" s="134"/>
      <c r="H50" s="135" t="s">
        <v>81</v>
      </c>
      <c r="I50" s="126"/>
      <c r="J50" s="2" t="str">
        <f t="shared" si="0"/>
        <v>0</v>
      </c>
      <c r="K50" s="103">
        <f>C46*E50/100*J50/100</f>
        <v>0</v>
      </c>
      <c r="L50" s="269"/>
    </row>
    <row r="51" spans="1:12" x14ac:dyDescent="0.15">
      <c r="A51" s="271"/>
      <c r="B51" s="273"/>
      <c r="C51" s="233"/>
      <c r="D51" s="260"/>
      <c r="E51" s="3">
        <v>5</v>
      </c>
      <c r="F51" s="106" t="s">
        <v>148</v>
      </c>
      <c r="G51" s="134"/>
      <c r="H51" s="137" t="s">
        <v>75</v>
      </c>
      <c r="I51" s="127"/>
      <c r="J51" s="3" t="str">
        <f t="shared" si="0"/>
        <v>0</v>
      </c>
      <c r="K51" s="107">
        <f>C46*E51/100*J51/100</f>
        <v>0</v>
      </c>
      <c r="L51" s="270"/>
    </row>
    <row r="52" spans="1:12" x14ac:dyDescent="0.15">
      <c r="A52" s="271" t="s">
        <v>101</v>
      </c>
      <c r="B52" s="273" t="str">
        <f>'(v) Summary'!C27</f>
        <v>Social specialist</v>
      </c>
      <c r="C52" s="233">
        <f>'(v) Summary'!$D$27</f>
        <v>3</v>
      </c>
      <c r="D52" s="10" t="s">
        <v>70</v>
      </c>
      <c r="E52" s="1">
        <v>30</v>
      </c>
      <c r="F52" s="108" t="s">
        <v>102</v>
      </c>
      <c r="G52" s="138"/>
      <c r="H52" s="139" t="s">
        <v>72</v>
      </c>
      <c r="I52" s="128"/>
      <c r="J52" s="1" t="str">
        <f t="shared" si="0"/>
        <v>0</v>
      </c>
      <c r="K52" s="109">
        <f>C52*E52/100*J52/100</f>
        <v>0</v>
      </c>
      <c r="L52" s="266">
        <f>SUM(K52:K57)</f>
        <v>0</v>
      </c>
    </row>
    <row r="53" spans="1:12" x14ac:dyDescent="0.15">
      <c r="A53" s="271"/>
      <c r="B53" s="273"/>
      <c r="C53" s="233"/>
      <c r="D53" s="254" t="s">
        <v>84</v>
      </c>
      <c r="E53" s="2">
        <v>20</v>
      </c>
      <c r="F53" s="102" t="s">
        <v>103</v>
      </c>
      <c r="G53" s="132"/>
      <c r="H53" s="133" t="s">
        <v>75</v>
      </c>
      <c r="I53" s="126"/>
      <c r="J53" s="2" t="str">
        <f t="shared" si="0"/>
        <v>0</v>
      </c>
      <c r="K53" s="103">
        <f>C52*E53/100*J53/100</f>
        <v>0</v>
      </c>
      <c r="L53" s="268"/>
    </row>
    <row r="54" spans="1:12" x14ac:dyDescent="0.15">
      <c r="A54" s="271"/>
      <c r="B54" s="273"/>
      <c r="C54" s="233"/>
      <c r="D54" s="255"/>
      <c r="E54" s="104">
        <v>20</v>
      </c>
      <c r="F54" s="105" t="s">
        <v>104</v>
      </c>
      <c r="G54" s="134"/>
      <c r="H54" s="133" t="s">
        <v>75</v>
      </c>
      <c r="I54" s="126"/>
      <c r="J54" s="2" t="str">
        <f t="shared" si="0"/>
        <v>0</v>
      </c>
      <c r="K54" s="103">
        <f>C53*E54/100*J54/100</f>
        <v>0</v>
      </c>
      <c r="L54" s="269"/>
    </row>
    <row r="55" spans="1:12" x14ac:dyDescent="0.15">
      <c r="A55" s="271"/>
      <c r="B55" s="273"/>
      <c r="C55" s="233"/>
      <c r="D55" s="256"/>
      <c r="E55" s="104">
        <v>20</v>
      </c>
      <c r="F55" s="105" t="s">
        <v>87</v>
      </c>
      <c r="G55" s="134"/>
      <c r="H55" s="135" t="s">
        <v>77</v>
      </c>
      <c r="I55" s="126"/>
      <c r="J55" s="2" t="str">
        <f t="shared" si="0"/>
        <v>0</v>
      </c>
      <c r="K55" s="103">
        <f>C53*E55/100*J55/100</f>
        <v>0</v>
      </c>
      <c r="L55" s="269"/>
    </row>
    <row r="56" spans="1:12" x14ac:dyDescent="0.15">
      <c r="A56" s="271"/>
      <c r="B56" s="273"/>
      <c r="C56" s="233"/>
      <c r="D56" s="254" t="s">
        <v>79</v>
      </c>
      <c r="E56" s="104">
        <v>5</v>
      </c>
      <c r="F56" s="105" t="s">
        <v>80</v>
      </c>
      <c r="G56" s="134"/>
      <c r="H56" s="135" t="s">
        <v>81</v>
      </c>
      <c r="I56" s="126"/>
      <c r="J56" s="2" t="str">
        <f t="shared" si="0"/>
        <v>0</v>
      </c>
      <c r="K56" s="103">
        <f>C52*E56/100*J56/100</f>
        <v>0</v>
      </c>
      <c r="L56" s="269"/>
    </row>
    <row r="57" spans="1:12" ht="15.75" thickBot="1" x14ac:dyDescent="0.2">
      <c r="A57" s="272"/>
      <c r="B57" s="274"/>
      <c r="C57" s="233"/>
      <c r="D57" s="260"/>
      <c r="E57" s="3">
        <v>5</v>
      </c>
      <c r="F57" s="106" t="s">
        <v>149</v>
      </c>
      <c r="G57" s="134"/>
      <c r="H57" s="140" t="s">
        <v>75</v>
      </c>
      <c r="I57" s="129"/>
      <c r="J57" s="4" t="str">
        <f t="shared" si="0"/>
        <v>0</v>
      </c>
      <c r="K57" s="110">
        <f>C52*E57/100*J57/100</f>
        <v>0</v>
      </c>
      <c r="L57" s="294"/>
    </row>
    <row r="58" spans="1:12" ht="30" customHeight="1" thickBot="1" x14ac:dyDescent="0.2">
      <c r="A58" s="279" t="s">
        <v>105</v>
      </c>
      <c r="B58" s="280"/>
      <c r="C58" s="111">
        <f>SUM(C10:C57)</f>
        <v>50</v>
      </c>
      <c r="D58" s="112"/>
      <c r="E58" s="111"/>
      <c r="F58" s="113"/>
      <c r="G58" s="114"/>
      <c r="H58" s="115"/>
      <c r="I58" s="113"/>
      <c r="J58" s="114"/>
      <c r="K58" s="116"/>
      <c r="L58" s="117">
        <f>SUM(L10:L57)</f>
        <v>0</v>
      </c>
    </row>
    <row r="59" spans="1:12" ht="15.75" thickBot="1" x14ac:dyDescent="0.2"/>
    <row r="60" spans="1:12" ht="15.75" thickBot="1" x14ac:dyDescent="0.2">
      <c r="B60" s="85" t="s">
        <v>10</v>
      </c>
      <c r="C60" s="86" t="s">
        <v>11</v>
      </c>
    </row>
    <row r="61" spans="1:12" ht="13.9" customHeight="1" x14ac:dyDescent="0.15">
      <c r="B61" s="123" t="s">
        <v>21</v>
      </c>
      <c r="C61" s="124">
        <v>100</v>
      </c>
      <c r="G61" s="238" t="s">
        <v>106</v>
      </c>
      <c r="H61" s="238"/>
      <c r="I61" s="238"/>
      <c r="J61" s="238"/>
      <c r="K61" s="238"/>
      <c r="L61" s="238"/>
    </row>
    <row r="62" spans="1:12" x14ac:dyDescent="0.15">
      <c r="B62" s="119" t="s">
        <v>23</v>
      </c>
      <c r="C62" s="120">
        <v>90</v>
      </c>
      <c r="G62" s="238"/>
      <c r="H62" s="238"/>
      <c r="I62" s="238"/>
      <c r="J62" s="238"/>
      <c r="K62" s="238"/>
      <c r="L62" s="238"/>
    </row>
    <row r="63" spans="1:12" x14ac:dyDescent="0.15">
      <c r="B63" s="119" t="s">
        <v>24</v>
      </c>
      <c r="C63" s="120">
        <v>70</v>
      </c>
      <c r="G63" s="238"/>
      <c r="H63" s="238"/>
      <c r="I63" s="238"/>
      <c r="J63" s="238"/>
      <c r="K63" s="238"/>
      <c r="L63" s="238"/>
    </row>
    <row r="64" spans="1:12" x14ac:dyDescent="0.15">
      <c r="B64" s="119" t="s">
        <v>25</v>
      </c>
      <c r="C64" s="120">
        <v>40</v>
      </c>
      <c r="G64" s="238"/>
      <c r="H64" s="238"/>
      <c r="I64" s="238"/>
      <c r="J64" s="238"/>
      <c r="K64" s="238"/>
      <c r="L64" s="238"/>
    </row>
    <row r="65" spans="2:3" ht="15.75" thickBot="1" x14ac:dyDescent="0.2">
      <c r="B65" s="121" t="s">
        <v>26</v>
      </c>
      <c r="C65" s="122">
        <v>0</v>
      </c>
    </row>
  </sheetData>
  <mergeCells count="62">
    <mergeCell ref="G61:L64"/>
    <mergeCell ref="A3:G3"/>
    <mergeCell ref="L16:L21"/>
    <mergeCell ref="L34:L39"/>
    <mergeCell ref="C40:C45"/>
    <mergeCell ref="L52:L57"/>
    <mergeCell ref="L28:L33"/>
    <mergeCell ref="D56:D57"/>
    <mergeCell ref="A6:L6"/>
    <mergeCell ref="A5:L5"/>
    <mergeCell ref="A7:L7"/>
    <mergeCell ref="L10:L15"/>
    <mergeCell ref="F8:F9"/>
    <mergeCell ref="B10:B15"/>
    <mergeCell ref="A10:A15"/>
    <mergeCell ref="C10:C15"/>
    <mergeCell ref="K8:L9"/>
    <mergeCell ref="J8:J9"/>
    <mergeCell ref="D17:D19"/>
    <mergeCell ref="D11:D13"/>
    <mergeCell ref="D14:D15"/>
    <mergeCell ref="A58:B58"/>
    <mergeCell ref="A40:A45"/>
    <mergeCell ref="D53:D55"/>
    <mergeCell ref="C52:C57"/>
    <mergeCell ref="C8:C9"/>
    <mergeCell ref="A16:A21"/>
    <mergeCell ref="B16:B21"/>
    <mergeCell ref="C16:C21"/>
    <mergeCell ref="A34:A39"/>
    <mergeCell ref="B34:B39"/>
    <mergeCell ref="C34:C39"/>
    <mergeCell ref="A8:B9"/>
    <mergeCell ref="D50:D51"/>
    <mergeCell ref="D44:D45"/>
    <mergeCell ref="D47:D49"/>
    <mergeCell ref="D29:D31"/>
    <mergeCell ref="L22:L27"/>
    <mergeCell ref="D23:D25"/>
    <mergeCell ref="L46:L51"/>
    <mergeCell ref="L40:L45"/>
    <mergeCell ref="A52:A57"/>
    <mergeCell ref="B52:B57"/>
    <mergeCell ref="C22:C27"/>
    <mergeCell ref="C28:C33"/>
    <mergeCell ref="B28:B33"/>
    <mergeCell ref="A28:A33"/>
    <mergeCell ref="A22:A27"/>
    <mergeCell ref="B22:B27"/>
    <mergeCell ref="B40:B45"/>
    <mergeCell ref="A46:A51"/>
    <mergeCell ref="B46:B51"/>
    <mergeCell ref="C46:C51"/>
    <mergeCell ref="D35:D37"/>
    <mergeCell ref="D41:D43"/>
    <mergeCell ref="G8:I8"/>
    <mergeCell ref="D20:D21"/>
    <mergeCell ref="D26:D27"/>
    <mergeCell ref="D32:D33"/>
    <mergeCell ref="D38:D39"/>
    <mergeCell ref="D8:D9"/>
    <mergeCell ref="E8:E9"/>
  </mergeCells>
  <phoneticPr fontId="3"/>
  <dataValidations count="1">
    <dataValidation type="list" allowBlank="1" showInputMessage="1" showErrorMessage="1" sqref="I10:I57">
      <formula1>$B$61:$B$65</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Footer>&amp;C&amp;"Times New Roman,標準"&amp;P/&amp;N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Normal="100" zoomScaleSheetLayoutView="100" workbookViewId="0">
      <selection activeCell="G4" sqref="G4"/>
    </sheetView>
  </sheetViews>
  <sheetFormatPr defaultColWidth="9" defaultRowHeight="15" x14ac:dyDescent="0.15"/>
  <cols>
    <col min="1" max="1" width="3.625" style="13" bestFit="1" customWidth="1"/>
    <col min="2" max="2" width="30.875" style="13" customWidth="1"/>
    <col min="3" max="3" width="10.75" style="13" customWidth="1"/>
    <col min="4" max="4" width="15.75" style="93" customWidth="1"/>
    <col min="5" max="5" width="8.5" style="93" customWidth="1"/>
    <col min="6" max="6" width="8.625" style="13" customWidth="1"/>
    <col min="7" max="7" width="31.25" style="13" customWidth="1"/>
    <col min="8" max="16384" width="9" style="13"/>
  </cols>
  <sheetData>
    <row r="1" spans="1:8" s="22" customFormat="1" ht="15.75" x14ac:dyDescent="0.15">
      <c r="A1" s="45" t="s">
        <v>0</v>
      </c>
      <c r="B1" s="46"/>
      <c r="C1" s="46"/>
      <c r="D1" s="46"/>
      <c r="E1" s="46"/>
      <c r="F1" s="46"/>
      <c r="G1" s="46"/>
    </row>
    <row r="2" spans="1:8" s="22" customFormat="1" ht="8.25" customHeight="1" x14ac:dyDescent="0.15">
      <c r="A2" s="47"/>
      <c r="B2" s="47"/>
      <c r="C2" s="47"/>
      <c r="D2" s="47"/>
      <c r="E2" s="47"/>
      <c r="F2" s="47"/>
      <c r="G2" s="47"/>
    </row>
    <row r="3" spans="1:8" s="22" customFormat="1" ht="18.75" x14ac:dyDescent="0.15">
      <c r="A3" s="242" t="s">
        <v>107</v>
      </c>
      <c r="B3" s="242"/>
      <c r="C3" s="242"/>
      <c r="D3" s="242"/>
      <c r="E3" s="242"/>
      <c r="F3" s="242"/>
      <c r="G3" s="242"/>
      <c r="H3" s="18"/>
    </row>
    <row r="4" spans="1:8" s="22" customFormat="1" ht="10.5" customHeight="1" x14ac:dyDescent="0.15">
      <c r="A4" s="48"/>
      <c r="B4" s="48"/>
      <c r="C4" s="48"/>
      <c r="D4" s="48"/>
      <c r="E4" s="48"/>
      <c r="F4" s="48"/>
      <c r="G4" s="48"/>
      <c r="H4" s="18"/>
    </row>
    <row r="5" spans="1:8" ht="24.75" customHeight="1" x14ac:dyDescent="0.15">
      <c r="A5" s="243" t="s">
        <v>108</v>
      </c>
      <c r="B5" s="243"/>
      <c r="C5" s="243"/>
      <c r="D5" s="243"/>
      <c r="E5" s="243"/>
      <c r="F5" s="243"/>
      <c r="G5" s="243"/>
    </row>
    <row r="6" spans="1:8" ht="30" customHeight="1" thickBot="1" x14ac:dyDescent="0.2">
      <c r="A6" s="244" t="s">
        <v>35</v>
      </c>
      <c r="B6" s="244"/>
      <c r="C6" s="244"/>
      <c r="D6" s="244"/>
      <c r="E6" s="244"/>
      <c r="F6" s="244"/>
      <c r="G6" s="22"/>
    </row>
    <row r="7" spans="1:8" ht="19.5" customHeight="1" x14ac:dyDescent="0.15">
      <c r="A7" s="297" t="s">
        <v>36</v>
      </c>
      <c r="B7" s="298"/>
      <c r="C7" s="298"/>
      <c r="D7" s="298"/>
      <c r="E7" s="298"/>
      <c r="F7" s="298"/>
      <c r="G7" s="299"/>
    </row>
    <row r="8" spans="1:8" s="5" customFormat="1" ht="30.75" customHeight="1" thickBot="1" x14ac:dyDescent="0.2">
      <c r="A8" s="249" t="s">
        <v>37</v>
      </c>
      <c r="B8" s="250"/>
      <c r="C8" s="9" t="s">
        <v>9</v>
      </c>
      <c r="D8" s="9" t="s">
        <v>10</v>
      </c>
      <c r="E8" s="9" t="s">
        <v>11</v>
      </c>
      <c r="F8" s="9" t="s">
        <v>12</v>
      </c>
      <c r="G8" s="49" t="s">
        <v>39</v>
      </c>
    </row>
    <row r="9" spans="1:8" ht="18.75" customHeight="1" x14ac:dyDescent="0.15">
      <c r="A9" s="141" t="s">
        <v>40</v>
      </c>
      <c r="B9" s="142" t="s">
        <v>109</v>
      </c>
      <c r="C9" s="143">
        <f>'(v) Summary'!D30</f>
        <v>2</v>
      </c>
      <c r="D9" s="144"/>
      <c r="E9" s="145" t="str">
        <f>IF(D9="","0",VLOOKUP(D9,B$15:C$19,2,FALSE))</f>
        <v>0</v>
      </c>
      <c r="F9" s="146">
        <f>C9*E9/100</f>
        <v>0</v>
      </c>
      <c r="G9" s="147"/>
    </row>
    <row r="10" spans="1:8" ht="18.75" customHeight="1" x14ac:dyDescent="0.15">
      <c r="A10" s="148" t="s">
        <v>45</v>
      </c>
      <c r="B10" s="56" t="s">
        <v>110</v>
      </c>
      <c r="C10" s="57">
        <f>'(v) Summary'!D31</f>
        <v>1</v>
      </c>
      <c r="D10" s="94"/>
      <c r="E10" s="149" t="str">
        <f t="shared" ref="E10:E11" si="0">IF(D10="","0",VLOOKUP(D10,B$15:C$19,2,FALSE))</f>
        <v>0</v>
      </c>
      <c r="F10" s="150">
        <f>C10*E10/100</f>
        <v>0</v>
      </c>
      <c r="G10" s="59"/>
    </row>
    <row r="11" spans="1:8" ht="18.75" customHeight="1" thickBot="1" x14ac:dyDescent="0.2">
      <c r="A11" s="151" t="s">
        <v>48</v>
      </c>
      <c r="B11" s="74" t="s">
        <v>111</v>
      </c>
      <c r="C11" s="75">
        <f>'(v) Summary'!D32</f>
        <v>2</v>
      </c>
      <c r="D11" s="97"/>
      <c r="E11" s="152" t="str">
        <f t="shared" si="0"/>
        <v>0</v>
      </c>
      <c r="F11" s="153">
        <f>C11*E11/100</f>
        <v>0</v>
      </c>
      <c r="G11" s="77"/>
    </row>
    <row r="12" spans="1:8" ht="18.75" customHeight="1" thickBot="1" x14ac:dyDescent="0.2">
      <c r="A12" s="301" t="s">
        <v>52</v>
      </c>
      <c r="B12" s="302"/>
      <c r="C12" s="154">
        <f>SUM(C9:C11)</f>
        <v>5</v>
      </c>
      <c r="D12" s="79"/>
      <c r="E12" s="79"/>
      <c r="F12" s="155">
        <f>SUM(F9:F11)</f>
        <v>0</v>
      </c>
      <c r="G12" s="82"/>
    </row>
    <row r="13" spans="1:8" ht="15.75" thickBot="1" x14ac:dyDescent="0.2"/>
    <row r="14" spans="1:8" ht="15" customHeight="1" thickBot="1" x14ac:dyDescent="0.2">
      <c r="B14" s="24" t="s">
        <v>10</v>
      </c>
      <c r="C14" s="28" t="s">
        <v>11</v>
      </c>
      <c r="D14" s="13"/>
      <c r="E14" s="13"/>
    </row>
    <row r="15" spans="1:8" ht="15" customHeight="1" x14ac:dyDescent="0.15">
      <c r="B15" s="156" t="s">
        <v>21</v>
      </c>
      <c r="C15" s="157">
        <v>100</v>
      </c>
      <c r="D15" s="246" t="s">
        <v>54</v>
      </c>
      <c r="E15" s="238"/>
      <c r="F15" s="238"/>
      <c r="G15" s="238"/>
    </row>
    <row r="16" spans="1:8" ht="15" customHeight="1" x14ac:dyDescent="0.15">
      <c r="B16" s="158" t="s">
        <v>23</v>
      </c>
      <c r="C16" s="159">
        <v>90</v>
      </c>
      <c r="D16" s="246"/>
      <c r="E16" s="238"/>
      <c r="F16" s="238"/>
      <c r="G16" s="238"/>
    </row>
    <row r="17" spans="1:7" ht="15" customHeight="1" x14ac:dyDescent="0.15">
      <c r="B17" s="158" t="s">
        <v>24</v>
      </c>
      <c r="C17" s="159">
        <v>70</v>
      </c>
      <c r="D17" s="246"/>
      <c r="E17" s="238"/>
      <c r="F17" s="238"/>
      <c r="G17" s="238"/>
    </row>
    <row r="18" spans="1:7" ht="15" customHeight="1" x14ac:dyDescent="0.15">
      <c r="B18" s="158" t="s">
        <v>25</v>
      </c>
      <c r="C18" s="159">
        <v>40</v>
      </c>
      <c r="D18" s="246"/>
      <c r="E18" s="238"/>
      <c r="F18" s="238"/>
      <c r="G18" s="238"/>
    </row>
    <row r="19" spans="1:7" ht="15.75" customHeight="1" thickBot="1" x14ac:dyDescent="0.2">
      <c r="B19" s="160" t="s">
        <v>26</v>
      </c>
      <c r="C19" s="161">
        <v>0</v>
      </c>
      <c r="D19" s="13"/>
      <c r="E19" s="13"/>
    </row>
    <row r="20" spans="1:7" x14ac:dyDescent="0.15">
      <c r="A20" s="162"/>
      <c r="B20" s="162"/>
      <c r="C20" s="5"/>
      <c r="D20" s="13"/>
      <c r="E20" s="13"/>
    </row>
  </sheetData>
  <mergeCells count="7">
    <mergeCell ref="D15:G18"/>
    <mergeCell ref="A3:G3"/>
    <mergeCell ref="A6:F6"/>
    <mergeCell ref="A7:G7"/>
    <mergeCell ref="A8:B8"/>
    <mergeCell ref="A12:B12"/>
    <mergeCell ref="A5:G5"/>
  </mergeCells>
  <phoneticPr fontId="1"/>
  <dataValidations count="1">
    <dataValidation type="list" allowBlank="1" showInputMessage="1" showErrorMessage="1" sqref="D9:D11">
      <formula1>$B$15:$B$19</formula1>
    </dataValidation>
  </dataValidations>
  <pageMargins left="0.7" right="0.7" top="0.75" bottom="0.75" header="0.3" footer="0.3"/>
  <pageSetup paperSize="9" scale="81" fitToHeight="0" orientation="portrait" r:id="rId1"/>
  <headerFooter>
    <oddFooter>&amp;C&amp;"Times New Roman,標準"&amp;P/&amp;N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view="pageBreakPreview" topLeftCell="A25" zoomScaleNormal="100" zoomScaleSheetLayoutView="100" workbookViewId="0">
      <selection activeCell="C5" sqref="C5"/>
    </sheetView>
  </sheetViews>
  <sheetFormatPr defaultColWidth="8.875" defaultRowHeight="15" x14ac:dyDescent="0.15"/>
  <cols>
    <col min="1" max="1" width="4" style="5" customWidth="1"/>
    <col min="2" max="2" width="4.125" style="5" customWidth="1"/>
    <col min="3" max="3" width="82.5" style="13" customWidth="1"/>
    <col min="4" max="4" width="10.125" style="13" customWidth="1"/>
    <col min="5" max="5" width="10.25" style="13" customWidth="1"/>
    <col min="6" max="16384" width="8.875" style="13"/>
  </cols>
  <sheetData>
    <row r="1" spans="1:8" s="22" customFormat="1" ht="15.75" x14ac:dyDescent="0.15">
      <c r="A1" s="45" t="s">
        <v>0</v>
      </c>
      <c r="B1" s="46"/>
      <c r="C1" s="46"/>
      <c r="D1" s="46"/>
      <c r="E1" s="46"/>
      <c r="F1" s="46"/>
      <c r="G1" s="46"/>
    </row>
    <row r="2" spans="1:8" s="22" customFormat="1" ht="8.25" customHeight="1" x14ac:dyDescent="0.15">
      <c r="A2" s="47"/>
      <c r="B2" s="47"/>
      <c r="C2" s="47"/>
      <c r="D2" s="47"/>
      <c r="E2" s="47"/>
      <c r="F2" s="47"/>
      <c r="G2" s="47"/>
    </row>
    <row r="3" spans="1:8" s="22" customFormat="1" ht="18.75" x14ac:dyDescent="0.15">
      <c r="A3" s="242" t="s">
        <v>112</v>
      </c>
      <c r="B3" s="242"/>
      <c r="C3" s="242"/>
      <c r="D3" s="242"/>
      <c r="E3" s="242"/>
      <c r="F3" s="242"/>
      <c r="G3" s="242"/>
      <c r="H3" s="18"/>
    </row>
    <row r="4" spans="1:8" s="22" customFormat="1" ht="10.5" customHeight="1" x14ac:dyDescent="0.15">
      <c r="A4" s="48"/>
      <c r="B4" s="48"/>
      <c r="C4" s="48"/>
      <c r="D4" s="48"/>
      <c r="E4" s="48"/>
      <c r="F4" s="48"/>
      <c r="G4" s="48"/>
      <c r="H4" s="18"/>
    </row>
    <row r="5" spans="1:8" ht="36.75" customHeight="1" x14ac:dyDescent="0.15">
      <c r="A5" s="163"/>
      <c r="B5" s="163"/>
      <c r="C5" s="164" t="s">
        <v>113</v>
      </c>
      <c r="D5" s="163"/>
      <c r="E5" s="163"/>
      <c r="F5" s="163"/>
    </row>
    <row r="6" spans="1:8" ht="30" customHeight="1" thickBot="1" x14ac:dyDescent="0.2">
      <c r="A6" s="244" t="s">
        <v>35</v>
      </c>
      <c r="B6" s="244"/>
      <c r="C6" s="244"/>
      <c r="D6" s="244"/>
      <c r="E6" s="244"/>
    </row>
    <row r="7" spans="1:8" s="5" customFormat="1" ht="24" customHeight="1" x14ac:dyDescent="0.15">
      <c r="A7" s="297" t="s">
        <v>36</v>
      </c>
      <c r="B7" s="298"/>
      <c r="C7" s="298"/>
      <c r="D7" s="298"/>
      <c r="E7" s="299"/>
    </row>
    <row r="8" spans="1:8" ht="24" customHeight="1" thickBot="1" x14ac:dyDescent="0.2">
      <c r="A8" s="165" t="s">
        <v>6</v>
      </c>
      <c r="B8" s="305" t="s">
        <v>37</v>
      </c>
      <c r="C8" s="306"/>
      <c r="D8" s="98" t="s">
        <v>114</v>
      </c>
      <c r="E8" s="49" t="s">
        <v>12</v>
      </c>
    </row>
    <row r="9" spans="1:8" ht="24" customHeight="1" x14ac:dyDescent="0.15">
      <c r="A9" s="166" t="s">
        <v>115</v>
      </c>
      <c r="B9" s="167" t="s">
        <v>116</v>
      </c>
      <c r="C9" s="6"/>
      <c r="D9" s="6"/>
      <c r="E9" s="193"/>
      <c r="F9" s="168"/>
    </row>
    <row r="10" spans="1:8" ht="45" x14ac:dyDescent="0.15">
      <c r="A10" s="169"/>
      <c r="B10" s="170" t="s">
        <v>69</v>
      </c>
      <c r="C10" s="204" t="s">
        <v>144</v>
      </c>
      <c r="D10" s="207">
        <v>5</v>
      </c>
      <c r="E10" s="195">
        <f>'(i)Experience'!G12</f>
        <v>0</v>
      </c>
    </row>
    <row r="11" spans="1:8" ht="33.75" customHeight="1" x14ac:dyDescent="0.15">
      <c r="A11" s="169"/>
      <c r="B11" s="171" t="s">
        <v>82</v>
      </c>
      <c r="C11" s="205" t="s">
        <v>145</v>
      </c>
      <c r="D11" s="208">
        <v>5</v>
      </c>
      <c r="E11" s="196">
        <f>'(i)Experience'!G28</f>
        <v>0</v>
      </c>
    </row>
    <row r="12" spans="1:8" ht="33.75" customHeight="1" x14ac:dyDescent="0.15">
      <c r="A12" s="169"/>
      <c r="B12" s="172" t="s">
        <v>88</v>
      </c>
      <c r="C12" s="206" t="s">
        <v>146</v>
      </c>
      <c r="D12" s="209">
        <v>5</v>
      </c>
      <c r="E12" s="197">
        <f>'(i)Experience'!G44</f>
        <v>0</v>
      </c>
    </row>
    <row r="13" spans="1:8" ht="23.25" customHeight="1" thickBot="1" x14ac:dyDescent="0.2">
      <c r="A13" s="272" t="s">
        <v>117</v>
      </c>
      <c r="B13" s="303"/>
      <c r="C13" s="304"/>
      <c r="D13" s="210">
        <f>SUM(D10:D12)</f>
        <v>15</v>
      </c>
      <c r="E13" s="198">
        <f>SUM(E10:E12)</f>
        <v>0</v>
      </c>
    </row>
    <row r="14" spans="1:8" ht="24" customHeight="1" x14ac:dyDescent="0.15">
      <c r="A14" s="166" t="s">
        <v>118</v>
      </c>
      <c r="B14" s="167" t="s">
        <v>119</v>
      </c>
      <c r="C14" s="6"/>
      <c r="D14" s="6"/>
      <c r="E14" s="203"/>
    </row>
    <row r="15" spans="1:8" ht="23.25" customHeight="1" x14ac:dyDescent="0.15">
      <c r="A15" s="173"/>
      <c r="B15" s="170" t="s">
        <v>69</v>
      </c>
      <c r="C15" s="204" t="s">
        <v>120</v>
      </c>
      <c r="D15" s="207">
        <v>10</v>
      </c>
      <c r="E15" s="195">
        <f>'(ii)Adequacy'!F9</f>
        <v>0</v>
      </c>
    </row>
    <row r="16" spans="1:8" ht="23.25" customHeight="1" x14ac:dyDescent="0.15">
      <c r="A16" s="173"/>
      <c r="B16" s="171" t="s">
        <v>82</v>
      </c>
      <c r="C16" s="205" t="s">
        <v>121</v>
      </c>
      <c r="D16" s="208">
        <v>10</v>
      </c>
      <c r="E16" s="196">
        <f>'(ii)Adequacy'!F13</f>
        <v>0</v>
      </c>
    </row>
    <row r="17" spans="1:5" ht="23.25" customHeight="1" x14ac:dyDescent="0.15">
      <c r="A17" s="173"/>
      <c r="B17" s="172" t="s">
        <v>88</v>
      </c>
      <c r="C17" s="206" t="s">
        <v>122</v>
      </c>
      <c r="D17" s="209">
        <v>10</v>
      </c>
      <c r="E17" s="197">
        <f>'(ii)Adequacy'!F15</f>
        <v>0</v>
      </c>
    </row>
    <row r="18" spans="1:5" ht="23.25" customHeight="1" thickBot="1" x14ac:dyDescent="0.2">
      <c r="A18" s="272" t="s">
        <v>52</v>
      </c>
      <c r="B18" s="303"/>
      <c r="C18" s="304"/>
      <c r="D18" s="210">
        <f>SUM(D15:D17)</f>
        <v>30</v>
      </c>
      <c r="E18" s="198">
        <f>SUM(E15:E17)</f>
        <v>0</v>
      </c>
    </row>
    <row r="19" spans="1:5" ht="24" customHeight="1" x14ac:dyDescent="0.15">
      <c r="A19" s="166" t="s">
        <v>123</v>
      </c>
      <c r="B19" s="174" t="s">
        <v>124</v>
      </c>
      <c r="C19" s="175"/>
      <c r="D19" s="176"/>
      <c r="E19" s="203"/>
    </row>
    <row r="20" spans="1:5" ht="23.25" customHeight="1" x14ac:dyDescent="0.15">
      <c r="A20" s="173"/>
      <c r="B20" s="170" t="s">
        <v>69</v>
      </c>
      <c r="C20" s="204" t="s">
        <v>125</v>
      </c>
      <c r="D20" s="207">
        <v>12</v>
      </c>
      <c r="E20" s="195">
        <f>'(iii) Key Expert'!L10</f>
        <v>0</v>
      </c>
    </row>
    <row r="21" spans="1:5" ht="23.25" customHeight="1" x14ac:dyDescent="0.15">
      <c r="A21" s="173"/>
      <c r="B21" s="171" t="s">
        <v>82</v>
      </c>
      <c r="C21" s="205" t="s">
        <v>126</v>
      </c>
      <c r="D21" s="208">
        <v>7</v>
      </c>
      <c r="E21" s="196">
        <f>'(iii) Key Expert'!L16</f>
        <v>0</v>
      </c>
    </row>
    <row r="22" spans="1:5" ht="23.25" customHeight="1" x14ac:dyDescent="0.15">
      <c r="A22" s="173"/>
      <c r="B22" s="171" t="s">
        <v>88</v>
      </c>
      <c r="C22" s="205" t="s">
        <v>127</v>
      </c>
      <c r="D22" s="208">
        <v>6</v>
      </c>
      <c r="E22" s="196">
        <f>'(iii) Key Expert'!L22</f>
        <v>0</v>
      </c>
    </row>
    <row r="23" spans="1:5" ht="23.25" customHeight="1" x14ac:dyDescent="0.15">
      <c r="A23" s="173"/>
      <c r="B23" s="171" t="s">
        <v>92</v>
      </c>
      <c r="C23" s="205" t="s">
        <v>128</v>
      </c>
      <c r="D23" s="208">
        <v>6</v>
      </c>
      <c r="E23" s="196">
        <f>'(iii) Key Expert'!L28</f>
        <v>0</v>
      </c>
    </row>
    <row r="24" spans="1:5" ht="23.25" customHeight="1" x14ac:dyDescent="0.15">
      <c r="A24" s="173"/>
      <c r="B24" s="171" t="s">
        <v>95</v>
      </c>
      <c r="C24" s="205" t="s">
        <v>126</v>
      </c>
      <c r="D24" s="208">
        <v>6</v>
      </c>
      <c r="E24" s="196">
        <f>'(iii) Key Expert'!L34</f>
        <v>0</v>
      </c>
    </row>
    <row r="25" spans="1:5" ht="23.25" customHeight="1" x14ac:dyDescent="0.15">
      <c r="A25" s="173"/>
      <c r="B25" s="171" t="s">
        <v>97</v>
      </c>
      <c r="C25" s="205" t="s">
        <v>127</v>
      </c>
      <c r="D25" s="208">
        <v>5</v>
      </c>
      <c r="E25" s="196">
        <f>'(iii) Key Expert'!$L$40</f>
        <v>0</v>
      </c>
    </row>
    <row r="26" spans="1:5" ht="23.25" customHeight="1" x14ac:dyDescent="0.15">
      <c r="A26" s="173"/>
      <c r="B26" s="171" t="s">
        <v>99</v>
      </c>
      <c r="C26" s="205" t="s">
        <v>128</v>
      </c>
      <c r="D26" s="208">
        <v>5</v>
      </c>
      <c r="E26" s="196">
        <f>'(iii) Key Expert'!$L$46</f>
        <v>0</v>
      </c>
    </row>
    <row r="27" spans="1:5" ht="23.25" customHeight="1" x14ac:dyDescent="0.15">
      <c r="A27" s="173"/>
      <c r="B27" s="172" t="s">
        <v>101</v>
      </c>
      <c r="C27" s="206" t="s">
        <v>129</v>
      </c>
      <c r="D27" s="209">
        <v>3</v>
      </c>
      <c r="E27" s="197">
        <f>'(iii) Key Expert'!$L$52</f>
        <v>0</v>
      </c>
    </row>
    <row r="28" spans="1:5" ht="23.25" customHeight="1" thickBot="1" x14ac:dyDescent="0.2">
      <c r="A28" s="272" t="s">
        <v>130</v>
      </c>
      <c r="B28" s="303"/>
      <c r="C28" s="304"/>
      <c r="D28" s="210">
        <f>SUM(D20:D27)</f>
        <v>50</v>
      </c>
      <c r="E28" s="198">
        <f>SUM(E20:E27)</f>
        <v>0</v>
      </c>
    </row>
    <row r="29" spans="1:5" ht="24" customHeight="1" x14ac:dyDescent="0.15">
      <c r="A29" s="177" t="s">
        <v>131</v>
      </c>
      <c r="B29" s="174" t="s">
        <v>132</v>
      </c>
      <c r="C29" s="178"/>
      <c r="D29" s="194"/>
      <c r="E29" s="215"/>
    </row>
    <row r="30" spans="1:5" ht="24" customHeight="1" x14ac:dyDescent="0.15">
      <c r="A30" s="179"/>
      <c r="B30" s="170" t="s">
        <v>69</v>
      </c>
      <c r="C30" s="211" t="s">
        <v>133</v>
      </c>
      <c r="D30" s="207">
        <v>2</v>
      </c>
      <c r="E30" s="199">
        <f>'(iv)Suitability'!$F$9</f>
        <v>0</v>
      </c>
    </row>
    <row r="31" spans="1:5" ht="24" customHeight="1" x14ac:dyDescent="0.15">
      <c r="A31" s="179"/>
      <c r="B31" s="171" t="s">
        <v>82</v>
      </c>
      <c r="C31" s="212" t="s">
        <v>110</v>
      </c>
      <c r="D31" s="208">
        <v>1</v>
      </c>
      <c r="E31" s="200">
        <f>'(iv)Suitability'!$F$10</f>
        <v>0</v>
      </c>
    </row>
    <row r="32" spans="1:5" ht="24" customHeight="1" x14ac:dyDescent="0.15">
      <c r="A32" s="179"/>
      <c r="B32" s="172" t="s">
        <v>88</v>
      </c>
      <c r="C32" s="213" t="s">
        <v>111</v>
      </c>
      <c r="D32" s="209">
        <v>2</v>
      </c>
      <c r="E32" s="201">
        <f>'(iv)Suitability'!$F$11</f>
        <v>0</v>
      </c>
    </row>
    <row r="33" spans="1:8" ht="24" customHeight="1" thickBot="1" x14ac:dyDescent="0.2">
      <c r="A33" s="272" t="s">
        <v>134</v>
      </c>
      <c r="B33" s="303"/>
      <c r="C33" s="304"/>
      <c r="D33" s="210">
        <f>SUM(D30:D32)</f>
        <v>5</v>
      </c>
      <c r="E33" s="198">
        <f>SUM(E30:E32)</f>
        <v>0</v>
      </c>
    </row>
    <row r="34" spans="1:8" ht="23.25" customHeight="1" thickBot="1" x14ac:dyDescent="0.2">
      <c r="A34" s="307" t="s">
        <v>135</v>
      </c>
      <c r="B34" s="308"/>
      <c r="C34" s="309"/>
      <c r="D34" s="214">
        <f>D13+D18+D28+D33</f>
        <v>100</v>
      </c>
      <c r="E34" s="202">
        <f>E13+E18+E28+E33</f>
        <v>0</v>
      </c>
      <c r="F34" s="84"/>
    </row>
    <row r="38" spans="1:8" x14ac:dyDescent="0.15">
      <c r="C38" s="238" t="s">
        <v>106</v>
      </c>
      <c r="D38" s="238"/>
      <c r="E38" s="238"/>
      <c r="F38" s="238"/>
      <c r="G38" s="238"/>
      <c r="H38" s="238"/>
    </row>
    <row r="39" spans="1:8" x14ac:dyDescent="0.15">
      <c r="C39" s="238"/>
      <c r="D39" s="238"/>
      <c r="E39" s="238"/>
      <c r="F39" s="238"/>
      <c r="G39" s="238"/>
      <c r="H39" s="238"/>
    </row>
    <row r="40" spans="1:8" x14ac:dyDescent="0.15">
      <c r="C40" s="238"/>
      <c r="D40" s="238"/>
      <c r="E40" s="238"/>
      <c r="F40" s="238"/>
      <c r="G40" s="238"/>
      <c r="H40" s="238"/>
    </row>
    <row r="41" spans="1:8" x14ac:dyDescent="0.15">
      <c r="C41" s="238"/>
      <c r="D41" s="238"/>
      <c r="E41" s="238"/>
      <c r="F41" s="238"/>
      <c r="G41" s="238"/>
      <c r="H41" s="238"/>
    </row>
  </sheetData>
  <mergeCells count="10">
    <mergeCell ref="C38:H41"/>
    <mergeCell ref="A18:C18"/>
    <mergeCell ref="A34:C34"/>
    <mergeCell ref="A28:C28"/>
    <mergeCell ref="A33:C33"/>
    <mergeCell ref="A3:G3"/>
    <mergeCell ref="A6:E6"/>
    <mergeCell ref="A13:C13"/>
    <mergeCell ref="A7:E7"/>
    <mergeCell ref="B8:C8"/>
  </mergeCells>
  <phoneticPr fontId="1"/>
  <pageMargins left="0.7" right="0.7" top="0.75" bottom="0.75" header="0.3" footer="0.3"/>
  <pageSetup paperSize="9" scale="81" fitToHeight="0" orientation="portrait" r:id="rId1"/>
  <headerFooter>
    <oddFooter>&amp;C&amp;"Times New Roman,標準"&amp;P/&amp;N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showGridLines="0" view="pageBreakPreview" zoomScaleNormal="100" zoomScaleSheetLayoutView="100" workbookViewId="0">
      <selection activeCell="C12" sqref="C12"/>
    </sheetView>
  </sheetViews>
  <sheetFormatPr defaultColWidth="8.875" defaultRowHeight="15" x14ac:dyDescent="0.15"/>
  <cols>
    <col min="1" max="1" width="4" style="5" customWidth="1"/>
    <col min="2" max="2" width="4.125" style="5" customWidth="1"/>
    <col min="3" max="3" width="66.5" style="13" customWidth="1"/>
    <col min="4" max="4" width="10" style="13" customWidth="1"/>
    <col min="5" max="8" width="6.375" style="13" customWidth="1"/>
    <col min="9" max="9" width="6.25" style="13" customWidth="1"/>
    <col min="10" max="10" width="11.5" style="13" customWidth="1"/>
    <col min="11" max="16384" width="8.875" style="13"/>
  </cols>
  <sheetData>
    <row r="1" spans="1:10" s="22" customFormat="1" ht="15.75" x14ac:dyDescent="0.15">
      <c r="A1" s="45" t="s">
        <v>0</v>
      </c>
      <c r="B1" s="46"/>
      <c r="C1" s="46"/>
      <c r="D1" s="46"/>
      <c r="E1" s="46"/>
      <c r="F1" s="46"/>
      <c r="G1" s="46"/>
    </row>
    <row r="2" spans="1:10" s="22" customFormat="1" ht="8.25" customHeight="1" x14ac:dyDescent="0.15">
      <c r="A2" s="47"/>
      <c r="B2" s="47"/>
      <c r="C2" s="47"/>
      <c r="D2" s="47"/>
      <c r="E2" s="47"/>
      <c r="F2" s="47"/>
      <c r="G2" s="47"/>
    </row>
    <row r="3" spans="1:10" s="22" customFormat="1" ht="18.75" x14ac:dyDescent="0.15">
      <c r="A3" s="242" t="s">
        <v>112</v>
      </c>
      <c r="B3" s="242"/>
      <c r="C3" s="242"/>
      <c r="D3" s="242"/>
      <c r="E3" s="242"/>
      <c r="F3" s="242"/>
      <c r="G3" s="242"/>
      <c r="H3" s="18"/>
      <c r="I3" s="18"/>
      <c r="J3" s="18"/>
    </row>
    <row r="4" spans="1:10" s="22" customFormat="1" ht="10.5" customHeight="1" x14ac:dyDescent="0.15">
      <c r="A4" s="48"/>
      <c r="B4" s="48"/>
      <c r="C4" s="48"/>
      <c r="D4" s="48"/>
      <c r="E4" s="48"/>
      <c r="F4" s="48"/>
      <c r="G4" s="48"/>
      <c r="H4" s="18"/>
      <c r="I4" s="18"/>
      <c r="J4" s="18"/>
    </row>
    <row r="5" spans="1:10" ht="36.75" customHeight="1" x14ac:dyDescent="0.15">
      <c r="A5" s="163"/>
      <c r="B5" s="163"/>
      <c r="C5" s="310" t="s">
        <v>136</v>
      </c>
      <c r="D5" s="310"/>
      <c r="E5" s="310"/>
      <c r="F5" s="310"/>
      <c r="G5" s="310"/>
      <c r="H5" s="310"/>
    </row>
    <row r="6" spans="1:10" ht="30" customHeight="1" thickBot="1" x14ac:dyDescent="0.2">
      <c r="A6" s="244" t="s">
        <v>35</v>
      </c>
      <c r="B6" s="244"/>
      <c r="C6" s="244"/>
      <c r="D6" s="244"/>
      <c r="E6" s="244"/>
    </row>
    <row r="7" spans="1:10" s="5" customFormat="1" ht="24" customHeight="1" x14ac:dyDescent="0.15">
      <c r="A7" s="297" t="s">
        <v>36</v>
      </c>
      <c r="B7" s="298"/>
      <c r="C7" s="298"/>
      <c r="D7" s="298"/>
      <c r="E7" s="298"/>
      <c r="F7" s="298"/>
      <c r="G7" s="298"/>
      <c r="H7" s="298"/>
      <c r="I7" s="298"/>
      <c r="J7" s="299"/>
    </row>
    <row r="8" spans="1:10" ht="24" customHeight="1" thickBot="1" x14ac:dyDescent="0.2">
      <c r="A8" s="165" t="s">
        <v>6</v>
      </c>
      <c r="B8" s="305" t="s">
        <v>37</v>
      </c>
      <c r="C8" s="306"/>
      <c r="D8" s="98" t="s">
        <v>114</v>
      </c>
      <c r="E8" s="9" t="s">
        <v>137</v>
      </c>
      <c r="F8" s="9" t="s">
        <v>138</v>
      </c>
      <c r="G8" s="9" t="s">
        <v>139</v>
      </c>
      <c r="H8" s="9" t="s">
        <v>140</v>
      </c>
      <c r="I8" s="9" t="s">
        <v>141</v>
      </c>
      <c r="J8" s="217" t="s">
        <v>142</v>
      </c>
    </row>
    <row r="9" spans="1:10" ht="24" customHeight="1" x14ac:dyDescent="0.15">
      <c r="A9" s="166" t="s">
        <v>115</v>
      </c>
      <c r="B9" s="311" t="s">
        <v>116</v>
      </c>
      <c r="C9" s="311"/>
      <c r="D9" s="311"/>
      <c r="E9" s="311"/>
      <c r="F9" s="311"/>
      <c r="G9" s="311"/>
      <c r="H9" s="311"/>
      <c r="I9" s="216"/>
      <c r="J9" s="203"/>
    </row>
    <row r="10" spans="1:10" ht="74.45" customHeight="1" x14ac:dyDescent="0.15">
      <c r="A10" s="169"/>
      <c r="B10" s="170" t="s">
        <v>69</v>
      </c>
      <c r="C10" s="204" t="s">
        <v>144</v>
      </c>
      <c r="D10" s="207">
        <v>5</v>
      </c>
      <c r="E10" s="207">
        <v>0</v>
      </c>
      <c r="F10" s="207">
        <v>0</v>
      </c>
      <c r="G10" s="207">
        <v>0</v>
      </c>
      <c r="H10" s="207">
        <v>0</v>
      </c>
      <c r="I10" s="207">
        <v>0</v>
      </c>
      <c r="J10" s="224">
        <f>AVERAGE(E10:I10)</f>
        <v>0</v>
      </c>
    </row>
    <row r="11" spans="1:10" ht="45" customHeight="1" x14ac:dyDescent="0.15">
      <c r="A11" s="169"/>
      <c r="B11" s="171" t="s">
        <v>82</v>
      </c>
      <c r="C11" s="205" t="s">
        <v>145</v>
      </c>
      <c r="D11" s="208">
        <v>5</v>
      </c>
      <c r="E11" s="208">
        <f>'(i)Experience'!G28</f>
        <v>0</v>
      </c>
      <c r="F11" s="208">
        <f>'(i)Experience'!H28</f>
        <v>0</v>
      </c>
      <c r="G11" s="208">
        <f>'(i)Experience'!I28</f>
        <v>0</v>
      </c>
      <c r="H11" s="208">
        <f>'(i)Experience'!J28</f>
        <v>0</v>
      </c>
      <c r="I11" s="208">
        <f>'(i)Experience'!K28</f>
        <v>0</v>
      </c>
      <c r="J11" s="196">
        <f>AVERAGE(E11:I11)</f>
        <v>0</v>
      </c>
    </row>
    <row r="12" spans="1:10" ht="48.6" customHeight="1" x14ac:dyDescent="0.15">
      <c r="A12" s="169"/>
      <c r="B12" s="172" t="s">
        <v>88</v>
      </c>
      <c r="C12" s="206" t="s">
        <v>146</v>
      </c>
      <c r="D12" s="209">
        <v>5</v>
      </c>
      <c r="E12" s="209">
        <f>'(i)Experience'!G44</f>
        <v>0</v>
      </c>
      <c r="F12" s="209">
        <f>'(i)Experience'!H44</f>
        <v>0</v>
      </c>
      <c r="G12" s="209">
        <f>'(i)Experience'!I44</f>
        <v>0</v>
      </c>
      <c r="H12" s="209">
        <f>'(i)Experience'!J44</f>
        <v>0</v>
      </c>
      <c r="I12" s="209">
        <f>'(i)Experience'!K44</f>
        <v>0</v>
      </c>
      <c r="J12" s="226">
        <f>AVERAGE(E12:I12)</f>
        <v>0</v>
      </c>
    </row>
    <row r="13" spans="1:10" ht="23.25" customHeight="1" thickBot="1" x14ac:dyDescent="0.2">
      <c r="A13" s="272" t="s">
        <v>117</v>
      </c>
      <c r="B13" s="303"/>
      <c r="C13" s="304"/>
      <c r="D13" s="210">
        <f>SUM(D10:D12)</f>
        <v>15</v>
      </c>
      <c r="E13" s="219">
        <f>SUM(E10:E12)</f>
        <v>0</v>
      </c>
      <c r="F13" s="219">
        <f>SUM(F10:F12)</f>
        <v>0</v>
      </c>
      <c r="G13" s="219">
        <f t="shared" ref="G13:I13" si="0">SUM(G10:G12)</f>
        <v>0</v>
      </c>
      <c r="H13" s="219">
        <f t="shared" si="0"/>
        <v>0</v>
      </c>
      <c r="I13" s="219">
        <f t="shared" si="0"/>
        <v>0</v>
      </c>
      <c r="J13" s="218">
        <f>AVERAGE(E13:I13)</f>
        <v>0</v>
      </c>
    </row>
    <row r="14" spans="1:10" ht="24" customHeight="1" x14ac:dyDescent="0.15">
      <c r="A14" s="166" t="s">
        <v>118</v>
      </c>
      <c r="B14" s="311" t="s">
        <v>119</v>
      </c>
      <c r="C14" s="311"/>
      <c r="D14" s="311"/>
      <c r="E14" s="311"/>
      <c r="F14" s="311"/>
      <c r="G14" s="311"/>
      <c r="H14" s="311"/>
      <c r="I14" s="311"/>
      <c r="J14" s="312"/>
    </row>
    <row r="15" spans="1:10" ht="23.25" customHeight="1" x14ac:dyDescent="0.15">
      <c r="A15" s="173"/>
      <c r="B15" s="170" t="s">
        <v>69</v>
      </c>
      <c r="C15" s="204" t="s">
        <v>120</v>
      </c>
      <c r="D15" s="207">
        <v>10</v>
      </c>
      <c r="E15" s="207">
        <f>'(ii)Adequacy'!F9</f>
        <v>0</v>
      </c>
      <c r="F15" s="207">
        <f>'(ii)Adequacy'!G9</f>
        <v>0</v>
      </c>
      <c r="G15" s="207">
        <f>'(ii)Adequacy'!H9</f>
        <v>0</v>
      </c>
      <c r="H15" s="207">
        <f>'(ii)Adequacy'!I9</f>
        <v>0</v>
      </c>
      <c r="I15" s="207">
        <f>'(ii)Adequacy'!J9</f>
        <v>0</v>
      </c>
      <c r="J15" s="224">
        <f>AVERAGE(E15:I15)</f>
        <v>0</v>
      </c>
    </row>
    <row r="16" spans="1:10" ht="23.25" customHeight="1" x14ac:dyDescent="0.15">
      <c r="A16" s="173"/>
      <c r="B16" s="171" t="s">
        <v>82</v>
      </c>
      <c r="C16" s="205" t="s">
        <v>121</v>
      </c>
      <c r="D16" s="208">
        <v>10</v>
      </c>
      <c r="E16" s="208">
        <f>'(ii)Adequacy'!F13</f>
        <v>0</v>
      </c>
      <c r="F16" s="208">
        <f>'(ii)Adequacy'!G13</f>
        <v>0</v>
      </c>
      <c r="G16" s="208">
        <f>'(ii)Adequacy'!H13</f>
        <v>0</v>
      </c>
      <c r="H16" s="208">
        <f>'(ii)Adequacy'!I13</f>
        <v>0</v>
      </c>
      <c r="I16" s="208">
        <f>'(ii)Adequacy'!J13</f>
        <v>0</v>
      </c>
      <c r="J16" s="196">
        <f>AVERAGE(E16:I16)</f>
        <v>0</v>
      </c>
    </row>
    <row r="17" spans="1:10" ht="23.25" customHeight="1" x14ac:dyDescent="0.15">
      <c r="A17" s="173"/>
      <c r="B17" s="172" t="s">
        <v>88</v>
      </c>
      <c r="C17" s="206" t="s">
        <v>122</v>
      </c>
      <c r="D17" s="209">
        <v>10</v>
      </c>
      <c r="E17" s="209">
        <f>'(ii)Adequacy'!F15</f>
        <v>0</v>
      </c>
      <c r="F17" s="209">
        <f>'(ii)Adequacy'!G15</f>
        <v>0</v>
      </c>
      <c r="G17" s="209">
        <f>'(ii)Adequacy'!H15</f>
        <v>0</v>
      </c>
      <c r="H17" s="209">
        <f>'(ii)Adequacy'!I15</f>
        <v>0</v>
      </c>
      <c r="I17" s="209">
        <f>'(ii)Adequacy'!J15</f>
        <v>0</v>
      </c>
      <c r="J17" s="226">
        <f>AVERAGE(E17:I17)</f>
        <v>0</v>
      </c>
    </row>
    <row r="18" spans="1:10" ht="23.25" customHeight="1" thickBot="1" x14ac:dyDescent="0.2">
      <c r="A18" s="272" t="s">
        <v>52</v>
      </c>
      <c r="B18" s="303"/>
      <c r="C18" s="304"/>
      <c r="D18" s="210">
        <f>SUM(D15:D17)</f>
        <v>30</v>
      </c>
      <c r="E18" s="219">
        <f>SUM(E15:E17)</f>
        <v>0</v>
      </c>
      <c r="F18" s="219">
        <f t="shared" ref="F18:I18" si="1">SUM(F15:F17)</f>
        <v>0</v>
      </c>
      <c r="G18" s="219">
        <f t="shared" si="1"/>
        <v>0</v>
      </c>
      <c r="H18" s="219">
        <f t="shared" si="1"/>
        <v>0</v>
      </c>
      <c r="I18" s="219">
        <f t="shared" si="1"/>
        <v>0</v>
      </c>
      <c r="J18" s="218">
        <f>AVERAGE(E18:I18)</f>
        <v>0</v>
      </c>
    </row>
    <row r="19" spans="1:10" ht="24" customHeight="1" x14ac:dyDescent="0.15">
      <c r="A19" s="166" t="s">
        <v>123</v>
      </c>
      <c r="B19" s="313" t="s">
        <v>124</v>
      </c>
      <c r="C19" s="313"/>
      <c r="D19" s="313"/>
      <c r="E19" s="313"/>
      <c r="F19" s="313"/>
      <c r="G19" s="313"/>
      <c r="H19" s="313"/>
      <c r="I19" s="313"/>
      <c r="J19" s="314"/>
    </row>
    <row r="20" spans="1:10" ht="23.25" customHeight="1" x14ac:dyDescent="0.15">
      <c r="A20" s="173"/>
      <c r="B20" s="170" t="s">
        <v>69</v>
      </c>
      <c r="C20" s="204" t="s">
        <v>125</v>
      </c>
      <c r="D20" s="207">
        <v>12</v>
      </c>
      <c r="E20" s="207">
        <f>'(iii) Key Expert'!L10</f>
        <v>0</v>
      </c>
      <c r="F20" s="207">
        <f>'(iii) Key Expert'!M10</f>
        <v>0</v>
      </c>
      <c r="G20" s="207">
        <f>'(iii) Key Expert'!N10</f>
        <v>0</v>
      </c>
      <c r="H20" s="207">
        <f>'(iii) Key Expert'!O10</f>
        <v>0</v>
      </c>
      <c r="I20" s="207">
        <f>'(iii) Key Expert'!P10</f>
        <v>0</v>
      </c>
      <c r="J20" s="224">
        <f t="shared" ref="J20:J28" si="2">AVERAGE(E20:I20)</f>
        <v>0</v>
      </c>
    </row>
    <row r="21" spans="1:10" ht="23.25" customHeight="1" x14ac:dyDescent="0.15">
      <c r="A21" s="173"/>
      <c r="B21" s="171" t="s">
        <v>82</v>
      </c>
      <c r="C21" s="205" t="s">
        <v>126</v>
      </c>
      <c r="D21" s="208">
        <v>7</v>
      </c>
      <c r="E21" s="208">
        <f>'(iii) Key Expert'!L16</f>
        <v>0</v>
      </c>
      <c r="F21" s="208">
        <f>'(iii) Key Expert'!M16</f>
        <v>0</v>
      </c>
      <c r="G21" s="208">
        <f>'(iii) Key Expert'!N16</f>
        <v>0</v>
      </c>
      <c r="H21" s="208">
        <f>'(iii) Key Expert'!O16</f>
        <v>0</v>
      </c>
      <c r="I21" s="208">
        <f>'(iii) Key Expert'!P16</f>
        <v>0</v>
      </c>
      <c r="J21" s="196">
        <f t="shared" si="2"/>
        <v>0</v>
      </c>
    </row>
    <row r="22" spans="1:10" ht="23.25" customHeight="1" x14ac:dyDescent="0.15">
      <c r="A22" s="173"/>
      <c r="B22" s="171" t="s">
        <v>88</v>
      </c>
      <c r="C22" s="205" t="s">
        <v>127</v>
      </c>
      <c r="D22" s="208">
        <v>6</v>
      </c>
      <c r="E22" s="208">
        <f>'(iii) Key Expert'!L22</f>
        <v>0</v>
      </c>
      <c r="F22" s="208">
        <f>'(iii) Key Expert'!M22</f>
        <v>0</v>
      </c>
      <c r="G22" s="208">
        <f>'(iii) Key Expert'!N22</f>
        <v>0</v>
      </c>
      <c r="H22" s="208">
        <f>'(iii) Key Expert'!O22</f>
        <v>0</v>
      </c>
      <c r="I22" s="208">
        <f>'(iii) Key Expert'!P22</f>
        <v>0</v>
      </c>
      <c r="J22" s="196">
        <f t="shared" si="2"/>
        <v>0</v>
      </c>
    </row>
    <row r="23" spans="1:10" ht="23.25" customHeight="1" x14ac:dyDescent="0.15">
      <c r="A23" s="173"/>
      <c r="B23" s="171" t="s">
        <v>92</v>
      </c>
      <c r="C23" s="205" t="s">
        <v>128</v>
      </c>
      <c r="D23" s="208">
        <v>6</v>
      </c>
      <c r="E23" s="208">
        <f>'(iii) Key Expert'!L28</f>
        <v>0</v>
      </c>
      <c r="F23" s="208">
        <f>'(iii) Key Expert'!M28</f>
        <v>0</v>
      </c>
      <c r="G23" s="208">
        <f>'(iii) Key Expert'!N28</f>
        <v>0</v>
      </c>
      <c r="H23" s="208">
        <f>'(iii) Key Expert'!O28</f>
        <v>0</v>
      </c>
      <c r="I23" s="208">
        <f>'(iii) Key Expert'!P28</f>
        <v>0</v>
      </c>
      <c r="J23" s="196">
        <f t="shared" si="2"/>
        <v>0</v>
      </c>
    </row>
    <row r="24" spans="1:10" ht="23.25" customHeight="1" x14ac:dyDescent="0.15">
      <c r="A24" s="173"/>
      <c r="B24" s="171" t="s">
        <v>95</v>
      </c>
      <c r="C24" s="205" t="s">
        <v>126</v>
      </c>
      <c r="D24" s="208">
        <v>6</v>
      </c>
      <c r="E24" s="208">
        <f>'(iii) Key Expert'!L34</f>
        <v>0</v>
      </c>
      <c r="F24" s="208">
        <f>'(iii) Key Expert'!M34</f>
        <v>0</v>
      </c>
      <c r="G24" s="208">
        <f>'(iii) Key Expert'!N34</f>
        <v>0</v>
      </c>
      <c r="H24" s="208">
        <f>'(iii) Key Expert'!O34</f>
        <v>0</v>
      </c>
      <c r="I24" s="208">
        <f>'(iii) Key Expert'!P34</f>
        <v>0</v>
      </c>
      <c r="J24" s="196">
        <f t="shared" si="2"/>
        <v>0</v>
      </c>
    </row>
    <row r="25" spans="1:10" ht="23.25" customHeight="1" x14ac:dyDescent="0.15">
      <c r="A25" s="173"/>
      <c r="B25" s="171" t="s">
        <v>97</v>
      </c>
      <c r="C25" s="205" t="s">
        <v>127</v>
      </c>
      <c r="D25" s="208">
        <v>5</v>
      </c>
      <c r="E25" s="208">
        <f>'(iii) Key Expert'!$L$40</f>
        <v>0</v>
      </c>
      <c r="F25" s="208">
        <f>'(iii) Key Expert'!$L$40</f>
        <v>0</v>
      </c>
      <c r="G25" s="208">
        <f>'(iii) Key Expert'!$L$40</f>
        <v>0</v>
      </c>
      <c r="H25" s="208">
        <f>'(iii) Key Expert'!$L$40</f>
        <v>0</v>
      </c>
      <c r="I25" s="208">
        <f>'(iii) Key Expert'!$L$40</f>
        <v>0</v>
      </c>
      <c r="J25" s="196">
        <f t="shared" si="2"/>
        <v>0</v>
      </c>
    </row>
    <row r="26" spans="1:10" ht="23.25" customHeight="1" x14ac:dyDescent="0.15">
      <c r="A26" s="173"/>
      <c r="B26" s="171" t="s">
        <v>99</v>
      </c>
      <c r="C26" s="205" t="s">
        <v>128</v>
      </c>
      <c r="D26" s="208">
        <v>5</v>
      </c>
      <c r="E26" s="208">
        <f>'(iii) Key Expert'!$L$46</f>
        <v>0</v>
      </c>
      <c r="F26" s="208">
        <f>'(iii) Key Expert'!$L$46</f>
        <v>0</v>
      </c>
      <c r="G26" s="208">
        <f>'(iii) Key Expert'!$L$46</f>
        <v>0</v>
      </c>
      <c r="H26" s="208">
        <f>'(iii) Key Expert'!$L$46</f>
        <v>0</v>
      </c>
      <c r="I26" s="208">
        <f>'(iii) Key Expert'!$L$46</f>
        <v>0</v>
      </c>
      <c r="J26" s="196">
        <f t="shared" si="2"/>
        <v>0</v>
      </c>
    </row>
    <row r="27" spans="1:10" ht="23.25" customHeight="1" x14ac:dyDescent="0.15">
      <c r="A27" s="173"/>
      <c r="B27" s="172" t="s">
        <v>101</v>
      </c>
      <c r="C27" s="206" t="s">
        <v>129</v>
      </c>
      <c r="D27" s="209">
        <v>3</v>
      </c>
      <c r="E27" s="209">
        <f>'(iii) Key Expert'!$L$52</f>
        <v>0</v>
      </c>
      <c r="F27" s="209">
        <f>'(iii) Key Expert'!$L$52</f>
        <v>0</v>
      </c>
      <c r="G27" s="209">
        <f>'(iii) Key Expert'!$L$52</f>
        <v>0</v>
      </c>
      <c r="H27" s="209">
        <f>'(iii) Key Expert'!$L$52</f>
        <v>0</v>
      </c>
      <c r="I27" s="209">
        <f>'(iii) Key Expert'!$L$52</f>
        <v>0</v>
      </c>
      <c r="J27" s="226">
        <f t="shared" si="2"/>
        <v>0</v>
      </c>
    </row>
    <row r="28" spans="1:10" ht="23.25" customHeight="1" thickBot="1" x14ac:dyDescent="0.2">
      <c r="A28" s="272" t="s">
        <v>130</v>
      </c>
      <c r="B28" s="303"/>
      <c r="C28" s="304"/>
      <c r="D28" s="210">
        <f>SUM(D20:D27)</f>
        <v>50</v>
      </c>
      <c r="E28" s="219">
        <f>SUM(E20:E27)</f>
        <v>0</v>
      </c>
      <c r="F28" s="219">
        <f>SUM(F20:F27)</f>
        <v>0</v>
      </c>
      <c r="G28" s="219">
        <f t="shared" ref="G28:I28" si="3">SUM(G20:G27)</f>
        <v>0</v>
      </c>
      <c r="H28" s="219">
        <f t="shared" si="3"/>
        <v>0</v>
      </c>
      <c r="I28" s="219">
        <f t="shared" si="3"/>
        <v>0</v>
      </c>
      <c r="J28" s="218">
        <f t="shared" si="2"/>
        <v>0</v>
      </c>
    </row>
    <row r="29" spans="1:10" ht="24" customHeight="1" x14ac:dyDescent="0.15">
      <c r="A29" s="177" t="s">
        <v>131</v>
      </c>
      <c r="B29" s="313" t="s">
        <v>132</v>
      </c>
      <c r="C29" s="313"/>
      <c r="D29" s="313"/>
      <c r="E29" s="313"/>
      <c r="F29" s="313"/>
      <c r="G29" s="313"/>
      <c r="H29" s="313"/>
      <c r="I29" s="313"/>
      <c r="J29" s="314"/>
    </row>
    <row r="30" spans="1:10" ht="24" customHeight="1" x14ac:dyDescent="0.15">
      <c r="A30" s="179"/>
      <c r="B30" s="170" t="s">
        <v>69</v>
      </c>
      <c r="C30" s="211" t="s">
        <v>133</v>
      </c>
      <c r="D30" s="207">
        <v>2</v>
      </c>
      <c r="E30" s="220">
        <f>'(iv)Suitability'!$F$9</f>
        <v>0</v>
      </c>
      <c r="F30" s="220">
        <f>'(iv)Suitability'!$F$9</f>
        <v>0</v>
      </c>
      <c r="G30" s="220">
        <f>'(iv)Suitability'!$F$9</f>
        <v>0</v>
      </c>
      <c r="H30" s="220">
        <f>'(iv)Suitability'!$F$9</f>
        <v>0</v>
      </c>
      <c r="I30" s="220">
        <f>'(iv)Suitability'!$F$9</f>
        <v>0</v>
      </c>
      <c r="J30" s="224">
        <f t="shared" ref="J30:J33" si="4">AVERAGE(E30:I30)</f>
        <v>0</v>
      </c>
    </row>
    <row r="31" spans="1:10" ht="24" customHeight="1" x14ac:dyDescent="0.15">
      <c r="A31" s="179"/>
      <c r="B31" s="171" t="s">
        <v>82</v>
      </c>
      <c r="C31" s="212" t="s">
        <v>110</v>
      </c>
      <c r="D31" s="208">
        <v>1</v>
      </c>
      <c r="E31" s="221">
        <f>'(iv)Suitability'!$F$10</f>
        <v>0</v>
      </c>
      <c r="F31" s="221">
        <f>'(iv)Suitability'!$F$10</f>
        <v>0</v>
      </c>
      <c r="G31" s="221">
        <f>'(iv)Suitability'!$F$10</f>
        <v>0</v>
      </c>
      <c r="H31" s="221">
        <f>'(iv)Suitability'!$F$10</f>
        <v>0</v>
      </c>
      <c r="I31" s="221">
        <f>'(iv)Suitability'!$F$10</f>
        <v>0</v>
      </c>
      <c r="J31" s="196">
        <f t="shared" si="4"/>
        <v>0</v>
      </c>
    </row>
    <row r="32" spans="1:10" ht="24" customHeight="1" x14ac:dyDescent="0.15">
      <c r="A32" s="179"/>
      <c r="B32" s="172" t="s">
        <v>88</v>
      </c>
      <c r="C32" s="213" t="s">
        <v>111</v>
      </c>
      <c r="D32" s="209">
        <v>2</v>
      </c>
      <c r="E32" s="222">
        <f>'(iv)Suitability'!$F$11</f>
        <v>0</v>
      </c>
      <c r="F32" s="222">
        <f>'(iv)Suitability'!$F$11</f>
        <v>0</v>
      </c>
      <c r="G32" s="222">
        <f>'(iv)Suitability'!$F$11</f>
        <v>0</v>
      </c>
      <c r="H32" s="222">
        <f>'(iv)Suitability'!$F$11</f>
        <v>0</v>
      </c>
      <c r="I32" s="222">
        <f>'(iv)Suitability'!$F$11</f>
        <v>0</v>
      </c>
      <c r="J32" s="226">
        <f t="shared" si="4"/>
        <v>0</v>
      </c>
    </row>
    <row r="33" spans="1:10" ht="24" customHeight="1" thickBot="1" x14ac:dyDescent="0.2">
      <c r="A33" s="272" t="s">
        <v>134</v>
      </c>
      <c r="B33" s="303"/>
      <c r="C33" s="304"/>
      <c r="D33" s="210">
        <f>SUM(D30:D32)</f>
        <v>5</v>
      </c>
      <c r="E33" s="219">
        <f>SUM(E30:E32)</f>
        <v>0</v>
      </c>
      <c r="F33" s="219">
        <f t="shared" ref="F33:I33" si="5">SUM(F30:F32)</f>
        <v>0</v>
      </c>
      <c r="G33" s="219">
        <f t="shared" si="5"/>
        <v>0</v>
      </c>
      <c r="H33" s="219">
        <f t="shared" si="5"/>
        <v>0</v>
      </c>
      <c r="I33" s="219">
        <f t="shared" si="5"/>
        <v>0</v>
      </c>
      <c r="J33" s="224">
        <f t="shared" si="4"/>
        <v>0</v>
      </c>
    </row>
    <row r="34" spans="1:10" ht="23.25" customHeight="1" thickBot="1" x14ac:dyDescent="0.2">
      <c r="A34" s="307" t="s">
        <v>135</v>
      </c>
      <c r="B34" s="308"/>
      <c r="C34" s="309"/>
      <c r="D34" s="214">
        <f>D13+D18+D28+D33</f>
        <v>100</v>
      </c>
      <c r="E34" s="223">
        <f>E13+E18+E28+E33</f>
        <v>0</v>
      </c>
      <c r="F34" s="223">
        <f t="shared" ref="F34:I34" si="6">F13+F18+F28+F33</f>
        <v>0</v>
      </c>
      <c r="G34" s="223">
        <f t="shared" si="6"/>
        <v>0</v>
      </c>
      <c r="H34" s="223">
        <f t="shared" si="6"/>
        <v>0</v>
      </c>
      <c r="I34" s="223">
        <f t="shared" si="6"/>
        <v>0</v>
      </c>
      <c r="J34" s="225">
        <f>AVERAGE(E34:I34)</f>
        <v>0</v>
      </c>
    </row>
    <row r="37" spans="1:10" ht="28.5" x14ac:dyDescent="0.15">
      <c r="C37" s="84" t="s">
        <v>143</v>
      </c>
    </row>
    <row r="38" spans="1:10" ht="24" customHeight="1" x14ac:dyDescent="0.15">
      <c r="C38" s="84" t="s">
        <v>143</v>
      </c>
      <c r="D38" s="84"/>
      <c r="E38" s="84"/>
      <c r="F38" s="84"/>
      <c r="G38" s="84"/>
      <c r="H38" s="84"/>
      <c r="I38" s="84"/>
      <c r="J38" s="84"/>
    </row>
    <row r="39" spans="1:10" ht="22.15" customHeight="1" x14ac:dyDescent="0.15">
      <c r="C39" s="84" t="s">
        <v>143</v>
      </c>
      <c r="D39" s="84"/>
      <c r="E39" s="84"/>
      <c r="F39" s="84"/>
      <c r="G39" s="84"/>
      <c r="H39" s="84"/>
      <c r="I39" s="84"/>
      <c r="J39" s="84"/>
    </row>
    <row r="40" spans="1:10" ht="22.15" customHeight="1" x14ac:dyDescent="0.15">
      <c r="C40" s="84" t="s">
        <v>143</v>
      </c>
      <c r="D40" s="84"/>
      <c r="E40" s="84"/>
      <c r="F40" s="84"/>
      <c r="G40" s="84"/>
      <c r="H40" s="84"/>
      <c r="I40" s="84"/>
      <c r="J40" s="84"/>
    </row>
    <row r="41" spans="1:10" ht="22.15" customHeight="1" x14ac:dyDescent="0.15">
      <c r="C41" s="84" t="s">
        <v>143</v>
      </c>
      <c r="D41" s="84"/>
      <c r="E41" s="84"/>
      <c r="F41" s="84"/>
      <c r="G41" s="84"/>
      <c r="H41" s="84"/>
      <c r="I41" s="84"/>
      <c r="J41" s="84"/>
    </row>
  </sheetData>
  <mergeCells count="14">
    <mergeCell ref="B29:J29"/>
    <mergeCell ref="A28:C28"/>
    <mergeCell ref="A33:C33"/>
    <mergeCell ref="A34:C34"/>
    <mergeCell ref="A3:G3"/>
    <mergeCell ref="A6:E6"/>
    <mergeCell ref="B8:C8"/>
    <mergeCell ref="A13:C13"/>
    <mergeCell ref="B19:J19"/>
    <mergeCell ref="A18:C18"/>
    <mergeCell ref="C5:H5"/>
    <mergeCell ref="A7:J7"/>
    <mergeCell ref="B14:J14"/>
    <mergeCell ref="B9:H9"/>
  </mergeCells>
  <phoneticPr fontId="1"/>
  <pageMargins left="0.7" right="0.7" top="0.75" bottom="0.75" header="0.3" footer="0.3"/>
  <pageSetup paperSize="9" scale="70" fitToHeight="0" orientation="portrait" r:id="rId1"/>
  <headerFooter>
    <oddFooter>&amp;C&amp;"Times New Roman,標準"&amp;P/&amp;N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(i)Experience</vt:lpstr>
      <vt:lpstr>(ii)Adequacy</vt:lpstr>
      <vt:lpstr>(iii) Key Expert</vt:lpstr>
      <vt:lpstr>(iv)Suitability</vt:lpstr>
      <vt:lpstr>(v) Summary</vt:lpstr>
      <vt:lpstr>(v) Summary (2)</vt:lpstr>
      <vt:lpstr>'(i)Experience'!Print_Area</vt:lpstr>
      <vt:lpstr>'(ii)Adequacy'!Print_Area</vt:lpstr>
      <vt:lpstr>'(iii) Key Expert'!Print_Area</vt:lpstr>
      <vt:lpstr>'(iv)Suitability'!Print_Area</vt:lpstr>
      <vt:lpstr>'(v) Summary'!Print_Area</vt:lpstr>
      <vt:lpstr>'(v) Summary (2)'!Print_Area</vt:lpstr>
      <vt:lpstr>'(iii) Key Expert'!Print_Titles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JICS</dc:creator>
  <cp:keywords/>
  <dc:description/>
  <cp:lastModifiedBy>LPPSD</cp:lastModifiedBy>
  <cp:revision/>
  <dcterms:created xsi:type="dcterms:W3CDTF">2017-01-14T05:53:07Z</dcterms:created>
  <dcterms:modified xsi:type="dcterms:W3CDTF">2022-03-25T02:48:39Z</dcterms:modified>
  <cp:category/>
  <cp:contentStatus/>
</cp:coreProperties>
</file>