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0822\Desktop\対応中\★経理処理GL改訂説明会資料\8_ウェブサイト掲載\お知らせ２添付データ\"/>
    </mc:Choice>
  </mc:AlternateContent>
  <bookViews>
    <workbookView xWindow="1872" yWindow="0" windowWidth="16800" windowHeight="12036" tabRatio="826" firstSheet="3" activeTab="7"/>
  </bookViews>
  <sheets>
    <sheet name="使用方法" sheetId="6" r:id="rId1"/>
    <sheet name="【契約】契約金額内訳書" sheetId="7" r:id="rId2"/>
    <sheet name="【契約】別表 報酬内訳" sheetId="8" r:id="rId3"/>
    <sheet name="【入札】総表" sheetId="1" r:id="rId4"/>
    <sheet name="【入札】報酬・旅費(航空賃)" sheetId="2" r:id="rId5"/>
    <sheet name="【入札】旅費(その他)" sheetId="3" r:id="rId6"/>
    <sheet name="【入札】一般業務費・機材費・再委託費" sheetId="5" r:id="rId7"/>
    <sheet name="【※入札時不要】コロナ対策経費" sheetId="11" r:id="rId8"/>
    <sheet name="業務従事者名簿" sheetId="12" r:id="rId9"/>
    <sheet name="データ" sheetId="9"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DATA">#REF!</definedName>
    <definedName name="_xlnm.Print_Area" localSheetId="7">【※入札時不要】コロナ対策経費!$A$1:$F$13</definedName>
    <definedName name="_xlnm.Print_Area" localSheetId="1">【契約】契約金額内訳書!$A$1:$K$39</definedName>
    <definedName name="_xlnm.Print_Area" localSheetId="2">'【契約】別表 報酬内訳'!$A$1:$F$12</definedName>
    <definedName name="_xlnm.Print_Area" localSheetId="3">【入札】総表!$A$1:$C$29</definedName>
    <definedName name="_xlnm.Print_Area" localSheetId="8">業務従事者名簿!$A$1:$G$17</definedName>
    <definedName name="USD" localSheetId="7">[1]一般業務費・機材費・再委託費!#REF!</definedName>
    <definedName name="USD">[1]一般業務費・機材費・再委託費!#REF!</definedName>
    <definedName name="コンサルタントによる見積">#REF!</definedName>
    <definedName name="ドルレート">#REF!</definedName>
    <definedName name="一般業務費合計">'[2]一般業務費（２）'!$F$60</definedName>
    <definedName name="一般業務費地域分類">#REF!</definedName>
    <definedName name="隔離">#REF!</definedName>
    <definedName name="間接費合計">#REF!</definedName>
    <definedName name="基盤整備費合計">'[3]一般業務費（２）'!#REF!</definedName>
    <definedName name="基本人件費">#REF!</definedName>
    <definedName name="技術交換費合計">#REF!</definedName>
    <definedName name="業務分類">#REF!</definedName>
    <definedName name="勤務地">[4]月報2!$X$2:$X$4</definedName>
    <definedName name="契約">[5]様式1!$O$4:$O$6</definedName>
    <definedName name="契約年度">#REF!</definedName>
    <definedName name="経路">[5]様式2_4旅費!$C$26:$C$29</definedName>
    <definedName name="現地">'[3]一般業務費（１）'!#REF!</definedName>
    <definedName name="現地業務費合計">'[3]一般業務費（１）'!#REF!</definedName>
    <definedName name="現地調査人月">#REF!</definedName>
    <definedName name="現地通貨">[6]LookUp!$B$3</definedName>
    <definedName name="現地通貨レート">#REF!</definedName>
    <definedName name="口座種別">[4]入力シート!$G$2:$G$4</definedName>
    <definedName name="航空運賃">#REF!</definedName>
    <definedName name="航空賃C">#REF!</definedName>
    <definedName name="航空賃Y">#REF!</definedName>
    <definedName name="国一覧">#REF!</definedName>
    <definedName name="国内旅費">#REF!</definedName>
    <definedName name="国別地域分類表">#REF!</definedName>
    <definedName name="資機材費合計">#REF!</definedName>
    <definedName name="従事者基礎情報">[7]従事者基礎情報!$A$4:$G$23</definedName>
    <definedName name="処理">[8]単価!$G$3:$G$6</definedName>
    <definedName name="前払">'[4]別紙前払請求内訳 '!$K$2:$K$3</definedName>
    <definedName name="打合簿">#REF!</definedName>
    <definedName name="単価表">[7]従事者基礎情報!$I$6:$L$11</definedName>
    <definedName name="地域">#REF!</definedName>
    <definedName name="地域分類">#REF!</definedName>
    <definedName name="地域毎一般業務費単価">#REF!</definedName>
    <definedName name="調査旅費合計">#REF!</definedName>
    <definedName name="直人費コンサル">#REF!</definedName>
    <definedName name="直人費合計">#REF!</definedName>
    <definedName name="直接経費">#REF!</definedName>
    <definedName name="直接費">#REF!</definedName>
    <definedName name="通訳単価">#REF!</definedName>
    <definedName name="定率化">#REF!</definedName>
    <definedName name="内外選択">[8]単価!$F$3:$F$4</definedName>
    <definedName name="年度毎月額単価表">[9]従事者基礎情報!$I$14:$N$20</definedName>
    <definedName name="分類">[5]従事者明細!$K$4:$K$7</definedName>
    <definedName name="報告書作成費合計">#REF!</definedName>
    <definedName name="無償以外単価">#REF!</definedName>
    <definedName name="無償単価">#REF!</definedName>
    <definedName name="様式番号">#REF!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7" l="1"/>
  <c r="E8" i="3"/>
  <c r="I8" i="3"/>
  <c r="I19" i="3"/>
  <c r="G8" i="3"/>
  <c r="G7" i="3"/>
  <c r="H17" i="7"/>
  <c r="F8" i="7"/>
  <c r="F22" i="7"/>
  <c r="F24" i="7"/>
  <c r="F26" i="7"/>
  <c r="E5" i="11"/>
  <c r="E6" i="11"/>
  <c r="E7" i="11"/>
  <c r="E8" i="11"/>
  <c r="E9" i="11"/>
  <c r="E10" i="11"/>
  <c r="E12" i="11" s="1"/>
  <c r="E11" i="11"/>
  <c r="F5" i="7"/>
  <c r="E7" i="3"/>
  <c r="H7" i="3"/>
  <c r="I7" i="3"/>
  <c r="H9" i="3"/>
  <c r="H10" i="3"/>
  <c r="H11" i="3"/>
  <c r="H12" i="3"/>
  <c r="H13" i="3"/>
  <c r="H14" i="3"/>
  <c r="H15" i="3"/>
  <c r="H16" i="3"/>
  <c r="H17" i="3"/>
  <c r="H18" i="3"/>
  <c r="H8" i="3"/>
  <c r="G9" i="3"/>
  <c r="G10" i="3"/>
  <c r="G11" i="3"/>
  <c r="G12" i="3"/>
  <c r="G13" i="3"/>
  <c r="G14" i="3"/>
  <c r="G15" i="3"/>
  <c r="G16" i="3"/>
  <c r="G17" i="3"/>
  <c r="G18" i="3"/>
  <c r="E9" i="3"/>
  <c r="E10" i="3"/>
  <c r="E11" i="3"/>
  <c r="E12" i="3"/>
  <c r="E13" i="3"/>
  <c r="E14" i="3"/>
  <c r="E15" i="3"/>
  <c r="E16" i="3"/>
  <c r="E17" i="3"/>
  <c r="E18" i="3"/>
  <c r="D5" i="8"/>
  <c r="D6" i="8"/>
  <c r="D7" i="8"/>
  <c r="D8" i="8"/>
  <c r="D9" i="8"/>
  <c r="D10" i="8"/>
  <c r="D11" i="8"/>
  <c r="D4" i="8"/>
  <c r="C5" i="8"/>
  <c r="E5" i="8"/>
  <c r="C6" i="8"/>
  <c r="E6" i="8"/>
  <c r="C7" i="8"/>
  <c r="C8" i="8"/>
  <c r="C9" i="8"/>
  <c r="C10" i="8"/>
  <c r="E10" i="8"/>
  <c r="C11" i="8"/>
  <c r="E8" i="8"/>
  <c r="C4" i="8"/>
  <c r="B5" i="8"/>
  <c r="B6" i="8"/>
  <c r="B7" i="8"/>
  <c r="B8" i="8"/>
  <c r="B9" i="8"/>
  <c r="B10" i="8"/>
  <c r="B11" i="8"/>
  <c r="B4" i="8"/>
  <c r="A5" i="8"/>
  <c r="A6" i="8"/>
  <c r="A7" i="8"/>
  <c r="A8" i="8"/>
  <c r="A9" i="8"/>
  <c r="A10" i="8"/>
  <c r="A11" i="8"/>
  <c r="A4" i="8"/>
  <c r="E7" i="8"/>
  <c r="E11" i="8"/>
  <c r="E9" i="8"/>
  <c r="E4" i="8"/>
  <c r="D12" i="8"/>
  <c r="E12" i="8"/>
  <c r="E13" i="8"/>
  <c r="E29" i="5"/>
  <c r="E28" i="5"/>
  <c r="E27" i="5"/>
  <c r="E26" i="5"/>
  <c r="E25" i="5"/>
  <c r="E38" i="5"/>
  <c r="E37" i="5"/>
  <c r="E36" i="5"/>
  <c r="E35" i="5"/>
  <c r="E34" i="5"/>
  <c r="E20" i="5"/>
  <c r="E19" i="5"/>
  <c r="E18" i="5"/>
  <c r="E17" i="5"/>
  <c r="E16" i="5"/>
  <c r="E6" i="5"/>
  <c r="E7" i="5"/>
  <c r="E8" i="5"/>
  <c r="E9" i="5"/>
  <c r="E10" i="5"/>
  <c r="E11" i="5"/>
  <c r="E5" i="5"/>
  <c r="B8" i="3"/>
  <c r="B9" i="3"/>
  <c r="B10" i="3"/>
  <c r="B11" i="3"/>
  <c r="B12" i="3"/>
  <c r="B13" i="3"/>
  <c r="B14" i="3"/>
  <c r="B15" i="3"/>
  <c r="B16" i="3"/>
  <c r="B17" i="3"/>
  <c r="B18" i="3"/>
  <c r="B7" i="3"/>
  <c r="E21" i="5"/>
  <c r="C14" i="5"/>
  <c r="B20" i="1"/>
  <c r="E12" i="5"/>
  <c r="C3" i="5"/>
  <c r="I18" i="3"/>
  <c r="I13" i="3"/>
  <c r="I9" i="3"/>
  <c r="I10" i="3"/>
  <c r="I17" i="3"/>
  <c r="I14" i="3"/>
  <c r="I16" i="3"/>
  <c r="I15" i="3"/>
  <c r="I12" i="3"/>
  <c r="I11" i="3"/>
  <c r="E39" i="5"/>
  <c r="C32" i="5"/>
  <c r="B22" i="1"/>
  <c r="E30" i="5"/>
  <c r="C23" i="5"/>
  <c r="B21" i="1"/>
  <c r="A23" i="2"/>
  <c r="E23" i="2"/>
  <c r="A24" i="2"/>
  <c r="E24" i="2"/>
  <c r="A25" i="2"/>
  <c r="E25" i="2"/>
  <c r="A26" i="2"/>
  <c r="E26" i="2"/>
  <c r="A27" i="2"/>
  <c r="E27" i="2"/>
  <c r="A28" i="2"/>
  <c r="E28" i="2"/>
  <c r="A29" i="2"/>
  <c r="E29" i="2"/>
  <c r="A22" i="2"/>
  <c r="E22" i="2"/>
  <c r="E8" i="2"/>
  <c r="E9" i="2"/>
  <c r="E10" i="2"/>
  <c r="E11" i="2"/>
  <c r="E12" i="2"/>
  <c r="E13" i="2"/>
  <c r="E14" i="2"/>
  <c r="E7" i="2"/>
  <c r="D15" i="2"/>
  <c r="D3" i="3"/>
  <c r="E15" i="2"/>
  <c r="E30" i="2"/>
  <c r="C18" i="2"/>
  <c r="B18" i="1"/>
  <c r="C4" i="2"/>
  <c r="C3" i="2"/>
  <c r="B15" i="1"/>
  <c r="C17" i="2"/>
  <c r="B17" i="1"/>
  <c r="B24" i="1"/>
  <c r="B19" i="1"/>
  <c r="L15" i="7"/>
  <c r="M15" i="7"/>
  <c r="B26" i="1"/>
  <c r="B28" i="1"/>
  <c r="C3" i="11" l="1"/>
  <c r="F29" i="7"/>
  <c r="F7" i="7" s="1"/>
  <c r="F31" i="7" s="1"/>
  <c r="F33" i="7" l="1"/>
  <c r="F35" i="7" s="1"/>
</calcChain>
</file>

<file path=xl/comments1.xml><?xml version="1.0" encoding="utf-8"?>
<comments xmlns="http://schemas.openxmlformats.org/spreadsheetml/2006/main">
  <authors>
    <author>契約第1課　津田</author>
    <author>小菅</author>
    <author>契約第1課</author>
  </authors>
  <commentList>
    <comment ref="A3" authorId="0" shapeId="0">
      <text>
        <r>
          <rPr>
            <b/>
            <sz val="10"/>
            <color indexed="81"/>
            <rFont val="MS P ゴシック"/>
            <family val="3"/>
            <charset val="128"/>
          </rPr>
          <t>プルダウンより以下を選択
・契約書提出時→契約金額内訳書
・ゼロ号打合簿提出時→契約金額詳細内訳書</t>
        </r>
        <r>
          <rPr>
            <b/>
            <sz val="9"/>
            <color indexed="81"/>
            <rFont val="MS P ゴシック"/>
            <family val="3"/>
            <charset val="128"/>
          </rPr>
          <t xml:space="preserve">
</t>
        </r>
      </text>
    </comment>
    <comment ref="G8" authorId="1" shapeId="0">
      <text>
        <r>
          <rPr>
            <b/>
            <sz val="10"/>
            <color indexed="81"/>
            <rFont val="MS P ゴシック"/>
            <family val="3"/>
            <charset val="128"/>
          </rPr>
          <t>全てのクリーム色のセルはプルダウンで選択できます。
・円
・円（定額計上）
・円（一式）</t>
        </r>
      </text>
    </comment>
    <comment ref="I17" authorId="2" shapeId="0">
      <text>
        <r>
          <rPr>
            <b/>
            <sz val="9"/>
            <color indexed="81"/>
            <rFont val="MS P ゴシック"/>
            <family val="3"/>
            <charset val="128"/>
          </rPr>
          <t>各契約に応じ「総人月」や「人日」に変更可能です。</t>
        </r>
        <r>
          <rPr>
            <sz val="9"/>
            <color indexed="81"/>
            <rFont val="MS P ゴシック"/>
            <family val="3"/>
            <charset val="128"/>
          </rPr>
          <t xml:space="preserve">
</t>
        </r>
      </text>
    </comment>
    <comment ref="B18" authorId="0" shapeId="0">
      <text>
        <r>
          <rPr>
            <b/>
            <sz val="10"/>
            <color indexed="81"/>
            <rFont val="MS P ゴシック"/>
            <family val="3"/>
            <charset val="128"/>
          </rPr>
          <t>定額計上がない場合は削除</t>
        </r>
        <r>
          <rPr>
            <sz val="9"/>
            <color indexed="81"/>
            <rFont val="MS P ゴシック"/>
            <family val="3"/>
            <charset val="128"/>
          </rPr>
          <t xml:space="preserve">
</t>
        </r>
      </text>
    </comment>
    <comment ref="A37" authorId="1" shapeId="0">
      <text>
        <r>
          <rPr>
            <b/>
            <sz val="9"/>
            <color indexed="81"/>
            <rFont val="MS P ゴシック"/>
            <family val="3"/>
            <charset val="128"/>
          </rPr>
          <t>契約時に精算方法など、特記事項を記載。</t>
        </r>
      </text>
    </comment>
  </commentList>
</comments>
</file>

<file path=xl/comments2.xml><?xml version="1.0" encoding="utf-8"?>
<comments xmlns="http://schemas.openxmlformats.org/spreadsheetml/2006/main">
  <authors>
    <author>小菅</author>
  </authors>
  <commentList>
    <comment ref="C5" authorId="0" shapeId="0">
      <text>
        <r>
          <rPr>
            <b/>
            <sz val="9"/>
            <color indexed="81"/>
            <rFont val="MS P ゴシック"/>
            <family val="3"/>
            <charset val="128"/>
          </rPr>
          <t>日付を入力してください。</t>
        </r>
      </text>
    </comment>
    <comment ref="B7" authorId="0" shapeId="0">
      <text>
        <r>
          <rPr>
            <b/>
            <sz val="9"/>
            <color indexed="81"/>
            <rFont val="MS P ゴシック"/>
            <family val="3"/>
            <charset val="128"/>
          </rPr>
          <t>商号／名称を入力してください。</t>
        </r>
      </text>
    </comment>
    <comment ref="A9" authorId="0" shapeId="0">
      <text>
        <r>
          <rPr>
            <b/>
            <sz val="9"/>
            <color indexed="81"/>
            <rFont val="MS P ゴシック"/>
            <family val="3"/>
            <charset val="128"/>
          </rPr>
          <t>件名を入力してください。</t>
        </r>
      </text>
    </comment>
  </commentList>
</comments>
</file>

<file path=xl/comments3.xml><?xml version="1.0" encoding="utf-8"?>
<comments xmlns="http://schemas.openxmlformats.org/spreadsheetml/2006/main">
  <authors>
    <author>契約第1課　津田</author>
  </authors>
  <commentList>
    <comment ref="G6" authorId="0" shapeId="0">
      <text>
        <r>
          <rPr>
            <b/>
            <sz val="10"/>
            <color indexed="81"/>
            <rFont val="MS P ゴシック"/>
            <family val="3"/>
            <charset val="128"/>
          </rPr>
          <t>宿泊費を現地日数-２日で設定しています。現地日数-1日となる場合は手修正してください。</t>
        </r>
      </text>
    </comment>
  </commentList>
</comments>
</file>

<file path=xl/sharedStrings.xml><?xml version="1.0" encoding="utf-8"?>
<sst xmlns="http://schemas.openxmlformats.org/spreadsheetml/2006/main" count="221" uniqueCount="130">
  <si>
    <t>【使用方法】</t>
    <rPh sb="1" eb="3">
      <t>シヨウ</t>
    </rPh>
    <rPh sb="3" eb="5">
      <t>ホウホウ</t>
    </rPh>
    <phoneticPr fontId="9"/>
  </si>
  <si>
    <t xml:space="preserve">[附属書Ⅲ] </t>
    <phoneticPr fontId="5"/>
  </si>
  <si>
    <t>Ⅰ．報酬</t>
    <phoneticPr fontId="5"/>
  </si>
  <si>
    <t>円(内訳別表)</t>
    <rPh sb="0" eb="1">
      <t>エン</t>
    </rPh>
    <rPh sb="2" eb="4">
      <t>ウチワケ</t>
    </rPh>
    <rPh sb="4" eb="5">
      <t>ベツ</t>
    </rPh>
    <rPh sb="5" eb="6">
      <t>ヒョウ</t>
    </rPh>
    <phoneticPr fontId="5"/>
  </si>
  <si>
    <t>Ⅱ．直接経費</t>
    <phoneticPr fontId="5"/>
  </si>
  <si>
    <t>円</t>
    <rPh sb="0" eb="1">
      <t>エン</t>
    </rPh>
    <phoneticPr fontId="5"/>
  </si>
  <si>
    <t>（１）旅費（航空賃）</t>
    <phoneticPr fontId="5"/>
  </si>
  <si>
    <t>内訳：</t>
    <rPh sb="0" eb="2">
      <t>ウチワケ</t>
    </rPh>
    <phoneticPr fontId="5"/>
  </si>
  <si>
    <t>1)</t>
    <phoneticPr fontId="5"/>
  </si>
  <si>
    <t>Cクラス</t>
    <phoneticPr fontId="5"/>
  </si>
  <si>
    <t>円×</t>
    <rPh sb="0" eb="1">
      <t>エン</t>
    </rPh>
    <phoneticPr fontId="5"/>
  </si>
  <si>
    <t>往復＝</t>
    <rPh sb="0" eb="2">
      <t>オウフク</t>
    </rPh>
    <phoneticPr fontId="5"/>
  </si>
  <si>
    <t>2)</t>
    <phoneticPr fontId="5"/>
  </si>
  <si>
    <t>Yクラス</t>
    <phoneticPr fontId="5"/>
  </si>
  <si>
    <t>↓入札金額内訳書記載の現地関連費</t>
    <rPh sb="1" eb="3">
      <t>ニュウサツ</t>
    </rPh>
    <rPh sb="3" eb="5">
      <t>キンガク</t>
    </rPh>
    <rPh sb="5" eb="8">
      <t>ウチワケショ</t>
    </rPh>
    <rPh sb="8" eb="10">
      <t>キサイ</t>
    </rPh>
    <rPh sb="11" eb="13">
      <t>ゲンチ</t>
    </rPh>
    <rPh sb="13" eb="15">
      <t>カンレン</t>
    </rPh>
    <rPh sb="15" eb="16">
      <t>ヒ</t>
    </rPh>
    <phoneticPr fontId="5"/>
  </si>
  <si>
    <t>（２）現地関連費</t>
    <phoneticPr fontId="5"/>
  </si>
  <si>
    <t>人月＝</t>
    <rPh sb="0" eb="2">
      <t>ニンゲツ</t>
    </rPh>
    <phoneticPr fontId="5"/>
  </si>
  <si>
    <t>（３）国内関連費</t>
    <phoneticPr fontId="5"/>
  </si>
  <si>
    <t>（４）機材費</t>
    <phoneticPr fontId="5"/>
  </si>
  <si>
    <t>（５）再委託費</t>
    <phoneticPr fontId="5"/>
  </si>
  <si>
    <t>Ⅲ．小計（Ⅰ+Ⅱ）</t>
    <phoneticPr fontId="5"/>
  </si>
  <si>
    <t>Ⅳ．消費税及び地方消費税の合計</t>
    <rPh sb="13" eb="15">
      <t>ゴウケイ</t>
    </rPh>
    <phoneticPr fontId="5"/>
  </si>
  <si>
    <t>円 （10％）</t>
    <phoneticPr fontId="5"/>
  </si>
  <si>
    <t>Ⅴ．合計</t>
    <phoneticPr fontId="5"/>
  </si>
  <si>
    <t> 定額計上した直接経費は、証拠書類に基づき精算する。</t>
    <rPh sb="14" eb="16">
      <t>ショウコ</t>
    </rPh>
    <rPh sb="16" eb="18">
      <t>ショルイ</t>
    </rPh>
    <phoneticPr fontId="5"/>
  </si>
  <si>
    <t>別表：報酬内訳</t>
    <phoneticPr fontId="5"/>
  </si>
  <si>
    <t>担当業務</t>
    <rPh sb="0" eb="2">
      <t>タントウ</t>
    </rPh>
    <rPh sb="2" eb="4">
      <t>ギョウム</t>
    </rPh>
    <phoneticPr fontId="5"/>
  </si>
  <si>
    <t>格付
(号)</t>
    <rPh sb="0" eb="2">
      <t>カクヅケ</t>
    </rPh>
    <rPh sb="4" eb="5">
      <t>ゴウ</t>
    </rPh>
    <phoneticPr fontId="5"/>
  </si>
  <si>
    <t>月額（円）</t>
    <phoneticPr fontId="5"/>
  </si>
  <si>
    <t xml:space="preserve">業務人月 </t>
    <rPh sb="0" eb="2">
      <t>ギョウム</t>
    </rPh>
    <rPh sb="2" eb="4">
      <t>ニンゲツ</t>
    </rPh>
    <phoneticPr fontId="5"/>
  </si>
  <si>
    <t>金額（円）</t>
    <rPh sb="0" eb="2">
      <t>キンガク</t>
    </rPh>
    <phoneticPr fontId="5"/>
  </si>
  <si>
    <t>備考</t>
    <rPh sb="0" eb="2">
      <t>ビコウ</t>
    </rPh>
    <phoneticPr fontId="5"/>
  </si>
  <si>
    <t>合計</t>
    <rPh sb="0" eb="2">
      <t>ゴウケイ</t>
    </rPh>
    <phoneticPr fontId="5"/>
  </si>
  <si>
    <t>（別添様式１）</t>
  </si>
  <si>
    <t>入札金額内訳書</t>
    <phoneticPr fontId="5"/>
  </si>
  <si>
    <t>●株式会社　</t>
    <rPh sb="1" eb="3">
      <t>カブシキ</t>
    </rPh>
    <rPh sb="3" eb="5">
      <t>ガイシャ</t>
    </rPh>
    <phoneticPr fontId="5"/>
  </si>
  <si>
    <t>件名：××案件</t>
    <rPh sb="5" eb="7">
      <t>アンケン</t>
    </rPh>
    <phoneticPr fontId="5"/>
  </si>
  <si>
    <t>（一般競争入札（総合評価落札方式））</t>
  </si>
  <si>
    <t>標記一般競争入札において応札した入札金額の内訳を以下のとおり提示します。</t>
  </si>
  <si>
    <t>Ⅰ　報酬</t>
  </si>
  <si>
    <t>円</t>
  </si>
  <si>
    <t>Ⅱ　直接経費</t>
  </si>
  <si>
    <t>円</t>
    <phoneticPr fontId="5"/>
  </si>
  <si>
    <t>（１）旅費（航空賃）</t>
  </si>
  <si>
    <t>（２）現地関連費（旅費：日当・宿泊費、一般業務費）</t>
    <phoneticPr fontId="5"/>
  </si>
  <si>
    <t>（３）国内関連費（一般業務費（報告書印刷費等））</t>
    <phoneticPr fontId="5"/>
  </si>
  <si>
    <t>消費税及び地方消費税の合計金額</t>
    <phoneticPr fontId="5"/>
  </si>
  <si>
    <t>総　計</t>
    <phoneticPr fontId="5"/>
  </si>
  <si>
    <t>（別添様式１－２）</t>
  </si>
  <si>
    <t>　　　　　　　　　</t>
    <phoneticPr fontId="5"/>
  </si>
  <si>
    <t>担当業務</t>
  </si>
  <si>
    <t>格付</t>
  </si>
  <si>
    <t>月額（円）</t>
  </si>
  <si>
    <t>作業人月</t>
  </si>
  <si>
    <t>金額（円）</t>
  </si>
  <si>
    <t>（号）</t>
  </si>
  <si>
    <t>小　計</t>
  </si>
  <si>
    <t>航空券</t>
  </si>
  <si>
    <t>航空賃
単価（円）</t>
    <phoneticPr fontId="5"/>
  </si>
  <si>
    <t>回数</t>
  </si>
  <si>
    <t>クラス</t>
  </si>
  <si>
    <t>(C/Y)</t>
    <phoneticPr fontId="5"/>
  </si>
  <si>
    <t>（２）現地関連費（旅費（日当・宿泊費））</t>
    <rPh sb="3" eb="5">
      <t>ゲンチ</t>
    </rPh>
    <rPh sb="5" eb="7">
      <t>カンレン</t>
    </rPh>
    <rPh sb="7" eb="8">
      <t>ヒ</t>
    </rPh>
    <phoneticPr fontId="5"/>
  </si>
  <si>
    <t>格付
（号）</t>
    <phoneticPr fontId="5"/>
  </si>
  <si>
    <t>日数</t>
    <rPh sb="0" eb="2">
      <t>ニッスウ</t>
    </rPh>
    <phoneticPr fontId="5"/>
  </si>
  <si>
    <t>滞在費</t>
  </si>
  <si>
    <t>日当（円）</t>
    <phoneticPr fontId="5"/>
  </si>
  <si>
    <t>宿泊費（円）</t>
    <phoneticPr fontId="5"/>
  </si>
  <si>
    <t>単価</t>
    <rPh sb="0" eb="2">
      <t>タンカ</t>
    </rPh>
    <phoneticPr fontId="5"/>
  </si>
  <si>
    <t>（２）現地関連費（一般業務費）</t>
    <rPh sb="3" eb="5">
      <t>ゲンチ</t>
    </rPh>
    <rPh sb="5" eb="7">
      <t>カンレン</t>
    </rPh>
    <rPh sb="7" eb="8">
      <t>ヒ</t>
    </rPh>
    <phoneticPr fontId="5"/>
  </si>
  <si>
    <t>費　目</t>
  </si>
  <si>
    <t>内　訳</t>
  </si>
  <si>
    <t>単価（円）</t>
  </si>
  <si>
    <t>数量</t>
  </si>
  <si>
    <t>備　考</t>
  </si>
  <si>
    <t>合　計</t>
  </si>
  <si>
    <t>（３）国内関連費（一般業務費 (報告書印刷費等)）</t>
    <rPh sb="3" eb="5">
      <t>コクナイ</t>
    </rPh>
    <rPh sb="5" eb="7">
      <t>カンレン</t>
    </rPh>
    <rPh sb="7" eb="8">
      <t>ヒ</t>
    </rPh>
    <phoneticPr fontId="5"/>
  </si>
  <si>
    <t>●号</t>
    <rPh sb="1" eb="2">
      <t>ゴウ</t>
    </rPh>
    <phoneticPr fontId="5"/>
  </si>
  <si>
    <t>円(定額計上)</t>
    <rPh sb="0" eb="1">
      <t>エン</t>
    </rPh>
    <rPh sb="2" eb="4">
      <t>テイガク</t>
    </rPh>
    <rPh sb="4" eb="6">
      <t>ケイジョウ</t>
    </rPh>
    <phoneticPr fontId="5"/>
  </si>
  <si>
    <t>円(一式)</t>
    <rPh sb="0" eb="1">
      <t>エン</t>
    </rPh>
    <rPh sb="2" eb="4">
      <t>イッシキ</t>
    </rPh>
    <phoneticPr fontId="5"/>
  </si>
  <si>
    <t>C</t>
    <phoneticPr fontId="5"/>
  </si>
  <si>
    <t>Y</t>
    <phoneticPr fontId="5"/>
  </si>
  <si>
    <t>宿泊日数</t>
    <rPh sb="0" eb="2">
      <t>シュクハク</t>
    </rPh>
    <rPh sb="2" eb="4">
      <t>ニッスウ</t>
    </rPh>
    <phoneticPr fontId="5"/>
  </si>
  <si>
    <t>（６）※新型コロナウイルス感染症対策経費</t>
    <phoneticPr fontId="5"/>
  </si>
  <si>
    <t>PCR 検査費</t>
    <phoneticPr fontId="5"/>
  </si>
  <si>
    <t>直接人件費相当額の待機費用</t>
    <phoneticPr fontId="5"/>
  </si>
  <si>
    <t>現地一時隔離にかかる日当・宿泊料</t>
    <rPh sb="0" eb="2">
      <t>ゲンチ</t>
    </rPh>
    <rPh sb="13" eb="15">
      <t>シュクハク</t>
    </rPh>
    <rPh sb="15" eb="16">
      <t>リョウ</t>
    </rPh>
    <phoneticPr fontId="5"/>
  </si>
  <si>
    <t>現地隔離施設までの移動費</t>
    <rPh sb="0" eb="2">
      <t>ゲンチ</t>
    </rPh>
    <rPh sb="9" eb="11">
      <t>イドウ</t>
    </rPh>
    <phoneticPr fontId="5"/>
  </si>
  <si>
    <t>本邦一時隔離にかかる日当・宿泊料</t>
    <rPh sb="0" eb="2">
      <t>ホンポウ</t>
    </rPh>
    <rPh sb="2" eb="4">
      <t>イチジ</t>
    </rPh>
    <rPh sb="13" eb="15">
      <t>シュクハク</t>
    </rPh>
    <rPh sb="15" eb="16">
      <t>リョウ</t>
    </rPh>
    <phoneticPr fontId="5"/>
  </si>
  <si>
    <t>③全てのセルで直接入力を妨げません。例外対応等が必要な場合は適宜修正ください。</t>
    <rPh sb="1" eb="2">
      <t>スベ</t>
    </rPh>
    <rPh sb="7" eb="9">
      <t>チョクセツ</t>
    </rPh>
    <rPh sb="9" eb="11">
      <t>ニュウリョク</t>
    </rPh>
    <rPh sb="12" eb="13">
      <t>サマタ</t>
    </rPh>
    <rPh sb="18" eb="20">
      <t>レイガイ</t>
    </rPh>
    <rPh sb="20" eb="22">
      <t>タイオウ</t>
    </rPh>
    <rPh sb="22" eb="23">
      <t>トウ</t>
    </rPh>
    <rPh sb="24" eb="26">
      <t>ヒツヨウ</t>
    </rPh>
    <rPh sb="27" eb="29">
      <t>バアイ</t>
    </rPh>
    <rPh sb="30" eb="32">
      <t>テキギ</t>
    </rPh>
    <rPh sb="32" eb="34">
      <t>シュウセイ</t>
    </rPh>
    <phoneticPr fontId="9"/>
  </si>
  <si>
    <t>②薄オレンジ色セルは直接入力してください。</t>
    <rPh sb="1" eb="2">
      <t>ウス</t>
    </rPh>
    <phoneticPr fontId="5"/>
  </si>
  <si>
    <t>①各シートのクリーム色セルはプルダウンで選択(円、円（一式）、円（定額計上）)してください。</t>
    <rPh sb="25" eb="26">
      <t>エン</t>
    </rPh>
    <rPh sb="27" eb="29">
      <t>イッシキ</t>
    </rPh>
    <rPh sb="31" eb="32">
      <t>エン</t>
    </rPh>
    <phoneticPr fontId="5"/>
  </si>
  <si>
    <t>（1,000円未満切捨）</t>
    <phoneticPr fontId="5"/>
  </si>
  <si>
    <t>円（1,000円未満切捨）</t>
    <rPh sb="0" eb="1">
      <t>エン</t>
    </rPh>
    <phoneticPr fontId="5"/>
  </si>
  <si>
    <t>契約金額内訳書</t>
  </si>
  <si>
    <t>合意単価分</t>
    <rPh sb="0" eb="5">
      <t>ゴウイタンカブン</t>
    </rPh>
    <phoneticPr fontId="5"/>
  </si>
  <si>
    <t>円</t>
    <rPh sb="0" eb="1">
      <t>エン</t>
    </rPh>
    <phoneticPr fontId="5"/>
  </si>
  <si>
    <r>
      <t>・※新型コロナウイルス感染症対策経費の対象は、PCR 検査費、</t>
    </r>
    <r>
      <rPr>
        <sz val="12"/>
        <color rgb="FFFF0000"/>
        <rFont val="ＭＳ ゴシック"/>
        <family val="3"/>
        <charset val="128"/>
      </rPr>
      <t>隔離施設への移動</t>
    </r>
    <r>
      <rPr>
        <sz val="12"/>
        <color theme="1"/>
        <rFont val="ＭＳ ゴシック"/>
        <family val="2"/>
        <charset val="128"/>
      </rPr>
      <t>交通費</t>
    </r>
    <r>
      <rPr>
        <sz val="12"/>
        <color rgb="FFFF0000"/>
        <rFont val="ＭＳ ゴシック"/>
        <family val="3"/>
        <charset val="128"/>
      </rPr>
      <t>（現地、本邦）</t>
    </r>
    <r>
      <rPr>
        <sz val="12"/>
        <color theme="1"/>
        <rFont val="ＭＳ ゴシック"/>
        <family val="2"/>
        <charset val="128"/>
      </rPr>
      <t>、</t>
    </r>
    <r>
      <rPr>
        <sz val="12"/>
        <color rgb="FFFF0000"/>
        <rFont val="ＭＳ ゴシック"/>
        <family val="3"/>
        <charset val="128"/>
      </rPr>
      <t>本邦</t>
    </r>
    <r>
      <rPr>
        <sz val="12"/>
        <color theme="1"/>
        <rFont val="ＭＳ ゴシック"/>
        <family val="2"/>
        <charset val="128"/>
      </rPr>
      <t xml:space="preserve">一時隔離にかかる日当・宿泊料、直接人件費相当額、緊急移送が含まれる旅行保険料の一部費用の計上分（日当単価に 200 円加算）とする。なお、本経費は必要に応じて証拠書類に基づく実費精算とする。
 </t>
    </r>
    <r>
      <rPr>
        <sz val="12"/>
        <color rgb="FFFF0000"/>
        <rFont val="ＭＳ ゴシック"/>
        <family val="3"/>
        <charset val="128"/>
      </rPr>
      <t>現地一時隔離期間の日当・宿泊代及び</t>
    </r>
    <r>
      <rPr>
        <sz val="12"/>
        <color theme="1"/>
        <rFont val="ＭＳ ゴシック"/>
        <family val="2"/>
        <charset val="128"/>
      </rPr>
      <t>緊急移送が含まれる旅行保険料の一部費用の計上分（日当単価に 200 円加算）については、</t>
    </r>
    <r>
      <rPr>
        <sz val="12"/>
        <color rgb="FFFF0000"/>
        <rFont val="ＭＳ ゴシック"/>
        <family val="3"/>
        <charset val="128"/>
      </rPr>
      <t>現地関連費に</t>
    </r>
    <r>
      <rPr>
        <sz val="12"/>
        <color theme="1"/>
        <rFont val="ＭＳ ゴシック"/>
        <family val="2"/>
        <charset val="128"/>
      </rPr>
      <t>計上し、精算時に当該保険の付保期間及び緊急移送が含まれていることを確認できる内訳書を併せて提出するものとする。</t>
    </r>
    <rPh sb="31" eb="33">
      <t>カクリ</t>
    </rPh>
    <rPh sb="33" eb="35">
      <t>シセツ</t>
    </rPh>
    <rPh sb="37" eb="39">
      <t>イドウ</t>
    </rPh>
    <rPh sb="43" eb="45">
      <t>ゲンチ</t>
    </rPh>
    <rPh sb="46" eb="48">
      <t>ホンポウ</t>
    </rPh>
    <rPh sb="50" eb="52">
      <t>ホンポウ</t>
    </rPh>
    <rPh sb="74" eb="75">
      <t>ガク</t>
    </rPh>
    <rPh sb="150" eb="152">
      <t>ゲンチ</t>
    </rPh>
    <rPh sb="152" eb="154">
      <t>イチジ</t>
    </rPh>
    <rPh sb="154" eb="156">
      <t>カクリ</t>
    </rPh>
    <rPh sb="156" eb="158">
      <t>キカン</t>
    </rPh>
    <rPh sb="159" eb="161">
      <t>ニットウ</t>
    </rPh>
    <rPh sb="162" eb="165">
      <t>シュクハクダイ</t>
    </rPh>
    <rPh sb="165" eb="166">
      <t>オヨ</t>
    </rPh>
    <phoneticPr fontId="5"/>
  </si>
  <si>
    <t>現地一時隔離日当・宿泊代及び緊急移送保険料日当加算分　</t>
    <phoneticPr fontId="5"/>
  </si>
  <si>
    <t>定額計上分（○○○○経費）</t>
    <rPh sb="0" eb="2">
      <t>テイガク</t>
    </rPh>
    <rPh sb="2" eb="4">
      <t>ケイジョウ</t>
    </rPh>
    <rPh sb="4" eb="5">
      <t>ブン</t>
    </rPh>
    <rPh sb="10" eb="12">
      <t>ケイヒ</t>
    </rPh>
    <phoneticPr fontId="5"/>
  </si>
  <si>
    <t>④入札時は【入札】、契約時は【契約】のシートをご使用ください。</t>
    <rPh sb="1" eb="4">
      <t>ニュウサツジ</t>
    </rPh>
    <rPh sb="6" eb="8">
      <t>ニュウサツ</t>
    </rPh>
    <rPh sb="10" eb="13">
      <t>ケイヤクジ</t>
    </rPh>
    <rPh sb="15" eb="17">
      <t>ケイヤク</t>
    </rPh>
    <rPh sb="24" eb="26">
      <t>シヨウ</t>
    </rPh>
    <phoneticPr fontId="9"/>
  </si>
  <si>
    <r>
      <t>基準日</t>
    </r>
    <r>
      <rPr>
        <b/>
        <vertAlign val="superscript"/>
        <sz val="12"/>
        <rFont val="ＭＳ Ｐゴシック"/>
        <family val="3"/>
        <charset val="128"/>
      </rPr>
      <t>（注2）</t>
    </r>
    <r>
      <rPr>
        <b/>
        <sz val="12"/>
        <rFont val="ＭＳ Ｐゴシック"/>
        <family val="3"/>
        <charset val="128"/>
      </rPr>
      <t>：</t>
    </r>
    <rPh sb="0" eb="2">
      <t>キジュン</t>
    </rPh>
    <rPh sb="2" eb="3">
      <t>ヒ</t>
    </rPh>
    <rPh sb="4" eb="5">
      <t>チュウ</t>
    </rPh>
    <phoneticPr fontId="25"/>
  </si>
  <si>
    <t>20○○年○○月○○日</t>
    <rPh sb="4" eb="5">
      <t>ネン</t>
    </rPh>
    <rPh sb="5" eb="10">
      <t>マルマルガツマルマル</t>
    </rPh>
    <rPh sb="10" eb="11">
      <t>ヒ</t>
    </rPh>
    <phoneticPr fontId="25"/>
  </si>
  <si>
    <t>業務従事者名簿</t>
    <phoneticPr fontId="25"/>
  </si>
  <si>
    <t>氏名</t>
    <rPh sb="0" eb="2">
      <t>シメイ</t>
    </rPh>
    <phoneticPr fontId="25"/>
  </si>
  <si>
    <t>格付</t>
    <phoneticPr fontId="26"/>
  </si>
  <si>
    <t>所属先</t>
  </si>
  <si>
    <t>生年月日</t>
    <rPh sb="0" eb="2">
      <t>セイネン</t>
    </rPh>
    <rPh sb="2" eb="4">
      <t>ガッピ</t>
    </rPh>
    <phoneticPr fontId="25"/>
  </si>
  <si>
    <r>
      <t xml:space="preserve">最終学歴 </t>
    </r>
    <r>
      <rPr>
        <b/>
        <vertAlign val="superscript"/>
        <sz val="12"/>
        <rFont val="ＭＳ Ｐゴシック"/>
        <family val="3"/>
        <charset val="128"/>
      </rPr>
      <t>(注1)</t>
    </r>
    <rPh sb="6" eb="7">
      <t>チュウ</t>
    </rPh>
    <phoneticPr fontId="25"/>
  </si>
  <si>
    <r>
      <t>卒業年月</t>
    </r>
    <r>
      <rPr>
        <b/>
        <vertAlign val="superscript"/>
        <sz val="12"/>
        <rFont val="ＭＳ Ｐゴシック"/>
        <family val="3"/>
        <charset val="128"/>
      </rPr>
      <t>(注1)</t>
    </r>
    <phoneticPr fontId="25"/>
  </si>
  <si>
    <t>□原　×子</t>
    <rPh sb="1" eb="2">
      <t>ハラ</t>
    </rPh>
    <rPh sb="4" eb="5">
      <t>コ</t>
    </rPh>
    <phoneticPr fontId="25"/>
  </si>
  <si>
    <t>交差点設計</t>
    <rPh sb="0" eb="3">
      <t>コウサテン</t>
    </rPh>
    <rPh sb="3" eb="5">
      <t>セッケイ</t>
    </rPh>
    <phoneticPr fontId="25"/>
  </si>
  <si>
    <t>２号</t>
    <rPh sb="1" eb="2">
      <t>ゴウ</t>
    </rPh>
    <phoneticPr fontId="25"/>
  </si>
  <si>
    <t>新宿プラニング</t>
    <rPh sb="0" eb="2">
      <t>シンジュク</t>
    </rPh>
    <phoneticPr fontId="25"/>
  </si>
  <si>
    <t>19**年**月**日</t>
    <phoneticPr fontId="25"/>
  </si>
  <si>
    <t>　○○工業大学卒
　△△△大学院修了</t>
    <rPh sb="5" eb="7">
      <t>ダイガク</t>
    </rPh>
    <rPh sb="13" eb="16">
      <t>ダイガクイン</t>
    </rPh>
    <rPh sb="16" eb="18">
      <t>シュウリョウ</t>
    </rPh>
    <phoneticPr fontId="25"/>
  </si>
  <si>
    <t>　19**年3月
　200*年9月</t>
    <phoneticPr fontId="25"/>
  </si>
  <si>
    <t>○山　△男</t>
    <rPh sb="1" eb="2">
      <t>ヤマ</t>
    </rPh>
    <rPh sb="4" eb="5">
      <t>オトコ</t>
    </rPh>
    <phoneticPr fontId="25"/>
  </si>
  <si>
    <t>交通計画</t>
    <rPh sb="0" eb="2">
      <t>コウツウ</t>
    </rPh>
    <rPh sb="2" eb="4">
      <t>ケイカク</t>
    </rPh>
    <phoneticPr fontId="25"/>
  </si>
  <si>
    <t>３号</t>
    <rPh sb="1" eb="2">
      <t>ゴウ</t>
    </rPh>
    <phoneticPr fontId="25"/>
  </si>
  <si>
    <t>麹町設計</t>
    <rPh sb="0" eb="2">
      <t>コウジマチ</t>
    </rPh>
    <rPh sb="2" eb="4">
      <t>セッケイ</t>
    </rPh>
    <phoneticPr fontId="25"/>
  </si>
  <si>
    <t>　○○工業高校卒</t>
    <rPh sb="3" eb="5">
      <t>コウギョウ</t>
    </rPh>
    <rPh sb="5" eb="7">
      <t>コウコウ</t>
    </rPh>
    <rPh sb="7" eb="8">
      <t>ソツ</t>
    </rPh>
    <phoneticPr fontId="25"/>
  </si>
  <si>
    <t>　197*年3月</t>
    <rPh sb="5" eb="6">
      <t>ネン</t>
    </rPh>
    <rPh sb="7" eb="8">
      <t>ガツ</t>
    </rPh>
    <phoneticPr fontId="25"/>
  </si>
  <si>
    <t>□本　×夫</t>
    <rPh sb="1" eb="2">
      <t>モト</t>
    </rPh>
    <rPh sb="4" eb="5">
      <t>オット</t>
    </rPh>
    <phoneticPr fontId="25"/>
  </si>
  <si>
    <t>交差点設計２</t>
    <rPh sb="0" eb="3">
      <t>コウサテン</t>
    </rPh>
    <rPh sb="3" eb="5">
      <t>セッケイ</t>
    </rPh>
    <phoneticPr fontId="25"/>
  </si>
  <si>
    <t>注１：業務従事者の最終学歴（卒業年月）が大学院卒以上の場合、大学学歴と大学卒業年月もあわせて記載願います。</t>
    <rPh sb="0" eb="1">
      <t>チュウ</t>
    </rPh>
    <rPh sb="3" eb="5">
      <t>ギョウム</t>
    </rPh>
    <rPh sb="5" eb="8">
      <t>ジュウジシャ</t>
    </rPh>
    <rPh sb="9" eb="11">
      <t>サイシュウ</t>
    </rPh>
    <rPh sb="11" eb="13">
      <t>ガクレキ</t>
    </rPh>
    <rPh sb="14" eb="16">
      <t>ソツギョウ</t>
    </rPh>
    <rPh sb="16" eb="18">
      <t>ネンゲツ</t>
    </rPh>
    <rPh sb="20" eb="22">
      <t>ダイガク</t>
    </rPh>
    <rPh sb="22" eb="23">
      <t>イン</t>
    </rPh>
    <rPh sb="23" eb="24">
      <t>ソツ</t>
    </rPh>
    <rPh sb="24" eb="26">
      <t>イジョウ</t>
    </rPh>
    <rPh sb="27" eb="29">
      <t>バアイ</t>
    </rPh>
    <rPh sb="30" eb="32">
      <t>ダイガク</t>
    </rPh>
    <rPh sb="32" eb="34">
      <t>ガクレキ</t>
    </rPh>
    <rPh sb="35" eb="37">
      <t>ダイガク</t>
    </rPh>
    <rPh sb="37" eb="39">
      <t>ソツギョウ</t>
    </rPh>
    <rPh sb="39" eb="41">
      <t>ネンゲツ</t>
    </rPh>
    <rPh sb="46" eb="48">
      <t>キサイ</t>
    </rPh>
    <rPh sb="48" eb="49">
      <t>ネガ</t>
    </rPh>
    <phoneticPr fontId="25"/>
  </si>
  <si>
    <t>合　計（入札金額）</t>
    <rPh sb="4" eb="6">
      <t>ニュウサツ</t>
    </rPh>
    <rPh sb="6" eb="8">
      <t>キンガク</t>
    </rPh>
    <phoneticPr fontId="5"/>
  </si>
  <si>
    <t> 旅費（航空賃）及び現地関連費(合意単価分)は、「業務従事者の従事計画・実績表」をもとに数量を確認の上、精算金額を確定する。</t>
    <rPh sb="17" eb="22">
      <t>ゴウイタンカブン</t>
    </rPh>
    <phoneticPr fontId="5"/>
  </si>
  <si>
    <t>担当分野</t>
    <rPh sb="2" eb="4">
      <t>ブンヤ</t>
    </rPh>
    <phoneticPr fontId="25"/>
  </si>
  <si>
    <r>
      <t>注２：基準日について、新規契約は公示日を記載、継続契約は契約締結日を記載して下さい。 経験年数の起算は大学卒業翌年度の４月１日とし、公示日時点での年数を経験年数とします。また、海外の大学等を卒業した場合においても、４月１日から起算する運用とします。なお、継続契約において業務従事者の追加や交代がある場合には、次期</t>
    </r>
    <r>
      <rPr>
        <b/>
        <sz val="10"/>
        <rFont val="ＭＳ Ｐゴシック"/>
        <family val="3"/>
        <charset val="128"/>
      </rPr>
      <t>継続契約にかかる打合簿承認日が属する年度にて、</t>
    </r>
    <r>
      <rPr>
        <sz val="10"/>
        <rFont val="ＭＳ Ｐゴシック"/>
        <family val="3"/>
        <charset val="128"/>
      </rPr>
      <t>経験年数をカウントします。
　　　　</t>
    </r>
    <rPh sb="0" eb="1">
      <t>チュウ</t>
    </rPh>
    <rPh sb="3" eb="5">
      <t>キジュン</t>
    </rPh>
    <rPh sb="43" eb="45">
      <t>ケイケン</t>
    </rPh>
    <rPh sb="45" eb="47">
      <t>ネンスウ</t>
    </rPh>
    <rPh sb="48" eb="50">
      <t>キサン</t>
    </rPh>
    <rPh sb="51" eb="53">
      <t>ダイガク</t>
    </rPh>
    <rPh sb="53" eb="55">
      <t>ソツギョウ</t>
    </rPh>
    <rPh sb="55" eb="58">
      <t>ヨクネンド</t>
    </rPh>
    <rPh sb="60" eb="61">
      <t>ガツ</t>
    </rPh>
    <rPh sb="62" eb="63">
      <t>ニチ</t>
    </rPh>
    <rPh sb="66" eb="68">
      <t>コウジ</t>
    </rPh>
    <rPh sb="68" eb="69">
      <t>ビ</t>
    </rPh>
    <rPh sb="69" eb="71">
      <t>ジテン</t>
    </rPh>
    <rPh sb="73" eb="75">
      <t>ネンスウ</t>
    </rPh>
    <rPh sb="76" eb="78">
      <t>ケイケン</t>
    </rPh>
    <rPh sb="78" eb="80">
      <t>ネンスウ</t>
    </rPh>
    <rPh sb="88" eb="90">
      <t>カイガイ</t>
    </rPh>
    <rPh sb="91" eb="93">
      <t>ダイガク</t>
    </rPh>
    <rPh sb="93" eb="94">
      <t>トウ</t>
    </rPh>
    <rPh sb="95" eb="97">
      <t>ソツギョウ</t>
    </rPh>
    <rPh sb="99" eb="101">
      <t>バアイ</t>
    </rPh>
    <rPh sb="108" eb="109">
      <t>ガツ</t>
    </rPh>
    <rPh sb="110" eb="111">
      <t>ニチ</t>
    </rPh>
    <rPh sb="113" eb="115">
      <t>キサン</t>
    </rPh>
    <rPh sb="117" eb="119">
      <t>ウンヨウ</t>
    </rPh>
    <rPh sb="127" eb="129">
      <t>ケイゾク</t>
    </rPh>
    <rPh sb="129" eb="131">
      <t>ケイヤク</t>
    </rPh>
    <rPh sb="135" eb="137">
      <t>ギョウム</t>
    </rPh>
    <rPh sb="137" eb="140">
      <t>ジュウジシャ</t>
    </rPh>
    <rPh sb="141" eb="143">
      <t>ツイカ</t>
    </rPh>
    <rPh sb="144" eb="146">
      <t>コウタイ</t>
    </rPh>
    <rPh sb="149" eb="151">
      <t>バアイ</t>
    </rPh>
    <rPh sb="154" eb="156">
      <t>ジキ</t>
    </rPh>
    <rPh sb="156" eb="158">
      <t>ケイゾク</t>
    </rPh>
    <rPh sb="158" eb="160">
      <t>ケイヤク</t>
    </rPh>
    <rPh sb="164" eb="166">
      <t>ウチアワ</t>
    </rPh>
    <rPh sb="166" eb="167">
      <t>ボ</t>
    </rPh>
    <rPh sb="167" eb="169">
      <t>ショウニン</t>
    </rPh>
    <rPh sb="169" eb="170">
      <t>ビ</t>
    </rPh>
    <rPh sb="171" eb="172">
      <t>ゾク</t>
    </rPh>
    <rPh sb="174" eb="176">
      <t>ネンド</t>
    </rPh>
    <rPh sb="179" eb="181">
      <t>ケイケン</t>
    </rPh>
    <rPh sb="181" eb="183">
      <t>ネンスウ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</si>
</sst>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0.00_ "/>
  </numFmts>
  <fonts count="33">
    <font>
      <sz val="12"/>
      <color theme="1"/>
      <name val="ＭＳ ゴシック"/>
      <family val="2"/>
      <charset val="128"/>
    </font>
    <font>
      <sz val="12"/>
      <color theme="1"/>
      <name val="ＭＳ ゴシック"/>
      <family val="3"/>
      <charset val="128"/>
    </font>
    <font>
      <b/>
      <sz val="12"/>
      <color theme="1"/>
      <name val="ＭＳ ゴシック"/>
      <family val="3"/>
      <charset val="128"/>
    </font>
    <font>
      <sz val="12"/>
      <color rgb="FF000000"/>
      <name val="ＭＳ ゴシック"/>
      <family val="3"/>
      <charset val="128"/>
    </font>
    <font>
      <b/>
      <sz val="14"/>
      <color theme="1"/>
      <name val="ＭＳ ゴシック"/>
      <family val="3"/>
      <charset val="128"/>
    </font>
    <font>
      <sz val="6"/>
      <name val="ＭＳ ゴシック"/>
      <family val="2"/>
      <charset val="128"/>
    </font>
    <font>
      <b/>
      <sz val="9"/>
      <color indexed="81"/>
      <name val="MS P ゴシック"/>
      <family val="3"/>
      <charset val="128"/>
    </font>
    <font>
      <sz val="12"/>
      <name val="ＭＳ ゴシック"/>
      <family val="3"/>
      <charset val="128"/>
    </font>
    <font>
      <sz val="10"/>
      <color theme="1"/>
      <name val="ＭＳ 明朝"/>
      <family val="1"/>
      <charset val="128"/>
    </font>
    <font>
      <sz val="6"/>
      <name val="ＭＳ 明朝"/>
      <family val="1"/>
      <charset val="128"/>
    </font>
    <font>
      <sz val="12"/>
      <color rgb="FFFF0000"/>
      <name val="ＭＳ ゴシック"/>
      <family val="3"/>
      <charset val="128"/>
    </font>
    <font>
      <sz val="12"/>
      <name val="ＭＳ ゴシック"/>
      <family val="2"/>
      <charset val="128"/>
    </font>
    <font>
      <sz val="16"/>
      <name val="ＭＳ ゴシック"/>
      <family val="3"/>
      <charset val="128"/>
    </font>
    <font>
      <b/>
      <sz val="16"/>
      <color theme="1"/>
      <name val="ＭＳ ゴシック"/>
      <family val="3"/>
      <charset val="128"/>
    </font>
    <font>
      <sz val="16"/>
      <color theme="1"/>
      <name val="ＭＳ ゴシック"/>
      <family val="2"/>
      <charset val="128"/>
    </font>
    <font>
      <sz val="16"/>
      <color theme="1"/>
      <name val="ＭＳ ゴシック"/>
      <family val="3"/>
      <charset val="128"/>
    </font>
    <font>
      <b/>
      <sz val="12"/>
      <name val="ＭＳ ゴシック"/>
      <family val="3"/>
      <charset val="128"/>
    </font>
    <font>
      <sz val="10"/>
      <name val="ＭＳ ゴシック"/>
      <family val="3"/>
      <charset val="128"/>
    </font>
    <font>
      <sz val="12"/>
      <color rgb="FFFFFFCC"/>
      <name val="ＭＳ ゴシック"/>
      <family val="2"/>
      <charset val="128"/>
    </font>
    <font>
      <b/>
      <sz val="10"/>
      <color indexed="81"/>
      <name val="MS P ゴシック"/>
      <family val="3"/>
      <charset val="128"/>
    </font>
    <font>
      <sz val="10"/>
      <color theme="1"/>
      <name val="ＭＳ ゴシック"/>
      <family val="3"/>
      <charset val="128"/>
    </font>
    <font>
      <sz val="9"/>
      <color indexed="81"/>
      <name val="MS P ゴシック"/>
      <family val="3"/>
      <charset val="128"/>
    </font>
    <font>
      <sz val="12"/>
      <name val="Osaka"/>
      <family val="3"/>
      <charset val="128"/>
    </font>
    <font>
      <b/>
      <vertAlign val="superscript"/>
      <sz val="12"/>
      <name val="ＭＳ Ｐゴシック"/>
      <family val="3"/>
      <charset val="128"/>
    </font>
    <font>
      <b/>
      <sz val="12"/>
      <name val="ＭＳ Ｐゴシック"/>
      <family val="3"/>
      <charset val="128"/>
    </font>
    <font>
      <sz val="6"/>
      <name val="Osaka"/>
      <family val="3"/>
      <charset val="128"/>
    </font>
    <font>
      <sz val="6"/>
      <name val="Osaka"/>
      <charset val="128"/>
    </font>
    <font>
      <sz val="12"/>
      <name val="Osaka"/>
      <charset val="128"/>
    </font>
    <font>
      <sz val="10"/>
      <name val="ＭＳ Ｐゴシック"/>
      <family val="3"/>
      <charset val="128"/>
    </font>
    <font>
      <b/>
      <sz val="10"/>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s>
  <borders count="55">
    <border>
      <left/>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auto="1"/>
      </left>
      <right style="thin">
        <color auto="1"/>
      </right>
      <top style="thin">
        <color auto="1"/>
      </top>
      <bottom/>
      <diagonal/>
    </border>
    <border>
      <left/>
      <right style="thin">
        <color auto="1"/>
      </right>
      <top style="thin">
        <color auto="1"/>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s>
  <cellStyleXfs count="4">
    <xf numFmtId="0" fontId="0" fillId="0" borderId="0">
      <alignment vertical="center"/>
    </xf>
    <xf numFmtId="0" fontId="8" fillId="0" borderId="0">
      <alignment vertical="center"/>
    </xf>
    <xf numFmtId="0" fontId="22" fillId="0" borderId="0"/>
    <xf numFmtId="0" fontId="27" fillId="0" borderId="0"/>
  </cellStyleXfs>
  <cellXfs count="211">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right" vertical="center"/>
    </xf>
    <xf numFmtId="3" fontId="0" fillId="0" borderId="0" xfId="0" applyNumberForma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justify" vertical="center"/>
    </xf>
    <xf numFmtId="3" fontId="1" fillId="0" borderId="1" xfId="0" applyNumberFormat="1" applyFont="1" applyBorder="1" applyAlignment="1">
      <alignment horizontal="right" vertical="center" wrapText="1"/>
    </xf>
    <xf numFmtId="0" fontId="1" fillId="0" borderId="2" xfId="0" applyFont="1" applyBorder="1" applyAlignment="1">
      <alignment horizontal="center" vertical="center" wrapText="1"/>
    </xf>
    <xf numFmtId="3" fontId="1" fillId="0" borderId="2" xfId="0" applyNumberFormat="1" applyFont="1" applyBorder="1" applyAlignment="1">
      <alignment horizontal="right" vertical="center" wrapText="1"/>
    </xf>
    <xf numFmtId="3" fontId="1" fillId="0" borderId="4" xfId="0" applyNumberFormat="1" applyFont="1" applyBorder="1" applyAlignment="1">
      <alignment horizontal="right" vertical="center" wrapText="1"/>
    </xf>
    <xf numFmtId="0" fontId="1" fillId="2" borderId="10" xfId="0" applyFont="1" applyFill="1" applyBorder="1" applyAlignment="1">
      <alignment horizontal="justify" vertical="center" wrapText="1"/>
    </xf>
    <xf numFmtId="3" fontId="1" fillId="0" borderId="11" xfId="0" applyNumberFormat="1" applyFont="1" applyBorder="1" applyAlignment="1">
      <alignment horizontal="right" vertical="center" wrapText="1"/>
    </xf>
    <xf numFmtId="0" fontId="1" fillId="0" borderId="13" xfId="0" applyFont="1" applyBorder="1" applyAlignment="1">
      <alignment horizontal="right" vertical="center" wrapText="1"/>
    </xf>
    <xf numFmtId="0" fontId="1" fillId="0" borderId="9" xfId="0" applyFont="1" applyBorder="1" applyAlignment="1">
      <alignment horizontal="right" vertical="center" wrapText="1"/>
    </xf>
    <xf numFmtId="177" fontId="1" fillId="0" borderId="15" xfId="0" applyNumberFormat="1" applyFont="1" applyBorder="1" applyAlignment="1">
      <alignment horizontal="right" vertical="center" wrapText="1"/>
    </xf>
    <xf numFmtId="3" fontId="1" fillId="0" borderId="15" xfId="0" applyNumberFormat="1" applyFont="1" applyBorder="1" applyAlignment="1">
      <alignment horizontal="right" vertical="center" wrapText="1"/>
    </xf>
    <xf numFmtId="0" fontId="1" fillId="0" borderId="12" xfId="0" applyFont="1" applyBorder="1" applyAlignment="1">
      <alignment horizontal="justify" vertical="center" wrapText="1"/>
    </xf>
    <xf numFmtId="3" fontId="1" fillId="0" borderId="13" xfId="0" applyNumberFormat="1" applyFont="1" applyBorder="1" applyAlignment="1">
      <alignment horizontal="right" vertical="center" wrapText="1"/>
    </xf>
    <xf numFmtId="0" fontId="1" fillId="0" borderId="10" xfId="0" applyFont="1" applyBorder="1" applyAlignment="1">
      <alignment horizontal="justify" vertical="center" wrapText="1"/>
    </xf>
    <xf numFmtId="0" fontId="1" fillId="0" borderId="8" xfId="0" applyFont="1" applyBorder="1" applyAlignment="1">
      <alignment horizontal="justify" vertical="center" wrapText="1"/>
    </xf>
    <xf numFmtId="3" fontId="1" fillId="0" borderId="3" xfId="0" applyNumberFormat="1" applyFont="1" applyBorder="1" applyAlignment="1">
      <alignment horizontal="right" vertical="center" wrapText="1"/>
    </xf>
    <xf numFmtId="3" fontId="1" fillId="0" borderId="9" xfId="0" applyNumberFormat="1" applyFont="1" applyBorder="1" applyAlignment="1">
      <alignment horizontal="right" vertical="center" wrapText="1"/>
    </xf>
    <xf numFmtId="0" fontId="1" fillId="0" borderId="4"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3" fontId="0" fillId="0" borderId="0" xfId="0" applyNumberFormat="1" applyAlignment="1">
      <alignment horizontal="right" vertical="center"/>
    </xf>
    <xf numFmtId="0" fontId="1"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3" fontId="1" fillId="0" borderId="28" xfId="0" applyNumberFormat="1" applyFont="1" applyBorder="1" applyAlignment="1">
      <alignment horizontal="right" vertical="center" wrapText="1"/>
    </xf>
    <xf numFmtId="3" fontId="7" fillId="0" borderId="4" xfId="0" applyNumberFormat="1" applyFont="1" applyBorder="1" applyAlignment="1">
      <alignment horizontal="right" vertical="center"/>
    </xf>
    <xf numFmtId="0" fontId="1" fillId="0" borderId="0" xfId="1" applyFont="1">
      <alignment vertical="center"/>
    </xf>
    <xf numFmtId="0" fontId="8" fillId="0" borderId="0" xfId="1">
      <alignment vertical="center"/>
    </xf>
    <xf numFmtId="0" fontId="1" fillId="3" borderId="10" xfId="0" applyFont="1" applyFill="1" applyBorder="1" applyAlignment="1">
      <alignment horizontal="justify" vertical="center" wrapText="1"/>
    </xf>
    <xf numFmtId="3" fontId="1" fillId="3" borderId="4" xfId="0" applyNumberFormat="1" applyFont="1" applyFill="1" applyBorder="1" applyAlignment="1">
      <alignment horizontal="right" vertical="center" wrapText="1"/>
    </xf>
    <xf numFmtId="177" fontId="1" fillId="3" borderId="4" xfId="0" applyNumberFormat="1" applyFont="1" applyFill="1" applyBorder="1" applyAlignment="1">
      <alignment horizontal="right" vertical="center" wrapText="1"/>
    </xf>
    <xf numFmtId="3" fontId="1" fillId="3" borderId="2" xfId="0" applyNumberFormat="1"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2" xfId="0" applyFont="1" applyFill="1" applyBorder="1" applyAlignment="1">
      <alignment horizontal="right" vertical="center" wrapText="1"/>
    </xf>
    <xf numFmtId="0" fontId="1" fillId="3" borderId="4" xfId="0" applyFont="1" applyFill="1" applyBorder="1" applyAlignment="1">
      <alignment horizontal="center" vertical="center" wrapText="1"/>
    </xf>
    <xf numFmtId="3" fontId="1" fillId="3" borderId="27" xfId="0" applyNumberFormat="1" applyFont="1" applyFill="1" applyBorder="1" applyAlignment="1">
      <alignment horizontal="right" vertical="center" wrapText="1"/>
    </xf>
    <xf numFmtId="0" fontId="11" fillId="0" borderId="0" xfId="0" applyFont="1">
      <alignment vertical="center"/>
    </xf>
    <xf numFmtId="0" fontId="11" fillId="0" borderId="0" xfId="0" applyFont="1" applyAlignment="1">
      <alignment horizontal="right" vertical="center"/>
    </xf>
    <xf numFmtId="176" fontId="7" fillId="3" borderId="0" xfId="0" applyNumberFormat="1" applyFont="1" applyFill="1" applyAlignment="1">
      <alignment horizontal="right" vertical="center"/>
    </xf>
    <xf numFmtId="3" fontId="7" fillId="0" borderId="0" xfId="0" applyNumberFormat="1" applyFont="1">
      <alignment vertical="center"/>
    </xf>
    <xf numFmtId="0" fontId="7" fillId="0" borderId="0" xfId="0" applyFont="1" applyAlignment="1">
      <alignment horizontal="left" vertical="center"/>
    </xf>
    <xf numFmtId="0" fontId="7" fillId="0" borderId="0" xfId="0" applyFont="1">
      <alignment vertical="center"/>
    </xf>
    <xf numFmtId="0" fontId="0" fillId="2" borderId="0" xfId="0" applyFill="1">
      <alignment vertical="center"/>
    </xf>
    <xf numFmtId="0" fontId="0" fillId="0" borderId="19" xfId="0"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horizontal="center" vertical="center"/>
    </xf>
    <xf numFmtId="3" fontId="0" fillId="0" borderId="20" xfId="0" applyNumberFormat="1" applyBorder="1" applyAlignment="1">
      <alignment horizontal="center" vertical="center"/>
    </xf>
    <xf numFmtId="178" fontId="0" fillId="0" borderId="15" xfId="0" applyNumberFormat="1" applyBorder="1">
      <alignment vertical="center"/>
    </xf>
    <xf numFmtId="0" fontId="0" fillId="0" borderId="32" xfId="0" applyBorder="1" applyAlignment="1">
      <alignment horizontal="left" vertical="center" wrapText="1"/>
    </xf>
    <xf numFmtId="0" fontId="0" fillId="0" borderId="33" xfId="0" applyBorder="1" applyAlignment="1">
      <alignment horizontal="center" vertical="center"/>
    </xf>
    <xf numFmtId="3" fontId="0" fillId="0" borderId="34" xfId="0" applyNumberFormat="1" applyBorder="1" applyAlignment="1">
      <alignment horizontal="right" vertical="center"/>
    </xf>
    <xf numFmtId="178" fontId="0" fillId="0" borderId="33" xfId="0" applyNumberFormat="1" applyBorder="1">
      <alignment vertical="center"/>
    </xf>
    <xf numFmtId="0" fontId="0" fillId="0" borderId="35" xfId="0" applyBorder="1" applyAlignment="1">
      <alignment horizontal="left" vertical="center" wrapText="1"/>
    </xf>
    <xf numFmtId="0" fontId="0" fillId="0" borderId="4" xfId="0" applyBorder="1" applyAlignment="1">
      <alignment horizontal="center" vertical="center"/>
    </xf>
    <xf numFmtId="3" fontId="0" fillId="0" borderId="27" xfId="0" applyNumberFormat="1" applyBorder="1" applyAlignment="1">
      <alignment horizontal="right" vertical="center"/>
    </xf>
    <xf numFmtId="178" fontId="0" fillId="0" borderId="4" xfId="0" applyNumberFormat="1" applyBorder="1">
      <alignment vertical="center"/>
    </xf>
    <xf numFmtId="0" fontId="0" fillId="0" borderId="36" xfId="0" applyBorder="1" applyAlignment="1">
      <alignment horizontal="left" vertical="center" wrapText="1"/>
    </xf>
    <xf numFmtId="0" fontId="0" fillId="0" borderId="3" xfId="0" applyBorder="1" applyAlignment="1">
      <alignment horizontal="center" vertical="center"/>
    </xf>
    <xf numFmtId="3" fontId="0" fillId="0" borderId="37" xfId="0" applyNumberFormat="1" applyBorder="1" applyAlignment="1">
      <alignment horizontal="right" vertical="center"/>
    </xf>
    <xf numFmtId="178" fontId="0" fillId="0" borderId="3" xfId="0" applyNumberFormat="1" applyBorder="1">
      <alignment vertical="center"/>
    </xf>
    <xf numFmtId="0" fontId="1" fillId="2" borderId="8" xfId="0" applyFont="1" applyFill="1" applyBorder="1" applyAlignment="1">
      <alignment horizontal="justify" vertical="center" wrapText="1"/>
    </xf>
    <xf numFmtId="0" fontId="1" fillId="3" borderId="3" xfId="0" applyFont="1" applyFill="1" applyBorder="1" applyAlignment="1">
      <alignment horizontal="center" vertical="center" wrapText="1"/>
    </xf>
    <xf numFmtId="3" fontId="1" fillId="3" borderId="3" xfId="0" applyNumberFormat="1" applyFont="1" applyFill="1" applyBorder="1" applyAlignment="1">
      <alignment horizontal="right" vertical="center" wrapText="1"/>
    </xf>
    <xf numFmtId="177" fontId="0" fillId="0" borderId="0" xfId="0" applyNumberFormat="1">
      <alignment vertical="center"/>
    </xf>
    <xf numFmtId="0" fontId="1" fillId="3" borderId="3" xfId="0" applyFont="1" applyFill="1" applyBorder="1" applyAlignment="1">
      <alignment horizontal="right" vertical="center" wrapText="1"/>
    </xf>
    <xf numFmtId="0" fontId="1" fillId="3" borderId="12" xfId="0" applyFont="1" applyFill="1" applyBorder="1" applyAlignment="1">
      <alignment horizontal="justify" vertical="center" wrapText="1"/>
    </xf>
    <xf numFmtId="177" fontId="1" fillId="3" borderId="2" xfId="0" applyNumberFormat="1" applyFont="1" applyFill="1" applyBorder="1" applyAlignment="1">
      <alignment horizontal="right" vertical="center" wrapText="1"/>
    </xf>
    <xf numFmtId="0" fontId="1" fillId="3" borderId="38" xfId="0" applyFont="1" applyFill="1" applyBorder="1" applyAlignment="1">
      <alignment horizontal="justify" vertical="center" wrapText="1"/>
    </xf>
    <xf numFmtId="3" fontId="1" fillId="3" borderId="17" xfId="0" applyNumberFormat="1" applyFont="1" applyFill="1" applyBorder="1" applyAlignment="1">
      <alignment horizontal="right" vertical="center" wrapText="1"/>
    </xf>
    <xf numFmtId="177" fontId="1" fillId="3" borderId="17" xfId="0" applyNumberFormat="1" applyFont="1" applyFill="1" applyBorder="1" applyAlignment="1">
      <alignment horizontal="right" vertical="center" wrapText="1"/>
    </xf>
    <xf numFmtId="0" fontId="16" fillId="0" borderId="0" xfId="0" applyFont="1" applyAlignment="1">
      <alignment horizontal="justify"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3" borderId="10" xfId="0" applyFont="1" applyFill="1" applyBorder="1" applyAlignment="1">
      <alignment horizontal="justify" vertical="center" wrapText="1"/>
    </xf>
    <xf numFmtId="0" fontId="7" fillId="3" borderId="4" xfId="0" applyFont="1" applyFill="1" applyBorder="1" applyAlignment="1">
      <alignment horizontal="justify" vertical="center" wrapText="1"/>
    </xf>
    <xf numFmtId="3" fontId="7" fillId="3" borderId="4" xfId="0" applyNumberFormat="1" applyFont="1" applyFill="1" applyBorder="1" applyAlignment="1">
      <alignment horizontal="right" vertical="center" wrapText="1"/>
    </xf>
    <xf numFmtId="0" fontId="7" fillId="3" borderId="4" xfId="0" applyFont="1" applyFill="1" applyBorder="1" applyAlignment="1">
      <alignment horizontal="right" vertical="center" wrapText="1"/>
    </xf>
    <xf numFmtId="3" fontId="7" fillId="0" borderId="4" xfId="0" applyNumberFormat="1" applyFont="1" applyBorder="1" applyAlignment="1">
      <alignment horizontal="right" vertical="center" wrapText="1"/>
    </xf>
    <xf numFmtId="0" fontId="7" fillId="0" borderId="11" xfId="0" applyFont="1" applyBorder="1" applyAlignment="1">
      <alignment horizontal="justify" vertical="center" wrapText="1"/>
    </xf>
    <xf numFmtId="3" fontId="7" fillId="0" borderId="2" xfId="0" applyNumberFormat="1" applyFont="1" applyBorder="1" applyAlignment="1">
      <alignment horizontal="right" vertical="center" wrapText="1"/>
    </xf>
    <xf numFmtId="0" fontId="7" fillId="0" borderId="13" xfId="0" applyFont="1" applyBorder="1" applyAlignment="1">
      <alignment horizontal="justify" vertical="center" wrapText="1"/>
    </xf>
    <xf numFmtId="0" fontId="7" fillId="3" borderId="12" xfId="0" applyFont="1" applyFill="1" applyBorder="1" applyAlignment="1">
      <alignment horizontal="justify" vertical="center" wrapText="1"/>
    </xf>
    <xf numFmtId="0" fontId="7" fillId="3" borderId="2" xfId="0" applyFont="1" applyFill="1" applyBorder="1" applyAlignment="1">
      <alignment horizontal="justify" vertical="center" wrapText="1"/>
    </xf>
    <xf numFmtId="3" fontId="7" fillId="3" borderId="2" xfId="0" applyNumberFormat="1" applyFont="1" applyFill="1" applyBorder="1" applyAlignment="1">
      <alignment horizontal="right" vertical="center" wrapText="1"/>
    </xf>
    <xf numFmtId="0" fontId="7" fillId="3" borderId="2" xfId="0" applyFont="1" applyFill="1" applyBorder="1" applyAlignment="1">
      <alignment horizontal="right" vertical="center" wrapText="1"/>
    </xf>
    <xf numFmtId="0" fontId="7" fillId="3" borderId="38" xfId="0" applyFont="1" applyFill="1" applyBorder="1" applyAlignment="1">
      <alignment horizontal="justify" vertical="center" wrapText="1"/>
    </xf>
    <xf numFmtId="0" fontId="7" fillId="3" borderId="17" xfId="0" applyFont="1" applyFill="1" applyBorder="1" applyAlignment="1">
      <alignment horizontal="justify" vertical="center" wrapText="1"/>
    </xf>
    <xf numFmtId="3" fontId="7" fillId="3" borderId="17" xfId="0" applyNumberFormat="1" applyFont="1" applyFill="1" applyBorder="1" applyAlignment="1">
      <alignment horizontal="right" vertical="center" wrapText="1"/>
    </xf>
    <xf numFmtId="0" fontId="7" fillId="3" borderId="17" xfId="0" applyFont="1" applyFill="1" applyBorder="1" applyAlignment="1">
      <alignment horizontal="right" vertical="center" wrapText="1"/>
    </xf>
    <xf numFmtId="3" fontId="7" fillId="0" borderId="3" xfId="0" applyNumberFormat="1" applyFont="1" applyBorder="1" applyAlignment="1">
      <alignment horizontal="right" vertical="center" wrapText="1"/>
    </xf>
    <xf numFmtId="0" fontId="7" fillId="0" borderId="9" xfId="0" applyFont="1" applyBorder="1" applyAlignment="1">
      <alignment horizontal="justify" vertical="center" wrapText="1"/>
    </xf>
    <xf numFmtId="3" fontId="7" fillId="0" borderId="15" xfId="0" applyNumberFormat="1" applyFont="1" applyBorder="1" applyAlignment="1">
      <alignment horizontal="right" vertical="center" wrapText="1"/>
    </xf>
    <xf numFmtId="0" fontId="7" fillId="0" borderId="1" xfId="0" applyFont="1" applyBorder="1" applyAlignment="1">
      <alignment horizontal="justify" vertical="center" wrapText="1"/>
    </xf>
    <xf numFmtId="0" fontId="17" fillId="0" borderId="0" xfId="0" applyFont="1" applyAlignment="1">
      <alignment horizontal="center" vertical="center" wrapText="1"/>
    </xf>
    <xf numFmtId="0" fontId="17" fillId="0" borderId="0" xfId="0" applyFont="1" applyAlignment="1">
      <alignment horizontal="right" vertical="center" wrapText="1"/>
    </xf>
    <xf numFmtId="0" fontId="17" fillId="0" borderId="0" xfId="0" applyFont="1" applyAlignment="1">
      <alignment horizontal="justify" vertical="center" wrapText="1"/>
    </xf>
    <xf numFmtId="0" fontId="16" fillId="0" borderId="0" xfId="0" applyFont="1" applyAlignment="1">
      <alignment horizontal="left" vertical="center"/>
    </xf>
    <xf numFmtId="0" fontId="7" fillId="3" borderId="8" xfId="0" applyFont="1" applyFill="1" applyBorder="1" applyAlignment="1">
      <alignment horizontal="justify" vertical="center" wrapText="1"/>
    </xf>
    <xf numFmtId="0" fontId="7" fillId="3" borderId="3" xfId="0" applyFont="1" applyFill="1" applyBorder="1" applyAlignment="1">
      <alignment horizontal="justify" vertical="center" wrapText="1"/>
    </xf>
    <xf numFmtId="3" fontId="7" fillId="3" borderId="3" xfId="0" applyNumberFormat="1" applyFont="1" applyFill="1" applyBorder="1" applyAlignment="1">
      <alignment horizontal="right" vertical="center" wrapText="1"/>
    </xf>
    <xf numFmtId="0" fontId="7" fillId="3" borderId="3" xfId="0" applyFont="1" applyFill="1" applyBorder="1" applyAlignment="1">
      <alignment horizontal="right" vertical="center" wrapText="1"/>
    </xf>
    <xf numFmtId="0" fontId="7" fillId="0" borderId="0" xfId="0" applyFont="1" applyAlignment="1">
      <alignment horizontal="center" vertical="center" wrapText="1"/>
    </xf>
    <xf numFmtId="3" fontId="7" fillId="0" borderId="0" xfId="0" applyNumberFormat="1" applyFont="1" applyAlignment="1">
      <alignment horizontal="right" vertical="center" wrapText="1"/>
    </xf>
    <xf numFmtId="0" fontId="7" fillId="0" borderId="0" xfId="0" applyFont="1" applyAlignment="1">
      <alignment horizontal="justify" vertical="center" wrapText="1"/>
    </xf>
    <xf numFmtId="0" fontId="1" fillId="3" borderId="2"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0" fillId="3" borderId="0" xfId="0" applyFill="1">
      <alignment vertical="center"/>
    </xf>
    <xf numFmtId="3" fontId="0" fillId="3" borderId="0" xfId="0" applyNumberFormat="1" applyFill="1">
      <alignment vertical="center"/>
    </xf>
    <xf numFmtId="3" fontId="1" fillId="0" borderId="0" xfId="0" applyNumberFormat="1" applyFont="1" applyAlignment="1">
      <alignment horizontal="right" vertical="center"/>
    </xf>
    <xf numFmtId="0" fontId="16" fillId="0" borderId="0" xfId="0" applyFont="1">
      <alignment vertical="center"/>
    </xf>
    <xf numFmtId="3" fontId="16" fillId="0" borderId="0" xfId="0" applyNumberFormat="1" applyFont="1">
      <alignment vertical="center"/>
    </xf>
    <xf numFmtId="0" fontId="0" fillId="3" borderId="0" xfId="0" applyFill="1" applyAlignment="1">
      <alignment vertical="center" wrapText="1"/>
    </xf>
    <xf numFmtId="0" fontId="7" fillId="0" borderId="0" xfId="0" applyFont="1" applyAlignment="1">
      <alignment horizontal="right" vertical="center"/>
    </xf>
    <xf numFmtId="0" fontId="7" fillId="3" borderId="0" xfId="0" applyFont="1" applyFill="1">
      <alignment vertical="center"/>
    </xf>
    <xf numFmtId="0" fontId="13" fillId="0" borderId="0" xfId="0" applyFont="1">
      <alignment vertical="center"/>
    </xf>
    <xf numFmtId="0" fontId="0" fillId="0" borderId="0" xfId="0" applyAlignment="1">
      <alignment horizontal="center" vertical="center"/>
    </xf>
    <xf numFmtId="3" fontId="11" fillId="0" borderId="0" xfId="0" applyNumberFormat="1" applyFont="1">
      <alignment vertical="center"/>
    </xf>
    <xf numFmtId="0" fontId="18" fillId="2" borderId="0" xfId="0" applyFont="1" applyFill="1">
      <alignment vertical="center"/>
    </xf>
    <xf numFmtId="0" fontId="0" fillId="0" borderId="39" xfId="0" applyBorder="1" applyAlignment="1">
      <alignment horizontal="center" vertical="center"/>
    </xf>
    <xf numFmtId="3" fontId="0" fillId="0" borderId="40" xfId="0" applyNumberFormat="1" applyBorder="1" applyAlignment="1">
      <alignment horizontal="right" vertical="center"/>
    </xf>
    <xf numFmtId="3" fontId="0" fillId="0" borderId="41" xfId="0" applyNumberFormat="1" applyBorder="1" applyAlignment="1">
      <alignment horizontal="right" vertical="center"/>
    </xf>
    <xf numFmtId="3" fontId="0" fillId="0" borderId="42" xfId="0" applyNumberFormat="1" applyBorder="1" applyAlignment="1">
      <alignment horizontal="right" vertical="center"/>
    </xf>
    <xf numFmtId="3" fontId="0" fillId="0" borderId="33" xfId="0" applyNumberFormat="1" applyBorder="1" applyAlignment="1">
      <alignment horizontal="right" vertical="center"/>
    </xf>
    <xf numFmtId="3" fontId="0" fillId="0" borderId="4" xfId="0" applyNumberFormat="1" applyBorder="1" applyAlignment="1">
      <alignment horizontal="right" vertical="center"/>
    </xf>
    <xf numFmtId="3" fontId="0" fillId="0" borderId="3" xfId="0" applyNumberFormat="1" applyBorder="1" applyAlignment="1">
      <alignment horizontal="right" vertical="center"/>
    </xf>
    <xf numFmtId="3" fontId="0" fillId="0" borderId="43" xfId="0" applyNumberFormat="1" applyBorder="1" applyAlignment="1">
      <alignment horizontal="right" vertical="center"/>
    </xf>
    <xf numFmtId="3" fontId="0" fillId="0" borderId="15" xfId="0" applyNumberFormat="1" applyBorder="1" applyAlignment="1">
      <alignment horizontal="right" vertical="center"/>
    </xf>
    <xf numFmtId="0" fontId="0" fillId="0" borderId="0" xfId="0" applyBorder="1">
      <alignment vertical="center"/>
    </xf>
    <xf numFmtId="3" fontId="7" fillId="0" borderId="44" xfId="0" applyNumberFormat="1" applyFont="1" applyBorder="1">
      <alignment vertical="center"/>
    </xf>
    <xf numFmtId="0" fontId="0" fillId="0" borderId="0" xfId="0" applyAlignment="1">
      <alignment horizontal="center" vertical="center"/>
    </xf>
    <xf numFmtId="0" fontId="20" fillId="3" borderId="4" xfId="0" applyFont="1" applyFill="1" applyBorder="1" applyAlignment="1">
      <alignment horizontal="center" vertical="center" wrapText="1"/>
    </xf>
    <xf numFmtId="0" fontId="30" fillId="0" borderId="0" xfId="2" applyFont="1" applyAlignment="1">
      <alignment vertical="center"/>
    </xf>
    <xf numFmtId="0" fontId="24" fillId="0" borderId="0" xfId="2" applyFont="1" applyAlignment="1">
      <alignment horizontal="right" vertical="center"/>
    </xf>
    <xf numFmtId="0" fontId="24" fillId="0" borderId="0" xfId="2" applyFont="1" applyAlignment="1">
      <alignment vertical="center"/>
    </xf>
    <xf numFmtId="0" fontId="24" fillId="0" borderId="45" xfId="2" applyFont="1" applyBorder="1" applyAlignment="1">
      <alignment horizontal="center" vertical="center"/>
    </xf>
    <xf numFmtId="0" fontId="24" fillId="0" borderId="46" xfId="2" applyFont="1" applyBorder="1" applyAlignment="1">
      <alignment horizontal="center" vertical="center"/>
    </xf>
    <xf numFmtId="0" fontId="24" fillId="0" borderId="46" xfId="3" applyFont="1" applyBorder="1" applyAlignment="1">
      <alignment horizontal="center" vertical="center"/>
    </xf>
    <xf numFmtId="0" fontId="24" fillId="0" borderId="47" xfId="2" applyFont="1" applyBorder="1" applyAlignment="1">
      <alignment horizontal="center" vertical="center"/>
    </xf>
    <xf numFmtId="0" fontId="24" fillId="0" borderId="0" xfId="2" applyFont="1" applyAlignment="1">
      <alignment horizontal="center" vertical="center"/>
    </xf>
    <xf numFmtId="0" fontId="24" fillId="0" borderId="12" xfId="2" applyFont="1" applyBorder="1" applyAlignment="1">
      <alignment horizontal="center" vertical="center"/>
    </xf>
    <xf numFmtId="0" fontId="24" fillId="0" borderId="26" xfId="2" applyFont="1" applyBorder="1" applyAlignment="1">
      <alignment horizontal="center" vertical="center"/>
    </xf>
    <xf numFmtId="49" fontId="24" fillId="0" borderId="26" xfId="2" applyNumberFormat="1" applyFont="1" applyBorder="1" applyAlignment="1">
      <alignment horizontal="center" vertical="center"/>
    </xf>
    <xf numFmtId="49" fontId="24" fillId="0" borderId="26" xfId="3" applyNumberFormat="1" applyFont="1" applyBorder="1" applyAlignment="1">
      <alignment horizontal="center" vertical="center"/>
    </xf>
    <xf numFmtId="0" fontId="24" fillId="0" borderId="26" xfId="2" applyFont="1" applyBorder="1" applyAlignment="1">
      <alignment horizontal="center" vertical="center" wrapText="1"/>
    </xf>
    <xf numFmtId="0" fontId="24" fillId="0" borderId="48" xfId="2" applyFont="1" applyBorder="1" applyAlignment="1">
      <alignment horizontal="center" vertical="center" wrapText="1"/>
    </xf>
    <xf numFmtId="0" fontId="30" fillId="0" borderId="0" xfId="2" applyFont="1" applyAlignment="1">
      <alignment horizontal="center" vertical="center"/>
    </xf>
    <xf numFmtId="0" fontId="24" fillId="0" borderId="49" xfId="2" applyFont="1" applyBorder="1" applyAlignment="1">
      <alignment horizontal="center" vertical="center"/>
    </xf>
    <xf numFmtId="0" fontId="24" fillId="0" borderId="50" xfId="2" applyFont="1" applyBorder="1" applyAlignment="1">
      <alignment horizontal="center" vertical="center"/>
    </xf>
    <xf numFmtId="49" fontId="24" fillId="0" borderId="50" xfId="2" applyNumberFormat="1" applyFont="1" applyBorder="1" applyAlignment="1">
      <alignment horizontal="center" vertical="center"/>
    </xf>
    <xf numFmtId="49" fontId="24" fillId="0" borderId="50" xfId="3" applyNumberFormat="1" applyFont="1" applyBorder="1" applyAlignment="1">
      <alignment horizontal="center" vertical="center"/>
    </xf>
    <xf numFmtId="0" fontId="24" fillId="0" borderId="51" xfId="2" applyFont="1" applyBorder="1" applyAlignment="1">
      <alignment horizontal="center" vertical="center" wrapText="1"/>
    </xf>
    <xf numFmtId="0" fontId="30" fillId="0" borderId="12" xfId="2" applyFont="1" applyBorder="1" applyAlignment="1">
      <alignment horizontal="center" vertical="center"/>
    </xf>
    <xf numFmtId="0" fontId="30" fillId="0" borderId="26" xfId="2" applyFont="1" applyBorder="1" applyAlignment="1">
      <alignment horizontal="center" vertical="center"/>
    </xf>
    <xf numFmtId="0" fontId="30" fillId="0" borderId="48" xfId="2" applyFont="1" applyBorder="1" applyAlignment="1">
      <alignment horizontal="center" vertical="center"/>
    </xf>
    <xf numFmtId="0" fontId="30" fillId="0" borderId="52" xfId="2" applyFont="1" applyBorder="1" applyAlignment="1">
      <alignment horizontal="center" vertical="center"/>
    </xf>
    <xf numFmtId="0" fontId="30" fillId="0" borderId="53" xfId="2" applyFont="1" applyBorder="1" applyAlignment="1">
      <alignment horizontal="center" vertical="center"/>
    </xf>
    <xf numFmtId="0" fontId="30" fillId="0" borderId="54" xfId="2" applyFont="1" applyBorder="1" applyAlignment="1">
      <alignment horizontal="center" vertical="center"/>
    </xf>
    <xf numFmtId="0" fontId="28" fillId="0" borderId="0" xfId="2" applyFont="1" applyAlignment="1">
      <alignment vertical="center"/>
    </xf>
    <xf numFmtId="0" fontId="28" fillId="0" borderId="0" xfId="2" applyFont="1" applyAlignment="1">
      <alignment horizontal="center" vertical="center"/>
    </xf>
    <xf numFmtId="0" fontId="28" fillId="0" borderId="0" xfId="2" applyFont="1" applyAlignment="1">
      <alignment horizontal="left" vertical="center"/>
    </xf>
    <xf numFmtId="0" fontId="30" fillId="0" borderId="0" xfId="2" applyFont="1" applyAlignment="1">
      <alignment horizontal="left" vertical="center"/>
    </xf>
    <xf numFmtId="0" fontId="13" fillId="2" borderId="0" xfId="0" applyFont="1" applyFill="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left" vertical="center"/>
    </xf>
    <xf numFmtId="0" fontId="0" fillId="0" borderId="0" xfId="0" applyFill="1" applyAlignment="1">
      <alignment horizontal="left" vertical="center" wrapText="1"/>
    </xf>
    <xf numFmtId="0" fontId="0" fillId="4" borderId="0" xfId="0" applyFill="1" applyAlignment="1">
      <alignment horizontal="left" vertical="center" wrapText="1"/>
    </xf>
    <xf numFmtId="0" fontId="0" fillId="0" borderId="29" xfId="0" applyBorder="1" applyAlignment="1">
      <alignment horizontal="center" vertical="center"/>
    </xf>
    <xf numFmtId="0" fontId="0" fillId="3" borderId="0" xfId="0" applyFill="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7" fillId="0" borderId="0" xfId="0" applyFont="1" applyBorder="1" applyAlignment="1">
      <alignment horizontal="right" vertical="center"/>
    </xf>
    <xf numFmtId="0" fontId="12" fillId="0" borderId="0" xfId="0" applyFont="1" applyAlignment="1">
      <alignment horizontal="center" vertical="center"/>
    </xf>
    <xf numFmtId="0" fontId="7" fillId="3" borderId="0" xfId="0" applyFont="1" applyFill="1" applyAlignment="1">
      <alignment horizontal="center" vertical="center"/>
    </xf>
    <xf numFmtId="0" fontId="7" fillId="3" borderId="0" xfId="0" applyFont="1" applyFill="1" applyAlignment="1">
      <alignment horizontal="right"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wrapText="1"/>
    </xf>
    <xf numFmtId="3" fontId="1" fillId="0" borderId="7" xfId="0" applyNumberFormat="1" applyFont="1" applyBorder="1" applyAlignment="1">
      <alignment horizontal="center" vertical="center" wrapText="1"/>
    </xf>
    <xf numFmtId="3" fontId="1" fillId="0" borderId="23" xfId="0" applyNumberFormat="1" applyFont="1" applyBorder="1" applyAlignment="1">
      <alignment horizontal="center" vertical="center" wrapText="1"/>
    </xf>
    <xf numFmtId="3" fontId="1" fillId="0" borderId="9" xfId="0" applyNumberFormat="1" applyFont="1" applyBorder="1" applyAlignment="1">
      <alignment horizontal="center" vertical="center"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31" fillId="0" borderId="0" xfId="2" applyFont="1" applyAlignment="1">
      <alignment horizontal="center" vertical="center"/>
    </xf>
    <xf numFmtId="0" fontId="32" fillId="0" borderId="31" xfId="2" applyFont="1" applyBorder="1" applyAlignment="1">
      <alignment horizontal="center" vertical="center"/>
    </xf>
    <xf numFmtId="0" fontId="28" fillId="0" borderId="0" xfId="2" applyFont="1" applyAlignment="1">
      <alignment horizontal="left" vertical="center" wrapText="1"/>
    </xf>
  </cellXfs>
  <cellStyles count="4">
    <cellStyle name="標準" xfId="0" builtinId="0"/>
    <cellStyle name="標準 2" xfId="1"/>
    <cellStyle name="標準 3" xfId="2"/>
    <cellStyle name="標準 4" xfId="3"/>
  </cellStyles>
  <dxfs count="1">
    <dxf>
      <font>
        <b/>
        <i val="0"/>
      </font>
      <fill>
        <patternFill>
          <fgColor auto="1"/>
          <bgColor rgb="FFFF0000"/>
        </patternFill>
      </fill>
    </dxf>
  </dxfs>
  <tableStyles count="0" defaultTableStyle="TableStyleMedium2" defaultPivotStyle="PivotStyleLight16"/>
  <colors>
    <mruColors>
      <color rgb="FFFFFFCC"/>
      <color rgb="FFDDDDDD"/>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101600</xdr:colOff>
      <xdr:row>0</xdr:row>
      <xdr:rowOff>44450</xdr:rowOff>
    </xdr:from>
    <xdr:ext cx="1987550" cy="1493166"/>
    <xdr:sp macro="" textlink="">
      <xdr:nvSpPr>
        <xdr:cNvPr id="1027" name="テキスト ボックス 2">
          <a:extLst>
            <a:ext uri="{FF2B5EF4-FFF2-40B4-BE49-F238E27FC236}">
              <a16:creationId xmlns:a16="http://schemas.microsoft.com/office/drawing/2014/main" id="{00000000-0008-0000-0300-000003040000}"/>
            </a:ext>
          </a:extLst>
        </xdr:cNvPr>
        <xdr:cNvSpPr txBox="1">
          <a:spLocks noChangeArrowheads="1"/>
        </xdr:cNvSpPr>
      </xdr:nvSpPr>
      <xdr:spPr bwMode="auto">
        <a:xfrm>
          <a:off x="101600" y="44450"/>
          <a:ext cx="1987550" cy="1493166"/>
        </a:xfrm>
        <a:prstGeom prst="rect">
          <a:avLst/>
        </a:prstGeom>
        <a:solidFill>
          <a:srgbClr val="FFFFFF"/>
        </a:solidFill>
        <a:ln w="9525">
          <a:solidFill>
            <a:srgbClr val="000000"/>
          </a:solidFill>
          <a:miter lim="800000"/>
          <a:headEnd/>
          <a:tailEnd/>
        </a:ln>
      </xdr:spPr>
      <xdr:txBody>
        <a:bodyPr wrap="square" lIns="91440" tIns="45720" rIns="91440" bIns="45720" anchor="t" upright="1">
          <a:spAutoFit/>
        </a:bodyPr>
        <a:lstStyle/>
        <a:p>
          <a:pPr algn="l" rtl="0">
            <a:defRPr sz="1000"/>
          </a:pPr>
          <a:r>
            <a:rPr lang="ja-JP" altLang="en-US" sz="1200" b="1" i="0" u="none" strike="noStrike" baseline="0">
              <a:solidFill>
                <a:srgbClr val="FF0000"/>
              </a:solidFill>
              <a:latin typeface="ＭＳ ゴシック"/>
              <a:ea typeface="ＭＳ ゴシック"/>
            </a:rPr>
            <a:t>入札書への添付は不要です。落札後、落札者のみから提出を求めるものです。</a:t>
          </a:r>
          <a:endParaRPr lang="ja-JP" altLang="en-US" sz="1200" b="0" i="0" u="none" strike="noStrike" baseline="0">
            <a:solidFill>
              <a:srgbClr val="000000"/>
            </a:solidFill>
            <a:latin typeface="ＭＳ ゴシック"/>
            <a:ea typeface="ＭＳ ゴシック"/>
          </a:endParaRPr>
        </a:p>
        <a:p>
          <a:pPr algn="l" rtl="0">
            <a:defRPr sz="1000"/>
          </a:pPr>
          <a:r>
            <a:rPr lang="ja-JP" altLang="en-US" sz="1200" b="1" i="0" u="none" strike="noStrike" baseline="0">
              <a:solidFill>
                <a:srgbClr val="FF0000"/>
              </a:solidFill>
              <a:latin typeface="ＭＳ ゴシック"/>
              <a:ea typeface="ＭＳ ゴシック"/>
            </a:rPr>
            <a:t>契約金額の内訳を協議するための資料ですので、押印は不要です。</a:t>
          </a:r>
        </a:p>
      </xdr:txBody>
    </xdr:sp>
    <xdr:clientData/>
  </xdr:oneCellAnchor>
  <xdr:twoCellAnchor>
    <xdr:from>
      <xdr:col>0</xdr:col>
      <xdr:colOff>38100</xdr:colOff>
      <xdr:row>29</xdr:row>
      <xdr:rowOff>121920</xdr:rowOff>
    </xdr:from>
    <xdr:to>
      <xdr:col>0</xdr:col>
      <xdr:colOff>4244340</xdr:colOff>
      <xdr:row>32</xdr:row>
      <xdr:rowOff>83820</xdr:rowOff>
    </xdr:to>
    <xdr:sp macro="" textlink="">
      <xdr:nvSpPr>
        <xdr:cNvPr id="3" name="テキスト ボックス 2"/>
        <xdr:cNvSpPr txBox="1"/>
      </xdr:nvSpPr>
      <xdr:spPr>
        <a:xfrm>
          <a:off x="38100" y="7475220"/>
          <a:ext cx="4206240" cy="51054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lt1"/>
              </a:solidFill>
              <a:effectLst/>
              <a:latin typeface="+mn-lt"/>
              <a:ea typeface="+mn-ea"/>
              <a:cs typeface="+mn-cs"/>
            </a:rPr>
            <a:t>※</a:t>
          </a:r>
          <a:r>
            <a:rPr kumimoji="1" lang="ja-JP" altLang="en-US" sz="1400" b="1">
              <a:solidFill>
                <a:schemeClr val="lt1"/>
              </a:solidFill>
              <a:effectLst/>
              <a:latin typeface="+mn-lt"/>
              <a:ea typeface="+mn-ea"/>
              <a:cs typeface="+mn-cs"/>
            </a:rPr>
            <a:t>合計（入札金額）は必ずご確認ください。</a:t>
          </a:r>
          <a:endParaRPr lang="ja-JP" altLang="ja-JP" sz="1400">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302260</xdr:colOff>
      <xdr:row>14</xdr:row>
      <xdr:rowOff>22860</xdr:rowOff>
    </xdr:from>
    <xdr:to>
      <xdr:col>4</xdr:col>
      <xdr:colOff>342900</xdr:colOff>
      <xdr:row>17</xdr:row>
      <xdr:rowOff>50800</xdr:rowOff>
    </xdr:to>
    <xdr:sp macro="" textlink="">
      <xdr:nvSpPr>
        <xdr:cNvPr id="2" name="テキスト ボックス 1"/>
        <xdr:cNvSpPr txBox="1"/>
      </xdr:nvSpPr>
      <xdr:spPr>
        <a:xfrm>
          <a:off x="302260" y="3350260"/>
          <a:ext cx="6035040" cy="56134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コロナウイルス感染症対策経費については、</a:t>
          </a:r>
          <a:r>
            <a:rPr kumimoji="1" lang="ja-JP" altLang="ja-JP" sz="1100" b="1">
              <a:solidFill>
                <a:schemeClr val="lt1"/>
              </a:solidFill>
              <a:effectLst/>
              <a:latin typeface="+mn-lt"/>
              <a:ea typeface="+mn-ea"/>
              <a:cs typeface="+mn-cs"/>
            </a:rPr>
            <a:t>契約締結前に状況に応じて確認します。</a:t>
          </a:r>
          <a:endParaRPr lang="ja-JP" altLang="ja-JP">
            <a:effectLst/>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300_&#22865;&#32004;&#31532;&#19968;&#35506;\00_&#35506;&#23554;&#29992;\02_&#35506;&#21729;&#12501;&#12457;&#12523;&#12480;\&#9733;&#23567;&#33733;\&#9314;&#22793;&#26356;&#22865;&#32004;&#37329;&#38989;&#20869;&#35379;&#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ica365-my.sharepoint.com/Users/26526/Documents/13%20&#12496;&#12531;&#12464;&#12521;&#27700;&#36039;&#28304;&#65288;&#32068;&#32340;&#32946;&#25104;&#65289;/2012&#26989;&#21209;&#23455;&#26045;&#65288;&#25216;&#12503;&#12525;&#65289;&#35211;&#31309;&#12481;&#12455;&#12483;&#12463;&#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jica365-my.sharepoint.com/DOCUME~1/a05127/LOCALS~1/Temp/notesFFF692/2008&#26989;&#21209;&#23455;&#26045;&#65288;&#25216;&#12503;&#12525;&#65289;&#35211;&#31309;&#20869;&#3537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jica365-my.sharepoint.com/personal/onedrive-opesupportdept_jica_go_jp/Documents/330_&#35519;&#36948;&#12539;&#27966;&#36963;&#26989;&#21209;&#37096;/2_&#37096;&#20869;&#20840;&#21729;/300_&#22865;&#32004;&#31532;&#19968;&#35506;/03_&#26696;&#20214;&#20849;&#36890;&#20107;&#38917;/02_&#21046;&#24230;&#35373;&#35336;/11_&#32076;&#29702;&#20966;&#29702;&#12460;&#12452;&#12489;&#12521;&#12452;&#12531;&#25913;&#35330;/&#12304;&#25913;&#35330;&#20316;&#26989;&#20013;&#12305;&#32076;&#29702;&#20966;&#29702;&#12460;&#12452;&#12489;&#12521;&#12452;&#12531;/1220&#20197;&#38477;&#12398;&#20462;&#27491;/seisan_04-20_20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jica365-my.sharepoint.com/Users/maeka/OneDrive/&#12487;&#12473;&#12463;&#12488;&#12483;&#12503;/&#20181;&#20107;/&#31934;&#31639;&#22577;&#21578;&#26360;&#27096;&#24335;/&#31934;&#31639;&#22577;&#21578;&#26360;&#27096;&#24335;&#65288;QCBS&#26041;&#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方法"/>
      <sheetName val="入力用"/>
      <sheetName val="附属書Ⅲ"/>
      <sheetName val="報酬"/>
      <sheetName val="航空賃"/>
      <sheetName val="旅費(その他)"/>
      <sheetName val="一般業務費・機材費・再委託費"/>
      <sheetName val="データ"/>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金額"/>
      <sheetName val="調査旅費 "/>
      <sheetName val="一般業務費（１）"/>
      <sheetName val="一般業務費（２）"/>
      <sheetName val="供与機材"/>
      <sheetName val="携行機材"/>
      <sheetName val="その他の機材"/>
      <sheetName val="報告書"/>
      <sheetName val="ローカル委託"/>
      <sheetName val="工事費・国別研修"/>
      <sheetName val="保険料・会議費"/>
      <sheetName val="直接人件費"/>
      <sheetName val="間接費"/>
      <sheetName val="機材購入費別紙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航空賃"/>
      <sheetName val="様式９ 旅費(その他）"/>
      <sheetName val="様式10 合意単価適用分"/>
      <sheetName val="様式11 一般業務費"/>
      <sheetName val="様式12 一般業務費出納簿"/>
      <sheetName val="様式13 機材費"/>
      <sheetName val="様式14 再委託費"/>
      <sheetName val="様式15 国内業務費"/>
      <sheetName val="様式16 その他の直接経費"/>
      <sheetName val="【参考様式】証拠書類（航空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4"/>
  <sheetViews>
    <sheetView zoomScaleNormal="100" workbookViewId="0">
      <selection activeCell="A6" sqref="A6"/>
    </sheetView>
  </sheetViews>
  <sheetFormatPr defaultColWidth="8.59765625" defaultRowHeight="12"/>
  <cols>
    <col min="1" max="16384" width="8.59765625" style="34"/>
  </cols>
  <sheetData>
    <row r="1" spans="1:1" ht="20.100000000000001" customHeight="1">
      <c r="A1" s="33" t="s">
        <v>0</v>
      </c>
    </row>
    <row r="2" spans="1:1" ht="20.100000000000001" customHeight="1">
      <c r="A2" s="33" t="s">
        <v>91</v>
      </c>
    </row>
    <row r="3" spans="1:1" ht="20.100000000000001" customHeight="1">
      <c r="A3" s="33" t="s">
        <v>90</v>
      </c>
    </row>
    <row r="4" spans="1:1" ht="20.100000000000001" customHeight="1">
      <c r="A4" s="33" t="s">
        <v>89</v>
      </c>
    </row>
    <row r="5" spans="1:1" ht="20.100000000000001" customHeight="1">
      <c r="A5" s="33" t="s">
        <v>100</v>
      </c>
    </row>
    <row r="6" spans="1:1" ht="20.100000000000001" customHeight="1">
      <c r="A6" s="33"/>
    </row>
    <row r="7" spans="1:1" ht="20.100000000000001" customHeight="1">
      <c r="A7" s="33"/>
    </row>
    <row r="8" spans="1:1" ht="20.100000000000001" customHeight="1"/>
    <row r="9" spans="1:1" ht="20.100000000000001" customHeight="1"/>
    <row r="10" spans="1:1" ht="20.100000000000001" customHeight="1"/>
    <row r="11" spans="1:1" ht="20.100000000000001" customHeight="1"/>
    <row r="12" spans="1:1" ht="20.100000000000001" customHeight="1"/>
    <row r="13" spans="1:1" ht="20.100000000000001" customHeight="1"/>
    <row r="14" spans="1:1" ht="20.100000000000001" customHeight="1"/>
    <row r="15" spans="1:1" ht="20.100000000000001" customHeight="1"/>
    <row r="16" spans="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sheetData>
  <phoneticPr fontId="5"/>
  <pageMargins left="0.7" right="0.7" top="0.75" bottom="0.75" header="0.3" footer="0.3"/>
  <pageSetup paperSize="9"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C16" sqref="C16"/>
    </sheetView>
  </sheetViews>
  <sheetFormatPr defaultRowHeight="14.4"/>
  <sheetData>
    <row r="1" spans="1:1">
      <c r="A1" t="s">
        <v>5</v>
      </c>
    </row>
    <row r="2" spans="1:1">
      <c r="A2" t="s">
        <v>78</v>
      </c>
    </row>
    <row r="3" spans="1:1">
      <c r="A3" t="s">
        <v>79</v>
      </c>
    </row>
    <row r="5" spans="1:1">
      <c r="A5" t="s">
        <v>80</v>
      </c>
    </row>
    <row r="6" spans="1:1">
      <c r="A6" t="s">
        <v>81</v>
      </c>
    </row>
  </sheetData>
  <phoneticPr fontId="5"/>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9"/>
  <sheetViews>
    <sheetView view="pageBreakPreview" zoomScaleNormal="100" zoomScaleSheetLayoutView="100" workbookViewId="0">
      <selection activeCell="A3" sqref="A3:K3"/>
    </sheetView>
  </sheetViews>
  <sheetFormatPr defaultRowHeight="14.4"/>
  <cols>
    <col min="1" max="1" width="5.5" customWidth="1"/>
    <col min="2" max="2" width="13.69921875" customWidth="1"/>
    <col min="3" max="4" width="4.3984375" customWidth="1"/>
    <col min="5" max="5" width="6.09765625" customWidth="1"/>
    <col min="6" max="6" width="13.5" style="3" bestFit="1" customWidth="1"/>
    <col min="7" max="7" width="8.8984375" customWidth="1"/>
    <col min="8" max="8" width="8.69921875" customWidth="1"/>
    <col min="9" max="9" width="7.8984375" customWidth="1"/>
    <col min="10" max="10" width="10.59765625" style="3" customWidth="1"/>
    <col min="11" max="11" width="15.09765625" customWidth="1"/>
    <col min="12" max="12" width="13.19921875" bestFit="1" customWidth="1"/>
    <col min="13" max="13" width="23.19921875" customWidth="1"/>
  </cols>
  <sheetData>
    <row r="1" spans="1:13" ht="20.100000000000001" customHeight="1">
      <c r="A1" t="s">
        <v>1</v>
      </c>
    </row>
    <row r="2" spans="1:13" ht="20.100000000000001" customHeight="1"/>
    <row r="3" spans="1:13" ht="24.6" customHeight="1">
      <c r="A3" s="169" t="s">
        <v>94</v>
      </c>
      <c r="B3" s="169"/>
      <c r="C3" s="169"/>
      <c r="D3" s="169"/>
      <c r="E3" s="169"/>
      <c r="F3" s="169"/>
      <c r="G3" s="169"/>
      <c r="H3" s="169"/>
      <c r="I3" s="169"/>
      <c r="J3" s="169"/>
      <c r="K3" s="169"/>
      <c r="L3" s="122"/>
    </row>
    <row r="4" spans="1:13" ht="9.6" customHeight="1"/>
    <row r="5" spans="1:13" s="117" customFormat="1" ht="20.100000000000001" customHeight="1">
      <c r="A5" s="117" t="s">
        <v>2</v>
      </c>
      <c r="F5" s="118">
        <f>ROUNDDOWN('【契約】別表 報酬内訳'!E12,-3)</f>
        <v>0</v>
      </c>
      <c r="G5" s="117" t="s">
        <v>3</v>
      </c>
      <c r="J5" s="118"/>
    </row>
    <row r="6" spans="1:13" ht="11.4" customHeight="1"/>
    <row r="7" spans="1:13" s="117" customFormat="1" ht="20.100000000000001" customHeight="1">
      <c r="A7" s="117" t="s">
        <v>4</v>
      </c>
      <c r="F7" s="118">
        <f>SUM(F8,F15,F22,F24,F26,F29)</f>
        <v>0</v>
      </c>
      <c r="G7" s="117" t="s">
        <v>5</v>
      </c>
      <c r="J7" s="118"/>
    </row>
    <row r="8" spans="1:13" ht="20.100000000000001" customHeight="1">
      <c r="A8" t="s">
        <v>6</v>
      </c>
      <c r="F8" s="3">
        <f>'【入札】報酬・旅費(航空賃)'!E30</f>
        <v>0</v>
      </c>
      <c r="G8" s="49" t="s">
        <v>5</v>
      </c>
      <c r="H8" s="125"/>
    </row>
    <row r="9" spans="1:13" ht="16.2" customHeight="1">
      <c r="A9" s="43"/>
      <c r="B9" s="43" t="s">
        <v>7</v>
      </c>
      <c r="C9" s="170"/>
      <c r="D9" s="170"/>
      <c r="E9" s="170"/>
      <c r="F9" s="170"/>
      <c r="G9" s="170"/>
      <c r="H9" s="170"/>
    </row>
    <row r="10" spans="1:13" ht="16.95" customHeight="1">
      <c r="A10" s="120" t="s">
        <v>8</v>
      </c>
      <c r="B10" s="47" t="s">
        <v>9</v>
      </c>
      <c r="C10" s="170"/>
      <c r="D10" s="170"/>
      <c r="E10" s="170"/>
      <c r="F10" s="170"/>
      <c r="G10" s="170"/>
      <c r="H10" s="170"/>
    </row>
    <row r="11" spans="1:13" ht="16.95" customHeight="1">
      <c r="A11" s="120"/>
      <c r="B11" s="121"/>
      <c r="C11" s="43" t="s">
        <v>10</v>
      </c>
      <c r="D11" s="121"/>
      <c r="E11" s="43" t="s">
        <v>11</v>
      </c>
      <c r="F11" s="121"/>
      <c r="G11" s="43" t="s">
        <v>5</v>
      </c>
      <c r="H11" s="43"/>
    </row>
    <row r="12" spans="1:13" ht="16.95" customHeight="1">
      <c r="A12" s="120" t="s">
        <v>12</v>
      </c>
      <c r="B12" s="47" t="s">
        <v>13</v>
      </c>
      <c r="C12" s="170"/>
      <c r="D12" s="170"/>
      <c r="E12" s="170"/>
      <c r="F12" s="170"/>
      <c r="G12" s="170"/>
      <c r="H12" s="170"/>
    </row>
    <row r="13" spans="1:13" ht="16.95" customHeight="1">
      <c r="A13" s="48"/>
      <c r="B13" s="121"/>
      <c r="C13" s="43" t="s">
        <v>10</v>
      </c>
      <c r="D13" s="121"/>
      <c r="E13" s="43" t="s">
        <v>11</v>
      </c>
      <c r="F13" s="121"/>
      <c r="G13" s="43" t="s">
        <v>5</v>
      </c>
      <c r="H13" s="48"/>
    </row>
    <row r="14" spans="1:13" ht="12.6" customHeight="1">
      <c r="A14" s="171"/>
      <c r="B14" s="171"/>
      <c r="C14" s="171"/>
      <c r="D14" s="171"/>
      <c r="E14" s="171"/>
      <c r="F14" s="171"/>
      <c r="G14" s="171"/>
      <c r="H14" s="171"/>
      <c r="I14" s="171"/>
      <c r="J14" s="171"/>
      <c r="L14" t="s">
        <v>14</v>
      </c>
    </row>
    <row r="15" spans="1:13" ht="20.100000000000001" customHeight="1">
      <c r="A15" t="s">
        <v>15</v>
      </c>
      <c r="F15" s="121"/>
      <c r="G15" t="s">
        <v>5</v>
      </c>
      <c r="L15" s="3">
        <f>【入札】総表!B19</f>
        <v>0</v>
      </c>
      <c r="M15" t="str">
        <f>IF(F15=L15,"OK","金額をご確認ください。")</f>
        <v>OK</v>
      </c>
    </row>
    <row r="16" spans="1:13" ht="20.100000000000001" customHeight="1">
      <c r="B16" t="s">
        <v>7</v>
      </c>
      <c r="C16" s="171"/>
      <c r="D16" s="171"/>
      <c r="E16" s="171"/>
      <c r="F16" s="171"/>
      <c r="G16" s="171"/>
      <c r="H16" s="171"/>
      <c r="I16" s="171"/>
      <c r="J16" s="171"/>
    </row>
    <row r="17" spans="1:11" ht="20.100000000000001" customHeight="1">
      <c r="B17" s="114" t="s">
        <v>95</v>
      </c>
      <c r="C17" s="114"/>
      <c r="D17" s="114"/>
      <c r="E17" s="114"/>
      <c r="F17" s="115"/>
      <c r="G17" t="s">
        <v>10</v>
      </c>
      <c r="H17" s="70">
        <f>ROUND(SUM('【入札】旅費(その他)'!C7:C18)/30,3)</f>
        <v>0</v>
      </c>
      <c r="I17" t="s">
        <v>16</v>
      </c>
      <c r="J17" s="3">
        <f>F17*H17</f>
        <v>0</v>
      </c>
      <c r="K17" t="s">
        <v>5</v>
      </c>
    </row>
    <row r="18" spans="1:11" ht="20.100000000000001" customHeight="1">
      <c r="B18" s="114" t="s">
        <v>99</v>
      </c>
      <c r="C18" s="114"/>
      <c r="D18" s="114"/>
      <c r="E18" s="114"/>
      <c r="F18" s="115"/>
      <c r="G18" t="s">
        <v>96</v>
      </c>
      <c r="H18" s="70"/>
    </row>
    <row r="19" spans="1:11" ht="36.6" customHeight="1">
      <c r="B19" s="176" t="s">
        <v>98</v>
      </c>
      <c r="C19" s="176"/>
      <c r="D19" s="176"/>
      <c r="E19" s="176"/>
      <c r="F19" s="115"/>
      <c r="G19" s="49" t="s">
        <v>5</v>
      </c>
      <c r="H19" s="49"/>
    </row>
    <row r="20" spans="1:11" ht="10.199999999999999" customHeight="1">
      <c r="A20" s="171"/>
      <c r="B20" s="171"/>
      <c r="C20" s="171"/>
      <c r="D20" s="171"/>
      <c r="E20" s="171"/>
      <c r="F20" s="171"/>
      <c r="G20" s="171"/>
      <c r="H20" s="171"/>
      <c r="I20" s="171"/>
    </row>
    <row r="21" spans="1:11" ht="10.199999999999999" customHeight="1">
      <c r="A21" s="137"/>
      <c r="B21" s="137"/>
      <c r="C21" s="137"/>
      <c r="D21" s="137"/>
      <c r="E21" s="137"/>
      <c r="F21" s="137"/>
      <c r="G21" s="137"/>
      <c r="H21" s="137"/>
      <c r="I21" s="137"/>
    </row>
    <row r="22" spans="1:11" ht="20.100000000000001" customHeight="1">
      <c r="A22" t="s">
        <v>17</v>
      </c>
      <c r="F22" s="3">
        <f>【入札】総表!B20</f>
        <v>0</v>
      </c>
      <c r="G22" s="49" t="s">
        <v>5</v>
      </c>
      <c r="H22" s="49"/>
    </row>
    <row r="23" spans="1:11" ht="10.199999999999999" customHeight="1">
      <c r="A23" s="171"/>
      <c r="B23" s="171"/>
      <c r="C23" s="171"/>
      <c r="D23" s="171"/>
      <c r="E23" s="171"/>
      <c r="F23" s="171"/>
      <c r="G23" s="171"/>
      <c r="H23" s="171"/>
      <c r="I23" s="171"/>
      <c r="J23" s="171"/>
    </row>
    <row r="24" spans="1:11" ht="20.100000000000001" customHeight="1">
      <c r="A24" t="s">
        <v>18</v>
      </c>
      <c r="F24" s="3">
        <f>【入札】総表!B21</f>
        <v>0</v>
      </c>
      <c r="G24" s="49" t="s">
        <v>5</v>
      </c>
      <c r="H24" s="49"/>
    </row>
    <row r="25" spans="1:11" ht="10.199999999999999" customHeight="1">
      <c r="A25" s="171"/>
      <c r="B25" s="171"/>
      <c r="C25" s="171"/>
      <c r="D25" s="171"/>
      <c r="E25" s="171"/>
      <c r="F25" s="171"/>
      <c r="G25" s="171"/>
      <c r="H25" s="171"/>
      <c r="I25" s="171"/>
    </row>
    <row r="26" spans="1:11" ht="20.100000000000001" customHeight="1">
      <c r="A26" t="s">
        <v>19</v>
      </c>
      <c r="F26" s="3">
        <f>【入札】総表!B22</f>
        <v>0</v>
      </c>
      <c r="G26" s="49" t="s">
        <v>5</v>
      </c>
      <c r="H26" s="49"/>
    </row>
    <row r="27" spans="1:11" ht="10.199999999999999" customHeight="1">
      <c r="A27" s="171"/>
      <c r="B27" s="171"/>
      <c r="C27" s="171"/>
      <c r="D27" s="171"/>
      <c r="E27" s="171"/>
      <c r="F27" s="171"/>
      <c r="G27" s="171"/>
      <c r="H27" s="171"/>
      <c r="I27" s="171"/>
      <c r="J27" s="171"/>
    </row>
    <row r="28" spans="1:11" ht="19.95" customHeight="1">
      <c r="A28" s="172" t="s">
        <v>83</v>
      </c>
      <c r="B28" s="172"/>
      <c r="C28" s="172"/>
      <c r="D28" s="172"/>
      <c r="E28" s="172"/>
      <c r="F28" s="172"/>
      <c r="G28" s="123"/>
      <c r="H28" s="123"/>
      <c r="I28" s="123"/>
      <c r="J28" s="123"/>
    </row>
    <row r="29" spans="1:11" ht="20.100000000000001" customHeight="1">
      <c r="F29" s="3">
        <f>【※入札時不要】コロナ対策経費!E12</f>
        <v>0</v>
      </c>
      <c r="G29" s="49" t="s">
        <v>5</v>
      </c>
      <c r="H29" s="49"/>
    </row>
    <row r="30" spans="1:11" ht="10.199999999999999" customHeight="1">
      <c r="A30" s="175"/>
      <c r="B30" s="171"/>
      <c r="C30" s="171"/>
      <c r="D30" s="171"/>
      <c r="E30" s="171"/>
      <c r="F30" s="171"/>
      <c r="G30" s="171"/>
      <c r="H30" s="171"/>
      <c r="I30" s="171"/>
      <c r="J30" s="171"/>
    </row>
    <row r="31" spans="1:11" s="117" customFormat="1" ht="20.100000000000001" customHeight="1">
      <c r="A31" s="117" t="s">
        <v>20</v>
      </c>
      <c r="F31" s="118">
        <f>SUM(F5,F7)</f>
        <v>0</v>
      </c>
      <c r="G31" s="117" t="s">
        <v>5</v>
      </c>
      <c r="J31" s="118"/>
    </row>
    <row r="32" spans="1:11" s="48" customFormat="1" ht="7.95" customHeight="1">
      <c r="A32" s="170"/>
      <c r="B32" s="170"/>
      <c r="C32" s="170"/>
      <c r="D32" s="170"/>
      <c r="E32" s="170"/>
      <c r="F32" s="170"/>
      <c r="G32" s="170"/>
      <c r="H32" s="170"/>
      <c r="I32" s="170"/>
      <c r="J32" s="170"/>
    </row>
    <row r="33" spans="1:12" s="117" customFormat="1" ht="20.100000000000001" customHeight="1">
      <c r="A33" s="117" t="s">
        <v>21</v>
      </c>
      <c r="F33" s="118">
        <f>F31*0.1</f>
        <v>0</v>
      </c>
      <c r="G33" s="117" t="s">
        <v>22</v>
      </c>
      <c r="J33" s="118"/>
    </row>
    <row r="34" spans="1:12" ht="7.95" customHeight="1">
      <c r="A34" s="171"/>
      <c r="B34" s="171"/>
      <c r="C34" s="171"/>
      <c r="D34" s="171"/>
      <c r="E34" s="171"/>
      <c r="F34" s="171"/>
      <c r="G34" s="171"/>
      <c r="H34" s="171"/>
      <c r="I34" s="171"/>
      <c r="J34" s="171"/>
    </row>
    <row r="35" spans="1:12" s="117" customFormat="1" ht="20.100000000000001" customHeight="1">
      <c r="A35" s="117" t="s">
        <v>23</v>
      </c>
      <c r="F35" s="118">
        <f>SUM(F31,F33)</f>
        <v>0</v>
      </c>
      <c r="G35" s="117" t="s">
        <v>5</v>
      </c>
      <c r="J35" s="118"/>
    </row>
    <row r="36" spans="1:12" ht="10.199999999999999" customHeight="1">
      <c r="A36" s="171"/>
      <c r="B36" s="171"/>
      <c r="C36" s="171"/>
      <c r="D36" s="171"/>
      <c r="E36" s="171"/>
      <c r="F36" s="171"/>
      <c r="G36" s="171"/>
      <c r="H36" s="171"/>
      <c r="I36" s="171"/>
      <c r="J36" s="171"/>
    </row>
    <row r="37" spans="1:12" ht="33.6" customHeight="1">
      <c r="A37" s="176" t="s">
        <v>127</v>
      </c>
      <c r="B37" s="176"/>
      <c r="C37" s="176"/>
      <c r="D37" s="176"/>
      <c r="E37" s="176"/>
      <c r="F37" s="176"/>
      <c r="G37" s="176"/>
      <c r="H37" s="176"/>
      <c r="I37" s="176"/>
      <c r="J37" s="176"/>
      <c r="K37" s="176"/>
      <c r="L37" s="119"/>
    </row>
    <row r="38" spans="1:12" ht="21.6" customHeight="1">
      <c r="A38" s="173" t="s">
        <v>24</v>
      </c>
      <c r="B38" s="173"/>
      <c r="C38" s="173"/>
      <c r="D38" s="173"/>
      <c r="E38" s="173"/>
      <c r="F38" s="173"/>
      <c r="G38" s="173"/>
      <c r="H38" s="173"/>
      <c r="I38" s="173"/>
      <c r="J38" s="173"/>
      <c r="K38" s="173"/>
      <c r="L38" s="119"/>
    </row>
    <row r="39" spans="1:12" ht="101.4" customHeight="1">
      <c r="A39" s="174" t="s">
        <v>97</v>
      </c>
      <c r="B39" s="174"/>
      <c r="C39" s="174"/>
      <c r="D39" s="174"/>
      <c r="E39" s="174"/>
      <c r="F39" s="174"/>
      <c r="G39" s="174"/>
      <c r="H39" s="174"/>
      <c r="I39" s="174"/>
      <c r="J39" s="174"/>
      <c r="K39" s="174"/>
      <c r="L39" s="119"/>
    </row>
  </sheetData>
  <mergeCells count="19">
    <mergeCell ref="A32:J32"/>
    <mergeCell ref="C16:J16"/>
    <mergeCell ref="A28:F28"/>
    <mergeCell ref="A38:K38"/>
    <mergeCell ref="A39:K39"/>
    <mergeCell ref="A23:J23"/>
    <mergeCell ref="A20:I20"/>
    <mergeCell ref="A25:I25"/>
    <mergeCell ref="A27:J27"/>
    <mergeCell ref="A30:J30"/>
    <mergeCell ref="A36:J36"/>
    <mergeCell ref="A34:J34"/>
    <mergeCell ref="A37:K37"/>
    <mergeCell ref="B19:E19"/>
    <mergeCell ref="A3:K3"/>
    <mergeCell ref="C10:H10"/>
    <mergeCell ref="C12:H12"/>
    <mergeCell ref="C9:H9"/>
    <mergeCell ref="A14:J14"/>
  </mergeCells>
  <phoneticPr fontId="5"/>
  <conditionalFormatting sqref="M15">
    <cfRule type="cellIs" dxfId="0" priority="1" operator="equal">
      <formula>"金額をご確認ください。"</formula>
    </cfRule>
  </conditionalFormatting>
  <dataValidations count="1">
    <dataValidation type="list" allowBlank="1" showInputMessage="1" showErrorMessage="1" sqref="A3:K3">
      <formula1>"契約金額内訳書,契約金額詳細内訳書"</formula1>
    </dataValidation>
  </dataValidations>
  <pageMargins left="0.70866141732283472" right="0.70866141732283472" top="0.74803149606299213" bottom="0.74803149606299213" header="0.31496062992125984" footer="0.31496062992125984"/>
  <pageSetup paperSize="9" scale="80" fitToHeight="0" orientation="portrait" blackAndWhite="1"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データ!$A$1:$A$3</xm:f>
          </x14:formula1>
          <xm:sqref>G22 G24 G26 G29 G8 G19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zoomScaleNormal="100" workbookViewId="0">
      <selection activeCell="A39" sqref="A39:K39"/>
    </sheetView>
  </sheetViews>
  <sheetFormatPr defaultRowHeight="14.4"/>
  <cols>
    <col min="1" max="1" width="23.59765625" customWidth="1"/>
    <col min="2" max="2" width="9" customWidth="1"/>
    <col min="3" max="3" width="12.59765625" customWidth="1"/>
    <col min="4" max="4" width="9.69921875" style="3" customWidth="1"/>
    <col min="5" max="5" width="12.59765625" customWidth="1"/>
    <col min="6" max="6" width="15.09765625" customWidth="1"/>
  </cols>
  <sheetData>
    <row r="1" spans="1:6" ht="20.100000000000001" customHeight="1">
      <c r="A1" s="177" t="s">
        <v>25</v>
      </c>
      <c r="B1" s="178"/>
      <c r="C1" s="178"/>
      <c r="D1" s="178"/>
      <c r="E1" s="178"/>
      <c r="F1" s="178"/>
    </row>
    <row r="2" spans="1:6" ht="20.100000000000001" customHeight="1" thickBot="1"/>
    <row r="3" spans="1:6" ht="33" customHeight="1" thickBot="1">
      <c r="A3" s="50" t="s">
        <v>26</v>
      </c>
      <c r="B3" s="51" t="s">
        <v>27</v>
      </c>
      <c r="C3" s="52" t="s">
        <v>28</v>
      </c>
      <c r="D3" s="53" t="s">
        <v>29</v>
      </c>
      <c r="E3" s="52" t="s">
        <v>30</v>
      </c>
      <c r="F3" s="126" t="s">
        <v>31</v>
      </c>
    </row>
    <row r="4" spans="1:6" ht="20.100000000000001" customHeight="1" thickTop="1">
      <c r="A4" s="55">
        <f>'【入札】報酬・旅費(航空賃)'!A7</f>
        <v>0</v>
      </c>
      <c r="B4" s="56">
        <f>'【入札】報酬・旅費(航空賃)'!B7</f>
        <v>0</v>
      </c>
      <c r="C4" s="57">
        <f>'【入札】報酬・旅費(航空賃)'!C7</f>
        <v>0</v>
      </c>
      <c r="D4" s="58">
        <f>'【入札】報酬・旅費(航空賃)'!D7</f>
        <v>0</v>
      </c>
      <c r="E4" s="130">
        <f t="shared" ref="E4:E11" si="0">C4* D4</f>
        <v>0</v>
      </c>
      <c r="F4" s="127"/>
    </row>
    <row r="5" spans="1:6" ht="20.100000000000001" customHeight="1">
      <c r="A5" s="59">
        <f>'【入札】報酬・旅費(航空賃)'!A8</f>
        <v>0</v>
      </c>
      <c r="B5" s="60">
        <f>'【入札】報酬・旅費(航空賃)'!B8</f>
        <v>0</v>
      </c>
      <c r="C5" s="61">
        <f>'【入札】報酬・旅費(航空賃)'!C8</f>
        <v>0</v>
      </c>
      <c r="D5" s="62">
        <f>'【入札】報酬・旅費(航空賃)'!D8</f>
        <v>0</v>
      </c>
      <c r="E5" s="131">
        <f t="shared" si="0"/>
        <v>0</v>
      </c>
      <c r="F5" s="128"/>
    </row>
    <row r="6" spans="1:6" ht="20.100000000000001" customHeight="1">
      <c r="A6" s="59">
        <f>'【入札】報酬・旅費(航空賃)'!A9</f>
        <v>0</v>
      </c>
      <c r="B6" s="60">
        <f>'【入札】報酬・旅費(航空賃)'!B9</f>
        <v>0</v>
      </c>
      <c r="C6" s="61">
        <f>'【入札】報酬・旅費(航空賃)'!C9</f>
        <v>0</v>
      </c>
      <c r="D6" s="62">
        <f>'【入札】報酬・旅費(航空賃)'!D9</f>
        <v>0</v>
      </c>
      <c r="E6" s="131">
        <f t="shared" si="0"/>
        <v>0</v>
      </c>
      <c r="F6" s="128"/>
    </row>
    <row r="7" spans="1:6" ht="20.100000000000001" customHeight="1">
      <c r="A7" s="59">
        <f>'【入札】報酬・旅費(航空賃)'!A10</f>
        <v>0</v>
      </c>
      <c r="B7" s="60">
        <f>'【入札】報酬・旅費(航空賃)'!B10</f>
        <v>0</v>
      </c>
      <c r="C7" s="61">
        <f>'【入札】報酬・旅費(航空賃)'!C10</f>
        <v>0</v>
      </c>
      <c r="D7" s="62">
        <f>'【入札】報酬・旅費(航空賃)'!D10</f>
        <v>0</v>
      </c>
      <c r="E7" s="131">
        <f>C7* D7</f>
        <v>0</v>
      </c>
      <c r="F7" s="128"/>
    </row>
    <row r="8" spans="1:6" ht="20.100000000000001" customHeight="1">
      <c r="A8" s="59">
        <f>'【入札】報酬・旅費(航空賃)'!A11</f>
        <v>0</v>
      </c>
      <c r="B8" s="60">
        <f>'【入札】報酬・旅費(航空賃)'!B11</f>
        <v>0</v>
      </c>
      <c r="C8" s="61">
        <f>'【入札】報酬・旅費(航空賃)'!C11</f>
        <v>0</v>
      </c>
      <c r="D8" s="62">
        <f>'【入札】報酬・旅費(航空賃)'!D11</f>
        <v>0</v>
      </c>
      <c r="E8" s="131">
        <f>C8* D8</f>
        <v>0</v>
      </c>
      <c r="F8" s="128"/>
    </row>
    <row r="9" spans="1:6" ht="20.100000000000001" customHeight="1">
      <c r="A9" s="59">
        <f>'【入札】報酬・旅費(航空賃)'!A12</f>
        <v>0</v>
      </c>
      <c r="B9" s="60">
        <f>'【入札】報酬・旅費(航空賃)'!B12</f>
        <v>0</v>
      </c>
      <c r="C9" s="61">
        <f>'【入札】報酬・旅費(航空賃)'!C12</f>
        <v>0</v>
      </c>
      <c r="D9" s="62">
        <f>'【入札】報酬・旅費(航空賃)'!D12</f>
        <v>0</v>
      </c>
      <c r="E9" s="131">
        <f t="shared" si="0"/>
        <v>0</v>
      </c>
      <c r="F9" s="128"/>
    </row>
    <row r="10" spans="1:6" ht="20.100000000000001" customHeight="1">
      <c r="A10" s="59">
        <f>'【入札】報酬・旅費(航空賃)'!A13</f>
        <v>0</v>
      </c>
      <c r="B10" s="60">
        <f>'【入札】報酬・旅費(航空賃)'!B13</f>
        <v>0</v>
      </c>
      <c r="C10" s="61">
        <f>'【入札】報酬・旅費(航空賃)'!C13</f>
        <v>0</v>
      </c>
      <c r="D10" s="62">
        <f>'【入札】報酬・旅費(航空賃)'!D13</f>
        <v>0</v>
      </c>
      <c r="E10" s="131">
        <f t="shared" si="0"/>
        <v>0</v>
      </c>
      <c r="F10" s="128"/>
    </row>
    <row r="11" spans="1:6" ht="20.100000000000001" customHeight="1" thickBot="1">
      <c r="A11" s="63">
        <f>'【入札】報酬・旅費(航空賃)'!A14</f>
        <v>0</v>
      </c>
      <c r="B11" s="64">
        <f>'【入札】報酬・旅費(航空賃)'!B14</f>
        <v>0</v>
      </c>
      <c r="C11" s="65">
        <f>'【入札】報酬・旅費(航空賃)'!C14</f>
        <v>0</v>
      </c>
      <c r="D11" s="66">
        <f>'【入札】報酬・旅費(航空賃)'!D14</f>
        <v>0</v>
      </c>
      <c r="E11" s="132">
        <f t="shared" si="0"/>
        <v>0</v>
      </c>
      <c r="F11" s="129"/>
    </row>
    <row r="12" spans="1:6" ht="24.6" customHeight="1" thickTop="1" thickBot="1">
      <c r="A12" s="179" t="s">
        <v>32</v>
      </c>
      <c r="B12" s="180"/>
      <c r="C12" s="180"/>
      <c r="D12" s="54">
        <f>SUM(D4:D11)</f>
        <v>0</v>
      </c>
      <c r="E12" s="134">
        <f>SUM(E4:E11)</f>
        <v>0</v>
      </c>
      <c r="F12" s="133"/>
    </row>
    <row r="13" spans="1:6" ht="24.6" customHeight="1" thickBot="1">
      <c r="A13" s="181" t="s">
        <v>92</v>
      </c>
      <c r="B13" s="181"/>
      <c r="C13" s="181"/>
      <c r="D13" s="181"/>
      <c r="E13" s="136">
        <f>ROUNDDOWN(E12,-3)</f>
        <v>0</v>
      </c>
      <c r="F13" s="135"/>
    </row>
    <row r="14" spans="1:6">
      <c r="F14" s="135"/>
    </row>
  </sheetData>
  <mergeCells count="3">
    <mergeCell ref="A1:F1"/>
    <mergeCell ref="A12:C12"/>
    <mergeCell ref="A13:D13"/>
  </mergeCells>
  <phoneticPr fontId="5"/>
  <pageMargins left="0.7" right="0.7" top="0.75" bottom="0.75" header="0.3" footer="0.3"/>
  <pageSetup paperSize="9" scale="96"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28"/>
  <sheetViews>
    <sheetView view="pageBreakPreview" topLeftCell="A10" zoomScaleNormal="100" zoomScaleSheetLayoutView="100" workbookViewId="0">
      <selection activeCell="C34" sqref="C34"/>
    </sheetView>
  </sheetViews>
  <sheetFormatPr defaultColWidth="8.69921875" defaultRowHeight="14.4"/>
  <cols>
    <col min="1" max="1" width="60" style="43" customWidth="1"/>
    <col min="2" max="2" width="14.59765625" style="43" customWidth="1"/>
    <col min="3" max="3" width="14.09765625" style="43" customWidth="1"/>
    <col min="4" max="16384" width="8.69921875" style="43"/>
  </cols>
  <sheetData>
    <row r="1" spans="1:3">
      <c r="C1" s="44" t="s">
        <v>33</v>
      </c>
    </row>
    <row r="3" spans="1:3" ht="20.100000000000001" customHeight="1">
      <c r="A3" s="182" t="s">
        <v>34</v>
      </c>
      <c r="B3" s="182"/>
      <c r="C3" s="182"/>
    </row>
    <row r="4" spans="1:3" ht="20.100000000000001" customHeight="1"/>
    <row r="5" spans="1:3" ht="20.100000000000001" customHeight="1">
      <c r="C5" s="45">
        <v>44354</v>
      </c>
    </row>
    <row r="6" spans="1:3" ht="20.100000000000001" customHeight="1"/>
    <row r="7" spans="1:3" ht="41.1" customHeight="1">
      <c r="B7" s="184" t="s">
        <v>35</v>
      </c>
      <c r="C7" s="184"/>
    </row>
    <row r="8" spans="1:3" ht="20.100000000000001" customHeight="1"/>
    <row r="9" spans="1:3" ht="20.100000000000001" customHeight="1">
      <c r="A9" s="183" t="s">
        <v>36</v>
      </c>
      <c r="B9" s="183"/>
      <c r="C9" s="183"/>
    </row>
    <row r="10" spans="1:3" ht="20.100000000000001" customHeight="1">
      <c r="A10" s="170" t="s">
        <v>37</v>
      </c>
      <c r="B10" s="170"/>
      <c r="C10" s="170"/>
    </row>
    <row r="11" spans="1:3" ht="20.100000000000001" customHeight="1"/>
    <row r="12" spans="1:3" ht="20.100000000000001" customHeight="1">
      <c r="A12" s="170" t="s">
        <v>38</v>
      </c>
      <c r="B12" s="170"/>
      <c r="C12" s="170"/>
    </row>
    <row r="13" spans="1:3" ht="20.100000000000001" customHeight="1"/>
    <row r="14" spans="1:3" ht="20.100000000000001" customHeight="1"/>
    <row r="15" spans="1:3" ht="20.100000000000001" customHeight="1">
      <c r="A15" s="43" t="s">
        <v>39</v>
      </c>
      <c r="B15" s="46">
        <f>'【入札】報酬・旅費(航空賃)'!C3</f>
        <v>0</v>
      </c>
      <c r="C15" s="43" t="s">
        <v>40</v>
      </c>
    </row>
    <row r="16" spans="1:3" ht="20.100000000000001" customHeight="1">
      <c r="B16" s="46"/>
    </row>
    <row r="17" spans="1:3" ht="20.100000000000001" customHeight="1">
      <c r="A17" s="43" t="s">
        <v>41</v>
      </c>
      <c r="B17" s="46">
        <f>'【入札】報酬・旅費(航空賃)'!C17</f>
        <v>0</v>
      </c>
      <c r="C17" s="47" t="s">
        <v>42</v>
      </c>
    </row>
    <row r="18" spans="1:3" ht="20.100000000000001" customHeight="1">
      <c r="A18" s="43" t="s">
        <v>43</v>
      </c>
      <c r="B18" s="46">
        <f>'【入札】報酬・旅費(航空賃)'!C18</f>
        <v>0</v>
      </c>
      <c r="C18" s="43" t="s">
        <v>40</v>
      </c>
    </row>
    <row r="19" spans="1:3" ht="20.100000000000001" customHeight="1">
      <c r="A19" s="48" t="s">
        <v>44</v>
      </c>
      <c r="B19" s="46">
        <f>'【入札】旅費(その他)'!D3+【入札】一般業務費・機材費・再委託費!C3</f>
        <v>0</v>
      </c>
      <c r="C19" s="43" t="s">
        <v>40</v>
      </c>
    </row>
    <row r="20" spans="1:3" ht="20.100000000000001" customHeight="1">
      <c r="A20" s="48" t="s">
        <v>45</v>
      </c>
      <c r="B20" s="46">
        <f>【入札】一般業務費・機材費・再委託費!C14</f>
        <v>0</v>
      </c>
      <c r="C20" s="43" t="s">
        <v>40</v>
      </c>
    </row>
    <row r="21" spans="1:3" ht="20.100000000000001" customHeight="1">
      <c r="A21" s="43" t="s">
        <v>18</v>
      </c>
      <c r="B21" s="46">
        <f>【入札】一般業務費・機材費・再委託費!C23</f>
        <v>0</v>
      </c>
      <c r="C21" s="43" t="s">
        <v>40</v>
      </c>
    </row>
    <row r="22" spans="1:3" ht="20.100000000000001" customHeight="1">
      <c r="A22" s="43" t="s">
        <v>19</v>
      </c>
      <c r="B22" s="46">
        <f>【入札】一般業務費・機材費・再委託費!C32</f>
        <v>0</v>
      </c>
      <c r="C22" s="43" t="s">
        <v>40</v>
      </c>
    </row>
    <row r="23" spans="1:3" ht="20.100000000000001" customHeight="1">
      <c r="B23" s="46"/>
    </row>
    <row r="24" spans="1:3" ht="20.100000000000001" customHeight="1">
      <c r="A24" s="117" t="s">
        <v>126</v>
      </c>
      <c r="B24" s="118">
        <f>SUM(B15,B17)</f>
        <v>0</v>
      </c>
      <c r="C24" s="117" t="s">
        <v>40</v>
      </c>
    </row>
    <row r="25" spans="1:3" ht="20.100000000000001" customHeight="1">
      <c r="B25" s="46"/>
    </row>
    <row r="26" spans="1:3" ht="20.100000000000001" customHeight="1">
      <c r="A26" s="43" t="s">
        <v>46</v>
      </c>
      <c r="B26" s="46">
        <f>B24*0.1</f>
        <v>0</v>
      </c>
      <c r="C26" s="43" t="s">
        <v>40</v>
      </c>
    </row>
    <row r="27" spans="1:3" ht="20.100000000000001" customHeight="1">
      <c r="B27" s="46"/>
    </row>
    <row r="28" spans="1:3" ht="20.100000000000001" customHeight="1">
      <c r="A28" s="43" t="s">
        <v>47</v>
      </c>
      <c r="B28" s="46">
        <f>SUM(B24,B26)</f>
        <v>0</v>
      </c>
      <c r="C28" s="43" t="s">
        <v>40</v>
      </c>
    </row>
  </sheetData>
  <mergeCells count="5">
    <mergeCell ref="A3:C3"/>
    <mergeCell ref="A12:C12"/>
    <mergeCell ref="A10:C10"/>
    <mergeCell ref="A9:C9"/>
    <mergeCell ref="B7:C7"/>
  </mergeCells>
  <phoneticPr fontId="5"/>
  <pageMargins left="0.70866141732283472" right="0.70866141732283472" top="0.74803149606299213" bottom="0.74803149606299213" header="0.31496062992125984" footer="0.31496062992125984"/>
  <pageSetup paperSize="9" scale="89" fitToHeight="0" orientation="portrait" blackAndWhite="1"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zoomScaleNormal="100" workbookViewId="0">
      <selection activeCell="A39" sqref="A39"/>
    </sheetView>
  </sheetViews>
  <sheetFormatPr defaultRowHeight="14.4"/>
  <cols>
    <col min="1" max="1" width="23.59765625" customWidth="1"/>
    <col min="2" max="2" width="9" customWidth="1"/>
    <col min="3" max="3" width="12.59765625" customWidth="1"/>
    <col min="5" max="5" width="12.59765625" customWidth="1"/>
    <col min="6" max="6" width="15.09765625" customWidth="1"/>
  </cols>
  <sheetData>
    <row r="1" spans="1:6">
      <c r="F1" s="2" t="s">
        <v>48</v>
      </c>
    </row>
    <row r="2" spans="1:6">
      <c r="A2" s="1"/>
    </row>
    <row r="3" spans="1:6" ht="20.100000000000001" customHeight="1">
      <c r="A3" s="4" t="s">
        <v>39</v>
      </c>
      <c r="B3" s="4" t="s">
        <v>49</v>
      </c>
      <c r="C3" s="3">
        <f>C4</f>
        <v>0</v>
      </c>
      <c r="D3" t="s">
        <v>5</v>
      </c>
    </row>
    <row r="4" spans="1:6" ht="20.100000000000001" customHeight="1" thickBot="1">
      <c r="A4" s="1"/>
      <c r="C4" s="3">
        <f>ROUNDDOWN(E15,-3)</f>
        <v>0</v>
      </c>
      <c r="D4" s="43" t="s">
        <v>93</v>
      </c>
    </row>
    <row r="5" spans="1:6" ht="20.100000000000001" customHeight="1">
      <c r="A5" s="190" t="s">
        <v>50</v>
      </c>
      <c r="B5" s="26" t="s">
        <v>51</v>
      </c>
      <c r="C5" s="192" t="s">
        <v>52</v>
      </c>
      <c r="D5" s="192" t="s">
        <v>53</v>
      </c>
      <c r="E5" s="192" t="s">
        <v>54</v>
      </c>
      <c r="F5" s="185" t="s">
        <v>31</v>
      </c>
    </row>
    <row r="6" spans="1:6" ht="20.100000000000001" customHeight="1" thickBot="1">
      <c r="A6" s="191"/>
      <c r="B6" s="25" t="s">
        <v>55</v>
      </c>
      <c r="C6" s="193"/>
      <c r="D6" s="193"/>
      <c r="E6" s="193"/>
      <c r="F6" s="186"/>
    </row>
    <row r="7" spans="1:6" ht="20.100000000000001" customHeight="1" thickTop="1">
      <c r="A7" s="35"/>
      <c r="B7" s="41"/>
      <c r="C7" s="36"/>
      <c r="D7" s="37"/>
      <c r="E7" s="11" t="str">
        <f>IF(A7="","",C7*D7)</f>
        <v/>
      </c>
      <c r="F7" s="13"/>
    </row>
    <row r="8" spans="1:6" ht="20.100000000000001" customHeight="1">
      <c r="A8" s="35"/>
      <c r="B8" s="41"/>
      <c r="C8" s="36"/>
      <c r="D8" s="37"/>
      <c r="E8" s="10" t="str">
        <f t="shared" ref="E8:E14" si="0">IF(A8="","",C8*D8)</f>
        <v/>
      </c>
      <c r="F8" s="14"/>
    </row>
    <row r="9" spans="1:6" ht="20.100000000000001" customHeight="1">
      <c r="A9" s="35"/>
      <c r="B9" s="41"/>
      <c r="C9" s="36"/>
      <c r="D9" s="37"/>
      <c r="E9" s="10" t="str">
        <f t="shared" si="0"/>
        <v/>
      </c>
      <c r="F9" s="14"/>
    </row>
    <row r="10" spans="1:6" ht="20.100000000000001" customHeight="1">
      <c r="A10" s="35"/>
      <c r="B10" s="41"/>
      <c r="C10" s="36"/>
      <c r="D10" s="37"/>
      <c r="E10" s="10" t="str">
        <f t="shared" si="0"/>
        <v/>
      </c>
      <c r="F10" s="14"/>
    </row>
    <row r="11" spans="1:6" ht="20.100000000000001" customHeight="1">
      <c r="A11" s="35"/>
      <c r="B11" s="41"/>
      <c r="C11" s="36"/>
      <c r="D11" s="37"/>
      <c r="E11" s="10" t="str">
        <f t="shared" si="0"/>
        <v/>
      </c>
      <c r="F11" s="14"/>
    </row>
    <row r="12" spans="1:6" ht="20.100000000000001" customHeight="1">
      <c r="A12" s="35"/>
      <c r="B12" s="41"/>
      <c r="C12" s="36"/>
      <c r="D12" s="37"/>
      <c r="E12" s="10" t="str">
        <f t="shared" si="0"/>
        <v/>
      </c>
      <c r="F12" s="14"/>
    </row>
    <row r="13" spans="1:6" ht="20.100000000000001" customHeight="1">
      <c r="A13" s="72"/>
      <c r="B13" s="112"/>
      <c r="C13" s="38"/>
      <c r="D13" s="73"/>
      <c r="E13" s="10" t="str">
        <f t="shared" si="0"/>
        <v/>
      </c>
      <c r="F13" s="14"/>
    </row>
    <row r="14" spans="1:6" ht="20.100000000000001" customHeight="1" thickBot="1">
      <c r="A14" s="74"/>
      <c r="B14" s="113"/>
      <c r="C14" s="75"/>
      <c r="D14" s="76"/>
      <c r="E14" s="22" t="str">
        <f t="shared" si="0"/>
        <v/>
      </c>
      <c r="F14" s="15"/>
    </row>
    <row r="15" spans="1:6" ht="20.100000000000001" customHeight="1" thickTop="1" thickBot="1">
      <c r="A15" s="187" t="s">
        <v>56</v>
      </c>
      <c r="B15" s="188"/>
      <c r="C15" s="188"/>
      <c r="D15" s="16">
        <f>SUM(D7:D14)</f>
        <v>0</v>
      </c>
      <c r="E15" s="17">
        <f>SUM(E7:E14)</f>
        <v>0</v>
      </c>
      <c r="F15" s="8"/>
    </row>
    <row r="16" spans="1:6" ht="20.100000000000001" customHeight="1">
      <c r="A16" s="1"/>
    </row>
    <row r="17" spans="1:6" ht="20.100000000000001" customHeight="1">
      <c r="A17" s="4" t="s">
        <v>41</v>
      </c>
      <c r="B17" s="4"/>
      <c r="C17" s="3">
        <f>'【入札】報酬・旅費(航空賃)'!C18+'【入札】旅費(その他)'!D3+【入札】一般業務費・機材費・再委託費!C3+【入札】一般業務費・機材費・再委託費!C14+【入札】一般業務費・機材費・再委託費!C23+【入札】一般業務費・機材費・再委託費!C32</f>
        <v>0</v>
      </c>
      <c r="D17" t="s">
        <v>5</v>
      </c>
    </row>
    <row r="18" spans="1:6" ht="20.100000000000001" customHeight="1" thickBot="1">
      <c r="A18" s="5" t="s">
        <v>43</v>
      </c>
      <c r="B18" s="6"/>
      <c r="C18" s="3">
        <f>ROUNDDOWN(E30,-3)</f>
        <v>0</v>
      </c>
      <c r="D18" s="43" t="s">
        <v>93</v>
      </c>
    </row>
    <row r="19" spans="1:6" ht="20.100000000000001" customHeight="1">
      <c r="A19" s="190" t="s">
        <v>50</v>
      </c>
      <c r="B19" s="26" t="s">
        <v>57</v>
      </c>
      <c r="C19" s="192" t="s">
        <v>58</v>
      </c>
      <c r="D19" s="192" t="s">
        <v>59</v>
      </c>
      <c r="E19" s="192" t="s">
        <v>54</v>
      </c>
      <c r="F19" s="185" t="s">
        <v>31</v>
      </c>
    </row>
    <row r="20" spans="1:6" ht="20.100000000000001" customHeight="1">
      <c r="A20" s="194"/>
      <c r="B20" s="27" t="s">
        <v>60</v>
      </c>
      <c r="C20" s="195"/>
      <c r="D20" s="195"/>
      <c r="E20" s="195"/>
      <c r="F20" s="189"/>
    </row>
    <row r="21" spans="1:6" ht="20.100000000000001" customHeight="1" thickBot="1">
      <c r="A21" s="191"/>
      <c r="B21" s="25" t="s">
        <v>61</v>
      </c>
      <c r="C21" s="193"/>
      <c r="D21" s="193"/>
      <c r="E21" s="193"/>
      <c r="F21" s="186"/>
    </row>
    <row r="22" spans="1:6" ht="20.100000000000001" customHeight="1" thickTop="1">
      <c r="A22" s="20" t="str">
        <f>IF(A7="","",A7)</f>
        <v/>
      </c>
      <c r="B22" s="41"/>
      <c r="C22" s="36"/>
      <c r="D22" s="39"/>
      <c r="E22" s="11" t="str">
        <f t="shared" ref="E22:E29" si="1">IF(A22="","",C22*D22)</f>
        <v/>
      </c>
      <c r="F22" s="13"/>
    </row>
    <row r="23" spans="1:6" ht="20.100000000000001" customHeight="1">
      <c r="A23" s="18" t="str">
        <f t="shared" ref="A23:A29" si="2">IF(A8="","",A8)</f>
        <v/>
      </c>
      <c r="B23" s="41"/>
      <c r="C23" s="38"/>
      <c r="D23" s="40"/>
      <c r="E23" s="10" t="str">
        <f t="shared" si="1"/>
        <v/>
      </c>
      <c r="F23" s="19"/>
    </row>
    <row r="24" spans="1:6" ht="20.100000000000001" customHeight="1">
      <c r="A24" s="18" t="str">
        <f t="shared" si="2"/>
        <v/>
      </c>
      <c r="B24" s="41"/>
      <c r="C24" s="36"/>
      <c r="D24" s="39"/>
      <c r="E24" s="10" t="str">
        <f t="shared" si="1"/>
        <v/>
      </c>
      <c r="F24" s="19"/>
    </row>
    <row r="25" spans="1:6" ht="20.100000000000001" customHeight="1">
      <c r="A25" s="18" t="str">
        <f t="shared" si="2"/>
        <v/>
      </c>
      <c r="B25" s="112"/>
      <c r="C25" s="38"/>
      <c r="D25" s="40"/>
      <c r="E25" s="10" t="str">
        <f t="shared" si="1"/>
        <v/>
      </c>
      <c r="F25" s="19"/>
    </row>
    <row r="26" spans="1:6" ht="20.100000000000001" customHeight="1">
      <c r="A26" s="18" t="str">
        <f t="shared" si="2"/>
        <v/>
      </c>
      <c r="B26" s="112"/>
      <c r="C26" s="36"/>
      <c r="D26" s="39"/>
      <c r="E26" s="10" t="str">
        <f t="shared" si="1"/>
        <v/>
      </c>
      <c r="F26" s="19"/>
    </row>
    <row r="27" spans="1:6" ht="20.100000000000001" customHeight="1">
      <c r="A27" s="18" t="str">
        <f t="shared" si="2"/>
        <v/>
      </c>
      <c r="B27" s="112"/>
      <c r="C27" s="38"/>
      <c r="D27" s="40"/>
      <c r="E27" s="10" t="str">
        <f t="shared" si="1"/>
        <v/>
      </c>
      <c r="F27" s="19"/>
    </row>
    <row r="28" spans="1:6" ht="20.100000000000001" customHeight="1">
      <c r="A28" s="18" t="str">
        <f t="shared" si="2"/>
        <v/>
      </c>
      <c r="B28" s="112"/>
      <c r="C28" s="38"/>
      <c r="D28" s="40"/>
      <c r="E28" s="10" t="str">
        <f t="shared" si="1"/>
        <v/>
      </c>
      <c r="F28" s="19"/>
    </row>
    <row r="29" spans="1:6" ht="20.100000000000001" customHeight="1" thickBot="1">
      <c r="A29" s="21" t="str">
        <f t="shared" si="2"/>
        <v/>
      </c>
      <c r="B29" s="68"/>
      <c r="C29" s="69"/>
      <c r="D29" s="71"/>
      <c r="E29" s="22" t="str">
        <f t="shared" si="1"/>
        <v/>
      </c>
      <c r="F29" s="23"/>
    </row>
    <row r="30" spans="1:6" ht="20.100000000000001" customHeight="1" thickTop="1" thickBot="1">
      <c r="A30" s="187" t="s">
        <v>56</v>
      </c>
      <c r="B30" s="188"/>
      <c r="C30" s="188"/>
      <c r="D30" s="188"/>
      <c r="E30" s="17">
        <f>SUM(E22:E29)</f>
        <v>0</v>
      </c>
      <c r="F30" s="8"/>
    </row>
  </sheetData>
  <mergeCells count="12">
    <mergeCell ref="F5:F6"/>
    <mergeCell ref="A30:D30"/>
    <mergeCell ref="F19:F21"/>
    <mergeCell ref="A5:A6"/>
    <mergeCell ref="C5:C6"/>
    <mergeCell ref="D5:D6"/>
    <mergeCell ref="E5:E6"/>
    <mergeCell ref="A15:C15"/>
    <mergeCell ref="A19:A21"/>
    <mergeCell ref="D19:D21"/>
    <mergeCell ref="C19:C21"/>
    <mergeCell ref="E19:E21"/>
  </mergeCells>
  <phoneticPr fontId="5"/>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9"/>
  <sheetViews>
    <sheetView zoomScaleNormal="100" workbookViewId="0">
      <selection activeCell="A39" sqref="A39:K39"/>
    </sheetView>
  </sheetViews>
  <sheetFormatPr defaultRowHeight="14.4"/>
  <cols>
    <col min="1" max="1" width="23.59765625" customWidth="1"/>
    <col min="2" max="3" width="8.796875" customWidth="1"/>
    <col min="4" max="6" width="15.5" customWidth="1"/>
    <col min="7" max="7" width="8.796875" customWidth="1"/>
    <col min="8" max="8" width="15.5" customWidth="1"/>
    <col min="9" max="9" width="15.5" style="3" customWidth="1"/>
  </cols>
  <sheetData>
    <row r="1" spans="1:9">
      <c r="I1" s="116" t="s">
        <v>48</v>
      </c>
    </row>
    <row r="2" spans="1:9">
      <c r="I2" s="116"/>
    </row>
    <row r="3" spans="1:9" ht="20.100000000000001" customHeight="1" thickBot="1">
      <c r="A3" s="48" t="s">
        <v>62</v>
      </c>
      <c r="B3" s="7"/>
      <c r="C3" s="7"/>
      <c r="D3" s="28">
        <f>ROUNDDOWN(I19,-3)</f>
        <v>0</v>
      </c>
      <c r="E3" s="43" t="s">
        <v>93</v>
      </c>
    </row>
    <row r="4" spans="1:9" ht="20.100000000000001" customHeight="1">
      <c r="A4" s="190" t="s">
        <v>50</v>
      </c>
      <c r="B4" s="201" t="s">
        <v>63</v>
      </c>
      <c r="C4" s="192" t="s">
        <v>64</v>
      </c>
      <c r="D4" s="192" t="s">
        <v>65</v>
      </c>
      <c r="E4" s="192"/>
      <c r="F4" s="192"/>
      <c r="G4" s="192"/>
      <c r="H4" s="192"/>
      <c r="I4" s="196" t="s">
        <v>54</v>
      </c>
    </row>
    <row r="5" spans="1:9" ht="20.100000000000001" customHeight="1">
      <c r="A5" s="200"/>
      <c r="B5" s="199"/>
      <c r="C5" s="199"/>
      <c r="D5" s="203" t="s">
        <v>66</v>
      </c>
      <c r="E5" s="204"/>
      <c r="F5" s="203" t="s">
        <v>67</v>
      </c>
      <c r="G5" s="205"/>
      <c r="H5" s="204"/>
      <c r="I5" s="197"/>
    </row>
    <row r="6" spans="1:9" ht="20.100000000000001" customHeight="1" thickBot="1">
      <c r="A6" s="191"/>
      <c r="B6" s="202"/>
      <c r="C6" s="193"/>
      <c r="D6" s="29" t="s">
        <v>68</v>
      </c>
      <c r="E6" s="29" t="s">
        <v>32</v>
      </c>
      <c r="F6" s="29" t="s">
        <v>68</v>
      </c>
      <c r="G6" s="30" t="s">
        <v>82</v>
      </c>
      <c r="H6" s="29" t="s">
        <v>32</v>
      </c>
      <c r="I6" s="198"/>
    </row>
    <row r="7" spans="1:9" ht="20.100000000000001" customHeight="1" thickTop="1">
      <c r="A7" s="12"/>
      <c r="B7" s="24" t="str">
        <f>IF(A7="","",VLOOKUP(A7,'【入札】報酬・旅費(航空賃)'!$A$7:$B$14,2))</f>
        <v/>
      </c>
      <c r="C7" s="41"/>
      <c r="D7" s="42"/>
      <c r="E7" s="11" t="str">
        <f>IF(C7="","",(C7*D7))</f>
        <v/>
      </c>
      <c r="F7" s="42"/>
      <c r="G7" s="32" t="str">
        <f>IF(C7="","",(C7-2))</f>
        <v/>
      </c>
      <c r="H7" s="31" t="str">
        <f>IF(C7="","",G7*F7)</f>
        <v/>
      </c>
      <c r="I7" s="13" t="str">
        <f t="shared" ref="I7:I18" si="0">IF(C7="","",SUM(E7,H7))</f>
        <v/>
      </c>
    </row>
    <row r="8" spans="1:9" ht="20.100000000000001" customHeight="1">
      <c r="A8" s="12"/>
      <c r="B8" s="24" t="str">
        <f>IF(A8="","",VLOOKUP(A8,'【入札】報酬・旅費(航空賃)'!$A$7:$B$14,2))</f>
        <v/>
      </c>
      <c r="C8" s="138"/>
      <c r="D8" s="36"/>
      <c r="E8" s="11" t="str">
        <f>IF(C8="","",(C8*D8))</f>
        <v/>
      </c>
      <c r="F8" s="36"/>
      <c r="G8" s="11" t="str">
        <f t="shared" ref="G8:G18" si="1">IF(C8="","",(C8-2))</f>
        <v/>
      </c>
      <c r="H8" s="11" t="str">
        <f t="shared" ref="H8:H18" si="2">IF(C8="","",G8*F8)</f>
        <v/>
      </c>
      <c r="I8" s="13" t="str">
        <f t="shared" si="0"/>
        <v/>
      </c>
    </row>
    <row r="9" spans="1:9" ht="20.100000000000001" customHeight="1">
      <c r="A9" s="12"/>
      <c r="B9" s="24" t="str">
        <f>IF(A9="","",VLOOKUP(A9,'【入札】報酬・旅費(航空賃)'!$A$7:$B$14,2))</f>
        <v/>
      </c>
      <c r="C9" s="41"/>
      <c r="D9" s="42"/>
      <c r="E9" s="11" t="str">
        <f t="shared" ref="E9:E18" si="3">IF(C9="","",(C9*D9))</f>
        <v/>
      </c>
      <c r="F9" s="42"/>
      <c r="G9" s="11" t="str">
        <f t="shared" si="1"/>
        <v/>
      </c>
      <c r="H9" s="11" t="str">
        <f t="shared" si="2"/>
        <v/>
      </c>
      <c r="I9" s="13" t="str">
        <f t="shared" si="0"/>
        <v/>
      </c>
    </row>
    <row r="10" spans="1:9" ht="20.100000000000001" customHeight="1">
      <c r="A10" s="12"/>
      <c r="B10" s="24" t="str">
        <f>IF(A10="","",VLOOKUP(A10,'【入札】報酬・旅費(航空賃)'!$A$7:$B$14,2))</f>
        <v/>
      </c>
      <c r="C10" s="41"/>
      <c r="D10" s="36"/>
      <c r="E10" s="11" t="str">
        <f t="shared" si="3"/>
        <v/>
      </c>
      <c r="F10" s="36"/>
      <c r="G10" s="11" t="str">
        <f t="shared" si="1"/>
        <v/>
      </c>
      <c r="H10" s="11" t="str">
        <f t="shared" si="2"/>
        <v/>
      </c>
      <c r="I10" s="13" t="str">
        <f t="shared" si="0"/>
        <v/>
      </c>
    </row>
    <row r="11" spans="1:9" ht="20.100000000000001" customHeight="1">
      <c r="A11" s="12"/>
      <c r="B11" s="24" t="str">
        <f>IF(A11="","",VLOOKUP(A11,'【入札】報酬・旅費(航空賃)'!$A$7:$B$14,2))</f>
        <v/>
      </c>
      <c r="C11" s="41"/>
      <c r="D11" s="42"/>
      <c r="E11" s="11" t="str">
        <f t="shared" si="3"/>
        <v/>
      </c>
      <c r="F11" s="42"/>
      <c r="G11" s="11" t="str">
        <f t="shared" si="1"/>
        <v/>
      </c>
      <c r="H11" s="11" t="str">
        <f t="shared" si="2"/>
        <v/>
      </c>
      <c r="I11" s="13" t="str">
        <f t="shared" si="0"/>
        <v/>
      </c>
    </row>
    <row r="12" spans="1:9" ht="20.100000000000001" customHeight="1">
      <c r="A12" s="12"/>
      <c r="B12" s="9" t="str">
        <f>IF(A12="","",VLOOKUP(A12,'【入札】報酬・旅費(航空賃)'!$A$7:$B$14,2))</f>
        <v/>
      </c>
      <c r="C12" s="41"/>
      <c r="D12" s="36"/>
      <c r="E12" s="10" t="str">
        <f t="shared" si="3"/>
        <v/>
      </c>
      <c r="F12" s="36"/>
      <c r="G12" s="10" t="str">
        <f t="shared" si="1"/>
        <v/>
      </c>
      <c r="H12" s="10" t="str">
        <f t="shared" si="2"/>
        <v/>
      </c>
      <c r="I12" s="19" t="str">
        <f t="shared" si="0"/>
        <v/>
      </c>
    </row>
    <row r="13" spans="1:9" ht="20.100000000000001" customHeight="1">
      <c r="A13" s="12"/>
      <c r="B13" s="9" t="str">
        <f>IF(A13="","",VLOOKUP(A13,'【入札】報酬・旅費(航空賃)'!$A$7:$B$14,2))</f>
        <v/>
      </c>
      <c r="C13" s="41"/>
      <c r="D13" s="42"/>
      <c r="E13" s="10" t="str">
        <f t="shared" si="3"/>
        <v/>
      </c>
      <c r="F13" s="42"/>
      <c r="G13" s="10" t="str">
        <f t="shared" si="1"/>
        <v/>
      </c>
      <c r="H13" s="10" t="str">
        <f t="shared" si="2"/>
        <v/>
      </c>
      <c r="I13" s="19" t="str">
        <f t="shared" si="0"/>
        <v/>
      </c>
    </row>
    <row r="14" spans="1:9" ht="20.100000000000001" customHeight="1">
      <c r="A14" s="12"/>
      <c r="B14" s="9" t="str">
        <f>IF(A14="","",VLOOKUP(A14,'【入札】報酬・旅費(航空賃)'!$A$7:$B$14,2))</f>
        <v/>
      </c>
      <c r="C14" s="41"/>
      <c r="D14" s="36"/>
      <c r="E14" s="10" t="str">
        <f t="shared" si="3"/>
        <v/>
      </c>
      <c r="F14" s="36"/>
      <c r="G14" s="10" t="str">
        <f t="shared" si="1"/>
        <v/>
      </c>
      <c r="H14" s="10" t="str">
        <f t="shared" si="2"/>
        <v/>
      </c>
      <c r="I14" s="19" t="str">
        <f t="shared" si="0"/>
        <v/>
      </c>
    </row>
    <row r="15" spans="1:9" ht="20.100000000000001" customHeight="1">
      <c r="A15" s="12"/>
      <c r="B15" s="9" t="str">
        <f>IF(A15="","",VLOOKUP(A15,'【入札】報酬・旅費(航空賃)'!$A$7:$B$14,2))</f>
        <v/>
      </c>
      <c r="C15" s="41"/>
      <c r="D15" s="42"/>
      <c r="E15" s="10" t="str">
        <f t="shared" si="3"/>
        <v/>
      </c>
      <c r="F15" s="42"/>
      <c r="G15" s="10" t="str">
        <f t="shared" si="1"/>
        <v/>
      </c>
      <c r="H15" s="10" t="str">
        <f t="shared" si="2"/>
        <v/>
      </c>
      <c r="I15" s="19" t="str">
        <f t="shared" si="0"/>
        <v/>
      </c>
    </row>
    <row r="16" spans="1:9" ht="20.100000000000001" customHeight="1">
      <c r="A16" s="12"/>
      <c r="B16" s="9" t="str">
        <f>IF(A16="","",VLOOKUP(A16,'【入札】報酬・旅費(航空賃)'!$A$7:$B$14,2))</f>
        <v/>
      </c>
      <c r="C16" s="41"/>
      <c r="D16" s="36"/>
      <c r="E16" s="10" t="str">
        <f t="shared" si="3"/>
        <v/>
      </c>
      <c r="F16" s="36"/>
      <c r="G16" s="10" t="str">
        <f t="shared" si="1"/>
        <v/>
      </c>
      <c r="H16" s="10" t="str">
        <f t="shared" si="2"/>
        <v/>
      </c>
      <c r="I16" s="19" t="str">
        <f t="shared" si="0"/>
        <v/>
      </c>
    </row>
    <row r="17" spans="1:9" ht="20.100000000000001" customHeight="1">
      <c r="A17" s="12"/>
      <c r="B17" s="9" t="str">
        <f>IF(A17="","",VLOOKUP(A17,'【入札】報酬・旅費(航空賃)'!$A$7:$B$14,2))</f>
        <v/>
      </c>
      <c r="C17" s="41"/>
      <c r="D17" s="42"/>
      <c r="E17" s="10" t="str">
        <f t="shared" si="3"/>
        <v/>
      </c>
      <c r="F17" s="42"/>
      <c r="G17" s="10" t="str">
        <f t="shared" si="1"/>
        <v/>
      </c>
      <c r="H17" s="10" t="str">
        <f t="shared" si="2"/>
        <v/>
      </c>
      <c r="I17" s="19" t="str">
        <f t="shared" si="0"/>
        <v/>
      </c>
    </row>
    <row r="18" spans="1:9" ht="20.100000000000001" customHeight="1" thickBot="1">
      <c r="A18" s="67"/>
      <c r="B18" s="29" t="str">
        <f>IF(A18="","",VLOOKUP(A18,'【入札】報酬・旅費(航空賃)'!$A$7:$B$14,2))</f>
        <v/>
      </c>
      <c r="C18" s="68"/>
      <c r="D18" s="69"/>
      <c r="E18" s="22" t="str">
        <f t="shared" si="3"/>
        <v/>
      </c>
      <c r="F18" s="69"/>
      <c r="G18" s="22" t="str">
        <f t="shared" si="1"/>
        <v/>
      </c>
      <c r="H18" s="22" t="str">
        <f t="shared" si="2"/>
        <v/>
      </c>
      <c r="I18" s="23" t="str">
        <f t="shared" si="0"/>
        <v/>
      </c>
    </row>
    <row r="19" spans="1:9" ht="20.100000000000001" customHeight="1" thickTop="1" thickBot="1">
      <c r="A19" s="187"/>
      <c r="B19" s="188"/>
      <c r="C19" s="188"/>
      <c r="D19" s="188"/>
      <c r="E19" s="188"/>
      <c r="F19" s="188"/>
      <c r="G19" s="188"/>
      <c r="H19" s="188"/>
      <c r="I19" s="8">
        <f>SUM(I7:I18)</f>
        <v>0</v>
      </c>
    </row>
  </sheetData>
  <mergeCells count="8">
    <mergeCell ref="I4:I6"/>
    <mergeCell ref="A19:H19"/>
    <mergeCell ref="C4:C6"/>
    <mergeCell ref="A4:A6"/>
    <mergeCell ref="D4:H4"/>
    <mergeCell ref="B4:B6"/>
    <mergeCell ref="D5:E5"/>
    <mergeCell ref="F5:H5"/>
  </mergeCells>
  <phoneticPr fontId="5"/>
  <pageMargins left="0.7" right="0.7" top="0.75" bottom="0.75" header="0.3" footer="0.3"/>
  <pageSetup paperSize="9" scale="94" fitToHeight="0" orientation="landscape"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'【入札】報酬・旅費(航空賃)'!$A$7:$A$14</xm:f>
          </x14:formula1>
          <xm:sqref>A7:A18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opLeftCell="A4" zoomScaleNormal="100" workbookViewId="0">
      <selection activeCell="D23" sqref="D23"/>
    </sheetView>
  </sheetViews>
  <sheetFormatPr defaultColWidth="8.69921875" defaultRowHeight="14.4"/>
  <cols>
    <col min="1" max="1" width="31.09765625" style="43" customWidth="1"/>
    <col min="2" max="2" width="15.69921875" style="43" customWidth="1"/>
    <col min="3" max="3" width="15.09765625" style="43" customWidth="1"/>
    <col min="4" max="4" width="8.69921875" style="43"/>
    <col min="5" max="6" width="15.09765625" style="43" customWidth="1"/>
    <col min="7" max="16384" width="8.69921875" style="43"/>
  </cols>
  <sheetData>
    <row r="1" spans="1:14">
      <c r="F1" s="44" t="s">
        <v>48</v>
      </c>
    </row>
    <row r="2" spans="1:14" ht="14.1" customHeight="1">
      <c r="N2" s="44"/>
    </row>
    <row r="3" spans="1:14" ht="20.100000000000001" customHeight="1" thickBot="1">
      <c r="A3" s="48" t="s">
        <v>69</v>
      </c>
      <c r="B3" s="77"/>
      <c r="C3" s="46">
        <f>ROUNDDOWN(E12,-3)</f>
        <v>0</v>
      </c>
      <c r="D3" s="43" t="s">
        <v>93</v>
      </c>
    </row>
    <row r="4" spans="1:14" ht="20.100000000000001" customHeight="1" thickBot="1">
      <c r="A4" s="78" t="s">
        <v>70</v>
      </c>
      <c r="B4" s="79" t="s">
        <v>71</v>
      </c>
      <c r="C4" s="79" t="s">
        <v>72</v>
      </c>
      <c r="D4" s="79" t="s">
        <v>73</v>
      </c>
      <c r="E4" s="79" t="s">
        <v>54</v>
      </c>
      <c r="F4" s="80" t="s">
        <v>74</v>
      </c>
    </row>
    <row r="5" spans="1:14" ht="20.100000000000001" customHeight="1" thickTop="1">
      <c r="A5" s="81"/>
      <c r="B5" s="82"/>
      <c r="C5" s="83"/>
      <c r="D5" s="84"/>
      <c r="E5" s="85" t="str">
        <f>IF(A5="","",C5*D5)</f>
        <v/>
      </c>
      <c r="F5" s="86"/>
    </row>
    <row r="6" spans="1:14" ht="20.100000000000001" customHeight="1">
      <c r="A6" s="81"/>
      <c r="B6" s="82"/>
      <c r="C6" s="83"/>
      <c r="D6" s="84"/>
      <c r="E6" s="85" t="str">
        <f t="shared" ref="E6:E11" si="0">IF(A6="","",C6*D6)</f>
        <v/>
      </c>
      <c r="F6" s="86"/>
    </row>
    <row r="7" spans="1:14" ht="20.100000000000001" customHeight="1">
      <c r="A7" s="81"/>
      <c r="B7" s="82"/>
      <c r="C7" s="83"/>
      <c r="D7" s="84"/>
      <c r="E7" s="85" t="str">
        <f t="shared" si="0"/>
        <v/>
      </c>
      <c r="F7" s="86"/>
    </row>
    <row r="8" spans="1:14" ht="20.100000000000001" customHeight="1">
      <c r="A8" s="81"/>
      <c r="B8" s="82"/>
      <c r="C8" s="83"/>
      <c r="D8" s="84"/>
      <c r="E8" s="85" t="str">
        <f t="shared" si="0"/>
        <v/>
      </c>
      <c r="F8" s="86"/>
    </row>
    <row r="9" spans="1:14" ht="20.100000000000001" customHeight="1">
      <c r="A9" s="81"/>
      <c r="B9" s="82"/>
      <c r="C9" s="83"/>
      <c r="D9" s="84"/>
      <c r="E9" s="87" t="str">
        <f t="shared" si="0"/>
        <v/>
      </c>
      <c r="F9" s="88"/>
    </row>
    <row r="10" spans="1:14" ht="20.100000000000001" customHeight="1">
      <c r="A10" s="89"/>
      <c r="B10" s="90"/>
      <c r="C10" s="91"/>
      <c r="D10" s="92"/>
      <c r="E10" s="87" t="str">
        <f t="shared" si="0"/>
        <v/>
      </c>
      <c r="F10" s="88"/>
    </row>
    <row r="11" spans="1:14" ht="20.100000000000001" customHeight="1" thickBot="1">
      <c r="A11" s="93"/>
      <c r="B11" s="94"/>
      <c r="C11" s="95"/>
      <c r="D11" s="96"/>
      <c r="E11" s="97" t="str">
        <f t="shared" si="0"/>
        <v/>
      </c>
      <c r="F11" s="98"/>
    </row>
    <row r="12" spans="1:14" ht="20.100000000000001" customHeight="1" thickTop="1" thickBot="1">
      <c r="A12" s="206" t="s">
        <v>75</v>
      </c>
      <c r="B12" s="207"/>
      <c r="C12" s="207"/>
      <c r="D12" s="207"/>
      <c r="E12" s="99">
        <f>SUM(E5:E11)</f>
        <v>0</v>
      </c>
      <c r="F12" s="100"/>
    </row>
    <row r="13" spans="1:14" ht="20.100000000000001" customHeight="1">
      <c r="A13" s="101"/>
      <c r="B13" s="101"/>
      <c r="C13" s="101"/>
      <c r="D13" s="101"/>
      <c r="E13" s="102"/>
      <c r="F13" s="103"/>
    </row>
    <row r="14" spans="1:14" ht="20.100000000000001" customHeight="1" thickBot="1">
      <c r="A14" s="47" t="s">
        <v>76</v>
      </c>
      <c r="B14" s="104"/>
      <c r="C14" s="46">
        <f>ROUNDDOWN(E21,-3)</f>
        <v>0</v>
      </c>
      <c r="D14" s="43" t="s">
        <v>93</v>
      </c>
    </row>
    <row r="15" spans="1:14" ht="20.100000000000001" customHeight="1" thickBot="1">
      <c r="A15" s="78" t="s">
        <v>70</v>
      </c>
      <c r="B15" s="79" t="s">
        <v>71</v>
      </c>
      <c r="C15" s="79" t="s">
        <v>72</v>
      </c>
      <c r="D15" s="79" t="s">
        <v>73</v>
      </c>
      <c r="E15" s="79" t="s">
        <v>54</v>
      </c>
      <c r="F15" s="80" t="s">
        <v>74</v>
      </c>
    </row>
    <row r="16" spans="1:14" ht="20.100000000000001" customHeight="1" thickTop="1">
      <c r="A16" s="81"/>
      <c r="B16" s="82"/>
      <c r="C16" s="83"/>
      <c r="D16" s="84"/>
      <c r="E16" s="85" t="str">
        <f>IF(A16="","",C16*D16)</f>
        <v/>
      </c>
      <c r="F16" s="86"/>
    </row>
    <row r="17" spans="1:6" ht="20.100000000000001" customHeight="1">
      <c r="A17" s="81"/>
      <c r="B17" s="82"/>
      <c r="C17" s="83"/>
      <c r="D17" s="84"/>
      <c r="E17" s="85" t="str">
        <f>IF(A17="","",C17*D17)</f>
        <v/>
      </c>
      <c r="F17" s="86"/>
    </row>
    <row r="18" spans="1:6" ht="20.100000000000001" customHeight="1">
      <c r="A18" s="81"/>
      <c r="B18" s="82"/>
      <c r="C18" s="83"/>
      <c r="D18" s="84"/>
      <c r="E18" s="85" t="str">
        <f>IF(A18="","",C18*D18)</f>
        <v/>
      </c>
      <c r="F18" s="86"/>
    </row>
    <row r="19" spans="1:6" ht="20.100000000000001" customHeight="1">
      <c r="A19" s="81"/>
      <c r="B19" s="82"/>
      <c r="C19" s="83"/>
      <c r="D19" s="84"/>
      <c r="E19" s="85" t="str">
        <f>IF(A19="","",C19*D19)</f>
        <v/>
      </c>
      <c r="F19" s="86"/>
    </row>
    <row r="20" spans="1:6" ht="20.100000000000001" customHeight="1" thickBot="1">
      <c r="A20" s="105"/>
      <c r="B20" s="106"/>
      <c r="C20" s="107"/>
      <c r="D20" s="108"/>
      <c r="E20" s="97" t="str">
        <f>IF(A20="","",C20*D20)</f>
        <v/>
      </c>
      <c r="F20" s="98"/>
    </row>
    <row r="21" spans="1:6" ht="20.100000000000001" customHeight="1" thickTop="1" thickBot="1">
      <c r="A21" s="206" t="s">
        <v>75</v>
      </c>
      <c r="B21" s="207"/>
      <c r="C21" s="207"/>
      <c r="D21" s="207"/>
      <c r="E21" s="99">
        <f>SUM(E16:E20)</f>
        <v>0</v>
      </c>
      <c r="F21" s="100"/>
    </row>
    <row r="22" spans="1:6" ht="20.100000000000001" customHeight="1">
      <c r="A22" s="101"/>
      <c r="B22" s="101"/>
      <c r="C22" s="101"/>
      <c r="D22" s="101"/>
      <c r="E22" s="102"/>
      <c r="F22" s="103"/>
    </row>
    <row r="23" spans="1:6" ht="20.100000000000001" customHeight="1" thickBot="1">
      <c r="A23" s="47" t="s">
        <v>18</v>
      </c>
      <c r="B23" s="104"/>
      <c r="C23" s="46">
        <f>ROUNDDOWN(E30,-3)</f>
        <v>0</v>
      </c>
      <c r="D23" s="43" t="s">
        <v>93</v>
      </c>
    </row>
    <row r="24" spans="1:6" ht="20.100000000000001" customHeight="1" thickBot="1">
      <c r="A24" s="78" t="s">
        <v>70</v>
      </c>
      <c r="B24" s="79" t="s">
        <v>71</v>
      </c>
      <c r="C24" s="79" t="s">
        <v>72</v>
      </c>
      <c r="D24" s="79" t="s">
        <v>73</v>
      </c>
      <c r="E24" s="79" t="s">
        <v>54</v>
      </c>
      <c r="F24" s="80" t="s">
        <v>74</v>
      </c>
    </row>
    <row r="25" spans="1:6" ht="20.100000000000001" customHeight="1" thickTop="1">
      <c r="A25" s="81"/>
      <c r="B25" s="82"/>
      <c r="C25" s="83"/>
      <c r="D25" s="84"/>
      <c r="E25" s="85" t="str">
        <f>IF(A25="","",C25*D25)</f>
        <v/>
      </c>
      <c r="F25" s="86"/>
    </row>
    <row r="26" spans="1:6" ht="20.100000000000001" customHeight="1">
      <c r="A26" s="81"/>
      <c r="B26" s="82"/>
      <c r="C26" s="83"/>
      <c r="D26" s="84"/>
      <c r="E26" s="85" t="str">
        <f>IF(A26="","",C26*D26)</f>
        <v/>
      </c>
      <c r="F26" s="86"/>
    </row>
    <row r="27" spans="1:6" ht="20.100000000000001" customHeight="1">
      <c r="A27" s="81"/>
      <c r="B27" s="82"/>
      <c r="C27" s="83"/>
      <c r="D27" s="84"/>
      <c r="E27" s="85" t="str">
        <f>IF(A27="","",C27*D27)</f>
        <v/>
      </c>
      <c r="F27" s="86"/>
    </row>
    <row r="28" spans="1:6" ht="20.100000000000001" customHeight="1">
      <c r="A28" s="89"/>
      <c r="B28" s="90"/>
      <c r="C28" s="91"/>
      <c r="D28" s="92"/>
      <c r="E28" s="87" t="str">
        <f>IF(A28="","",C28*D28)</f>
        <v/>
      </c>
      <c r="F28" s="88"/>
    </row>
    <row r="29" spans="1:6" ht="20.100000000000001" customHeight="1" thickBot="1">
      <c r="A29" s="93"/>
      <c r="B29" s="94"/>
      <c r="C29" s="95"/>
      <c r="D29" s="96"/>
      <c r="E29" s="97" t="str">
        <f>IF(A29="","",C29*D29)</f>
        <v/>
      </c>
      <c r="F29" s="98"/>
    </row>
    <row r="30" spans="1:6" ht="20.100000000000001" customHeight="1" thickTop="1" thickBot="1">
      <c r="A30" s="206" t="s">
        <v>75</v>
      </c>
      <c r="B30" s="207"/>
      <c r="C30" s="207"/>
      <c r="D30" s="207"/>
      <c r="E30" s="99">
        <f>SUM(E25:E29)</f>
        <v>0</v>
      </c>
      <c r="F30" s="100"/>
    </row>
    <row r="31" spans="1:6" ht="20.100000000000001" customHeight="1">
      <c r="A31" s="109"/>
      <c r="B31" s="109"/>
      <c r="C31" s="109"/>
      <c r="D31" s="109"/>
      <c r="E31" s="110"/>
      <c r="F31" s="111"/>
    </row>
    <row r="32" spans="1:6" ht="20.100000000000001" customHeight="1" thickBot="1">
      <c r="A32" s="47" t="s">
        <v>19</v>
      </c>
      <c r="B32" s="104"/>
      <c r="C32" s="46">
        <f>ROUNDDOWN(E39,-3)</f>
        <v>0</v>
      </c>
      <c r="D32" s="43" t="s">
        <v>93</v>
      </c>
    </row>
    <row r="33" spans="1:6" ht="20.100000000000001" customHeight="1" thickBot="1">
      <c r="A33" s="78" t="s">
        <v>70</v>
      </c>
      <c r="B33" s="79" t="s">
        <v>71</v>
      </c>
      <c r="C33" s="79" t="s">
        <v>72</v>
      </c>
      <c r="D33" s="79" t="s">
        <v>73</v>
      </c>
      <c r="E33" s="79" t="s">
        <v>54</v>
      </c>
      <c r="F33" s="80" t="s">
        <v>74</v>
      </c>
    </row>
    <row r="34" spans="1:6" ht="20.100000000000001" customHeight="1" thickTop="1">
      <c r="A34" s="81"/>
      <c r="B34" s="82"/>
      <c r="C34" s="83"/>
      <c r="D34" s="84"/>
      <c r="E34" s="85" t="str">
        <f>IF(A34="","",C34*D34)</f>
        <v/>
      </c>
      <c r="F34" s="86"/>
    </row>
    <row r="35" spans="1:6" ht="20.100000000000001" customHeight="1">
      <c r="A35" s="81"/>
      <c r="B35" s="82"/>
      <c r="C35" s="83"/>
      <c r="D35" s="84"/>
      <c r="E35" s="85" t="str">
        <f>IF(A35="","",C35*D35)</f>
        <v/>
      </c>
      <c r="F35" s="86"/>
    </row>
    <row r="36" spans="1:6" ht="20.100000000000001" customHeight="1">
      <c r="A36" s="81"/>
      <c r="B36" s="82"/>
      <c r="C36" s="83"/>
      <c r="D36" s="84"/>
      <c r="E36" s="85" t="str">
        <f>IF(A36="","",C36*D36)</f>
        <v/>
      </c>
      <c r="F36" s="86"/>
    </row>
    <row r="37" spans="1:6" ht="20.100000000000001" customHeight="1">
      <c r="A37" s="89"/>
      <c r="B37" s="90"/>
      <c r="C37" s="91"/>
      <c r="D37" s="92"/>
      <c r="E37" s="87" t="str">
        <f>IF(A37="","",C37*D37)</f>
        <v/>
      </c>
      <c r="F37" s="88"/>
    </row>
    <row r="38" spans="1:6" ht="20.100000000000001" customHeight="1" thickBot="1">
      <c r="A38" s="93"/>
      <c r="B38" s="94"/>
      <c r="C38" s="95"/>
      <c r="D38" s="96"/>
      <c r="E38" s="97" t="str">
        <f>IF(A38="","",C38*D38)</f>
        <v/>
      </c>
      <c r="F38" s="98"/>
    </row>
    <row r="39" spans="1:6" ht="20.100000000000001" customHeight="1" thickTop="1" thickBot="1">
      <c r="A39" s="206" t="s">
        <v>75</v>
      </c>
      <c r="B39" s="207"/>
      <c r="C39" s="207"/>
      <c r="D39" s="207"/>
      <c r="E39" s="99">
        <f>SUM(E34:E38)</f>
        <v>0</v>
      </c>
      <c r="F39" s="100"/>
    </row>
    <row r="40" spans="1:6" ht="20.100000000000001" customHeight="1"/>
  </sheetData>
  <mergeCells count="4">
    <mergeCell ref="A12:D12"/>
    <mergeCell ref="A21:D21"/>
    <mergeCell ref="A39:D39"/>
    <mergeCell ref="A30:D30"/>
  </mergeCells>
  <phoneticPr fontId="5"/>
  <pageMargins left="0.7" right="0.7" top="0.75" bottom="0.75" header="0.3" footer="0.3"/>
  <pageSetup paperSize="9" scale="7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abSelected="1" view="pageBreakPreview" zoomScale="110" zoomScaleNormal="100" zoomScaleSheetLayoutView="110" workbookViewId="0">
      <selection activeCell="A11" sqref="A11"/>
    </sheetView>
  </sheetViews>
  <sheetFormatPr defaultColWidth="8.69921875" defaultRowHeight="14.4"/>
  <cols>
    <col min="1" max="1" width="39.09765625" style="43" customWidth="1"/>
    <col min="2" max="2" width="15.69921875" style="43" customWidth="1"/>
    <col min="3" max="3" width="15.09765625" style="43" customWidth="1"/>
    <col min="4" max="4" width="8.69921875" style="43"/>
    <col min="5" max="6" width="15.09765625" style="43" customWidth="1"/>
    <col min="7" max="16384" width="8.69921875" style="43"/>
  </cols>
  <sheetData>
    <row r="1" spans="1:14">
      <c r="F1" s="44"/>
    </row>
    <row r="2" spans="1:14" ht="14.1" customHeight="1">
      <c r="N2" s="44"/>
    </row>
    <row r="3" spans="1:14" ht="20.100000000000001" customHeight="1" thickBot="1">
      <c r="A3" s="47" t="s">
        <v>83</v>
      </c>
      <c r="B3" s="104"/>
      <c r="C3" s="46">
        <f>ROUNDDOWN(E12,-3)</f>
        <v>0</v>
      </c>
      <c r="D3" s="43" t="s">
        <v>93</v>
      </c>
    </row>
    <row r="4" spans="1:14" ht="20.100000000000001" customHeight="1" thickBot="1">
      <c r="A4" s="78" t="s">
        <v>70</v>
      </c>
      <c r="B4" s="79" t="s">
        <v>71</v>
      </c>
      <c r="C4" s="79" t="s">
        <v>72</v>
      </c>
      <c r="D4" s="79" t="s">
        <v>73</v>
      </c>
      <c r="E4" s="79" t="s">
        <v>54</v>
      </c>
      <c r="F4" s="80" t="s">
        <v>74</v>
      </c>
    </row>
    <row r="5" spans="1:14" ht="20.100000000000001" customHeight="1" thickTop="1">
      <c r="A5" s="81" t="s">
        <v>84</v>
      </c>
      <c r="B5" s="82"/>
      <c r="C5" s="83"/>
      <c r="D5" s="84"/>
      <c r="E5" s="85">
        <f t="shared" ref="E5:E11" si="0">IF(A5="","",C5*D5)</f>
        <v>0</v>
      </c>
      <c r="F5" s="86"/>
    </row>
    <row r="6" spans="1:14" ht="20.100000000000001" customHeight="1">
      <c r="A6" s="81" t="s">
        <v>85</v>
      </c>
      <c r="B6" s="82" t="s">
        <v>77</v>
      </c>
      <c r="C6" s="83"/>
      <c r="D6" s="84"/>
      <c r="E6" s="85">
        <f t="shared" si="0"/>
        <v>0</v>
      </c>
      <c r="F6" s="86"/>
    </row>
    <row r="7" spans="1:14" ht="20.100000000000001" customHeight="1">
      <c r="A7" s="81" t="s">
        <v>86</v>
      </c>
      <c r="B7" s="82" t="s">
        <v>77</v>
      </c>
      <c r="C7" s="83"/>
      <c r="D7" s="84"/>
      <c r="E7" s="85">
        <f t="shared" si="0"/>
        <v>0</v>
      </c>
      <c r="F7" s="86"/>
    </row>
    <row r="8" spans="1:14" ht="20.100000000000001" customHeight="1">
      <c r="A8" s="81" t="s">
        <v>87</v>
      </c>
      <c r="B8" s="82"/>
      <c r="C8" s="83"/>
      <c r="D8" s="84"/>
      <c r="E8" s="85">
        <f t="shared" si="0"/>
        <v>0</v>
      </c>
      <c r="F8" s="86"/>
    </row>
    <row r="9" spans="1:14" ht="20.100000000000001" customHeight="1">
      <c r="A9" s="81" t="s">
        <v>88</v>
      </c>
      <c r="B9" s="82" t="s">
        <v>77</v>
      </c>
      <c r="C9" s="83"/>
      <c r="D9" s="84"/>
      <c r="E9" s="85">
        <f t="shared" si="0"/>
        <v>0</v>
      </c>
      <c r="F9" s="86"/>
    </row>
    <row r="10" spans="1:14" ht="20.100000000000001" customHeight="1">
      <c r="A10" s="81"/>
      <c r="B10" s="90"/>
      <c r="C10" s="83"/>
      <c r="D10" s="84"/>
      <c r="E10" s="87" t="str">
        <f t="shared" si="0"/>
        <v/>
      </c>
      <c r="F10" s="88"/>
    </row>
    <row r="11" spans="1:14" ht="20.100000000000001" customHeight="1" thickBot="1">
      <c r="A11" s="81"/>
      <c r="B11" s="90"/>
      <c r="C11" s="83"/>
      <c r="D11" s="84"/>
      <c r="E11" s="97" t="str">
        <f t="shared" si="0"/>
        <v/>
      </c>
      <c r="F11" s="98"/>
    </row>
    <row r="12" spans="1:14" ht="20.100000000000001" customHeight="1" thickTop="1" thickBot="1">
      <c r="A12" s="206" t="s">
        <v>75</v>
      </c>
      <c r="B12" s="207"/>
      <c r="C12" s="207"/>
      <c r="D12" s="207"/>
      <c r="E12" s="99">
        <f>SUM(E5:E11)</f>
        <v>0</v>
      </c>
      <c r="F12" s="100"/>
    </row>
    <row r="13" spans="1:14" ht="20.100000000000001" customHeight="1">
      <c r="A13" s="109"/>
      <c r="B13" s="109"/>
      <c r="C13" s="109"/>
      <c r="D13" s="109"/>
      <c r="E13" s="110"/>
      <c r="F13" s="111"/>
    </row>
    <row r="24" spans="6:6">
      <c r="F24" s="124"/>
    </row>
  </sheetData>
  <mergeCells count="1">
    <mergeCell ref="A12:D12"/>
  </mergeCells>
  <phoneticPr fontId="5"/>
  <pageMargins left="0.7" right="0.7" top="0.75" bottom="0.75" header="0.3" footer="0.3"/>
  <pageSetup paperSize="9" scale="72"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view="pageBreakPreview" zoomScale="80" zoomScaleNormal="100" zoomScaleSheetLayoutView="80" workbookViewId="0">
      <selection sqref="A1:XFD1048576"/>
    </sheetView>
  </sheetViews>
  <sheetFormatPr defaultColWidth="10.59765625" defaultRowHeight="16.5" customHeight="1"/>
  <cols>
    <col min="1" max="1" width="17.5" style="153" customWidth="1"/>
    <col min="2" max="2" width="21.8984375" style="153" customWidth="1"/>
    <col min="3" max="3" width="7.5" style="153" customWidth="1"/>
    <col min="4" max="4" width="23.19921875" style="153" customWidth="1"/>
    <col min="5" max="5" width="15.09765625" style="153" customWidth="1"/>
    <col min="6" max="6" width="23.09765625" style="153" customWidth="1"/>
    <col min="7" max="7" width="22.69921875" style="153" customWidth="1"/>
    <col min="8" max="16384" width="10.59765625" style="153"/>
  </cols>
  <sheetData>
    <row r="1" spans="1:7" s="139" customFormat="1" ht="20.399999999999999" customHeight="1">
      <c r="F1" s="140" t="s">
        <v>101</v>
      </c>
      <c r="G1" s="141" t="s">
        <v>102</v>
      </c>
    </row>
    <row r="2" spans="1:7" s="139" customFormat="1" ht="16.5" customHeight="1">
      <c r="A2" s="208" t="s">
        <v>103</v>
      </c>
      <c r="B2" s="208"/>
      <c r="C2" s="208"/>
      <c r="D2" s="208"/>
      <c r="E2" s="208"/>
      <c r="F2" s="208"/>
      <c r="G2" s="208"/>
    </row>
    <row r="3" spans="1:7" s="139" customFormat="1" ht="16.5" customHeight="1" thickBot="1">
      <c r="A3" s="209"/>
      <c r="B3" s="209"/>
      <c r="C3" s="209"/>
      <c r="D3" s="209"/>
      <c r="E3" s="209"/>
      <c r="F3" s="209"/>
      <c r="G3" s="209"/>
    </row>
    <row r="4" spans="1:7" s="146" customFormat="1" ht="16.5" customHeight="1">
      <c r="A4" s="142" t="s">
        <v>104</v>
      </c>
      <c r="B4" s="143" t="s">
        <v>128</v>
      </c>
      <c r="C4" s="143" t="s">
        <v>105</v>
      </c>
      <c r="D4" s="143" t="s">
        <v>106</v>
      </c>
      <c r="E4" s="144" t="s">
        <v>107</v>
      </c>
      <c r="F4" s="143" t="s">
        <v>108</v>
      </c>
      <c r="G4" s="145" t="s">
        <v>109</v>
      </c>
    </row>
    <row r="5" spans="1:7" ht="35.25" customHeight="1">
      <c r="A5" s="147" t="s">
        <v>110</v>
      </c>
      <c r="B5" s="148" t="s">
        <v>111</v>
      </c>
      <c r="C5" s="149" t="s">
        <v>112</v>
      </c>
      <c r="D5" s="148" t="s">
        <v>113</v>
      </c>
      <c r="E5" s="150" t="s">
        <v>114</v>
      </c>
      <c r="F5" s="151" t="s">
        <v>115</v>
      </c>
      <c r="G5" s="152" t="s">
        <v>116</v>
      </c>
    </row>
    <row r="6" spans="1:7" ht="35.25" customHeight="1">
      <c r="A6" s="154" t="s">
        <v>117</v>
      </c>
      <c r="B6" s="155" t="s">
        <v>118</v>
      </c>
      <c r="C6" s="156" t="s">
        <v>119</v>
      </c>
      <c r="D6" s="155" t="s">
        <v>120</v>
      </c>
      <c r="E6" s="157" t="s">
        <v>114</v>
      </c>
      <c r="F6" s="155" t="s">
        <v>121</v>
      </c>
      <c r="G6" s="158" t="s">
        <v>122</v>
      </c>
    </row>
    <row r="7" spans="1:7" ht="35.25" customHeight="1">
      <c r="A7" s="147" t="s">
        <v>123</v>
      </c>
      <c r="B7" s="148" t="s">
        <v>124</v>
      </c>
      <c r="C7" s="149" t="s">
        <v>119</v>
      </c>
      <c r="D7" s="155" t="s">
        <v>120</v>
      </c>
      <c r="E7" s="157" t="s">
        <v>114</v>
      </c>
      <c r="F7" s="151" t="s">
        <v>115</v>
      </c>
      <c r="G7" s="152" t="s">
        <v>116</v>
      </c>
    </row>
    <row r="8" spans="1:7" ht="35.25" customHeight="1">
      <c r="A8" s="159"/>
      <c r="B8" s="160"/>
      <c r="C8" s="160"/>
      <c r="D8" s="160"/>
      <c r="E8" s="160"/>
      <c r="F8" s="160"/>
      <c r="G8" s="161"/>
    </row>
    <row r="9" spans="1:7" ht="35.25" customHeight="1">
      <c r="A9" s="159"/>
      <c r="B9" s="160"/>
      <c r="C9" s="160"/>
      <c r="D9" s="160"/>
      <c r="E9" s="160"/>
      <c r="F9" s="160"/>
      <c r="G9" s="161"/>
    </row>
    <row r="10" spans="1:7" ht="35.25" customHeight="1">
      <c r="A10" s="159"/>
      <c r="B10" s="160"/>
      <c r="C10" s="160"/>
      <c r="D10" s="160"/>
      <c r="E10" s="160"/>
      <c r="F10" s="160"/>
      <c r="G10" s="161"/>
    </row>
    <row r="11" spans="1:7" ht="35.25" customHeight="1">
      <c r="A11" s="159"/>
      <c r="B11" s="160"/>
      <c r="C11" s="160"/>
      <c r="D11" s="160"/>
      <c r="E11" s="160"/>
      <c r="F11" s="160"/>
      <c r="G11" s="161"/>
    </row>
    <row r="12" spans="1:7" ht="35.25" customHeight="1">
      <c r="A12" s="159"/>
      <c r="B12" s="160"/>
      <c r="C12" s="160"/>
      <c r="D12" s="160"/>
      <c r="E12" s="160"/>
      <c r="F12" s="160"/>
      <c r="G12" s="161"/>
    </row>
    <row r="13" spans="1:7" ht="35.25" customHeight="1">
      <c r="A13" s="159"/>
      <c r="B13" s="160"/>
      <c r="C13" s="160"/>
      <c r="D13" s="160"/>
      <c r="E13" s="160"/>
      <c r="F13" s="160"/>
      <c r="G13" s="161"/>
    </row>
    <row r="14" spans="1:7" ht="35.25" customHeight="1">
      <c r="A14" s="159"/>
      <c r="B14" s="160"/>
      <c r="C14" s="160"/>
      <c r="D14" s="160"/>
      <c r="E14" s="160"/>
      <c r="F14" s="160"/>
      <c r="G14" s="161"/>
    </row>
    <row r="15" spans="1:7" ht="35.25" customHeight="1" thickBot="1">
      <c r="A15" s="162"/>
      <c r="B15" s="163"/>
      <c r="C15" s="163"/>
      <c r="D15" s="163"/>
      <c r="E15" s="163"/>
      <c r="F15" s="163"/>
      <c r="G15" s="164"/>
    </row>
    <row r="16" spans="1:7" s="166" customFormat="1" ht="16.5" customHeight="1">
      <c r="A16" s="165" t="s">
        <v>125</v>
      </c>
    </row>
    <row r="17" spans="1:7" s="166" customFormat="1" ht="69" customHeight="1">
      <c r="A17" s="210" t="s">
        <v>129</v>
      </c>
      <c r="B17" s="210"/>
      <c r="C17" s="210"/>
      <c r="D17" s="210"/>
      <c r="E17" s="210"/>
      <c r="F17" s="210"/>
      <c r="G17" s="210"/>
    </row>
    <row r="18" spans="1:7" s="167" customFormat="1" ht="16.5" customHeight="1">
      <c r="B18" s="168"/>
      <c r="C18" s="168"/>
      <c r="D18" s="168"/>
      <c r="E18" s="168"/>
      <c r="F18" s="168"/>
      <c r="G18" s="168"/>
    </row>
    <row r="19" spans="1:7" s="168" customFormat="1" ht="16.5" customHeight="1">
      <c r="A19" s="153"/>
      <c r="B19" s="153"/>
      <c r="C19" s="153"/>
      <c r="D19" s="153"/>
      <c r="E19" s="153"/>
      <c r="F19" s="153"/>
      <c r="G19" s="153"/>
    </row>
  </sheetData>
  <mergeCells count="3">
    <mergeCell ref="A2:G2"/>
    <mergeCell ref="A3:G3"/>
    <mergeCell ref="A17:G17"/>
  </mergeCells>
  <phoneticPr fontId="5"/>
  <pageMargins left="0.74803149606299213" right="0.74803149606299213" top="0.98425196850393704" bottom="0.98425196850393704" header="0.51181102362204722" footer="0.51181102362204722"/>
  <pageSetup paperSize="9" scale="80" fitToHeight="0" orientation="landscape" r:id="rId1"/>
  <headerFooter>
    <oddHeader>&amp;R（2022.04版）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4" ma:contentTypeDescription="新しいドキュメントを作成します。" ma:contentTypeScope="" ma:versionID="491c4d81449856380a9b9aff2a50e37e">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fc57f2c0eecd06e65d9079f8f980226"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7E6C1F-D130-4786-A843-65E893E3DD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50E8D7-216F-4E29-8074-EB039CD8909D}">
  <ds:schemaRefs>
    <ds:schemaRef ds:uri="http://schemas.microsoft.com/sharepoint/v3/contenttype/forms"/>
  </ds:schemaRefs>
</ds:datastoreItem>
</file>

<file path=customXml/itemProps3.xml><?xml version="1.0" encoding="utf-8"?>
<ds:datastoreItem xmlns:ds="http://schemas.openxmlformats.org/officeDocument/2006/customXml" ds:itemID="{F6AE4518-A895-4E99-8094-C38F9346EA2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使用方法</vt:lpstr>
      <vt:lpstr>【契約】契約金額内訳書</vt:lpstr>
      <vt:lpstr>【契約】別表 報酬内訳</vt:lpstr>
      <vt:lpstr>【入札】総表</vt:lpstr>
      <vt:lpstr>【入札】報酬・旅費(航空賃)</vt:lpstr>
      <vt:lpstr>【入札】旅費(その他)</vt:lpstr>
      <vt:lpstr>【入札】一般業務費・機材費・再委託費</vt:lpstr>
      <vt:lpstr>【※入札時不要】コロナ対策経費</vt:lpstr>
      <vt:lpstr>業務従事者名簿</vt:lpstr>
      <vt:lpstr>データ</vt:lpstr>
      <vt:lpstr>【※入札時不要】コロナ対策経費!Print_Area</vt:lpstr>
      <vt:lpstr>【契約】契約金額内訳書!Print_Area</vt:lpstr>
      <vt:lpstr>'【契約】別表 報酬内訳'!Print_Area</vt:lpstr>
      <vt:lpstr>【入札】総表!Print_Area</vt:lpstr>
      <vt:lpstr>業務従事者名簿!Print_Area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小菅</dc:creator>
  <cp:keywords/>
  <dc:description/>
  <cp:lastModifiedBy>契約第1課</cp:lastModifiedBy>
  <cp:revision/>
  <cp:lastPrinted>2021-11-26T09:19:05Z</cp:lastPrinted>
  <dcterms:created xsi:type="dcterms:W3CDTF">2021-05-25T06:39:19Z</dcterms:created>
  <dcterms:modified xsi:type="dcterms:W3CDTF">2022-03-15T04:02:49Z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