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mc:AlternateContent xmlns:mc="http://schemas.openxmlformats.org/markup-compatibility/2006">
    <mc:Choice Requires="x15">
      <x15ac:absPath xmlns:x15ac="http://schemas.microsoft.com/office/spreadsheetml/2010/11/ac" url="C:\Users\22442\Desktop\国内業務　様式等\芳沢確認\"/>
    </mc:Choice>
  </mc:AlternateContent>
  <xr:revisionPtr revIDLastSave="0" documentId="13_ncr:1_{B2D0B2F6-6AB6-4408-A5FD-05FB794B3EEA}" xr6:coauthVersionLast="47" xr6:coauthVersionMax="47" xr10:uidLastSave="{00000000-0000-0000-0000-000000000000}"/>
  <bookViews>
    <workbookView xWindow="-110" yWindow="-110" windowWidth="19420" windowHeight="10560" tabRatio="937" xr2:uid="{00000000-000D-0000-FFFF-FFFF00000000}"/>
  </bookViews>
  <sheets>
    <sheet name="使用方法" sheetId="6" r:id="rId1"/>
    <sheet name="【契約】契約金額内訳書" sheetId="7" r:id="rId2"/>
    <sheet name="【入札】総表" sheetId="1" r:id="rId3"/>
    <sheet name="【入札】旅費(航空賃) " sheetId="13" r:id="rId4"/>
    <sheet name="【入札】旅費(その他)" sheetId="3" r:id="rId5"/>
    <sheet name="【入札】一般業務費・機材費・再委託費" sheetId="5" r:id="rId6"/>
    <sheet name="【入札】直接人件費_その他原価_一般管理費" sheetId="2" r:id="rId7"/>
    <sheet name="【※入札時不要】コロナ対策経費" sheetId="11" r:id="rId8"/>
    <sheet name="【※入札時不要】一般管理費等（実費精算）" sheetId="14" r:id="rId9"/>
    <sheet name="業務従事者名簿" sheetId="12" r:id="rId10"/>
    <sheet name="データ" sheetId="9"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DATA" localSheetId="8">#REF!</definedName>
    <definedName name="DATA">#REF!</definedName>
    <definedName name="_xlnm.Print_Area" localSheetId="7">【※入札時不要】コロナ対策経費!$A$1:$F$13</definedName>
    <definedName name="_xlnm.Print_Area" localSheetId="8">'【※入札時不要】一般管理費等（実費精算）'!$A$1:$E$17</definedName>
    <definedName name="_xlnm.Print_Area" localSheetId="1">【契約】契約金額内訳書!$A$1:$K$43</definedName>
    <definedName name="_xlnm.Print_Area" localSheetId="2">【入札】総表!$A$1:$C$32</definedName>
    <definedName name="_xlnm.Print_Area" localSheetId="9">業務従事者名簿!$A$1:$F$17</definedName>
    <definedName name="USD" localSheetId="7">[1]一般業務費・機材費・再委託費!#REF!</definedName>
    <definedName name="USD">[1]一般業務費・機材費・再委託費!#REF!</definedName>
    <definedName name="Z_029844B4_09DA_4569_9CFE_CD54D63E99AD_.wvu.PrintArea" localSheetId="8" hidden="1">'【※入札時不要】一般管理費等（実費精算）'!$A$1:$E$20</definedName>
    <definedName name="Z_029844B4_09DA_4569_9CFE_CD54D63E99AD_.wvu.Rows" localSheetId="8" hidden="1">'【※入札時不要】一般管理費等（実費精算）'!#REF!</definedName>
    <definedName name="Z_E684259E_D183_444B_AF39_26E6E4DC621D_.wvu.PrintArea" localSheetId="8" hidden="1">'【※入札時不要】一般管理費等（実費精算）'!$A$1:$E$20</definedName>
    <definedName name="Z_E684259E_D183_444B_AF39_26E6E4DC621D_.wvu.Rows" localSheetId="8" hidden="1">'【※入札時不要】一般管理費等（実費精算）'!#REF!</definedName>
    <definedName name="コンサルタントによる見積" localSheetId="8">#REF!</definedName>
    <definedName name="コンサルタントによる見積">#REF!</definedName>
    <definedName name="スキーム">[2]データ!$B$3:$B$5</definedName>
    <definedName name="ドルレート" localSheetId="8">#REF!</definedName>
    <definedName name="ドルレート">#REF!</definedName>
    <definedName name="一般業務費合計">'[3]一般業務費（２）'!$F$60</definedName>
    <definedName name="一般業務費地域分類" localSheetId="8">#REF!</definedName>
    <definedName name="一般業務費地域分類">#REF!</definedName>
    <definedName name="隔離" localSheetId="8">#REF!</definedName>
    <definedName name="隔離">#REF!</definedName>
    <definedName name="間接費合計" localSheetId="8">#REF!</definedName>
    <definedName name="間接費合計">#REF!</definedName>
    <definedName name="基盤整備費合計" localSheetId="8">'[4]一般業務費（２）'!#REF!</definedName>
    <definedName name="基盤整備費合計">'[4]一般業務費（２）'!#REF!</definedName>
    <definedName name="基本人件費" localSheetId="8">#REF!</definedName>
    <definedName name="基本人件費">#REF!</definedName>
    <definedName name="技術交換費合計" localSheetId="8">#REF!</definedName>
    <definedName name="技術交換費合計">#REF!</definedName>
    <definedName name="業務分類" localSheetId="8">#REF!</definedName>
    <definedName name="業務分類">#REF!</definedName>
    <definedName name="勤務地">[5]月報2!$X$2:$X$4</definedName>
    <definedName name="契約">[6]様式1!$O$4:$O$6</definedName>
    <definedName name="契約年度" localSheetId="8">#REF!</definedName>
    <definedName name="契約年度">#REF!</definedName>
    <definedName name="経路">[6]様式2_4旅費!$C$26:$C$29</definedName>
    <definedName name="現地" localSheetId="8">'[4]一般業務費（１）'!#REF!</definedName>
    <definedName name="現地">'[4]一般業務費（１）'!#REF!</definedName>
    <definedName name="現地業務費合計" localSheetId="8">'[4]一般業務費（１）'!#REF!</definedName>
    <definedName name="現地業務費合計">'[4]一般業務費（１）'!#REF!</definedName>
    <definedName name="現地調査人月" localSheetId="8">#REF!</definedName>
    <definedName name="現地調査人月">#REF!</definedName>
    <definedName name="現地通貨">[7]LookUp!$B$3</definedName>
    <definedName name="現地通貨レート" localSheetId="8">#REF!</definedName>
    <definedName name="現地通貨レート">#REF!</definedName>
    <definedName name="口座種別">[5]入力シート!$G$2:$G$4</definedName>
    <definedName name="航空運賃" localSheetId="8">#REF!</definedName>
    <definedName name="航空運賃">#REF!</definedName>
    <definedName name="航空賃C" localSheetId="8">#REF!</definedName>
    <definedName name="航空賃C">#REF!</definedName>
    <definedName name="航空賃Y" localSheetId="8">#REF!</definedName>
    <definedName name="航空賃Y">#REF!</definedName>
    <definedName name="国">OFFSET([2]ﾃﾞｰﾀﾏｽﾀ!$AF$8,0,MATCH(!$D$5,'【※入札時不要】一般管理費等（実費精算）'!地域,0)-1,COUNTA(OFFSET([2]ﾃﾞｰﾀﾏｽﾀ!$AF:$AF,0,MATCH(!$D$5,'【※入札時不要】一般管理費等（実費精算）'!地域,0)-1))-1,1)</definedName>
    <definedName name="国一覧" localSheetId="8">#REF!</definedName>
    <definedName name="国一覧">#REF!</definedName>
    <definedName name="国内旅費" localSheetId="8">#REF!</definedName>
    <definedName name="国内旅費">#REF!</definedName>
    <definedName name="国別地域分類表" localSheetId="8">#REF!</definedName>
    <definedName name="国別地域分類表">#REF!</definedName>
    <definedName name="資機材費合計" localSheetId="8">#REF!</definedName>
    <definedName name="資機材費合計">#REF!</definedName>
    <definedName name="従事者基礎情報">[8]従事者基礎情報!$A$4:$G$23</definedName>
    <definedName name="処理">[9]単価!$G$3:$G$6</definedName>
    <definedName name="前払">'[5]別紙前払請求内訳 '!$K$2:$K$3</definedName>
    <definedName name="打合簿" localSheetId="8">#REF!</definedName>
    <definedName name="打合簿">#REF!</definedName>
    <definedName name="単価表">[8]従事者基礎情報!$I$6:$L$11</definedName>
    <definedName name="地域" localSheetId="8">OFFSET([2]ﾃﾞｰﾀﾏｽﾀ!$AF$7,0,0,1,COUNTA([2]ﾃﾞｰﾀﾏｽﾀ!$6:$6))</definedName>
    <definedName name="地域">#REF!</definedName>
    <definedName name="地域分類" localSheetId="8">#REF!</definedName>
    <definedName name="地域分類">#REF!</definedName>
    <definedName name="地域毎一般業務費単価" localSheetId="8">#REF!</definedName>
    <definedName name="地域毎一般業務費単価">#REF!</definedName>
    <definedName name="調査旅費合計" localSheetId="8">#REF!</definedName>
    <definedName name="調査旅費合計">#REF!</definedName>
    <definedName name="直人費コンサル" localSheetId="8">#REF!</definedName>
    <definedName name="直人費コンサル">#REF!</definedName>
    <definedName name="直人費合計" localSheetId="8">#REF!</definedName>
    <definedName name="直人費合計">#REF!</definedName>
    <definedName name="直接経費" localSheetId="8">#REF!</definedName>
    <definedName name="直接経費">#REF!</definedName>
    <definedName name="直接費" localSheetId="8">#REF!</definedName>
    <definedName name="直接費">#REF!</definedName>
    <definedName name="通訳単価" localSheetId="8">#REF!</definedName>
    <definedName name="通訳単価">#REF!</definedName>
    <definedName name="定率化" localSheetId="8">#REF!</definedName>
    <definedName name="定率化">#REF!</definedName>
    <definedName name="内外選択">[9]単価!$F$3:$F$4</definedName>
    <definedName name="年度毎月額単価表">[10]従事者基礎情報!$I$14:$N$20</definedName>
    <definedName name="分類">[6]従事者明細!$K$4:$K$7</definedName>
    <definedName name="報告書作成費合計" localSheetId="8">#REF!</definedName>
    <definedName name="報告書作成費合計">#REF!</definedName>
    <definedName name="無償以外単価" localSheetId="8">#REF!</definedName>
    <definedName name="無償以外単価">#REF!</definedName>
    <definedName name="無償単価" localSheetId="8">#REF!</definedName>
    <definedName name="無償単価">#REF!</definedName>
    <definedName name="様式番号" localSheetId="8">#REF!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4" l="1"/>
  <c r="E11" i="11"/>
  <c r="E10" i="11"/>
  <c r="E8" i="13"/>
  <c r="F23" i="7"/>
  <c r="G12" i="2" l="1"/>
  <c r="G9" i="2"/>
  <c r="G7" i="2"/>
  <c r="G8" i="2"/>
  <c r="G10" i="2"/>
  <c r="G11" i="2"/>
  <c r="G13" i="2"/>
  <c r="G14" i="2"/>
  <c r="E15" i="2"/>
  <c r="D15" i="2"/>
  <c r="B8" i="2"/>
  <c r="B9" i="2"/>
  <c r="B10" i="2"/>
  <c r="B11" i="2"/>
  <c r="B12" i="2"/>
  <c r="B13" i="2"/>
  <c r="B14" i="2"/>
  <c r="B7" i="2"/>
  <c r="E9" i="13"/>
  <c r="E10" i="13"/>
  <c r="E11" i="13"/>
  <c r="E12" i="13"/>
  <c r="E13" i="13"/>
  <c r="E14" i="13"/>
  <c r="E15" i="13"/>
  <c r="D16" i="13"/>
  <c r="G15" i="2" l="1"/>
  <c r="C4" i="2" s="1"/>
  <c r="F15" i="2"/>
  <c r="E16" i="13"/>
  <c r="E8" i="3"/>
  <c r="I8" i="3"/>
  <c r="G8" i="3"/>
  <c r="G7" i="3"/>
  <c r="E5" i="11"/>
  <c r="E6" i="11"/>
  <c r="E7" i="11"/>
  <c r="E8" i="11"/>
  <c r="E9" i="11"/>
  <c r="E7" i="3"/>
  <c r="H7" i="3"/>
  <c r="I7" i="3"/>
  <c r="I19" i="3" s="1"/>
  <c r="D3" i="3" s="1"/>
  <c r="H9" i="3"/>
  <c r="H10" i="3"/>
  <c r="H11" i="3"/>
  <c r="H12" i="3"/>
  <c r="H13" i="3"/>
  <c r="H14" i="3"/>
  <c r="H15" i="3"/>
  <c r="H16" i="3"/>
  <c r="H17" i="3"/>
  <c r="H18" i="3"/>
  <c r="H8" i="3"/>
  <c r="G9" i="3"/>
  <c r="G10" i="3"/>
  <c r="G11" i="3"/>
  <c r="G12" i="3"/>
  <c r="G13" i="3"/>
  <c r="G14" i="3"/>
  <c r="G15" i="3"/>
  <c r="G16" i="3"/>
  <c r="G17" i="3"/>
  <c r="G18" i="3"/>
  <c r="E9" i="3"/>
  <c r="E10" i="3"/>
  <c r="E11" i="3"/>
  <c r="E12" i="3"/>
  <c r="E13" i="3"/>
  <c r="E14" i="3"/>
  <c r="E15" i="3"/>
  <c r="E16" i="3"/>
  <c r="E17" i="3"/>
  <c r="E18" i="3"/>
  <c r="E29" i="5"/>
  <c r="E28" i="5"/>
  <c r="E27" i="5"/>
  <c r="E26" i="5"/>
  <c r="E25" i="5"/>
  <c r="E38" i="5"/>
  <c r="E37" i="5"/>
  <c r="E36" i="5"/>
  <c r="E35" i="5"/>
  <c r="E34" i="5"/>
  <c r="E20" i="5"/>
  <c r="E19" i="5"/>
  <c r="E18" i="5"/>
  <c r="E17" i="5"/>
  <c r="E16" i="5"/>
  <c r="E6" i="5"/>
  <c r="E7" i="5"/>
  <c r="E8" i="5"/>
  <c r="E9" i="5"/>
  <c r="E10" i="5"/>
  <c r="E11" i="5"/>
  <c r="E5" i="5"/>
  <c r="I18" i="3"/>
  <c r="I13" i="3"/>
  <c r="I9" i="3"/>
  <c r="I10" i="3"/>
  <c r="I17" i="3"/>
  <c r="I14" i="3"/>
  <c r="I16" i="3"/>
  <c r="I15" i="3"/>
  <c r="I12" i="3"/>
  <c r="I11" i="3"/>
  <c r="E39" i="5" l="1"/>
  <c r="C32" i="5" s="1"/>
  <c r="B22" i="1" s="1"/>
  <c r="F14" i="7" s="1"/>
  <c r="E30" i="5"/>
  <c r="C23" i="5" s="1"/>
  <c r="B21" i="1" s="1"/>
  <c r="F13" i="7" s="1"/>
  <c r="E21" i="5"/>
  <c r="C14" i="5" s="1"/>
  <c r="B20" i="1" s="1"/>
  <c r="F12" i="7" s="1"/>
  <c r="E12" i="5"/>
  <c r="C3" i="5" s="1"/>
  <c r="B19" i="1" s="1"/>
  <c r="F11" i="7" s="1"/>
  <c r="C4" i="13"/>
  <c r="C3" i="13" s="1"/>
  <c r="B18" i="1" s="1"/>
  <c r="C3" i="2"/>
  <c r="E12" i="11"/>
  <c r="C3" i="11" s="1"/>
  <c r="C15" i="14" s="1"/>
  <c r="C8" i="14" s="1"/>
  <c r="C2" i="14" s="1"/>
  <c r="C3" i="14" s="1"/>
  <c r="F33" i="7" s="1"/>
  <c r="F22" i="7" s="1"/>
  <c r="B23" i="1" l="1"/>
  <c r="F16" i="7" s="1"/>
  <c r="C17" i="2"/>
  <c r="C18" i="2" s="1"/>
  <c r="B24" i="1" s="1"/>
  <c r="F18" i="7" s="1"/>
  <c r="B17" i="1"/>
  <c r="F10" i="7"/>
  <c r="F9" i="7" s="1"/>
  <c r="F7" i="7" l="1"/>
  <c r="C24" i="2"/>
  <c r="C25" i="2" s="1"/>
  <c r="B25" i="1" s="1"/>
  <c r="F20" i="7" s="1"/>
  <c r="F6" i="7" l="1"/>
  <c r="F35" i="7" s="1"/>
  <c r="F37" i="7" s="1"/>
  <c r="F39" i="7" s="1"/>
  <c r="B27" i="1"/>
  <c r="B29" i="1" s="1"/>
  <c r="B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契約第1課　津田</author>
  </authors>
  <commentList>
    <comment ref="A3" authorId="0" shapeId="0" xr:uid="{00000000-0006-0000-0100-000001000000}">
      <text>
        <r>
          <rPr>
            <b/>
            <sz val="10"/>
            <color indexed="81"/>
            <rFont val="MS P ゴシック"/>
            <family val="3"/>
            <charset val="128"/>
          </rPr>
          <t>プルダウンより以下を選択
・契約書提出時→契約金額内訳書
・ゼロ号打合簿提出時→契約金額詳細内訳書</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小菅</author>
  </authors>
  <commentList>
    <comment ref="C5" authorId="0" shapeId="0" xr:uid="{00000000-0006-0000-0300-000001000000}">
      <text>
        <r>
          <rPr>
            <b/>
            <sz val="9"/>
            <color indexed="81"/>
            <rFont val="MS P ゴシック"/>
            <family val="3"/>
            <charset val="128"/>
          </rPr>
          <t>日付を入力してください。</t>
        </r>
      </text>
    </comment>
    <comment ref="B7" authorId="0" shapeId="0" xr:uid="{00000000-0006-0000-0300-000002000000}">
      <text>
        <r>
          <rPr>
            <b/>
            <sz val="9"/>
            <color indexed="81"/>
            <rFont val="MS P ゴシック"/>
            <family val="3"/>
            <charset val="128"/>
          </rPr>
          <t>商号／名称を入力してください。</t>
        </r>
      </text>
    </comment>
    <comment ref="A9" authorId="0" shapeId="0" xr:uid="{00000000-0006-0000-0300-000003000000}">
      <text>
        <r>
          <rPr>
            <b/>
            <sz val="9"/>
            <color indexed="81"/>
            <rFont val="MS P ゴシック"/>
            <family val="3"/>
            <charset val="128"/>
          </rPr>
          <t>件名を入力してください。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契約第1課　津田</author>
  </authors>
  <commentList>
    <comment ref="G6" authorId="0" shapeId="0" xr:uid="{00000000-0006-0000-0500-000001000000}">
      <text>
        <r>
          <rPr>
            <b/>
            <sz val="10"/>
            <color indexed="81"/>
            <rFont val="MS P ゴシック"/>
            <family val="3"/>
            <charset val="128"/>
          </rPr>
          <t>宿泊費を現地日数-２日で設定しています。現地日数-1日となる場合は手修正してください。</t>
        </r>
      </text>
    </comment>
  </commentList>
</comments>
</file>

<file path=xl/sharedStrings.xml><?xml version="1.0" encoding="utf-8"?>
<sst xmlns="http://schemas.openxmlformats.org/spreadsheetml/2006/main" count="253" uniqueCount="142">
  <si>
    <t>【使用方法】</t>
    <rPh sb="1" eb="3">
      <t>シヨウ</t>
    </rPh>
    <rPh sb="3" eb="5">
      <t>ホウホウ</t>
    </rPh>
    <phoneticPr fontId="9"/>
  </si>
  <si>
    <t>①各シートのクリーム色セルはプルダウンで選択(円、円（一式）、円（定額計上）)してください。</t>
    <rPh sb="25" eb="26">
      <t>エン</t>
    </rPh>
    <rPh sb="27" eb="29">
      <t>イッシキ</t>
    </rPh>
    <rPh sb="31" eb="32">
      <t>エン</t>
    </rPh>
    <phoneticPr fontId="5"/>
  </si>
  <si>
    <t>②薄オレンジ色セルは直接入力してください。</t>
    <rPh sb="1" eb="2">
      <t>ウス</t>
    </rPh>
    <phoneticPr fontId="5"/>
  </si>
  <si>
    <t>③全てのセルで直接入力を妨げません。例外対応等が必要な場合は適宜修正ください。</t>
    <rPh sb="1" eb="2">
      <t>スベ</t>
    </rPh>
    <rPh sb="7" eb="9">
      <t>チョクセツ</t>
    </rPh>
    <rPh sb="9" eb="11">
      <t>ニュウリョク</t>
    </rPh>
    <rPh sb="12" eb="13">
      <t>サマタ</t>
    </rPh>
    <rPh sb="18" eb="20">
      <t>レイガイ</t>
    </rPh>
    <rPh sb="20" eb="22">
      <t>タイオウ</t>
    </rPh>
    <rPh sb="22" eb="23">
      <t>トウ</t>
    </rPh>
    <rPh sb="24" eb="26">
      <t>ヒツヨウ</t>
    </rPh>
    <rPh sb="27" eb="29">
      <t>バアイ</t>
    </rPh>
    <rPh sb="30" eb="32">
      <t>テキギ</t>
    </rPh>
    <rPh sb="32" eb="34">
      <t>シュウセイ</t>
    </rPh>
    <phoneticPr fontId="9"/>
  </si>
  <si>
    <t>④入札時は【入札】、契約時は【契約】のシートをご使用ください。</t>
    <rPh sb="1" eb="4">
      <t>ニュウサツジ</t>
    </rPh>
    <rPh sb="6" eb="8">
      <t>ニュウサツ</t>
    </rPh>
    <rPh sb="10" eb="13">
      <t>ケイヤクジ</t>
    </rPh>
    <rPh sb="15" eb="17">
      <t>ケイヤク</t>
    </rPh>
    <rPh sb="24" eb="26">
      <t>シヨウ</t>
    </rPh>
    <phoneticPr fontId="9"/>
  </si>
  <si>
    <t xml:space="preserve">[附属書Ⅲ] </t>
    <phoneticPr fontId="5"/>
  </si>
  <si>
    <t>契約金額内訳書</t>
  </si>
  <si>
    <t>円</t>
    <rPh sb="0" eb="1">
      <t>エン</t>
    </rPh>
    <phoneticPr fontId="5"/>
  </si>
  <si>
    <t>○○○○費</t>
    <rPh sb="4" eb="5">
      <t>ヒ</t>
    </rPh>
    <phoneticPr fontId="5"/>
  </si>
  <si>
    <t>現地一時隔離日当・宿泊代及び緊急移送保険料日当加算分　</t>
    <phoneticPr fontId="5"/>
  </si>
  <si>
    <t>Ⅲ．小計（ランプサム金額+実費精算金額）</t>
    <rPh sb="10" eb="12">
      <t>キンガク</t>
    </rPh>
    <rPh sb="13" eb="17">
      <t>ジッピセイサン</t>
    </rPh>
    <rPh sb="17" eb="19">
      <t>キンガク</t>
    </rPh>
    <phoneticPr fontId="5"/>
  </si>
  <si>
    <t>Ⅳ．消費税及び地方消費税の合計</t>
    <rPh sb="13" eb="15">
      <t>ゴウケイ</t>
    </rPh>
    <phoneticPr fontId="5"/>
  </si>
  <si>
    <t>円 （10％）</t>
    <phoneticPr fontId="5"/>
  </si>
  <si>
    <t>Ⅴ．合計</t>
    <phoneticPr fontId="5"/>
  </si>
  <si>
    <t> 定額計上した直接経費は、証拠書類に基づき精算する。</t>
    <rPh sb="14" eb="16">
      <t>ショウコ</t>
    </rPh>
    <rPh sb="16" eb="18">
      <t>ショルイ</t>
    </rPh>
    <phoneticPr fontId="5"/>
  </si>
  <si>
    <t>備考</t>
    <rPh sb="0" eb="2">
      <t>ビコウ</t>
    </rPh>
    <phoneticPr fontId="5"/>
  </si>
  <si>
    <t>合計</t>
    <rPh sb="0" eb="2">
      <t>ゴウケイ</t>
    </rPh>
    <phoneticPr fontId="5"/>
  </si>
  <si>
    <t>（別添様式１）</t>
  </si>
  <si>
    <t>入札金額内訳書</t>
    <phoneticPr fontId="5"/>
  </si>
  <si>
    <t>●株式会社　</t>
    <rPh sb="1" eb="3">
      <t>カブシキ</t>
    </rPh>
    <rPh sb="3" eb="5">
      <t>ガイシャ</t>
    </rPh>
    <phoneticPr fontId="5"/>
  </si>
  <si>
    <t>件名：××案件</t>
    <rPh sb="5" eb="7">
      <t>アンケン</t>
    </rPh>
    <phoneticPr fontId="5"/>
  </si>
  <si>
    <t>標記一般競争入札において応札した入札金額の内訳を以下のとおり提示します。</t>
  </si>
  <si>
    <t>円</t>
  </si>
  <si>
    <t>円</t>
    <phoneticPr fontId="5"/>
  </si>
  <si>
    <t>合　計（入札金額）</t>
    <rPh sb="4" eb="6">
      <t>ニュウサツ</t>
    </rPh>
    <rPh sb="6" eb="8">
      <t>キンガク</t>
    </rPh>
    <phoneticPr fontId="5"/>
  </si>
  <si>
    <t>消費税及び地方消費税の合計金額</t>
    <phoneticPr fontId="5"/>
  </si>
  <si>
    <t>総　計</t>
    <phoneticPr fontId="5"/>
  </si>
  <si>
    <t>（別添様式１－２）</t>
  </si>
  <si>
    <t>　　　　　　　　　</t>
    <phoneticPr fontId="5"/>
  </si>
  <si>
    <t>円（1,000円未満切捨）</t>
    <rPh sb="0" eb="1">
      <t>エン</t>
    </rPh>
    <phoneticPr fontId="5"/>
  </si>
  <si>
    <t>担当業務</t>
  </si>
  <si>
    <t>格付</t>
  </si>
  <si>
    <t>月額（円）</t>
  </si>
  <si>
    <t>金額（円）</t>
  </si>
  <si>
    <t>（号）</t>
  </si>
  <si>
    <t>小　計</t>
  </si>
  <si>
    <t>航空券</t>
  </si>
  <si>
    <t>航空賃
単価（円）</t>
    <phoneticPr fontId="5"/>
  </si>
  <si>
    <t>回数</t>
  </si>
  <si>
    <t>クラス</t>
  </si>
  <si>
    <t>(C/Y)</t>
    <phoneticPr fontId="5"/>
  </si>
  <si>
    <t>格付
（号）</t>
    <phoneticPr fontId="5"/>
  </si>
  <si>
    <t>日数</t>
    <rPh sb="0" eb="2">
      <t>ニッスウ</t>
    </rPh>
    <phoneticPr fontId="5"/>
  </si>
  <si>
    <t>滞在費</t>
  </si>
  <si>
    <t>日当（円）</t>
    <phoneticPr fontId="5"/>
  </si>
  <si>
    <t>宿泊費（円）</t>
    <phoneticPr fontId="5"/>
  </si>
  <si>
    <t>単価</t>
    <rPh sb="0" eb="2">
      <t>タンカ</t>
    </rPh>
    <phoneticPr fontId="5"/>
  </si>
  <si>
    <t>宿泊日数</t>
    <rPh sb="0" eb="2">
      <t>シュクハク</t>
    </rPh>
    <rPh sb="2" eb="4">
      <t>ニッスウ</t>
    </rPh>
    <phoneticPr fontId="5"/>
  </si>
  <si>
    <t>費　目</t>
  </si>
  <si>
    <t>内　訳</t>
  </si>
  <si>
    <t>単価（円）</t>
  </si>
  <si>
    <t>数量</t>
  </si>
  <si>
    <t>備　考</t>
  </si>
  <si>
    <t>合　計</t>
  </si>
  <si>
    <t>PCR 検査費</t>
    <phoneticPr fontId="5"/>
  </si>
  <si>
    <t>直接人件費相当額の待機費用</t>
    <phoneticPr fontId="5"/>
  </si>
  <si>
    <t>●号</t>
    <rPh sb="1" eb="2">
      <t>ゴウ</t>
    </rPh>
    <phoneticPr fontId="5"/>
  </si>
  <si>
    <t>現地一時隔離にかかる日当・宿泊料</t>
    <rPh sb="0" eb="2">
      <t>ゲンチ</t>
    </rPh>
    <rPh sb="13" eb="15">
      <t>シュクハク</t>
    </rPh>
    <rPh sb="15" eb="16">
      <t>リョウ</t>
    </rPh>
    <phoneticPr fontId="5"/>
  </si>
  <si>
    <t>現地隔離施設までの移動費</t>
    <rPh sb="0" eb="2">
      <t>ゲンチ</t>
    </rPh>
    <rPh sb="9" eb="11">
      <t>イドウ</t>
    </rPh>
    <phoneticPr fontId="5"/>
  </si>
  <si>
    <t>本邦一時隔離にかかる日当・宿泊料</t>
    <rPh sb="0" eb="2">
      <t>ホンポウ</t>
    </rPh>
    <rPh sb="2" eb="4">
      <t>イチジ</t>
    </rPh>
    <rPh sb="13" eb="15">
      <t>シュクハク</t>
    </rPh>
    <rPh sb="15" eb="16">
      <t>リョウ</t>
    </rPh>
    <phoneticPr fontId="5"/>
  </si>
  <si>
    <t>業務従事者名簿</t>
    <phoneticPr fontId="19"/>
  </si>
  <si>
    <t>氏名</t>
    <rPh sb="0" eb="2">
      <t>シメイ</t>
    </rPh>
    <phoneticPr fontId="19"/>
  </si>
  <si>
    <t>担当分野</t>
    <rPh sb="2" eb="4">
      <t>ブンヤ</t>
    </rPh>
    <phoneticPr fontId="19"/>
  </si>
  <si>
    <t>格付</t>
    <phoneticPr fontId="20"/>
  </si>
  <si>
    <t>所属先</t>
  </si>
  <si>
    <t>生年月日</t>
    <rPh sb="0" eb="2">
      <t>セイネン</t>
    </rPh>
    <rPh sb="2" eb="4">
      <t>ガッピ</t>
    </rPh>
    <phoneticPr fontId="19"/>
  </si>
  <si>
    <t>□原　×子</t>
    <rPh sb="1" eb="2">
      <t>ハラ</t>
    </rPh>
    <rPh sb="4" eb="5">
      <t>コ</t>
    </rPh>
    <phoneticPr fontId="19"/>
  </si>
  <si>
    <t>交差点設計</t>
    <rPh sb="0" eb="3">
      <t>コウサテン</t>
    </rPh>
    <rPh sb="3" eb="5">
      <t>セッケイ</t>
    </rPh>
    <phoneticPr fontId="19"/>
  </si>
  <si>
    <t>２号</t>
    <rPh sb="1" eb="2">
      <t>ゴウ</t>
    </rPh>
    <phoneticPr fontId="19"/>
  </si>
  <si>
    <t>新宿プラニング</t>
    <rPh sb="0" eb="2">
      <t>シンジュク</t>
    </rPh>
    <phoneticPr fontId="19"/>
  </si>
  <si>
    <t>19**年**月**日</t>
    <phoneticPr fontId="19"/>
  </si>
  <si>
    <t>○山　△男</t>
    <rPh sb="1" eb="2">
      <t>ヤマ</t>
    </rPh>
    <rPh sb="4" eb="5">
      <t>オトコ</t>
    </rPh>
    <phoneticPr fontId="19"/>
  </si>
  <si>
    <t>交通計画</t>
    <rPh sb="0" eb="2">
      <t>コウツウ</t>
    </rPh>
    <rPh sb="2" eb="4">
      <t>ケイカク</t>
    </rPh>
    <phoneticPr fontId="19"/>
  </si>
  <si>
    <t>３号</t>
    <rPh sb="1" eb="2">
      <t>ゴウ</t>
    </rPh>
    <phoneticPr fontId="19"/>
  </si>
  <si>
    <t>麹町設計</t>
    <rPh sb="0" eb="2">
      <t>コウジマチ</t>
    </rPh>
    <rPh sb="2" eb="4">
      <t>セッケイ</t>
    </rPh>
    <phoneticPr fontId="19"/>
  </si>
  <si>
    <t>□本　×夫</t>
    <rPh sb="1" eb="2">
      <t>モト</t>
    </rPh>
    <rPh sb="4" eb="5">
      <t>オット</t>
    </rPh>
    <phoneticPr fontId="19"/>
  </si>
  <si>
    <t>交差点設計２</t>
    <rPh sb="0" eb="3">
      <t>コウサテン</t>
    </rPh>
    <rPh sb="3" eb="5">
      <t>セッケイ</t>
    </rPh>
    <phoneticPr fontId="19"/>
  </si>
  <si>
    <t>円(定額計上)</t>
    <rPh sb="0" eb="1">
      <t>エン</t>
    </rPh>
    <rPh sb="2" eb="4">
      <t>テイガク</t>
    </rPh>
    <rPh sb="4" eb="6">
      <t>ケイジョウ</t>
    </rPh>
    <phoneticPr fontId="5"/>
  </si>
  <si>
    <t>円(一式)</t>
    <rPh sb="0" eb="1">
      <t>エン</t>
    </rPh>
    <rPh sb="2" eb="4">
      <t>イッシキ</t>
    </rPh>
    <phoneticPr fontId="5"/>
  </si>
  <si>
    <t>C</t>
    <phoneticPr fontId="5"/>
  </si>
  <si>
    <t>Y</t>
    <phoneticPr fontId="5"/>
  </si>
  <si>
    <t>・※新型コロナウイルス感染症対策経費の対象は、PCR 検査費、隔離施設への移動交通費（現地、本邦）、本邦一時隔離にかかる日当・宿泊料、直接人件費相当額、緊急移送が含まれる旅行保険料の一部費用の計上分（日当単価に 200 円加算）とする。なお、本経費は必要に応じて証拠書類に基づく実費精算とする。
 現地一時隔離期間の日当・宿泊代及び緊急移送が含まれる旅行保険料の一部費用の計上分（日当単価に 200 円加算）については、現地関連費に計上し、精算時に当該保険の付保期間及び緊急移送が含まれていることを確認できる内訳書を併せて提出するものとする。</t>
    <rPh sb="31" eb="33">
      <t>カクリ</t>
    </rPh>
    <rPh sb="33" eb="35">
      <t>シセツ</t>
    </rPh>
    <rPh sb="37" eb="39">
      <t>イドウ</t>
    </rPh>
    <rPh sb="43" eb="45">
      <t>ゲンチ</t>
    </rPh>
    <rPh sb="46" eb="48">
      <t>ホンポウ</t>
    </rPh>
    <rPh sb="50" eb="52">
      <t>ホンポウ</t>
    </rPh>
    <rPh sb="74" eb="75">
      <t>ガク</t>
    </rPh>
    <rPh sb="150" eb="152">
      <t>ゲンチ</t>
    </rPh>
    <rPh sb="152" eb="154">
      <t>イチジ</t>
    </rPh>
    <rPh sb="154" eb="156">
      <t>カクリ</t>
    </rPh>
    <rPh sb="156" eb="158">
      <t>キカン</t>
    </rPh>
    <rPh sb="159" eb="161">
      <t>ニットウ</t>
    </rPh>
    <rPh sb="162" eb="165">
      <t>シュクハクダイ</t>
    </rPh>
    <rPh sb="165" eb="166">
      <t>オヨ</t>
    </rPh>
    <phoneticPr fontId="5"/>
  </si>
  <si>
    <t>Ⅰ　業務原価</t>
  </si>
  <si>
    <t>　１　旅費（航空賃）</t>
    <phoneticPr fontId="5"/>
  </si>
  <si>
    <t>　２　現地関連費</t>
    <phoneticPr fontId="5"/>
  </si>
  <si>
    <t>　３　国内関連費</t>
    <phoneticPr fontId="5"/>
  </si>
  <si>
    <t>　４　機材費</t>
    <phoneticPr fontId="5"/>
  </si>
  <si>
    <t>　５　再委託費</t>
    <phoneticPr fontId="5"/>
  </si>
  <si>
    <t>（１）直接経費</t>
    <phoneticPr fontId="5"/>
  </si>
  <si>
    <t>　１　定額計上費</t>
    <rPh sb="3" eb="5">
      <t>テイガク</t>
    </rPh>
    <rPh sb="5" eb="7">
      <t>ケイジョウ</t>
    </rPh>
    <rPh sb="7" eb="8">
      <t>ヒ</t>
    </rPh>
    <phoneticPr fontId="5"/>
  </si>
  <si>
    <t>　２　現地関連費</t>
    <rPh sb="3" eb="5">
      <t>ゲンチ</t>
    </rPh>
    <rPh sb="5" eb="7">
      <t>カンレン</t>
    </rPh>
    <rPh sb="7" eb="8">
      <t>ヒ</t>
    </rPh>
    <phoneticPr fontId="5"/>
  </si>
  <si>
    <t>　３　新型コロナウイルス感染症対策経費</t>
    <phoneticPr fontId="5"/>
  </si>
  <si>
    <t>（２）直接人件費</t>
    <rPh sb="3" eb="8">
      <t>チョクセツジンケンヒ</t>
    </rPh>
    <phoneticPr fontId="5"/>
  </si>
  <si>
    <t>（３）その他原価</t>
    <rPh sb="5" eb="8">
      <t>タゲンカ</t>
    </rPh>
    <phoneticPr fontId="5"/>
  </si>
  <si>
    <t>円</t>
    <rPh sb="0" eb="1">
      <t>エン</t>
    </rPh>
    <phoneticPr fontId="5"/>
  </si>
  <si>
    <t>Ⅱ.　一般管理費等</t>
    <rPh sb="3" eb="9">
      <t>イッパンカンリヒナド</t>
    </rPh>
    <phoneticPr fontId="5"/>
  </si>
  <si>
    <t>（１）　直接経費</t>
    <phoneticPr fontId="5"/>
  </si>
  <si>
    <t>２　現地関連費（旅費（日当・宿泊費））</t>
    <rPh sb="2" eb="4">
      <t>ゲンチ</t>
    </rPh>
    <rPh sb="4" eb="6">
      <t>カンレン</t>
    </rPh>
    <rPh sb="6" eb="7">
      <t>ヒ</t>
    </rPh>
    <phoneticPr fontId="5"/>
  </si>
  <si>
    <t>２　現地関連費（一般業務費）</t>
    <rPh sb="2" eb="4">
      <t>ゲンチ</t>
    </rPh>
    <rPh sb="4" eb="6">
      <t>カンレン</t>
    </rPh>
    <rPh sb="6" eb="7">
      <t>ヒ</t>
    </rPh>
    <phoneticPr fontId="5"/>
  </si>
  <si>
    <t>３　国内関連費（一般業務費 (報告書印刷費等)）</t>
    <rPh sb="2" eb="4">
      <t>コクナイ</t>
    </rPh>
    <rPh sb="4" eb="6">
      <t>カンレン</t>
    </rPh>
    <rPh sb="6" eb="7">
      <t>ヒ</t>
    </rPh>
    <phoneticPr fontId="5"/>
  </si>
  <si>
    <t>４　機材費</t>
    <phoneticPr fontId="5"/>
  </si>
  <si>
    <t>５　再委託費</t>
    <phoneticPr fontId="5"/>
  </si>
  <si>
    <t>（２）直接人件費</t>
    <rPh sb="3" eb="5">
      <t>チョクセツ</t>
    </rPh>
    <rPh sb="5" eb="8">
      <t>ジンケンヒ</t>
    </rPh>
    <phoneticPr fontId="5"/>
  </si>
  <si>
    <t>（３）その他原価</t>
    <rPh sb="5" eb="6">
      <t>タ</t>
    </rPh>
    <rPh sb="6" eb="8">
      <t>ゲンカ</t>
    </rPh>
    <phoneticPr fontId="5"/>
  </si>
  <si>
    <t>業務人月</t>
    <rPh sb="0" eb="2">
      <t>ギョウム</t>
    </rPh>
    <phoneticPr fontId="5"/>
  </si>
  <si>
    <t>現地</t>
    <rPh sb="0" eb="2">
      <t>ゲンチ</t>
    </rPh>
    <phoneticPr fontId="5"/>
  </si>
  <si>
    <t>国内</t>
    <rPh sb="0" eb="2">
      <t>コクナイ</t>
    </rPh>
    <phoneticPr fontId="5"/>
  </si>
  <si>
    <t>合計</t>
    <rPh sb="0" eb="2">
      <t>ゴウケイ</t>
    </rPh>
    <phoneticPr fontId="5"/>
  </si>
  <si>
    <t>（一般競争入札（総合評価落札方式-ランプサム型））</t>
    <rPh sb="22" eb="23">
      <t>ガタ</t>
    </rPh>
    <phoneticPr fontId="5"/>
  </si>
  <si>
    <r>
      <t>一般管理費等率</t>
    </r>
    <r>
      <rPr>
        <vertAlign val="superscript"/>
        <sz val="12"/>
        <rFont val="ＭＳ ゴシック"/>
        <family val="3"/>
        <charset val="128"/>
      </rPr>
      <t>（注１）</t>
    </r>
    <rPh sb="8" eb="9">
      <t>チュウ</t>
    </rPh>
    <phoneticPr fontId="30"/>
  </si>
  <si>
    <t>計算式：直接人件費×（その他原価率÷（1－その他原価率））　</t>
    <rPh sb="0" eb="2">
      <t>ケイサン</t>
    </rPh>
    <rPh sb="2" eb="3">
      <t>シキ</t>
    </rPh>
    <rPh sb="4" eb="6">
      <t>チョクセツ</t>
    </rPh>
    <rPh sb="13" eb="16">
      <t>タゲンカ</t>
    </rPh>
    <rPh sb="16" eb="17">
      <t>リツ</t>
    </rPh>
    <rPh sb="23" eb="26">
      <t>タゲンカ</t>
    </rPh>
    <rPh sb="26" eb="27">
      <t>リツ</t>
    </rPh>
    <phoneticPr fontId="30"/>
  </si>
  <si>
    <r>
      <t>その他原価率</t>
    </r>
    <r>
      <rPr>
        <vertAlign val="superscript"/>
        <sz val="12"/>
        <rFont val="ＭＳ ゴシック"/>
        <family val="3"/>
        <charset val="128"/>
      </rPr>
      <t>（注１）</t>
    </r>
    <rPh sb="2" eb="6">
      <t>タゲンカリツ</t>
    </rPh>
    <rPh sb="7" eb="8">
      <t>チュウ</t>
    </rPh>
    <phoneticPr fontId="30"/>
  </si>
  <si>
    <t>【実費精算金額】(直接経費+一般管理費等)</t>
    <rPh sb="1" eb="3">
      <t>ジッピ</t>
    </rPh>
    <rPh sb="3" eb="5">
      <t>セイサン</t>
    </rPh>
    <rPh sb="5" eb="7">
      <t>キンガク</t>
    </rPh>
    <rPh sb="9" eb="13">
      <t>チョクセツケイヒ</t>
    </rPh>
    <rPh sb="14" eb="19">
      <t>イッパンカンリヒ</t>
    </rPh>
    <rPh sb="19" eb="20">
      <t>ナド</t>
    </rPh>
    <phoneticPr fontId="5"/>
  </si>
  <si>
    <t> 実費精算金額の一般管理費等は、実費精算とする直接経費の精算金額に基づき精算金額を確定する。</t>
    <rPh sb="2" eb="6">
      <t>ジッピセイサン</t>
    </rPh>
    <rPh sb="6" eb="8">
      <t>キンガク</t>
    </rPh>
    <rPh sb="9" eb="14">
      <t>イッパンカンリヒ</t>
    </rPh>
    <rPh sb="14" eb="15">
      <t>ナド</t>
    </rPh>
    <rPh sb="17" eb="21">
      <t>ジッピセイサン</t>
    </rPh>
    <rPh sb="24" eb="28">
      <t>チョクセツケイヒ</t>
    </rPh>
    <rPh sb="29" eb="31">
      <t>セイサン</t>
    </rPh>
    <rPh sb="31" eb="33">
      <t>キンガク</t>
    </rPh>
    <rPh sb="34" eb="35">
      <t>モト</t>
    </rPh>
    <rPh sb="37" eb="39">
      <t>セイサン</t>
    </rPh>
    <rPh sb="39" eb="41">
      <t>キンガク</t>
    </rPh>
    <rPh sb="42" eb="44">
      <t>カクテイ</t>
    </rPh>
    <phoneticPr fontId="5"/>
  </si>
  <si>
    <t>（２）　直接人件費</t>
    <rPh sb="4" eb="9">
      <t>チョクセツジンケンヒ</t>
    </rPh>
    <phoneticPr fontId="5"/>
  </si>
  <si>
    <t>（１）　直接経費</t>
    <phoneticPr fontId="5"/>
  </si>
  <si>
    <t>（３）　その他原価</t>
    <rPh sb="6" eb="9">
      <t>タゲンカ</t>
    </rPh>
    <phoneticPr fontId="5"/>
  </si>
  <si>
    <t>Ⅰ　業務原価</t>
    <rPh sb="2" eb="6">
      <t>ギョウムゲンカ</t>
    </rPh>
    <phoneticPr fontId="5"/>
  </si>
  <si>
    <t>Ⅱ　一般管理費等</t>
    <rPh sb="2" eb="4">
      <t>イッパン</t>
    </rPh>
    <rPh sb="4" eb="7">
      <t>カンリヒ</t>
    </rPh>
    <rPh sb="7" eb="8">
      <t>ナド</t>
    </rPh>
    <phoneticPr fontId="5"/>
  </si>
  <si>
    <t>　 １　旅費（航空賃）</t>
    <phoneticPr fontId="5"/>
  </si>
  <si>
    <t>　 ２　現地関連費（旅費：日当・宿泊費、一般業務費）</t>
    <phoneticPr fontId="5"/>
  </si>
  <si>
    <t>　 ３　国内関連費（一般業務費（報告書印刷費等））</t>
    <phoneticPr fontId="5"/>
  </si>
  <si>
    <t>　 ４　機材費</t>
    <phoneticPr fontId="5"/>
  </si>
  <si>
    <t>　 ５　再委託費</t>
    <phoneticPr fontId="5"/>
  </si>
  <si>
    <r>
      <t>計算式：（直接人件費＋</t>
    </r>
    <r>
      <rPr>
        <sz val="12"/>
        <color rgb="FFFF0000"/>
        <rFont val="ＭＳ ゴシック"/>
        <family val="3"/>
        <charset val="128"/>
      </rPr>
      <t>直接経費（定額計上分を除く）</t>
    </r>
    <r>
      <rPr>
        <sz val="12"/>
        <rFont val="ＭＳ ゴシック"/>
        <family val="3"/>
        <charset val="128"/>
      </rPr>
      <t>＋その他原価）×（一般管理費等率÷（1－一般管理費等率））</t>
    </r>
    <rPh sb="0" eb="3">
      <t>ケイサンシキ</t>
    </rPh>
    <rPh sb="16" eb="21">
      <t>テイガクケイジョウブン</t>
    </rPh>
    <rPh sb="22" eb="23">
      <t>ノゾ</t>
    </rPh>
    <phoneticPr fontId="30"/>
  </si>
  <si>
    <r>
      <t>一般管理費等率</t>
    </r>
    <r>
      <rPr>
        <vertAlign val="superscript"/>
        <sz val="12"/>
        <rFont val="ＭＳ ゴシック"/>
        <family val="3"/>
        <charset val="128"/>
      </rPr>
      <t>（注３）</t>
    </r>
    <rPh sb="8" eb="9">
      <t>チュウ</t>
    </rPh>
    <phoneticPr fontId="30"/>
  </si>
  <si>
    <r>
      <t>Ⅱ　一般管理費等</t>
    </r>
    <r>
      <rPr>
        <b/>
        <vertAlign val="superscript"/>
        <sz val="14"/>
        <color theme="1"/>
        <rFont val="ＭＳ ゴシック"/>
        <family val="3"/>
        <charset val="128"/>
      </rPr>
      <t>（注2）</t>
    </r>
    <rPh sb="2" eb="7">
      <t>イッパンカンリヒ</t>
    </rPh>
    <rPh sb="7" eb="8">
      <t>ナド</t>
    </rPh>
    <rPh sb="9" eb="10">
      <t>チュウ</t>
    </rPh>
    <phoneticPr fontId="5"/>
  </si>
  <si>
    <t>一般管理費等（実費精算分の算出）</t>
    <rPh sb="0" eb="5">
      <t>イッパンカンリヒ</t>
    </rPh>
    <rPh sb="5" eb="6">
      <t>ナド</t>
    </rPh>
    <rPh sb="7" eb="11">
      <t>ジッピセイサン</t>
    </rPh>
    <rPh sb="11" eb="12">
      <t>ブン</t>
    </rPh>
    <rPh sb="13" eb="15">
      <t>サンシュツ</t>
    </rPh>
    <phoneticPr fontId="30"/>
  </si>
  <si>
    <t>金額</t>
    <rPh sb="0" eb="2">
      <t>キンガク</t>
    </rPh>
    <phoneticPr fontId="5"/>
  </si>
  <si>
    <t>Ⅱ　一般管理費等</t>
    <rPh sb="2" eb="7">
      <t>イッパンカンリヒ</t>
    </rPh>
    <rPh sb="7" eb="8">
      <t>ナド</t>
    </rPh>
    <phoneticPr fontId="30"/>
  </si>
  <si>
    <t>算出費目</t>
    <rPh sb="0" eb="2">
      <t>サンシュツ</t>
    </rPh>
    <rPh sb="2" eb="4">
      <t>ヒモク</t>
    </rPh>
    <phoneticPr fontId="5"/>
  </si>
  <si>
    <t>定額計上分の合計</t>
    <phoneticPr fontId="5"/>
  </si>
  <si>
    <t>　６　※新型コロナウイルス感染症対策経費</t>
    <phoneticPr fontId="5"/>
  </si>
  <si>
    <t>６　コロナ関連経費</t>
    <rPh sb="5" eb="7">
      <t>カンレン</t>
    </rPh>
    <rPh sb="7" eb="9">
      <t>ケイヒ</t>
    </rPh>
    <phoneticPr fontId="5"/>
  </si>
  <si>
    <t>直接経費合計</t>
    <rPh sb="0" eb="4">
      <t>チョクセツケイヒ</t>
    </rPh>
    <rPh sb="4" eb="6">
      <t>ゴウケイ</t>
    </rPh>
    <phoneticPr fontId="5"/>
  </si>
  <si>
    <t>【ランプサム金額】
（業務原価+一般管理費等）</t>
    <rPh sb="6" eb="8">
      <t>キンガク</t>
    </rPh>
    <rPh sb="11" eb="13">
      <t>ギョウム</t>
    </rPh>
    <rPh sb="13" eb="15">
      <t>ゲンカ</t>
    </rPh>
    <rPh sb="16" eb="21">
      <t>イッパンカンリヒ</t>
    </rPh>
    <rPh sb="21" eb="22">
      <t>ナド</t>
    </rPh>
    <phoneticPr fontId="5"/>
  </si>
  <si>
    <t>注１）変更する場合は、手入力で％を変更してください。また、入札のため上記の計算式に拠らずに金額のみを設定することも可能です。その場合は直接金額を手入力してください。</t>
    <phoneticPr fontId="5"/>
  </si>
  <si>
    <r>
      <t xml:space="preserve">注１）非紛争影響国・地域は35％、紛争影響国・地域は40％を上限としてください。変更する場合は、手入力で変更ください。
</t>
    </r>
    <r>
      <rPr>
        <sz val="12"/>
        <color rgb="FFFF0000"/>
        <rFont val="ＭＳ ゴシック"/>
        <family val="3"/>
        <charset val="128"/>
      </rPr>
      <t>注２）直接人件費は入札価格に含まれるため計算式には直接経費のみを計算します。</t>
    </r>
    <rPh sb="0" eb="1">
      <t>チュウ</t>
    </rPh>
    <rPh sb="60" eb="61">
      <t>チュウ</t>
    </rPh>
    <rPh sb="63" eb="68">
      <t>チョクセツジンケンヒ</t>
    </rPh>
    <rPh sb="69" eb="73">
      <t>ニュウサツカカク</t>
    </rPh>
    <rPh sb="74" eb="75">
      <t>フク</t>
    </rPh>
    <rPh sb="80" eb="83">
      <t>ケイサンシキ</t>
    </rPh>
    <rPh sb="85" eb="89">
      <t>チョクセツケイヒ</t>
    </rPh>
    <rPh sb="92" eb="94">
      <t>ケイサン</t>
    </rPh>
    <phoneticPr fontId="20"/>
  </si>
  <si>
    <r>
      <t>計算式</t>
    </r>
    <r>
      <rPr>
        <vertAlign val="superscript"/>
        <sz val="12"/>
        <rFont val="ＭＳ ゴシック"/>
        <family val="3"/>
        <charset val="128"/>
      </rPr>
      <t>（注２）</t>
    </r>
    <r>
      <rPr>
        <sz val="12"/>
        <rFont val="ＭＳ ゴシック"/>
        <family val="3"/>
        <charset val="128"/>
      </rPr>
      <t>：（</t>
    </r>
    <r>
      <rPr>
        <sz val="12"/>
        <color rgb="FFFF0000"/>
        <rFont val="ＭＳ ゴシック"/>
        <family val="3"/>
        <charset val="128"/>
      </rPr>
      <t>直接経費(定額計上分+コロナ関連経費)</t>
    </r>
    <r>
      <rPr>
        <sz val="12"/>
        <rFont val="ＭＳ ゴシック"/>
        <family val="3"/>
        <charset val="128"/>
      </rPr>
      <t>）×（一般管理費等率÷（1－一般管理費等率））</t>
    </r>
    <rPh sb="0" eb="3">
      <t>ケイサンシキ</t>
    </rPh>
    <rPh sb="4" eb="5">
      <t>チュウ</t>
    </rPh>
    <rPh sb="14" eb="18">
      <t>テイガクケイジョウ</t>
    </rPh>
    <rPh sb="18" eb="19">
      <t>ブン</t>
    </rPh>
    <rPh sb="23" eb="27">
      <t>カンレンケイヒ</t>
    </rPh>
    <phoneticPr fontId="30"/>
  </si>
  <si>
    <r>
      <t>注２）入札金額に定額計上が含まれる場合は、</t>
    </r>
    <r>
      <rPr>
        <u/>
        <sz val="12"/>
        <color rgb="FFFF0000"/>
        <rFont val="ＭＳ ゴシック"/>
        <family val="3"/>
        <charset val="128"/>
      </rPr>
      <t>定額計上分を除いて</t>
    </r>
    <r>
      <rPr>
        <sz val="12"/>
        <color rgb="FFFF0000"/>
        <rFont val="ＭＳ ゴシック"/>
        <family val="3"/>
        <charset val="128"/>
      </rPr>
      <t>上記の計算式にて算出し、金額を手入力ください。
注３）変更する場合は、手入力で％を変更してください。また、入札のため上記の計算式に拠らずに金額のみを設定することも可能です。その場合は直接金額を手入力してください。</t>
    </r>
    <rPh sb="0" eb="1">
      <t>チュウ</t>
    </rPh>
    <rPh sb="3" eb="5">
      <t>ニュウサツ</t>
    </rPh>
    <rPh sb="5" eb="7">
      <t>キンガク</t>
    </rPh>
    <rPh sb="8" eb="13">
      <t>テイガク</t>
    </rPh>
    <rPh sb="13" eb="14">
      <t>フク</t>
    </rPh>
    <rPh sb="17" eb="19">
      <t>バアイ</t>
    </rPh>
    <rPh sb="21" eb="26">
      <t>テイガクケイジョウブン</t>
    </rPh>
    <rPh sb="27" eb="28">
      <t>ノゾ</t>
    </rPh>
    <rPh sb="30" eb="32">
      <t>ジョウキ</t>
    </rPh>
    <rPh sb="33" eb="36">
      <t>ケイサンシキ</t>
    </rPh>
    <rPh sb="38" eb="40">
      <t>サンシュツ</t>
    </rPh>
    <rPh sb="42" eb="44">
      <t>キンガク</t>
    </rPh>
    <rPh sb="45" eb="48">
      <t>テニュウリョク</t>
    </rPh>
    <phoneticPr fontId="5"/>
  </si>
  <si>
    <t>ああ</t>
    <phoneticPr fontId="5"/>
  </si>
  <si>
    <t>注１）一般競争入札（総合評価落札方式-ランプサム型）の業務従事者名簿には、最終学歴、卒後年数の記載は不要です。</t>
    <rPh sb="0" eb="1">
      <t>チュウ</t>
    </rPh>
    <rPh sb="3" eb="5">
      <t>イッパン</t>
    </rPh>
    <rPh sb="5" eb="7">
      <t>キョウソウ</t>
    </rPh>
    <rPh sb="7" eb="9">
      <t>ニュウサツ</t>
    </rPh>
    <rPh sb="10" eb="18">
      <t>ソウゴウヒョウカラクサツホウシキ</t>
    </rPh>
    <rPh sb="24" eb="25">
      <t>ガタ</t>
    </rPh>
    <rPh sb="27" eb="29">
      <t>ギョウム</t>
    </rPh>
    <rPh sb="29" eb="32">
      <t>ジュウジシャ</t>
    </rPh>
    <rPh sb="32" eb="34">
      <t>メイボ</t>
    </rPh>
    <rPh sb="37" eb="39">
      <t>サイシュウ</t>
    </rPh>
    <rPh sb="39" eb="41">
      <t>ガクレキ</t>
    </rPh>
    <rPh sb="42" eb="46">
      <t>ソツゴネンスウ</t>
    </rPh>
    <rPh sb="47" eb="49">
      <t>キサイ</t>
    </rPh>
    <rPh sb="50" eb="52">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</si>
</sst>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0_ "/>
  </numFmts>
  <fonts count="36">
    <font>
      <sz val="12"/>
      <color theme="1"/>
      <name val="ＭＳ ゴシック"/>
      <family val="2"/>
      <charset val="128"/>
    </font>
    <font>
      <sz val="12"/>
      <color theme="1"/>
      <name val="ＭＳ ゴシック"/>
      <family val="3"/>
      <charset val="128"/>
    </font>
    <font>
      <b/>
      <sz val="12"/>
      <color theme="1"/>
      <name val="ＭＳ ゴシック"/>
      <family val="3"/>
      <charset val="128"/>
    </font>
    <font>
      <sz val="12"/>
      <color rgb="FF000000"/>
      <name val="ＭＳ ゴシック"/>
      <family val="3"/>
      <charset val="128"/>
    </font>
    <font>
      <b/>
      <sz val="14"/>
      <color theme="1"/>
      <name val="ＭＳ ゴシック"/>
      <family val="3"/>
      <charset val="128"/>
    </font>
    <font>
      <sz val="6"/>
      <name val="ＭＳ ゴシック"/>
      <family val="2"/>
      <charset val="128"/>
    </font>
    <font>
      <b/>
      <sz val="9"/>
      <color indexed="81"/>
      <name val="MS P ゴシック"/>
      <family val="3"/>
      <charset val="128"/>
    </font>
    <font>
      <sz val="12"/>
      <name val="ＭＳ ゴシック"/>
      <family val="3"/>
      <charset val="128"/>
    </font>
    <font>
      <sz val="10"/>
      <color theme="1"/>
      <name val="ＭＳ 明朝"/>
      <family val="1"/>
      <charset val="128"/>
    </font>
    <font>
      <sz val="6"/>
      <name val="ＭＳ 明朝"/>
      <family val="1"/>
      <charset val="128"/>
    </font>
    <font>
      <sz val="12"/>
      <name val="ＭＳ ゴシック"/>
      <family val="2"/>
      <charset val="128"/>
    </font>
    <font>
      <sz val="16"/>
      <name val="ＭＳ ゴシック"/>
      <family val="3"/>
      <charset val="128"/>
    </font>
    <font>
      <b/>
      <sz val="16"/>
      <color theme="1"/>
      <name val="ＭＳ ゴシック"/>
      <family val="3"/>
      <charset val="128"/>
    </font>
    <font>
      <b/>
      <sz val="12"/>
      <name val="ＭＳ ゴシック"/>
      <family val="3"/>
      <charset val="128"/>
    </font>
    <font>
      <sz val="10"/>
      <name val="ＭＳ ゴシック"/>
      <family val="3"/>
      <charset val="128"/>
    </font>
    <font>
      <b/>
      <sz val="10"/>
      <color indexed="81"/>
      <name val="MS P ゴシック"/>
      <family val="3"/>
      <charset val="128"/>
    </font>
    <font>
      <sz val="10"/>
      <color theme="1"/>
      <name val="ＭＳ ゴシック"/>
      <family val="3"/>
      <charset val="128"/>
    </font>
    <font>
      <sz val="12"/>
      <name val="Osaka"/>
      <family val="3"/>
      <charset val="128"/>
    </font>
    <font>
      <b/>
      <sz val="12"/>
      <name val="ＭＳ Ｐゴシック"/>
      <family val="3"/>
      <charset val="128"/>
    </font>
    <font>
      <sz val="6"/>
      <name val="Osaka"/>
      <family val="3"/>
      <charset val="128"/>
    </font>
    <font>
      <sz val="6"/>
      <name val="Osaka"/>
      <charset val="128"/>
    </font>
    <font>
      <sz val="12"/>
      <name val="Osaka"/>
      <charset val="128"/>
    </font>
    <font>
      <sz val="10"/>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2"/>
      <color rgb="FFFFFFCC"/>
      <name val="ＭＳ ゴシック"/>
      <family val="3"/>
      <charset val="128"/>
    </font>
    <font>
      <sz val="10"/>
      <color rgb="FFFF0000"/>
      <name val="ＭＳ Ｐゴシック"/>
      <family val="3"/>
      <charset val="128"/>
    </font>
    <font>
      <sz val="12"/>
      <color rgb="FFFF0000"/>
      <name val="ＭＳ ゴシック"/>
      <family val="3"/>
      <charset val="128"/>
    </font>
    <font>
      <b/>
      <sz val="14"/>
      <name val="ＭＳ ゴシック"/>
      <family val="3"/>
      <charset val="128"/>
    </font>
    <font>
      <sz val="6"/>
      <name val="ＭＳ ゴシック"/>
      <family val="3"/>
      <charset val="128"/>
    </font>
    <font>
      <vertAlign val="superscript"/>
      <sz val="12"/>
      <name val="ＭＳ ゴシック"/>
      <family val="3"/>
      <charset val="128"/>
    </font>
    <font>
      <sz val="14"/>
      <name val="ＭＳ ゴシック"/>
      <family val="3"/>
      <charset val="128"/>
    </font>
    <font>
      <b/>
      <vertAlign val="superscript"/>
      <sz val="14"/>
      <color theme="1"/>
      <name val="ＭＳ ゴシック"/>
      <family val="3"/>
      <charset val="128"/>
    </font>
    <font>
      <u/>
      <sz val="12"/>
      <color rgb="FFFF0000"/>
      <name val="ＭＳ ゴシック"/>
      <family val="3"/>
      <charset val="128"/>
    </font>
    <font>
      <sz val="12"/>
      <color theme="1"/>
      <name val="ＭＳ ゴシック"/>
      <family val="2"/>
      <charset val="128"/>
    </font>
  </fonts>
  <fills count="5">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s>
  <borders count="58">
    <border>
      <left/>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double">
        <color indexed="64"/>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top style="medium">
        <color indexed="64"/>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thin">
        <color auto="1"/>
      </right>
      <top style="thin">
        <color auto="1"/>
      </top>
      <bottom style="medium">
        <color auto="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7">
    <xf numFmtId="0" fontId="0" fillId="0" borderId="0">
      <alignment vertical="center"/>
    </xf>
    <xf numFmtId="0" fontId="8" fillId="0" borderId="0">
      <alignment vertical="center"/>
    </xf>
    <xf numFmtId="0" fontId="17" fillId="0" borderId="0"/>
    <xf numFmtId="0" fontId="21" fillId="0" borderId="0"/>
    <xf numFmtId="0" fontId="21" fillId="0" borderId="0"/>
    <xf numFmtId="40" fontId="21" fillId="0" borderId="0" applyFont="0" applyFill="0" applyBorder="0" applyAlignment="0" applyProtection="0"/>
    <xf numFmtId="38" fontId="35" fillId="0" borderId="0" applyFont="0" applyFill="0" applyBorder="0" applyAlignment="0" applyProtection="0">
      <alignment vertical="center"/>
    </xf>
  </cellStyleXfs>
  <cellXfs count="269">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right" vertical="center"/>
    </xf>
    <xf numFmtId="3" fontId="0" fillId="0" borderId="0" xfId="0" applyNumberForma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justify" vertical="center"/>
    </xf>
    <xf numFmtId="3" fontId="1" fillId="0" borderId="1" xfId="0" applyNumberFormat="1" applyFont="1" applyBorder="1" applyAlignment="1">
      <alignment horizontal="right" vertical="center" wrapText="1"/>
    </xf>
    <xf numFmtId="3" fontId="1" fillId="0" borderId="2"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2" borderId="10" xfId="0" applyFont="1" applyFill="1" applyBorder="1" applyAlignment="1">
      <alignment horizontal="justify" vertical="center" wrapText="1"/>
    </xf>
    <xf numFmtId="3" fontId="1" fillId="0" borderId="11" xfId="0" applyNumberFormat="1" applyFont="1" applyBorder="1" applyAlignment="1">
      <alignment horizontal="right" vertical="center" wrapText="1"/>
    </xf>
    <xf numFmtId="0" fontId="1" fillId="0" borderId="13" xfId="0" applyFont="1" applyBorder="1" applyAlignment="1">
      <alignment horizontal="right" vertical="center" wrapText="1"/>
    </xf>
    <xf numFmtId="0" fontId="1" fillId="0" borderId="9" xfId="0" applyFont="1" applyBorder="1" applyAlignment="1">
      <alignment horizontal="right" vertical="center" wrapText="1"/>
    </xf>
    <xf numFmtId="177" fontId="1" fillId="0" borderId="15" xfId="0" applyNumberFormat="1" applyFont="1" applyBorder="1" applyAlignment="1">
      <alignment horizontal="right" vertical="center" wrapText="1"/>
    </xf>
    <xf numFmtId="3" fontId="1" fillId="0" borderId="15" xfId="0" applyNumberFormat="1" applyFont="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3" xfId="0" applyNumberFormat="1" applyFont="1" applyBorder="1" applyAlignment="1">
      <alignment horizontal="right" vertical="center" wrapText="1"/>
    </xf>
    <xf numFmtId="3" fontId="1" fillId="0" borderId="9"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3" fontId="0" fillId="0" borderId="0" xfId="0" applyNumberFormat="1" applyAlignment="1">
      <alignment horizontal="right" vertical="center"/>
    </xf>
    <xf numFmtId="0" fontId="1"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0" fontId="1" fillId="0" borderId="0" xfId="1" applyFont="1">
      <alignment vertical="center"/>
    </xf>
    <xf numFmtId="0" fontId="8" fillId="0" borderId="0" xfId="1">
      <alignment vertical="center"/>
    </xf>
    <xf numFmtId="0" fontId="1" fillId="3" borderId="10" xfId="0" applyFont="1" applyFill="1" applyBorder="1" applyAlignment="1">
      <alignment horizontal="justify" vertical="center" wrapText="1"/>
    </xf>
    <xf numFmtId="3" fontId="1" fillId="3" borderId="4" xfId="0" applyNumberFormat="1" applyFont="1" applyFill="1" applyBorder="1" applyAlignment="1">
      <alignment horizontal="right" vertical="center" wrapText="1"/>
    </xf>
    <xf numFmtId="177" fontId="1" fillId="3" borderId="4" xfId="0" applyNumberFormat="1" applyFont="1" applyFill="1" applyBorder="1" applyAlignment="1">
      <alignment horizontal="right" vertical="center" wrapText="1"/>
    </xf>
    <xf numFmtId="3" fontId="1" fillId="3" borderId="2" xfId="0" applyNumberFormat="1" applyFont="1" applyFill="1" applyBorder="1" applyAlignment="1">
      <alignment horizontal="right" vertical="center" wrapText="1"/>
    </xf>
    <xf numFmtId="0" fontId="1" fillId="3" borderId="4" xfId="0" applyFont="1" applyFill="1" applyBorder="1" applyAlignment="1">
      <alignment horizontal="center" vertical="center" wrapText="1"/>
    </xf>
    <xf numFmtId="3" fontId="1" fillId="3" borderId="27" xfId="0" applyNumberFormat="1" applyFont="1" applyFill="1" applyBorder="1" applyAlignment="1">
      <alignment horizontal="right" vertical="center" wrapText="1"/>
    </xf>
    <xf numFmtId="0" fontId="10" fillId="0" borderId="0" xfId="0" applyFont="1">
      <alignment vertical="center"/>
    </xf>
    <xf numFmtId="0" fontId="10" fillId="0" borderId="0" xfId="0" applyFont="1" applyAlignment="1">
      <alignment horizontal="right" vertical="center"/>
    </xf>
    <xf numFmtId="176" fontId="7" fillId="3" borderId="0" xfId="0" applyNumberFormat="1" applyFont="1" applyFill="1" applyAlignment="1">
      <alignment horizontal="right" vertical="center"/>
    </xf>
    <xf numFmtId="3" fontId="7" fillId="0" borderId="0" xfId="0" applyNumberFormat="1" applyFont="1">
      <alignment vertical="center"/>
    </xf>
    <xf numFmtId="0" fontId="7" fillId="0" borderId="0" xfId="0" applyFont="1" applyAlignment="1">
      <alignment horizontal="left" vertical="center"/>
    </xf>
    <xf numFmtId="0" fontId="7" fillId="0" borderId="0" xfId="0" applyFont="1">
      <alignment vertical="center"/>
    </xf>
    <xf numFmtId="0" fontId="1" fillId="2" borderId="8" xfId="0" applyFont="1" applyFill="1" applyBorder="1" applyAlignment="1">
      <alignment horizontal="justify" vertical="center" wrapText="1"/>
    </xf>
    <xf numFmtId="0" fontId="1" fillId="3" borderId="3" xfId="0" applyFont="1" applyFill="1" applyBorder="1" applyAlignment="1">
      <alignment horizontal="center" vertical="center" wrapText="1"/>
    </xf>
    <xf numFmtId="3" fontId="1" fillId="3" borderId="3" xfId="0" applyNumberFormat="1" applyFont="1" applyFill="1" applyBorder="1" applyAlignment="1">
      <alignment horizontal="right" vertical="center" wrapText="1"/>
    </xf>
    <xf numFmtId="0" fontId="1" fillId="3" borderId="12" xfId="0" applyFont="1" applyFill="1" applyBorder="1" applyAlignment="1">
      <alignment horizontal="justify" vertical="center" wrapText="1"/>
    </xf>
    <xf numFmtId="177" fontId="1" fillId="3" borderId="2" xfId="0" applyNumberFormat="1" applyFont="1" applyFill="1" applyBorder="1" applyAlignment="1">
      <alignment horizontal="right" vertical="center" wrapText="1"/>
    </xf>
    <xf numFmtId="0" fontId="1" fillId="3" borderId="30" xfId="0" applyFont="1" applyFill="1" applyBorder="1" applyAlignment="1">
      <alignment horizontal="justify" vertical="center" wrapText="1"/>
    </xf>
    <xf numFmtId="3" fontId="1" fillId="3" borderId="17" xfId="0" applyNumberFormat="1" applyFont="1" applyFill="1" applyBorder="1" applyAlignment="1">
      <alignment horizontal="right" vertical="center" wrapText="1"/>
    </xf>
    <xf numFmtId="177" fontId="1" fillId="3" borderId="17" xfId="0" applyNumberFormat="1" applyFont="1" applyFill="1" applyBorder="1" applyAlignment="1">
      <alignment horizontal="right" vertical="center" wrapText="1"/>
    </xf>
    <xf numFmtId="0" fontId="13"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3" fontId="7" fillId="3" borderId="4" xfId="0" applyNumberFormat="1" applyFont="1" applyFill="1" applyBorder="1" applyAlignment="1">
      <alignment horizontal="right" vertical="center" wrapText="1"/>
    </xf>
    <xf numFmtId="0" fontId="7" fillId="3" borderId="4" xfId="0" applyFont="1" applyFill="1" applyBorder="1" applyAlignment="1">
      <alignment horizontal="right" vertical="center" wrapText="1"/>
    </xf>
    <xf numFmtId="3" fontId="7" fillId="0" borderId="4" xfId="0" applyNumberFormat="1" applyFont="1" applyBorder="1" applyAlignment="1">
      <alignment horizontal="right" vertical="center" wrapText="1"/>
    </xf>
    <xf numFmtId="0" fontId="7" fillId="0" borderId="11" xfId="0" applyFont="1" applyBorder="1" applyAlignment="1">
      <alignment horizontal="justify" vertical="center" wrapText="1"/>
    </xf>
    <xf numFmtId="3" fontId="7" fillId="0" borderId="2" xfId="0" applyNumberFormat="1" applyFont="1" applyBorder="1" applyAlignment="1">
      <alignment horizontal="right" vertical="center" wrapText="1"/>
    </xf>
    <xf numFmtId="0" fontId="7" fillId="0" borderId="13" xfId="0" applyFont="1" applyBorder="1" applyAlignment="1">
      <alignment horizontal="justify" vertical="center" wrapText="1"/>
    </xf>
    <xf numFmtId="0" fontId="7" fillId="3" borderId="12" xfId="0" applyFont="1" applyFill="1" applyBorder="1" applyAlignment="1">
      <alignment horizontal="justify" vertical="center" wrapText="1"/>
    </xf>
    <xf numFmtId="0" fontId="7" fillId="3" borderId="2" xfId="0" applyFont="1" applyFill="1" applyBorder="1" applyAlignment="1">
      <alignment horizontal="justify" vertical="center" wrapText="1"/>
    </xf>
    <xf numFmtId="3" fontId="7" fillId="3" borderId="2" xfId="0" applyNumberFormat="1" applyFont="1" applyFill="1" applyBorder="1" applyAlignment="1">
      <alignment horizontal="right" vertical="center" wrapText="1"/>
    </xf>
    <xf numFmtId="0" fontId="7" fillId="3" borderId="2" xfId="0" applyFont="1" applyFill="1" applyBorder="1" applyAlignment="1">
      <alignment horizontal="right" vertical="center" wrapText="1"/>
    </xf>
    <xf numFmtId="0" fontId="7" fillId="3" borderId="30" xfId="0" applyFont="1" applyFill="1" applyBorder="1" applyAlignment="1">
      <alignment horizontal="justify" vertical="center" wrapText="1"/>
    </xf>
    <xf numFmtId="0" fontId="7" fillId="3" borderId="17" xfId="0" applyFont="1" applyFill="1" applyBorder="1" applyAlignment="1">
      <alignment horizontal="justify" vertical="center" wrapText="1"/>
    </xf>
    <xf numFmtId="3" fontId="7" fillId="3" borderId="17" xfId="0" applyNumberFormat="1" applyFont="1" applyFill="1" applyBorder="1" applyAlignment="1">
      <alignment horizontal="right" vertical="center" wrapText="1"/>
    </xf>
    <xf numFmtId="0" fontId="7" fillId="3" borderId="17" xfId="0" applyFont="1" applyFill="1" applyBorder="1" applyAlignment="1">
      <alignment horizontal="right" vertical="center" wrapText="1"/>
    </xf>
    <xf numFmtId="3" fontId="7" fillId="0" borderId="3" xfId="0" applyNumberFormat="1" applyFont="1" applyBorder="1" applyAlignment="1">
      <alignment horizontal="right" vertical="center" wrapText="1"/>
    </xf>
    <xf numFmtId="0" fontId="7" fillId="0" borderId="9" xfId="0" applyFont="1" applyBorder="1" applyAlignment="1">
      <alignment horizontal="justify" vertical="center" wrapText="1"/>
    </xf>
    <xf numFmtId="3" fontId="7" fillId="0" borderId="15" xfId="0" applyNumberFormat="1" applyFont="1" applyBorder="1" applyAlignment="1">
      <alignment horizontal="right" vertical="center" wrapText="1"/>
    </xf>
    <xf numFmtId="0" fontId="7" fillId="0" borderId="1" xfId="0" applyFont="1" applyBorder="1" applyAlignment="1">
      <alignment horizontal="justify"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justify" vertical="center" wrapText="1"/>
    </xf>
    <xf numFmtId="0" fontId="13" fillId="0" borderId="0" xfId="0" applyFont="1" applyAlignment="1">
      <alignment horizontal="left" vertical="center"/>
    </xf>
    <xf numFmtId="0" fontId="7" fillId="3" borderId="8" xfId="0" applyFont="1" applyFill="1" applyBorder="1" applyAlignment="1">
      <alignment horizontal="justify" vertical="center" wrapText="1"/>
    </xf>
    <xf numFmtId="0" fontId="7" fillId="3" borderId="3" xfId="0" applyFont="1" applyFill="1" applyBorder="1" applyAlignment="1">
      <alignment horizontal="justify" vertical="center" wrapText="1"/>
    </xf>
    <xf numFmtId="3" fontId="7" fillId="3" borderId="3" xfId="0" applyNumberFormat="1" applyFont="1" applyFill="1" applyBorder="1" applyAlignment="1">
      <alignment horizontal="right" vertical="center" wrapText="1"/>
    </xf>
    <xf numFmtId="0" fontId="7" fillId="3" borderId="3" xfId="0" applyFont="1" applyFill="1" applyBorder="1" applyAlignment="1">
      <alignment horizontal="right"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0" fontId="7" fillId="0" borderId="0" xfId="0" applyFont="1" applyAlignment="1">
      <alignment horizontal="justify" vertical="center" wrapText="1"/>
    </xf>
    <xf numFmtId="0" fontId="1" fillId="3" borderId="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3" borderId="0" xfId="0" applyFill="1">
      <alignment vertical="center"/>
    </xf>
    <xf numFmtId="3" fontId="0" fillId="3" borderId="0" xfId="0" applyNumberFormat="1" applyFill="1">
      <alignment vertical="center"/>
    </xf>
    <xf numFmtId="3" fontId="1" fillId="0" borderId="0" xfId="0" applyNumberFormat="1" applyFont="1" applyAlignment="1">
      <alignment horizontal="right" vertical="center"/>
    </xf>
    <xf numFmtId="0" fontId="13" fillId="0" borderId="0" xfId="0" applyFont="1">
      <alignment vertical="center"/>
    </xf>
    <xf numFmtId="3" fontId="13" fillId="0" borderId="0" xfId="0" applyNumberFormat="1" applyFont="1">
      <alignment vertical="center"/>
    </xf>
    <xf numFmtId="0" fontId="0" fillId="3" borderId="0" xfId="0" applyFill="1" applyAlignment="1">
      <alignment vertical="center" wrapText="1"/>
    </xf>
    <xf numFmtId="0" fontId="12" fillId="0" borderId="0" xfId="0" applyFont="1">
      <alignment vertical="center"/>
    </xf>
    <xf numFmtId="0" fontId="0" fillId="0" borderId="0" xfId="0" applyAlignment="1">
      <alignment horizontal="center" vertical="center"/>
    </xf>
    <xf numFmtId="3" fontId="10" fillId="0" borderId="0" xfId="0" applyNumberFormat="1" applyFont="1">
      <alignment vertical="center"/>
    </xf>
    <xf numFmtId="0" fontId="16" fillId="3" borderId="4" xfId="0" applyFont="1" applyFill="1" applyBorder="1" applyAlignment="1">
      <alignment horizontal="center" vertical="center" wrapText="1"/>
    </xf>
    <xf numFmtId="0" fontId="23" fillId="0" borderId="0" xfId="2" applyFont="1" applyAlignment="1">
      <alignment vertical="center"/>
    </xf>
    <xf numFmtId="0" fontId="18" fillId="0" borderId="32" xfId="2" applyFont="1" applyBorder="1" applyAlignment="1">
      <alignment horizontal="center" vertical="center"/>
    </xf>
    <xf numFmtId="0" fontId="18" fillId="0" borderId="33" xfId="2" applyFont="1" applyBorder="1" applyAlignment="1">
      <alignment horizontal="center" vertical="center"/>
    </xf>
    <xf numFmtId="0" fontId="18" fillId="0" borderId="0" xfId="2" applyFont="1" applyAlignment="1">
      <alignment horizontal="center" vertical="center"/>
    </xf>
    <xf numFmtId="0" fontId="18" fillId="0" borderId="12" xfId="2" applyFont="1" applyBorder="1" applyAlignment="1">
      <alignment horizontal="center" vertical="center"/>
    </xf>
    <xf numFmtId="0" fontId="18" fillId="0" borderId="26" xfId="2" applyFont="1" applyBorder="1" applyAlignment="1">
      <alignment horizontal="center" vertical="center"/>
    </xf>
    <xf numFmtId="49" fontId="18" fillId="0" borderId="26" xfId="2" applyNumberFormat="1" applyFont="1" applyBorder="1" applyAlignment="1">
      <alignment horizontal="center" vertical="center"/>
    </xf>
    <xf numFmtId="0" fontId="23" fillId="0" borderId="0" xfId="2" applyFont="1" applyAlignment="1">
      <alignment horizontal="center" vertical="center"/>
    </xf>
    <xf numFmtId="0" fontId="18" fillId="0" borderId="34" xfId="2" applyFont="1" applyBorder="1" applyAlignment="1">
      <alignment horizontal="center" vertical="center"/>
    </xf>
    <xf numFmtId="0" fontId="18" fillId="0" borderId="35" xfId="2" applyFont="1" applyBorder="1" applyAlignment="1">
      <alignment horizontal="center" vertical="center"/>
    </xf>
    <xf numFmtId="49" fontId="18" fillId="0" borderId="35" xfId="2" applyNumberFormat="1" applyFont="1" applyBorder="1" applyAlignment="1">
      <alignment horizontal="center" vertical="center"/>
    </xf>
    <xf numFmtId="0" fontId="23" fillId="0" borderId="12" xfId="2" applyFont="1" applyBorder="1" applyAlignment="1">
      <alignment horizontal="center" vertical="center"/>
    </xf>
    <xf numFmtId="0" fontId="23" fillId="0" borderId="26" xfId="2" applyFont="1" applyBorder="1" applyAlignment="1">
      <alignment horizontal="center" vertical="center"/>
    </xf>
    <xf numFmtId="0" fontId="23" fillId="0" borderId="36" xfId="2" applyFont="1" applyBorder="1" applyAlignment="1">
      <alignment horizontal="center" vertical="center"/>
    </xf>
    <xf numFmtId="0" fontId="23" fillId="0" borderId="37" xfId="2" applyFont="1" applyBorder="1" applyAlignment="1">
      <alignment horizontal="center" vertical="center"/>
    </xf>
    <xf numFmtId="0" fontId="22" fillId="0" borderId="0" xfId="2" applyFont="1" applyAlignment="1">
      <alignment horizontal="center" vertical="center"/>
    </xf>
    <xf numFmtId="0" fontId="22" fillId="0" borderId="0" xfId="2" applyFont="1" applyAlignment="1">
      <alignment horizontal="left" vertical="center"/>
    </xf>
    <xf numFmtId="0" fontId="23" fillId="0" borderId="0" xfId="2" applyFont="1" applyAlignment="1">
      <alignment horizontal="left" vertical="center"/>
    </xf>
    <xf numFmtId="0" fontId="0" fillId="0" borderId="29" xfId="0" applyBorder="1" applyAlignment="1">
      <alignment horizontal="center" vertical="center"/>
    </xf>
    <xf numFmtId="0" fontId="0" fillId="3" borderId="0" xfId="0" applyFill="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1" fillId="0" borderId="0" xfId="0" applyFont="1">
      <alignment vertical="center"/>
    </xf>
    <xf numFmtId="3" fontId="1" fillId="0" borderId="0" xfId="0" applyNumberFormat="1" applyFont="1">
      <alignment vertical="center"/>
    </xf>
    <xf numFmtId="0" fontId="26" fillId="0" borderId="0" xfId="0" applyFont="1">
      <alignment vertical="center"/>
    </xf>
    <xf numFmtId="0" fontId="2" fillId="0" borderId="29" xfId="0" applyFont="1" applyBorder="1">
      <alignment vertical="center"/>
    </xf>
    <xf numFmtId="0" fontId="0" fillId="0" borderId="29" xfId="0" applyBorder="1">
      <alignment vertical="center"/>
    </xf>
    <xf numFmtId="3" fontId="2" fillId="0" borderId="29" xfId="0" applyNumberFormat="1" applyFont="1" applyBorder="1">
      <alignment vertical="center"/>
    </xf>
    <xf numFmtId="0" fontId="13" fillId="0" borderId="29" xfId="0" applyFont="1" applyBorder="1">
      <alignment vertical="center"/>
    </xf>
    <xf numFmtId="0" fontId="2" fillId="0" borderId="29" xfId="0" applyFont="1" applyBorder="1" applyAlignment="1">
      <alignment horizontal="left" vertical="center"/>
    </xf>
    <xf numFmtId="0" fontId="27" fillId="0" borderId="0" xfId="2" applyFont="1" applyAlignment="1">
      <alignment vertical="center"/>
    </xf>
    <xf numFmtId="0" fontId="2" fillId="0" borderId="0" xfId="0" applyFont="1" applyAlignment="1">
      <alignment horizontal="left" vertical="center"/>
    </xf>
    <xf numFmtId="0" fontId="1" fillId="0" borderId="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0" xfId="0" applyFont="1" applyBorder="1">
      <alignment vertical="center"/>
    </xf>
    <xf numFmtId="0" fontId="0" fillId="0" borderId="0" xfId="0" applyBorder="1">
      <alignment vertical="center"/>
    </xf>
    <xf numFmtId="0" fontId="13" fillId="0" borderId="0" xfId="0" applyFont="1" applyBorder="1">
      <alignment vertical="center"/>
    </xf>
    <xf numFmtId="0" fontId="2" fillId="0" borderId="0" xfId="0" applyFont="1">
      <alignment vertical="center"/>
    </xf>
    <xf numFmtId="3" fontId="13" fillId="0" borderId="0" xfId="0" applyNumberFormat="1" applyFont="1" applyBorder="1">
      <alignment vertical="center"/>
    </xf>
    <xf numFmtId="0" fontId="16" fillId="3" borderId="3" xfId="0" applyFont="1" applyFill="1" applyBorder="1" applyAlignment="1">
      <alignment horizontal="center" vertical="center" wrapText="1"/>
    </xf>
    <xf numFmtId="177" fontId="1" fillId="3" borderId="4" xfId="0" applyNumberFormat="1"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7" fontId="1" fillId="3" borderId="17" xfId="0" applyNumberFormat="1" applyFont="1" applyFill="1" applyBorder="1" applyAlignment="1">
      <alignment horizontal="center" vertical="center" wrapText="1"/>
    </xf>
    <xf numFmtId="177" fontId="1" fillId="0" borderId="15" xfId="0" applyNumberFormat="1" applyFont="1" applyBorder="1" applyAlignment="1">
      <alignment horizontal="center" vertical="center" wrapText="1"/>
    </xf>
    <xf numFmtId="177" fontId="1" fillId="3" borderId="3" xfId="0" applyNumberFormat="1" applyFont="1" applyFill="1" applyBorder="1" applyAlignment="1">
      <alignment horizontal="center" vertical="center" wrapText="1"/>
    </xf>
    <xf numFmtId="0" fontId="7" fillId="0" borderId="0" xfId="4" applyFont="1"/>
    <xf numFmtId="0" fontId="7" fillId="0" borderId="0" xfId="4" applyFont="1" applyAlignment="1">
      <alignment vertical="center"/>
    </xf>
    <xf numFmtId="0" fontId="7" fillId="0" borderId="0" xfId="4" applyFont="1" applyAlignment="1">
      <alignment horizontal="left" vertical="center"/>
    </xf>
    <xf numFmtId="0" fontId="7" fillId="0" borderId="0" xfId="4" applyFont="1" applyAlignment="1">
      <alignment horizontal="center" vertical="center"/>
    </xf>
    <xf numFmtId="38" fontId="29" fillId="0" borderId="0" xfId="5" applyNumberFormat="1" applyFont="1" applyBorder="1" applyAlignment="1">
      <alignment vertical="center"/>
    </xf>
    <xf numFmtId="38" fontId="7" fillId="0" borderId="0" xfId="5" applyNumberFormat="1" applyFont="1" applyBorder="1" applyAlignment="1">
      <alignment vertical="center"/>
    </xf>
    <xf numFmtId="9" fontId="7" fillId="0" borderId="0" xfId="4" applyNumberFormat="1" applyFont="1" applyAlignment="1">
      <alignment horizontal="center" vertical="center"/>
    </xf>
    <xf numFmtId="9" fontId="7" fillId="0" borderId="0" xfId="4" applyNumberFormat="1" applyFont="1" applyAlignment="1">
      <alignment vertical="center"/>
    </xf>
    <xf numFmtId="9" fontId="7" fillId="0" borderId="0" xfId="5" applyNumberFormat="1" applyFont="1" applyBorder="1" applyAlignment="1">
      <alignment horizontal="center" vertical="center"/>
    </xf>
    <xf numFmtId="0" fontId="13" fillId="0" borderId="0" xfId="4" applyFont="1" applyAlignment="1">
      <alignment horizontal="left" vertical="center"/>
    </xf>
    <xf numFmtId="0" fontId="7" fillId="0" borderId="0" xfId="4" applyFont="1" applyAlignment="1">
      <alignment horizontal="left" vertical="top" wrapText="1"/>
    </xf>
    <xf numFmtId="0" fontId="7" fillId="0" borderId="46" xfId="4" applyFont="1" applyBorder="1" applyAlignment="1">
      <alignment horizontal="left" vertical="center"/>
    </xf>
    <xf numFmtId="9" fontId="7" fillId="0" borderId="47" xfId="5" applyNumberFormat="1" applyFont="1" applyBorder="1" applyAlignment="1">
      <alignment horizontal="center" vertical="center"/>
    </xf>
    <xf numFmtId="38" fontId="7" fillId="0" borderId="47" xfId="5" applyNumberFormat="1" applyFont="1" applyBorder="1" applyAlignment="1">
      <alignment vertical="center"/>
    </xf>
    <xf numFmtId="0" fontId="7" fillId="0" borderId="47" xfId="4" applyFont="1" applyBorder="1" applyAlignment="1">
      <alignment horizontal="center" vertical="center"/>
    </xf>
    <xf numFmtId="0" fontId="7" fillId="0" borderId="48" xfId="4" applyFont="1" applyBorder="1" applyAlignment="1">
      <alignment vertical="center"/>
    </xf>
    <xf numFmtId="0" fontId="7" fillId="0" borderId="28" xfId="4" applyFont="1" applyBorder="1" applyAlignment="1">
      <alignment vertical="center"/>
    </xf>
    <xf numFmtId="0" fontId="7" fillId="0" borderId="29" xfId="4" applyFont="1" applyBorder="1" applyAlignment="1">
      <alignment vertical="center"/>
    </xf>
    <xf numFmtId="38" fontId="7" fillId="0" borderId="29" xfId="5" applyNumberFormat="1" applyFont="1" applyBorder="1" applyAlignment="1">
      <alignment vertical="center"/>
    </xf>
    <xf numFmtId="0" fontId="7" fillId="0" borderId="29" xfId="4" applyFont="1" applyBorder="1" applyAlignment="1">
      <alignment horizontal="center" vertical="center"/>
    </xf>
    <xf numFmtId="0" fontId="7" fillId="0" borderId="31" xfId="4" applyFont="1" applyBorder="1" applyAlignment="1">
      <alignment vertical="center"/>
    </xf>
    <xf numFmtId="0" fontId="7" fillId="0" borderId="46" xfId="4" applyFont="1" applyBorder="1" applyAlignment="1">
      <alignment vertical="center"/>
    </xf>
    <xf numFmtId="0" fontId="0" fillId="0" borderId="47" xfId="0" applyBorder="1">
      <alignment vertical="center"/>
    </xf>
    <xf numFmtId="9" fontId="7" fillId="0" borderId="47" xfId="4" applyNumberFormat="1" applyFont="1" applyBorder="1" applyAlignment="1">
      <alignment horizontal="center" vertical="center"/>
    </xf>
    <xf numFmtId="3" fontId="0" fillId="0" borderId="29" xfId="0" applyNumberFormat="1" applyFill="1" applyBorder="1">
      <alignment vertical="center"/>
    </xf>
    <xf numFmtId="0" fontId="29" fillId="0" borderId="0" xfId="0" applyFont="1">
      <alignment vertical="center"/>
    </xf>
    <xf numFmtId="3" fontId="29" fillId="0" borderId="0" xfId="0" applyNumberFormat="1" applyFont="1">
      <alignment vertical="center"/>
    </xf>
    <xf numFmtId="0" fontId="32" fillId="0" borderId="0" xfId="0" applyFont="1">
      <alignment vertical="center"/>
    </xf>
    <xf numFmtId="3" fontId="2" fillId="0" borderId="0" xfId="0" applyNumberFormat="1" applyFont="1" applyAlignment="1">
      <alignment horizontal="right" vertical="center"/>
    </xf>
    <xf numFmtId="3" fontId="2" fillId="0" borderId="29" xfId="0" applyNumberFormat="1" applyFont="1" applyBorder="1" applyAlignment="1">
      <alignment horizontal="right" vertical="center"/>
    </xf>
    <xf numFmtId="0" fontId="7" fillId="0" borderId="47" xfId="4" applyFont="1" applyBorder="1" applyAlignment="1">
      <alignment horizontal="left" vertical="center"/>
    </xf>
    <xf numFmtId="0" fontId="0" fillId="0" borderId="48" xfId="0" applyBorder="1">
      <alignment vertical="center"/>
    </xf>
    <xf numFmtId="0" fontId="0" fillId="0" borderId="31" xfId="0" applyBorder="1">
      <alignment vertical="center"/>
    </xf>
    <xf numFmtId="0" fontId="7" fillId="0" borderId="28" xfId="4" applyFont="1" applyBorder="1" applyAlignment="1">
      <alignment horizontal="left" vertical="center"/>
    </xf>
    <xf numFmtId="0" fontId="7" fillId="0" borderId="29" xfId="4" applyFont="1" applyBorder="1" applyAlignment="1">
      <alignment horizontal="left" vertical="center"/>
    </xf>
    <xf numFmtId="38" fontId="29" fillId="0" borderId="29" xfId="5" applyNumberFormat="1" applyFont="1" applyBorder="1" applyAlignment="1">
      <alignment vertical="center"/>
    </xf>
    <xf numFmtId="0" fontId="13" fillId="0" borderId="0" xfId="4" applyFont="1" applyAlignment="1">
      <alignment vertical="center"/>
    </xf>
    <xf numFmtId="3" fontId="2" fillId="0" borderId="0" xfId="0" applyNumberFormat="1" applyFont="1">
      <alignment vertical="center"/>
    </xf>
    <xf numFmtId="0" fontId="7" fillId="0" borderId="13" xfId="4" applyFont="1" applyBorder="1" applyAlignment="1">
      <alignment vertical="center"/>
    </xf>
    <xf numFmtId="0" fontId="0" fillId="3" borderId="12" xfId="0" applyFill="1" applyBorder="1" applyAlignment="1">
      <alignment horizontal="right" vertical="center"/>
    </xf>
    <xf numFmtId="0" fontId="7" fillId="0" borderId="11" xfId="4" applyFont="1" applyBorder="1" applyAlignment="1">
      <alignment vertical="center"/>
    </xf>
    <xf numFmtId="0" fontId="13" fillId="0" borderId="10" xfId="4" applyFont="1" applyBorder="1" applyAlignment="1">
      <alignment horizontal="center" vertical="center"/>
    </xf>
    <xf numFmtId="0" fontId="7" fillId="0" borderId="9" xfId="4" applyFont="1" applyBorder="1" applyAlignment="1">
      <alignment vertical="center"/>
    </xf>
    <xf numFmtId="0" fontId="13" fillId="0" borderId="32" xfId="4" applyFont="1" applyBorder="1" applyAlignment="1">
      <alignment horizontal="center" vertical="top" wrapText="1"/>
    </xf>
    <xf numFmtId="0" fontId="13" fillId="0" borderId="18" xfId="4" applyFont="1" applyBorder="1" applyAlignment="1">
      <alignment horizontal="center" vertical="center"/>
    </xf>
    <xf numFmtId="0" fontId="7" fillId="0" borderId="41" xfId="4" applyFont="1" applyBorder="1" applyAlignment="1">
      <alignment horizontal="left" vertical="top" wrapText="1"/>
    </xf>
    <xf numFmtId="0" fontId="13" fillId="0" borderId="19" xfId="4" applyFont="1" applyBorder="1" applyAlignment="1">
      <alignment horizontal="left" vertical="center"/>
    </xf>
    <xf numFmtId="0" fontId="2" fillId="0" borderId="14" xfId="0" applyFont="1" applyFill="1" applyBorder="1" applyAlignment="1">
      <alignment horizontal="left" vertical="center"/>
    </xf>
    <xf numFmtId="0" fontId="7" fillId="0" borderId="1" xfId="4" applyFont="1" applyBorder="1" applyAlignment="1">
      <alignment vertical="center"/>
    </xf>
    <xf numFmtId="0" fontId="0" fillId="3" borderId="8" xfId="0" applyFill="1" applyBorder="1" applyAlignment="1">
      <alignment horizontal="right" vertical="center"/>
    </xf>
    <xf numFmtId="3" fontId="2" fillId="0" borderId="15" xfId="0" applyNumberFormat="1" applyFont="1" applyFill="1" applyBorder="1" applyAlignment="1">
      <alignment horizontal="right" vertical="center"/>
    </xf>
    <xf numFmtId="3" fontId="13" fillId="0" borderId="20" xfId="4" applyNumberFormat="1" applyFont="1" applyBorder="1" applyAlignment="1">
      <alignment vertical="center"/>
    </xf>
    <xf numFmtId="0" fontId="13" fillId="0" borderId="21" xfId="4" applyFont="1" applyBorder="1" applyAlignment="1">
      <alignment vertical="center"/>
    </xf>
    <xf numFmtId="9" fontId="13" fillId="0" borderId="0" xfId="4" applyNumberFormat="1" applyFont="1" applyAlignment="1">
      <alignment horizontal="center" vertical="center"/>
    </xf>
    <xf numFmtId="0" fontId="13" fillId="0" borderId="0" xfId="4" applyFont="1" applyBorder="1" applyAlignment="1">
      <alignment vertical="center"/>
    </xf>
    <xf numFmtId="0" fontId="7" fillId="0" borderId="0" xfId="4" applyFont="1" applyAlignment="1">
      <alignment horizontal="left" vertical="top" wrapText="1"/>
    </xf>
    <xf numFmtId="38" fontId="13" fillId="0" borderId="4" xfId="6" applyFont="1" applyBorder="1" applyAlignment="1">
      <alignment horizontal="right" vertical="center"/>
    </xf>
    <xf numFmtId="38" fontId="0" fillId="3" borderId="2" xfId="6" applyFont="1" applyFill="1" applyBorder="1" applyAlignment="1">
      <alignment horizontal="right" vertical="center"/>
    </xf>
    <xf numFmtId="38" fontId="0" fillId="3" borderId="3" xfId="6" applyFont="1" applyFill="1" applyBorder="1" applyAlignment="1">
      <alignment horizontal="right" vertical="center"/>
    </xf>
    <xf numFmtId="0" fontId="18" fillId="0" borderId="41" xfId="3" applyFont="1" applyBorder="1" applyAlignment="1">
      <alignment horizontal="center" vertical="center"/>
    </xf>
    <xf numFmtId="49" fontId="18" fillId="0" borderId="52" xfId="3" applyNumberFormat="1" applyFont="1" applyBorder="1" applyAlignment="1">
      <alignment horizontal="center" vertical="center"/>
    </xf>
    <xf numFmtId="49" fontId="18" fillId="0" borderId="53" xfId="3" applyNumberFormat="1" applyFont="1" applyBorder="1" applyAlignment="1">
      <alignment horizontal="center" vertical="center"/>
    </xf>
    <xf numFmtId="0" fontId="23" fillId="0" borderId="52" xfId="2" applyFont="1" applyBorder="1" applyAlignment="1">
      <alignment horizontal="center" vertical="center"/>
    </xf>
    <xf numFmtId="0" fontId="23" fillId="0" borderId="54" xfId="2" applyFont="1" applyBorder="1" applyAlignment="1">
      <alignment horizontal="center" vertical="center"/>
    </xf>
    <xf numFmtId="0" fontId="1" fillId="2" borderId="55" xfId="0" applyFont="1" applyFill="1" applyBorder="1" applyAlignment="1">
      <alignment horizontal="justify" vertical="center" wrapText="1"/>
    </xf>
    <xf numFmtId="0" fontId="16" fillId="3" borderId="56" xfId="0" applyFont="1" applyFill="1" applyBorder="1" applyAlignment="1">
      <alignment horizontal="center" vertical="center" wrapText="1"/>
    </xf>
    <xf numFmtId="0" fontId="1" fillId="3" borderId="56" xfId="0" applyFont="1" applyFill="1" applyBorder="1" applyAlignment="1">
      <alignment horizontal="center" vertical="center" wrapText="1"/>
    </xf>
    <xf numFmtId="3" fontId="1" fillId="3" borderId="56" xfId="0" applyNumberFormat="1" applyFont="1" applyFill="1" applyBorder="1" applyAlignment="1">
      <alignment horizontal="right" vertical="center" wrapText="1"/>
    </xf>
    <xf numFmtId="3" fontId="1" fillId="0" borderId="56" xfId="0" applyNumberFormat="1" applyFont="1" applyBorder="1" applyAlignment="1">
      <alignment horizontal="right" vertical="center" wrapText="1"/>
    </xf>
    <xf numFmtId="3" fontId="7" fillId="0" borderId="56" xfId="0" applyNumberFormat="1" applyFont="1" applyBorder="1" applyAlignment="1">
      <alignment horizontal="right" vertical="center"/>
    </xf>
    <xf numFmtId="3" fontId="1" fillId="0" borderId="57" xfId="0" applyNumberFormat="1" applyFont="1" applyBorder="1" applyAlignment="1">
      <alignment horizontal="right" vertical="center" wrapText="1"/>
    </xf>
    <xf numFmtId="0" fontId="1" fillId="2" borderId="12" xfId="0" applyFont="1" applyFill="1" applyBorder="1" applyAlignment="1">
      <alignment horizontal="justify" vertical="center" wrapText="1"/>
    </xf>
    <xf numFmtId="0" fontId="16" fillId="3" borderId="2" xfId="0" applyFont="1" applyFill="1" applyBorder="1" applyAlignment="1">
      <alignment horizontal="center" vertical="center" wrapText="1"/>
    </xf>
    <xf numFmtId="0" fontId="12" fillId="2" borderId="0" xfId="0" applyFont="1" applyFill="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wrapText="1"/>
    </xf>
    <xf numFmtId="0" fontId="7" fillId="4" borderId="0" xfId="0" applyFont="1" applyFill="1" applyAlignment="1">
      <alignment horizontal="left" vertical="center" wrapText="1"/>
    </xf>
    <xf numFmtId="0" fontId="0" fillId="0" borderId="0" xfId="0" applyAlignment="1">
      <alignment horizontal="center" vertical="center"/>
    </xf>
    <xf numFmtId="0" fontId="0" fillId="3" borderId="0" xfId="0" applyFill="1" applyAlignment="1">
      <alignment horizontal="left" vertical="center" wrapText="1"/>
    </xf>
    <xf numFmtId="0" fontId="2" fillId="0" borderId="29" xfId="0" applyFont="1" applyBorder="1" applyAlignment="1">
      <alignment horizontal="left" vertical="center" wrapText="1"/>
    </xf>
    <xf numFmtId="0" fontId="11" fillId="0" borderId="0" xfId="0" applyFont="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right" vertical="center" wrapText="1"/>
    </xf>
    <xf numFmtId="0" fontId="1" fillId="0" borderId="4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28" fillId="0" borderId="28" xfId="4" applyFont="1" applyBorder="1" applyAlignment="1">
      <alignment horizontal="left" vertical="center" wrapText="1"/>
    </xf>
    <xf numFmtId="0" fontId="28" fillId="0" borderId="29" xfId="4" applyFont="1" applyBorder="1" applyAlignment="1">
      <alignment horizontal="left" vertical="center" wrapText="1"/>
    </xf>
    <xf numFmtId="0" fontId="28" fillId="0" borderId="31" xfId="4" applyFont="1" applyBorder="1" applyAlignment="1">
      <alignment horizontal="left" vertical="center" wrapText="1"/>
    </xf>
    <xf numFmtId="0" fontId="28" fillId="0" borderId="49" xfId="4" applyFont="1" applyBorder="1" applyAlignment="1">
      <alignment horizontal="left" vertical="center" wrapText="1"/>
    </xf>
    <xf numFmtId="0" fontId="28" fillId="0" borderId="50" xfId="4" applyFont="1" applyBorder="1" applyAlignment="1">
      <alignment horizontal="left" vertical="center" wrapText="1"/>
    </xf>
    <xf numFmtId="0" fontId="28" fillId="0" borderId="51" xfId="4" applyFont="1" applyBorder="1" applyAlignment="1">
      <alignment horizontal="lef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4" xfId="0" applyFont="1" applyBorder="1" applyAlignment="1">
      <alignment horizontal="center" vertical="center" wrapText="1"/>
    </xf>
    <xf numFmtId="0" fontId="13" fillId="0" borderId="0" xfId="4" applyFont="1" applyAlignment="1">
      <alignment horizontal="left" vertical="center"/>
    </xf>
    <xf numFmtId="0" fontId="7" fillId="0" borderId="0" xfId="4" applyFont="1" applyAlignment="1">
      <alignment horizontal="left" vertical="top" wrapText="1"/>
    </xf>
    <xf numFmtId="0" fontId="28" fillId="0" borderId="0" xfId="4" applyFont="1" applyAlignment="1">
      <alignment horizontal="left" vertical="top" wrapText="1"/>
    </xf>
    <xf numFmtId="0" fontId="24" fillId="0" borderId="0" xfId="2" applyFont="1" applyAlignment="1">
      <alignment horizontal="center" vertical="center"/>
    </xf>
    <xf numFmtId="0" fontId="25" fillId="0" borderId="29" xfId="2" applyFont="1" applyBorder="1" applyAlignment="1">
      <alignment horizontal="center" vertical="center"/>
    </xf>
    <xf numFmtId="0" fontId="22" fillId="0" borderId="0" xfId="2" applyFont="1" applyAlignment="1">
      <alignment horizontal="left" vertical="center" wrapText="1"/>
    </xf>
  </cellXfs>
  <cellStyles count="7">
    <cellStyle name="桁区切り" xfId="6" builtinId="6"/>
    <cellStyle name="桁区切り 3" xfId="5" xr:uid="{EB0F0B5A-B2BA-4842-8FD5-FE533BCF1AA7}"/>
    <cellStyle name="標準" xfId="0" builtinId="0"/>
    <cellStyle name="標準 2" xfId="1" xr:uid="{00000000-0005-0000-0000-000001000000}"/>
    <cellStyle name="標準 3" xfId="2" xr:uid="{00000000-0005-0000-0000-000002000000}"/>
    <cellStyle name="標準 3 2" xfId="4" xr:uid="{CCADCC62-3D64-49A2-975C-9A1D571709A6}"/>
    <cellStyle name="標準 4" xfId="3" xr:uid="{00000000-0005-0000-0000-000003000000}"/>
  </cellStyles>
  <dxfs count="1">
    <dxf>
      <font>
        <b/>
        <i val="0"/>
      </font>
      <fill>
        <patternFill>
          <fgColor auto="1"/>
          <bgColor rgb="FFFF0000"/>
        </patternFill>
      </fill>
    </dxf>
  </dxfs>
  <tableStyles count="0" defaultTableStyle="TableStyleMedium2" defaultPivotStyle="PivotStyleLight16"/>
  <colors>
    <mruColors>
      <color rgb="FFFFFFCC"/>
      <color rgb="FFDDDDDD"/>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101600</xdr:colOff>
      <xdr:row>0</xdr:row>
      <xdr:rowOff>44450</xdr:rowOff>
    </xdr:from>
    <xdr:ext cx="1987550" cy="1493166"/>
    <xdr:sp macro="" textlink="">
      <xdr:nvSpPr>
        <xdr:cNvPr id="1027" name="テキスト ボックス 2">
          <a:extLst>
            <a:ext uri="{FF2B5EF4-FFF2-40B4-BE49-F238E27FC236}">
              <a16:creationId xmlns:a16="http://schemas.microsoft.com/office/drawing/2014/main" id="{00000000-0008-0000-0300-000003040000}"/>
            </a:ext>
          </a:extLst>
        </xdr:cNvPr>
        <xdr:cNvSpPr txBox="1">
          <a:spLocks noChangeArrowheads="1"/>
        </xdr:cNvSpPr>
      </xdr:nvSpPr>
      <xdr:spPr bwMode="auto">
        <a:xfrm>
          <a:off x="101600" y="44450"/>
          <a:ext cx="1987550" cy="1493166"/>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200" b="1" i="0" u="none" strike="noStrike" baseline="0">
              <a:solidFill>
                <a:srgbClr val="FF0000"/>
              </a:solidFill>
              <a:latin typeface="ＭＳ ゴシック"/>
              <a:ea typeface="ＭＳ ゴシック"/>
            </a:rPr>
            <a:t>入札書への添付は不要です。落札後、落札者のみから提出を求めるものです。</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FF0000"/>
              </a:solidFill>
              <a:latin typeface="ＭＳ ゴシック"/>
              <a:ea typeface="ＭＳ ゴシック"/>
            </a:rPr>
            <a:t>契約金額の内訳を協議するための資料ですので、押印は不要です。</a:t>
          </a:r>
        </a:p>
      </xdr:txBody>
    </xdr:sp>
    <xdr:clientData/>
  </xdr:oneCellAnchor>
  <xdr:twoCellAnchor>
    <xdr:from>
      <xdr:col>0</xdr:col>
      <xdr:colOff>38100</xdr:colOff>
      <xdr:row>32</xdr:row>
      <xdr:rowOff>121920</xdr:rowOff>
    </xdr:from>
    <xdr:to>
      <xdr:col>0</xdr:col>
      <xdr:colOff>4244340</xdr:colOff>
      <xdr:row>35</xdr:row>
      <xdr:rowOff>83820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8100" y="7475220"/>
          <a:ext cx="4206240" cy="5105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effectLst/>
              <a:latin typeface="+mn-lt"/>
              <a:ea typeface="+mn-ea"/>
              <a:cs typeface="+mn-cs"/>
            </a:rPr>
            <a:t>※</a:t>
          </a:r>
          <a:r>
            <a:rPr kumimoji="1" lang="ja-JP" altLang="en-US" sz="1400" b="1">
              <a:solidFill>
                <a:schemeClr val="lt1"/>
              </a:solidFill>
              <a:effectLst/>
              <a:latin typeface="+mn-lt"/>
              <a:ea typeface="+mn-ea"/>
              <a:cs typeface="+mn-cs"/>
            </a:rPr>
            <a:t>合計（入札金額）は必ずご確認ください。</a:t>
          </a:r>
          <a:endParaRPr lang="ja-JP" altLang="ja-JP" sz="14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302260</xdr:colOff>
      <xdr:row>14</xdr:row>
      <xdr:rowOff>22860</xdr:rowOff>
    </xdr:from>
    <xdr:to>
      <xdr:col>4</xdr:col>
      <xdr:colOff>342900</xdr:colOff>
      <xdr:row>17</xdr:row>
      <xdr:rowOff>50800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02260" y="3350260"/>
          <a:ext cx="6035040" cy="5613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コロナウイルス感染症対策経費については、</a:t>
          </a:r>
          <a:r>
            <a:rPr kumimoji="1" lang="ja-JP" altLang="ja-JP" sz="1100" b="1">
              <a:solidFill>
                <a:schemeClr val="lt1"/>
              </a:solidFill>
              <a:effectLst/>
              <a:latin typeface="+mn-lt"/>
              <a:ea typeface="+mn-ea"/>
              <a:cs typeface="+mn-cs"/>
            </a:rPr>
            <a:t>契約締結前に状況に応じて確認します。</a:t>
          </a:r>
          <a:endParaRPr lang="ja-JP" altLang="ja-JP">
            <a:effectLst/>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0_&#35506;&#23554;&#29992;\02_&#35506;&#21729;&#12501;&#12457;&#12523;&#12480;\&#9733;&#23567;&#33733;\&#9314;&#22793;&#26356;&#22865;&#32004;&#37329;&#38989;&#20869;&#35379;&#2636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jica365-my.sharepoint.com/Users/maeka/OneDrive/&#12487;&#12473;&#12463;&#12488;&#12483;&#12503;/&#20181;&#20107;/&#31934;&#31639;&#22577;&#21578;&#26360;&#27096;&#24335;/&#31934;&#31639;&#22577;&#21578;&#26360;&#27096;&#24335;&#65288;QCBS&#26041;&#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personal/tsuda_haruka_jica_go_jp/Documents/&#12487;&#12473;&#12463;&#12488;&#12483;&#12503;/&#22269;&#20869;&#26989;&#21209;&#20027;&#20307;&#35500;&#26126;&#36039;&#26009;/&#27096;&#24335;&#26696;/&#65288;&#26696;&#65289;&#22269;&#20869;&#26989;&#21209;&#36861;&#21152;_&#31309;&#31639;&#12484;&#12540;&#12523;&#65288;&#26085;&#33521;&#20341;&#35352;&#65289;Ver1.3.2%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Users/26526/Documents/13%20&#12496;&#12531;&#12464;&#12521;&#27700;&#36039;&#28304;&#65288;&#32068;&#32340;&#32946;&#25104;&#65289;/2012&#26989;&#21209;&#23455;&#26045;&#65288;&#25216;&#12503;&#12525;&#65289;&#35211;&#31309;&#12481;&#12455;&#12483;&#12463;&#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jica365-my.sharepoint.com/DOCUME~1/a05127/LOCALS~1/Temp/notesFFF692/2008&#26989;&#21209;&#23455;&#26045;&#65288;&#25216;&#12503;&#12525;&#65289;&#35211;&#31309;&#20869;&#3537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入力用"/>
      <sheetName val="附属書Ⅲ"/>
      <sheetName val="報酬"/>
      <sheetName val="航空賃"/>
      <sheetName val="旅費(その他)"/>
      <sheetName val="一般業務費・機材費・再委託費"/>
      <sheetName val="データ"/>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Table"/>
      <sheetName val="Summary"/>
      <sheetName val="【契約基本情報】"/>
      <sheetName val="①内訳書 (国内業務主体）"/>
      <sheetName val="その他原価_一般管理費等（国内業務主体）"/>
      <sheetName val="①直接人件費 (国内業務主体)"/>
      <sheetName val="①内訳書"/>
      <sheetName val="①報酬"/>
      <sheetName val="①旅費（航空賃、日当・宿泊料、特別手当）"/>
      <sheetName val="①【別見積】戦争特約保険料"/>
      <sheetName val="①一般業務費"/>
      <sheetName val="①通訳傭上費・報告書作成費"/>
      <sheetName val="①機材費"/>
      <sheetName val="①再委託費 "/>
      <sheetName val="①国内業務費"/>
      <sheetName val="②内訳書"/>
      <sheetName val="②報酬"/>
      <sheetName val="②旅費（航空賃、日当・宿泊料、特別手当）"/>
      <sheetName val="②【別見積】戦争特約保険料"/>
      <sheetName val="②一般業務費"/>
      <sheetName val="②通訳傭上費・報告書作成費"/>
      <sheetName val="②機材費"/>
      <sheetName val="②再委託費 "/>
      <sheetName val="②国内業務費"/>
      <sheetName val="③内訳書"/>
      <sheetName val="③報酬"/>
      <sheetName val="③旅費（航空賃、日当・宿泊料、特別手当）"/>
      <sheetName val="③【別見積】戦争特約保険料"/>
      <sheetName val="③一般業務費"/>
      <sheetName val="③通訳傭上費・報告書作成費"/>
      <sheetName val="③機材費"/>
      <sheetName val="③再委託費 "/>
      <sheetName val="③国内業務費"/>
      <sheetName val="④内訳書"/>
      <sheetName val="④報酬"/>
      <sheetName val="④旅費（航空賃、日当・宿泊料、特別手当）"/>
      <sheetName val="④【別見積】戦争特約保険料"/>
      <sheetName val="④一般業務費"/>
      <sheetName val="④通訳傭上費・報告書作成費"/>
      <sheetName val="④機材費"/>
      <sheetName val="④再委託費 "/>
      <sheetName val="④国内業務費"/>
      <sheetName val="⑤内訳書"/>
      <sheetName val="⑤報酬"/>
      <sheetName val="⑤旅費（航空賃、日当・宿泊料、特別手当）"/>
      <sheetName val="⑤【別見積】戦争特約保険料"/>
      <sheetName val="⑤一般業務費"/>
      <sheetName val="⑤通訳傭上費・報告書作成費"/>
      <sheetName val="⑤機材費"/>
      <sheetName val="⑤再委託費 "/>
      <sheetName val="⑤国内業務費"/>
      <sheetName val="①単独型_内訳書"/>
      <sheetName val="①単独型_旅費（航空賃、その他）"/>
      <sheetName val="①単独型_一般業務費"/>
      <sheetName val="①単独型_機材費"/>
      <sheetName val="②単独型_内訳書"/>
      <sheetName val="②単独型_旅費（航空賃、その他）"/>
      <sheetName val="②単独型_一般業務費"/>
      <sheetName val="②単独型_機材費"/>
      <sheetName val="③単独型_内訳書"/>
      <sheetName val="③単独型_旅費（航空賃、その他）"/>
      <sheetName val="③単独型_一般業務費"/>
      <sheetName val="③単独型_機材費"/>
      <sheetName val="④単独型_内訳書"/>
      <sheetName val="④単独型_旅費（航空賃、その他）"/>
      <sheetName val="④単独型_一般業務費"/>
      <sheetName val="④単独型_機材費"/>
      <sheetName val="⑤単独型_内訳書 (国内業務主体） "/>
      <sheetName val="⑤単独型_その他原価_一般管理費等（国内業務主体） "/>
      <sheetName val="⑤単独型_直接人件費 (国内業務主体) "/>
      <sheetName val="⑤単独型_内訳書"/>
      <sheetName val="⑤単独型_旅費（航空賃、その他）"/>
      <sheetName val="⑤単独型_一般業務費"/>
      <sheetName val="⑤単独型_機材費"/>
      <sheetName val="データ"/>
      <sheetName val="ﾃﾞｰﾀﾏｽﾀ"/>
      <sheetName val="ｻﾌﾞﾃﾞｰﾀﾏｽ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3">
          <cell r="B3" t="str">
            <v>業務実施
【調査業務】</v>
          </cell>
        </row>
        <row r="4">
          <cell r="B4" t="str">
            <v>業務実施
【事業実施・支援業務】</v>
          </cell>
        </row>
        <row r="5">
          <cell r="B5" t="str">
            <v>業務実施単独型</v>
          </cell>
        </row>
      </sheetData>
      <sheetData sheetId="75">
        <row r="1">
          <cell r="AF1" t="str">
            <v>総表の地域名・国名(ドロップダウンリスト用)</v>
          </cell>
        </row>
        <row r="2">
          <cell r="AF2"/>
        </row>
        <row r="3">
          <cell r="AF3" t="str">
            <v>国名(英/日)</v>
          </cell>
        </row>
        <row r="4">
          <cell r="AF4" t="str">
            <v>AFGHANISTAN/アフガニスタン</v>
          </cell>
        </row>
        <row r="5">
          <cell r="AF5" t="str">
            <v>ARMENIA/アルメニア</v>
          </cell>
        </row>
        <row r="6">
          <cell r="A6"/>
          <cell r="B6" t="str">
            <v>アジア</v>
          </cell>
          <cell r="C6" t="str">
            <v>※↓B列(ｶﾅ)の半角中黒は全角に手修正すること</v>
          </cell>
          <cell r="D6"/>
          <cell r="E6"/>
          <cell r="F6"/>
          <cell r="G6"/>
          <cell r="H6"/>
          <cell r="I6"/>
          <cell r="J6"/>
          <cell r="K6"/>
          <cell r="L6"/>
          <cell r="M6"/>
          <cell r="N6"/>
          <cell r="O6"/>
          <cell r="P6"/>
          <cell r="Q6"/>
          <cell r="R6"/>
          <cell r="S6"/>
          <cell r="T6" t="str">
            <v>733</v>
          </cell>
          <cell r="U6" t="str">
            <v>アルメニア</v>
          </cell>
          <cell r="V6" t="str">
            <v>ARMENIA</v>
          </cell>
          <cell r="W6" t="str">
            <v>ARMENIA/アルメニア</v>
          </cell>
          <cell r="X6" t="str">
            <v>アジア</v>
          </cell>
          <cell r="Y6" t="str">
            <v>733</v>
          </cell>
          <cell r="Z6" t="str">
            <v/>
          </cell>
          <cell r="AA6" t="str">
            <v/>
          </cell>
          <cell r="AE6" t="str">
            <v>736</v>
          </cell>
          <cell r="AF6" t="str">
            <v>AZERBAIJAN/アゼルバイジャン</v>
          </cell>
          <cell r="AG6" t="str">
            <v>154</v>
          </cell>
          <cell r="AH6" t="str">
            <v>FRENCH POLYNESIA/フレンチポリネシア</v>
          </cell>
          <cell r="AI6" t="str">
            <v>503</v>
          </cell>
          <cell r="AJ6" t="str">
            <v>BOTSWANA/ボツワナ</v>
          </cell>
          <cell r="AK6" t="str">
            <v>769</v>
          </cell>
          <cell r="AL6" t="str">
            <v>AUSTRIA/オーストリア</v>
          </cell>
          <cell r="AM6" t="str">
            <v>206</v>
          </cell>
          <cell r="AN6" t="str">
            <v>BAHAMAS/バハマ</v>
          </cell>
          <cell r="AO6" t="str">
            <v>412</v>
          </cell>
          <cell r="AP6" t="str">
            <v>IRAN/イラン</v>
          </cell>
          <cell r="AQ6" t="str">
            <v>157</v>
          </cell>
          <cell r="AR6" t="str">
            <v>NEW CALEDONIA/ニュー・カレドニア</v>
          </cell>
          <cell r="AU6" t="str">
            <v>1号－1</v>
          </cell>
          <cell r="AV6" t="str">
            <v>Grade 1-1</v>
          </cell>
          <cell r="AW6" t="str">
            <v>1号－1/Grade 1-1</v>
          </cell>
          <cell r="BO6" t="str">
            <v>MIDDLE EAST/中近東</v>
          </cell>
          <cell r="BQ6">
            <v>4</v>
          </cell>
          <cell r="BR6" t="str">
            <v>AN</v>
          </cell>
        </row>
        <row r="7">
          <cell r="AF7" t="str">
            <v>BANGLADESH/バングラデシュ</v>
          </cell>
        </row>
        <row r="8">
          <cell r="AF8" t="str">
            <v>BHUTAN/ブータン</v>
          </cell>
        </row>
        <row r="9">
          <cell r="AF9" t="str">
            <v>BRUNEI DARUSSALAM/ブルネイ</v>
          </cell>
        </row>
        <row r="10">
          <cell r="AF10" t="str">
            <v>CAMBODIA/カンボジア</v>
          </cell>
        </row>
        <row r="11">
          <cell r="AF11" t="str">
            <v>CHINA/中華人民共和国</v>
          </cell>
        </row>
        <row r="12">
          <cell r="AF12" t="str">
            <v>GEORGIA/ジョージア</v>
          </cell>
        </row>
        <row r="13">
          <cell r="AF13" t="str">
            <v>HONG KONG/香港</v>
          </cell>
        </row>
        <row r="14">
          <cell r="AF14" t="str">
            <v>INDIA/インド</v>
          </cell>
        </row>
        <row r="15">
          <cell r="AF15" t="str">
            <v>INDONESIA/インドネシア</v>
          </cell>
        </row>
        <row r="16">
          <cell r="AF16" t="str">
            <v>KAZAKHSTAN/カザフスタン</v>
          </cell>
        </row>
        <row r="17">
          <cell r="AF17" t="str">
            <v>KYRGYZ/キルギス</v>
          </cell>
        </row>
        <row r="18">
          <cell r="AF18" t="str">
            <v>LAOS/ラオス</v>
          </cell>
        </row>
        <row r="19">
          <cell r="AF19" t="str">
            <v>MACAU/マカオ</v>
          </cell>
        </row>
        <row r="20">
          <cell r="AF20" t="str">
            <v>MALAYSIA/マレーシア</v>
          </cell>
        </row>
        <row r="21">
          <cell r="AF21" t="str">
            <v>MALDIVES/モルディブ</v>
          </cell>
        </row>
        <row r="22">
          <cell r="AF22" t="str">
            <v>MONGOLIA/モンゴル</v>
          </cell>
        </row>
        <row r="23">
          <cell r="AF23" t="str">
            <v>MYANMAR/ミャンマー</v>
          </cell>
        </row>
        <row r="24">
          <cell r="AF24" t="str">
            <v>NEPAL/ネパール</v>
          </cell>
        </row>
        <row r="25">
          <cell r="AF25" t="str">
            <v>NORTH KOREA/北朝鮮</v>
          </cell>
        </row>
        <row r="26">
          <cell r="AF26" t="str">
            <v>PAKISTAN/パキスタン</v>
          </cell>
        </row>
        <row r="27">
          <cell r="AF27" t="str">
            <v>PAKISTAN/パキスタン</v>
          </cell>
        </row>
        <row r="28">
          <cell r="AF28" t="str">
            <v>PHILIPPINES/フィリピン</v>
          </cell>
        </row>
        <row r="29">
          <cell r="AF29" t="str">
            <v>REPUBLIC OF KOREA/大韓民国</v>
          </cell>
        </row>
        <row r="30">
          <cell r="AF30" t="str">
            <v>SINGAPORE/シンガポール</v>
          </cell>
        </row>
        <row r="31">
          <cell r="AF31" t="str">
            <v>SRI LANKA/スリランカ</v>
          </cell>
        </row>
        <row r="32">
          <cell r="AF32" t="str">
            <v>TAIWAN/台湾</v>
          </cell>
        </row>
        <row r="33">
          <cell r="AF33" t="str">
            <v>TAJIKISTAN/タジキスタン</v>
          </cell>
        </row>
        <row r="34">
          <cell r="AF34" t="str">
            <v>THAILAND/タイ</v>
          </cell>
        </row>
        <row r="35">
          <cell r="AF35" t="str">
            <v>TIMOR-LESTE/東ティモール</v>
          </cell>
        </row>
        <row r="36">
          <cell r="AF36" t="str">
            <v>TURKMENISTAN/トルクメニスタン</v>
          </cell>
        </row>
        <row r="37">
          <cell r="AF37" t="str">
            <v>UZBEKISTAN/ウズベキスタン</v>
          </cell>
        </row>
        <row r="38">
          <cell r="AF38" t="str">
            <v>VIETNAM/ベトナム</v>
          </cell>
        </row>
        <row r="39">
          <cell r="AF39" t="str">
            <v/>
          </cell>
        </row>
        <row r="40">
          <cell r="AF40" t="str">
            <v/>
          </cell>
        </row>
        <row r="41">
          <cell r="AF41" t="str">
            <v/>
          </cell>
        </row>
        <row r="42">
          <cell r="AF42" t="str">
            <v/>
          </cell>
        </row>
        <row r="43">
          <cell r="AF43" t="str">
            <v/>
          </cell>
        </row>
        <row r="44">
          <cell r="AF44" t="str">
            <v/>
          </cell>
        </row>
        <row r="45">
          <cell r="AF45" t="str">
            <v/>
          </cell>
        </row>
        <row r="46">
          <cell r="AF46" t="str">
            <v/>
          </cell>
        </row>
        <row r="47">
          <cell r="AF47" t="str">
            <v/>
          </cell>
        </row>
        <row r="48">
          <cell r="AF48" t="str">
            <v/>
          </cell>
        </row>
        <row r="49">
          <cell r="AF49" t="str">
            <v/>
          </cell>
        </row>
        <row r="50">
          <cell r="AF50" t="str">
            <v/>
          </cell>
        </row>
        <row r="51">
          <cell r="AF51" t="str">
            <v/>
          </cell>
        </row>
        <row r="52">
          <cell r="AF52" t="str">
            <v/>
          </cell>
        </row>
        <row r="53">
          <cell r="AF53" t="str">
            <v/>
          </cell>
        </row>
        <row r="54">
          <cell r="AF54" t="str">
            <v/>
          </cell>
        </row>
        <row r="55">
          <cell r="AF55" t="str">
            <v/>
          </cell>
        </row>
        <row r="56">
          <cell r="AF56" t="str">
            <v/>
          </cell>
        </row>
        <row r="57">
          <cell r="AF57" t="str">
            <v/>
          </cell>
        </row>
        <row r="58">
          <cell r="AF58" t="str">
            <v/>
          </cell>
        </row>
        <row r="59">
          <cell r="AF59" t="str">
            <v/>
          </cell>
        </row>
        <row r="60">
          <cell r="AF60" t="str">
            <v/>
          </cell>
        </row>
        <row r="61">
          <cell r="AF61" t="str">
            <v/>
          </cell>
        </row>
        <row r="63">
          <cell r="AF63"/>
        </row>
        <row r="64">
          <cell r="AF64"/>
        </row>
        <row r="65">
          <cell r="AF65"/>
        </row>
        <row r="66">
          <cell r="AF66"/>
        </row>
        <row r="75">
          <cell r="AF75"/>
        </row>
        <row r="76">
          <cell r="AF76"/>
        </row>
        <row r="77">
          <cell r="AF77"/>
        </row>
        <row r="78">
          <cell r="AF78"/>
        </row>
        <row r="79">
          <cell r="AF79"/>
        </row>
        <row r="110">
          <cell r="AF110"/>
        </row>
        <row r="111">
          <cell r="AF111"/>
        </row>
        <row r="112">
          <cell r="AF112"/>
        </row>
        <row r="118">
          <cell r="AF118"/>
        </row>
        <row r="119">
          <cell r="AF119"/>
        </row>
        <row r="120">
          <cell r="AF120"/>
        </row>
        <row r="121">
          <cell r="AF121"/>
        </row>
        <row r="122">
          <cell r="AF122"/>
        </row>
        <row r="123">
          <cell r="AF123"/>
        </row>
        <row r="124">
          <cell r="AF124"/>
        </row>
        <row r="125">
          <cell r="AF125"/>
        </row>
        <row r="130">
          <cell r="AF130"/>
        </row>
        <row r="131">
          <cell r="AF131"/>
        </row>
        <row r="132">
          <cell r="AF132"/>
        </row>
        <row r="133">
          <cell r="AF133"/>
        </row>
        <row r="134">
          <cell r="AF134"/>
        </row>
        <row r="135">
          <cell r="AF135"/>
        </row>
        <row r="136">
          <cell r="AF136"/>
        </row>
        <row r="137">
          <cell r="AF137"/>
        </row>
        <row r="138">
          <cell r="AF138"/>
        </row>
        <row r="139">
          <cell r="AF139"/>
        </row>
        <row r="140">
          <cell r="AF140"/>
        </row>
        <row r="141">
          <cell r="AF141"/>
        </row>
        <row r="142">
          <cell r="AF142"/>
        </row>
        <row r="159">
          <cell r="AF159"/>
        </row>
        <row r="160">
          <cell r="AF160"/>
        </row>
        <row r="161">
          <cell r="AF161"/>
        </row>
        <row r="162">
          <cell r="AF162"/>
        </row>
        <row r="163">
          <cell r="AF163"/>
        </row>
        <row r="176">
          <cell r="AF176"/>
        </row>
        <row r="177">
          <cell r="AF177"/>
        </row>
        <row r="178">
          <cell r="AF178"/>
        </row>
        <row r="179">
          <cell r="AF179"/>
        </row>
        <row r="180">
          <cell r="AF180"/>
        </row>
        <row r="181">
          <cell r="AF181"/>
        </row>
        <row r="182">
          <cell r="AF182"/>
        </row>
        <row r="183">
          <cell r="AF183"/>
        </row>
        <row r="184">
          <cell r="AF184"/>
        </row>
        <row r="185">
          <cell r="AF185"/>
        </row>
        <row r="186">
          <cell r="AF186"/>
        </row>
        <row r="187">
          <cell r="AF187"/>
        </row>
        <row r="188">
          <cell r="AF188"/>
        </row>
        <row r="221">
          <cell r="AF221"/>
        </row>
        <row r="222">
          <cell r="AF222"/>
        </row>
        <row r="223">
          <cell r="AF223"/>
        </row>
        <row r="225">
          <cell r="AF225"/>
        </row>
        <row r="226">
          <cell r="AF226"/>
        </row>
        <row r="227">
          <cell r="AF227"/>
        </row>
        <row r="228">
          <cell r="AF228"/>
        </row>
        <row r="956">
          <cell r="AF956"/>
        </row>
        <row r="957">
          <cell r="AF957"/>
        </row>
        <row r="958">
          <cell r="AF958"/>
        </row>
        <row r="959">
          <cell r="AF959"/>
        </row>
        <row r="960">
          <cell r="AF960"/>
        </row>
        <row r="961">
          <cell r="AF961"/>
        </row>
        <row r="962">
          <cell r="AF962"/>
        </row>
        <row r="963">
          <cell r="AF963"/>
        </row>
        <row r="964">
          <cell r="AF964"/>
        </row>
        <row r="965">
          <cell r="AF965"/>
        </row>
        <row r="966">
          <cell r="AF966"/>
        </row>
        <row r="967">
          <cell r="AF967"/>
        </row>
        <row r="968">
          <cell r="AF968"/>
        </row>
        <row r="969">
          <cell r="AF969"/>
        </row>
        <row r="970">
          <cell r="AF970"/>
        </row>
        <row r="971">
          <cell r="AF971"/>
        </row>
        <row r="972">
          <cell r="AF972"/>
        </row>
        <row r="973">
          <cell r="AF973"/>
        </row>
        <row r="974">
          <cell r="AF974"/>
        </row>
        <row r="975">
          <cell r="AF975"/>
        </row>
      </sheetData>
      <sheetData sheetId="7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4"/>
  <sheetViews>
    <sheetView tabSelected="1" zoomScaleNormal="100" workbookViewId="0"/>
  </sheetViews>
  <sheetFormatPr defaultColWidth="8.58203125" defaultRowHeight="12"/>
  <cols>
    <col min="1" max="16384" width="8.58203125" style="27"/>
  </cols>
  <sheetData>
    <row r="1" spans="1:1" ht="20.149999999999999" customHeight="1">
      <c r="A1" s="26" t="s">
        <v>0</v>
      </c>
    </row>
    <row r="2" spans="1:1" ht="20.149999999999999" customHeight="1">
      <c r="A2" s="26" t="s">
        <v>1</v>
      </c>
    </row>
    <row r="3" spans="1:1" ht="20.149999999999999" customHeight="1">
      <c r="A3" s="26" t="s">
        <v>2</v>
      </c>
    </row>
    <row r="4" spans="1:1" ht="20.149999999999999" customHeight="1">
      <c r="A4" s="26" t="s">
        <v>3</v>
      </c>
    </row>
    <row r="5" spans="1:1" ht="20.149999999999999" customHeight="1">
      <c r="A5" s="26" t="s">
        <v>4</v>
      </c>
    </row>
    <row r="6" spans="1:1" ht="20.149999999999999" customHeight="1">
      <c r="A6" s="26" t="s">
        <v>4</v>
      </c>
    </row>
    <row r="7" spans="1:1" ht="20.149999999999999" customHeight="1">
      <c r="A7" s="26"/>
    </row>
    <row r="8" spans="1:1" ht="20.149999999999999" customHeight="1"/>
    <row r="9" spans="1:1" ht="20.149999999999999" customHeight="1"/>
    <row r="10" spans="1:1" ht="20.149999999999999" customHeight="1"/>
    <row r="11" spans="1:1" ht="20.149999999999999" customHeight="1"/>
    <row r="12" spans="1:1" ht="20.149999999999999" customHeight="1"/>
    <row r="13" spans="1:1" ht="20.149999999999999" customHeight="1"/>
    <row r="14" spans="1:1" ht="20.149999999999999" customHeight="1"/>
    <row r="15" spans="1:1" ht="20.149999999999999" customHeight="1"/>
    <row r="16" spans="1:1"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sheetData>
  <phoneticPr fontId="5"/>
  <pageMargins left="0.70866141732283472" right="0.70866141732283472" top="0.74803149606299213" bottom="0.74803149606299213" header="0.31496062992125984" footer="0.31496062992125984"/>
  <pageSetup paperSize="9" fitToHeight="0" orientation="landscape" horizontalDpi="300" verticalDpi="300" r:id="rId1"/>
  <headerFooter>
    <oddHeader>&amp;R（2022.11版）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view="pageBreakPreview" zoomScale="80" zoomScaleNormal="100" zoomScaleSheetLayoutView="80" workbookViewId="0"/>
  </sheetViews>
  <sheetFormatPr defaultColWidth="10.58203125" defaultRowHeight="16.5" customHeight="1"/>
  <cols>
    <col min="1" max="1" width="17.5" style="102" customWidth="1"/>
    <col min="2" max="2" width="21.9140625" style="102" customWidth="1"/>
    <col min="3" max="3" width="7.5" style="102" customWidth="1"/>
    <col min="4" max="4" width="25.5" style="102" customWidth="1"/>
    <col min="5" max="5" width="19.9140625" style="102" customWidth="1"/>
    <col min="6" max="6" width="7.25" style="102" customWidth="1"/>
    <col min="7" max="16384" width="10.58203125" style="102"/>
  </cols>
  <sheetData>
    <row r="1" spans="1:5" s="95" customFormat="1" ht="20.399999999999999" customHeight="1"/>
    <row r="2" spans="1:5" s="95" customFormat="1" ht="16.5" customHeight="1">
      <c r="A2" s="266" t="s">
        <v>60</v>
      </c>
      <c r="B2" s="266"/>
      <c r="C2" s="266"/>
      <c r="D2" s="266"/>
      <c r="E2" s="266"/>
    </row>
    <row r="3" spans="1:5" s="95" customFormat="1" ht="16.5" customHeight="1" thickBot="1">
      <c r="A3" s="267"/>
      <c r="B3" s="267"/>
      <c r="C3" s="267"/>
      <c r="D3" s="267"/>
      <c r="E3" s="267"/>
    </row>
    <row r="4" spans="1:5" s="98" customFormat="1" ht="16.5" customHeight="1">
      <c r="A4" s="96" t="s">
        <v>61</v>
      </c>
      <c r="B4" s="97" t="s">
        <v>62</v>
      </c>
      <c r="C4" s="97" t="s">
        <v>63</v>
      </c>
      <c r="D4" s="97" t="s">
        <v>64</v>
      </c>
      <c r="E4" s="201" t="s">
        <v>65</v>
      </c>
    </row>
    <row r="5" spans="1:5" ht="35.25" customHeight="1">
      <c r="A5" s="99" t="s">
        <v>66</v>
      </c>
      <c r="B5" s="100" t="s">
        <v>67</v>
      </c>
      <c r="C5" s="101" t="s">
        <v>68</v>
      </c>
      <c r="D5" s="100" t="s">
        <v>69</v>
      </c>
      <c r="E5" s="202" t="s">
        <v>70</v>
      </c>
    </row>
    <row r="6" spans="1:5" ht="35.25" customHeight="1">
      <c r="A6" s="103" t="s">
        <v>71</v>
      </c>
      <c r="B6" s="104" t="s">
        <v>72</v>
      </c>
      <c r="C6" s="105" t="s">
        <v>73</v>
      </c>
      <c r="D6" s="104" t="s">
        <v>74</v>
      </c>
      <c r="E6" s="203" t="s">
        <v>70</v>
      </c>
    </row>
    <row r="7" spans="1:5" ht="35.25" customHeight="1">
      <c r="A7" s="99" t="s">
        <v>75</v>
      </c>
      <c r="B7" s="100" t="s">
        <v>76</v>
      </c>
      <c r="C7" s="101" t="s">
        <v>73</v>
      </c>
      <c r="D7" s="104" t="s">
        <v>74</v>
      </c>
      <c r="E7" s="203" t="s">
        <v>70</v>
      </c>
    </row>
    <row r="8" spans="1:5" ht="35.25" customHeight="1">
      <c r="A8" s="106"/>
      <c r="B8" s="107"/>
      <c r="C8" s="107"/>
      <c r="D8" s="107"/>
      <c r="E8" s="204"/>
    </row>
    <row r="9" spans="1:5" ht="35.25" customHeight="1">
      <c r="A9" s="106"/>
      <c r="B9" s="107"/>
      <c r="C9" s="107"/>
      <c r="D9" s="107"/>
      <c r="E9" s="204"/>
    </row>
    <row r="10" spans="1:5" ht="35.25" customHeight="1">
      <c r="A10" s="106"/>
      <c r="B10" s="107"/>
      <c r="C10" s="107"/>
      <c r="D10" s="107"/>
      <c r="E10" s="204"/>
    </row>
    <row r="11" spans="1:5" ht="35.25" customHeight="1">
      <c r="A11" s="106"/>
      <c r="B11" s="107"/>
      <c r="C11" s="107"/>
      <c r="D11" s="107"/>
      <c r="E11" s="204"/>
    </row>
    <row r="12" spans="1:5" ht="35.25" customHeight="1">
      <c r="A12" s="106"/>
      <c r="B12" s="107"/>
      <c r="C12" s="107"/>
      <c r="D12" s="107"/>
      <c r="E12" s="204"/>
    </row>
    <row r="13" spans="1:5" ht="35.25" customHeight="1">
      <c r="A13" s="106"/>
      <c r="B13" s="107"/>
      <c r="C13" s="107"/>
      <c r="D13" s="107"/>
      <c r="E13" s="204"/>
    </row>
    <row r="14" spans="1:5" ht="35.25" customHeight="1">
      <c r="A14" s="106"/>
      <c r="B14" s="107"/>
      <c r="C14" s="107"/>
      <c r="D14" s="107"/>
      <c r="E14" s="204"/>
    </row>
    <row r="15" spans="1:5" ht="35.25" customHeight="1" thickBot="1">
      <c r="A15" s="108"/>
      <c r="B15" s="109"/>
      <c r="C15" s="109"/>
      <c r="D15" s="109"/>
      <c r="E15" s="205"/>
    </row>
    <row r="16" spans="1:5" s="110" customFormat="1" ht="16.5" customHeight="1">
      <c r="A16" s="125" t="s">
        <v>141</v>
      </c>
    </row>
    <row r="17" spans="1:5" s="110" customFormat="1" ht="69" customHeight="1">
      <c r="A17" s="268"/>
      <c r="B17" s="268"/>
      <c r="C17" s="268"/>
      <c r="D17" s="268"/>
      <c r="E17" s="268"/>
    </row>
    <row r="18" spans="1:5" s="111" customFormat="1" ht="16.5" customHeight="1">
      <c r="B18" s="112"/>
      <c r="C18" s="112"/>
      <c r="D18" s="112"/>
      <c r="E18" s="112"/>
    </row>
    <row r="19" spans="1:5" s="112" customFormat="1" ht="16.5" customHeight="1">
      <c r="A19" s="102"/>
      <c r="B19" s="102"/>
      <c r="C19" s="102"/>
      <c r="D19" s="102"/>
      <c r="E19" s="102"/>
    </row>
  </sheetData>
  <mergeCells count="3">
    <mergeCell ref="A2:E2"/>
    <mergeCell ref="A3:E3"/>
    <mergeCell ref="A17:E17"/>
  </mergeCells>
  <phoneticPr fontId="5"/>
  <pageMargins left="0.74803149606299213" right="0.74803149606299213" top="0.98425196850393704" bottom="0.98425196850393704" header="0.51181102362204722" footer="0.51181102362204722"/>
  <pageSetup paperSize="9" scale="80" fitToHeight="0" orientation="landscape" r:id="rId1"/>
  <headerFooter>
    <oddHeader>&amp;R（2022.11版）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
  <sheetViews>
    <sheetView workbookViewId="0">
      <selection activeCell="C16" sqref="C16"/>
    </sheetView>
  </sheetViews>
  <sheetFormatPr defaultRowHeight="14"/>
  <sheetData>
    <row r="1" spans="1:1">
      <c r="A1" t="s">
        <v>7</v>
      </c>
    </row>
    <row r="2" spans="1:1">
      <c r="A2" t="s">
        <v>77</v>
      </c>
    </row>
    <row r="3" spans="1:1">
      <c r="A3" t="s">
        <v>78</v>
      </c>
    </row>
    <row r="5" spans="1:1">
      <c r="A5" t="s">
        <v>79</v>
      </c>
    </row>
    <row r="6" spans="1:1">
      <c r="A6" t="s">
        <v>80</v>
      </c>
    </row>
  </sheetData>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3"/>
  <sheetViews>
    <sheetView view="pageBreakPreview" zoomScale="80" zoomScaleNormal="100" zoomScaleSheetLayoutView="80" workbookViewId="0"/>
  </sheetViews>
  <sheetFormatPr defaultRowHeight="14"/>
  <cols>
    <col min="1" max="1" width="5.5" customWidth="1"/>
    <col min="2" max="2" width="13.6640625" customWidth="1"/>
    <col min="3" max="3" width="4.4140625" customWidth="1"/>
    <col min="4" max="4" width="7.58203125" customWidth="1"/>
    <col min="5" max="5" width="20.83203125" customWidth="1"/>
    <col min="6" max="6" width="16.5" style="3" customWidth="1"/>
    <col min="7" max="7" width="10.1640625" customWidth="1"/>
    <col min="8" max="9" width="6.1640625" customWidth="1"/>
    <col min="10" max="10" width="6.1640625" style="3" customWidth="1"/>
    <col min="11" max="11" width="7.58203125" customWidth="1"/>
    <col min="12" max="12" width="13.1640625" bestFit="1" customWidth="1"/>
    <col min="13" max="13" width="23.1640625" customWidth="1"/>
  </cols>
  <sheetData>
    <row r="1" spans="1:12" ht="20.149999999999999" customHeight="1">
      <c r="A1" t="s">
        <v>5</v>
      </c>
    </row>
    <row r="2" spans="1:12" ht="20.149999999999999" customHeight="1"/>
    <row r="3" spans="1:12" ht="24.65" customHeight="1">
      <c r="A3" s="215" t="s">
        <v>6</v>
      </c>
      <c r="B3" s="215"/>
      <c r="C3" s="215"/>
      <c r="D3" s="215"/>
      <c r="E3" s="215"/>
      <c r="F3" s="215"/>
      <c r="G3" s="215"/>
      <c r="H3" s="215"/>
      <c r="I3" s="215"/>
      <c r="J3" s="215"/>
      <c r="K3" s="215"/>
      <c r="L3" s="91"/>
    </row>
    <row r="4" spans="1:12" ht="9.65" customHeight="1"/>
    <row r="5" spans="1:12" ht="9.65" customHeight="1"/>
    <row r="6" spans="1:12" ht="37.75" customHeight="1" thickBot="1">
      <c r="A6" s="221" t="s">
        <v>135</v>
      </c>
      <c r="B6" s="221"/>
      <c r="C6" s="221"/>
      <c r="D6" s="221"/>
      <c r="E6" s="221"/>
      <c r="F6" s="122">
        <f>F7+F20</f>
        <v>0</v>
      </c>
      <c r="G6" s="123" t="s">
        <v>7</v>
      </c>
    </row>
    <row r="7" spans="1:12" ht="20.399999999999999" customHeight="1">
      <c r="A7" s="131" t="s">
        <v>82</v>
      </c>
      <c r="B7" s="132"/>
      <c r="C7" s="132"/>
      <c r="D7" s="132"/>
      <c r="E7" s="132"/>
      <c r="F7" s="89">
        <f>F9+F16+F18</f>
        <v>0</v>
      </c>
      <c r="G7" s="88" t="s">
        <v>7</v>
      </c>
    </row>
    <row r="8" spans="1:12" ht="7.75" customHeight="1"/>
    <row r="9" spans="1:12" s="88" customFormat="1" ht="20.149999999999999" customHeight="1">
      <c r="A9" s="88" t="s">
        <v>88</v>
      </c>
      <c r="F9" s="89">
        <f>SUM(F10:F14)</f>
        <v>0</v>
      </c>
      <c r="G9" s="88" t="s">
        <v>7</v>
      </c>
      <c r="J9" s="89"/>
    </row>
    <row r="10" spans="1:12" ht="20.149999999999999" customHeight="1">
      <c r="A10" s="117" t="s">
        <v>83</v>
      </c>
      <c r="B10" s="117"/>
      <c r="C10" s="117"/>
      <c r="D10" s="117"/>
      <c r="E10" s="117"/>
      <c r="F10" s="118">
        <f>【入札】総表!B18</f>
        <v>0</v>
      </c>
      <c r="G10" s="39" t="s">
        <v>7</v>
      </c>
      <c r="H10" s="119"/>
      <c r="I10" s="117"/>
      <c r="J10" s="118"/>
    </row>
    <row r="11" spans="1:12" ht="20.149999999999999" customHeight="1">
      <c r="A11" s="117" t="s">
        <v>84</v>
      </c>
      <c r="B11" s="117"/>
      <c r="C11" s="117"/>
      <c r="D11" s="117"/>
      <c r="E11" s="117"/>
      <c r="F11" s="37">
        <f>【入札】総表!B19</f>
        <v>0</v>
      </c>
      <c r="G11" s="39" t="s">
        <v>7</v>
      </c>
      <c r="H11" s="117"/>
      <c r="I11" s="117"/>
      <c r="J11" s="118"/>
      <c r="L11" s="3"/>
    </row>
    <row r="12" spans="1:12" ht="20.149999999999999" customHeight="1">
      <c r="A12" s="117" t="s">
        <v>85</v>
      </c>
      <c r="B12" s="117"/>
      <c r="C12" s="117"/>
      <c r="D12" s="117"/>
      <c r="E12" s="117"/>
      <c r="F12" s="118">
        <f>【入札】総表!B20</f>
        <v>0</v>
      </c>
      <c r="G12" s="39" t="s">
        <v>7</v>
      </c>
      <c r="H12" s="117"/>
      <c r="I12" s="117"/>
      <c r="J12" s="118"/>
    </row>
    <row r="13" spans="1:12" ht="20.149999999999999" customHeight="1">
      <c r="A13" s="117" t="s">
        <v>86</v>
      </c>
      <c r="B13" s="117"/>
      <c r="C13" s="117"/>
      <c r="D13" s="117"/>
      <c r="E13" s="117"/>
      <c r="F13" s="118">
        <f>【入札】総表!B21</f>
        <v>0</v>
      </c>
      <c r="G13" s="39" t="s">
        <v>7</v>
      </c>
      <c r="H13" s="117"/>
      <c r="I13" s="117"/>
      <c r="J13" s="118"/>
    </row>
    <row r="14" spans="1:12" ht="20.149999999999999" customHeight="1">
      <c r="A14" s="117" t="s">
        <v>87</v>
      </c>
      <c r="B14" s="117"/>
      <c r="C14" s="117"/>
      <c r="D14" s="117"/>
      <c r="E14" s="117"/>
      <c r="F14" s="118">
        <f>【入札】総表!B22</f>
        <v>0</v>
      </c>
      <c r="G14" s="39" t="s">
        <v>7</v>
      </c>
      <c r="H14" s="117"/>
      <c r="I14" s="117"/>
      <c r="J14" s="118"/>
    </row>
    <row r="15" spans="1:12" ht="8.4" customHeight="1">
      <c r="A15" s="117"/>
      <c r="B15" s="117"/>
      <c r="C15" s="117"/>
      <c r="D15" s="117"/>
      <c r="E15" s="117"/>
      <c r="F15" s="118"/>
      <c r="G15" s="39"/>
      <c r="H15" s="117"/>
      <c r="I15" s="117"/>
      <c r="J15" s="118"/>
    </row>
    <row r="16" spans="1:12" s="88" customFormat="1" ht="20.149999999999999" customHeight="1">
      <c r="A16" s="88" t="s">
        <v>92</v>
      </c>
      <c r="F16" s="89">
        <f>【入札】総表!B23</f>
        <v>0</v>
      </c>
      <c r="G16" s="88" t="s">
        <v>7</v>
      </c>
      <c r="J16" s="89"/>
    </row>
    <row r="17" spans="1:10" ht="8.4" customHeight="1">
      <c r="A17" s="126"/>
      <c r="B17" s="126"/>
      <c r="C17" s="126"/>
      <c r="D17" s="126"/>
      <c r="E17" s="126"/>
      <c r="F17" s="126"/>
      <c r="G17" s="126"/>
      <c r="H17" s="126"/>
      <c r="I17" s="126"/>
      <c r="J17" s="126"/>
    </row>
    <row r="18" spans="1:10" ht="19.75" customHeight="1">
      <c r="A18" s="88" t="s">
        <v>93</v>
      </c>
      <c r="B18" s="126"/>
      <c r="C18" s="126"/>
      <c r="D18" s="126"/>
      <c r="E18" s="126"/>
      <c r="F18" s="170">
        <f>【入札】総表!B24</f>
        <v>0</v>
      </c>
      <c r="G18" s="88" t="s">
        <v>7</v>
      </c>
      <c r="H18" s="126"/>
      <c r="I18" s="126"/>
      <c r="J18" s="126"/>
    </row>
    <row r="19" spans="1:10" ht="6.65" customHeight="1">
      <c r="A19" s="88"/>
      <c r="B19" s="126"/>
      <c r="C19" s="126"/>
      <c r="D19" s="126"/>
      <c r="E19" s="126"/>
      <c r="F19" s="126"/>
      <c r="G19" s="88"/>
      <c r="H19" s="126"/>
      <c r="I19" s="126"/>
      <c r="J19" s="126"/>
    </row>
    <row r="20" spans="1:10" ht="19.75" customHeight="1" thickBot="1">
      <c r="A20" s="120" t="s">
        <v>95</v>
      </c>
      <c r="B20" s="124"/>
      <c r="C20" s="124"/>
      <c r="D20" s="124"/>
      <c r="E20" s="124"/>
      <c r="F20" s="171">
        <f>【入札】総表!B25</f>
        <v>0</v>
      </c>
      <c r="G20" s="120" t="s">
        <v>94</v>
      </c>
      <c r="H20" s="126"/>
      <c r="I20" s="126"/>
      <c r="J20" s="126"/>
    </row>
    <row r="21" spans="1:10" ht="9.65" customHeight="1">
      <c r="A21" s="131"/>
      <c r="B21" s="126"/>
      <c r="C21" s="126"/>
      <c r="D21" s="126"/>
      <c r="E21" s="126"/>
      <c r="F21" s="126"/>
      <c r="G21" s="134"/>
      <c r="H21" s="126"/>
      <c r="I21" s="126"/>
      <c r="J21" s="126"/>
    </row>
    <row r="22" spans="1:10" ht="22.25" customHeight="1" thickBot="1">
      <c r="A22" s="124" t="s">
        <v>112</v>
      </c>
      <c r="B22" s="113"/>
      <c r="C22" s="113"/>
      <c r="D22" s="113"/>
      <c r="E22" s="113"/>
      <c r="F22" s="122">
        <f>F23+F33</f>
        <v>0</v>
      </c>
      <c r="G22" s="123" t="s">
        <v>7</v>
      </c>
      <c r="H22" s="92"/>
      <c r="I22" s="92"/>
      <c r="J22" s="92"/>
    </row>
    <row r="23" spans="1:10" ht="22.25" customHeight="1">
      <c r="A23" s="88" t="s">
        <v>88</v>
      </c>
      <c r="B23" s="92"/>
      <c r="C23" s="92"/>
      <c r="D23" s="92"/>
      <c r="E23" s="92"/>
      <c r="F23" s="89">
        <f>F25+F26+F27+F29+F31</f>
        <v>0</v>
      </c>
      <c r="G23" s="88" t="s">
        <v>7</v>
      </c>
      <c r="H23" s="92"/>
      <c r="I23" s="92"/>
      <c r="J23" s="92"/>
    </row>
    <row r="24" spans="1:10" ht="16.25" customHeight="1">
      <c r="A24" t="s">
        <v>89</v>
      </c>
      <c r="B24" s="92"/>
      <c r="C24" s="92"/>
      <c r="D24" s="92"/>
      <c r="E24" s="92"/>
      <c r="F24" s="92"/>
      <c r="G24" s="92"/>
      <c r="H24" s="92"/>
      <c r="I24" s="92"/>
      <c r="J24" s="92"/>
    </row>
    <row r="25" spans="1:10" ht="16.25" customHeight="1">
      <c r="A25" s="92"/>
      <c r="B25" s="114" t="s">
        <v>8</v>
      </c>
      <c r="C25" s="85"/>
      <c r="D25" s="85"/>
      <c r="E25" s="85"/>
      <c r="F25" s="86"/>
      <c r="G25" t="s">
        <v>7</v>
      </c>
      <c r="H25" s="92"/>
      <c r="I25" s="92"/>
      <c r="J25" s="92"/>
    </row>
    <row r="26" spans="1:10" ht="17.399999999999999" customHeight="1">
      <c r="A26" s="92"/>
      <c r="B26" s="114" t="s">
        <v>8</v>
      </c>
      <c r="C26" s="85"/>
      <c r="D26" s="85"/>
      <c r="E26" s="85"/>
      <c r="F26" s="86"/>
      <c r="G26" t="s">
        <v>7</v>
      </c>
      <c r="H26" s="92"/>
      <c r="I26" s="92"/>
      <c r="J26" s="92"/>
    </row>
    <row r="27" spans="1:10" ht="16.25" customHeight="1">
      <c r="A27" s="92"/>
      <c r="B27" s="114" t="s">
        <v>8</v>
      </c>
      <c r="C27" s="85"/>
      <c r="D27" s="85"/>
      <c r="E27" s="85"/>
      <c r="F27" s="86"/>
      <c r="G27" t="s">
        <v>7</v>
      </c>
      <c r="H27" s="92"/>
      <c r="I27" s="92"/>
      <c r="J27" s="92"/>
    </row>
    <row r="28" spans="1:10" ht="16.25" customHeight="1">
      <c r="A28" t="s">
        <v>90</v>
      </c>
      <c r="B28" s="115"/>
      <c r="H28" s="92"/>
      <c r="I28" s="92"/>
      <c r="J28" s="92"/>
    </row>
    <row r="29" spans="1:10" ht="41.4" customHeight="1">
      <c r="A29" s="116"/>
      <c r="B29" s="220" t="s">
        <v>9</v>
      </c>
      <c r="C29" s="220"/>
      <c r="D29" s="220"/>
      <c r="E29" s="220"/>
      <c r="F29" s="86"/>
      <c r="G29" t="s">
        <v>7</v>
      </c>
      <c r="H29" s="92"/>
      <c r="I29" s="92"/>
      <c r="J29" s="92"/>
    </row>
    <row r="30" spans="1:10" ht="6.65" customHeight="1">
      <c r="A30" s="116"/>
      <c r="B30" s="115"/>
      <c r="H30" s="92"/>
      <c r="I30" s="92"/>
      <c r="J30" s="92"/>
    </row>
    <row r="31" spans="1:10" ht="20" customHeight="1">
      <c r="A31" t="s">
        <v>91</v>
      </c>
      <c r="B31" s="115"/>
      <c r="F31" s="86"/>
      <c r="G31" t="s">
        <v>7</v>
      </c>
      <c r="H31" s="92"/>
      <c r="I31" s="92"/>
      <c r="J31" s="92"/>
    </row>
    <row r="32" spans="1:10" ht="6.65" customHeight="1">
      <c r="A32" s="132"/>
      <c r="F32"/>
      <c r="J32"/>
    </row>
    <row r="33" spans="1:12" s="134" customFormat="1" ht="21.65" customHeight="1" thickBot="1">
      <c r="A33" s="120" t="s">
        <v>95</v>
      </c>
      <c r="B33" s="120"/>
      <c r="C33" s="120"/>
      <c r="D33" s="120"/>
      <c r="E33" s="120"/>
      <c r="F33" s="166">
        <f>'【※入札時不要】一般管理費等（実費精算）'!C3</f>
        <v>0</v>
      </c>
      <c r="G33" s="120" t="s">
        <v>94</v>
      </c>
    </row>
    <row r="34" spans="1:12" s="134" customFormat="1" ht="7.75" customHeight="1">
      <c r="A34" s="131"/>
    </row>
    <row r="35" spans="1:12" s="88" customFormat="1" ht="20.149999999999999" customHeight="1">
      <c r="A35" s="133" t="s">
        <v>10</v>
      </c>
      <c r="B35" s="133"/>
      <c r="C35" s="133"/>
      <c r="D35" s="133"/>
      <c r="E35" s="133"/>
      <c r="F35" s="135">
        <f>F6+F22</f>
        <v>0</v>
      </c>
      <c r="G35" s="133" t="s">
        <v>7</v>
      </c>
      <c r="J35" s="89"/>
    </row>
    <row r="36" spans="1:12" s="39" customFormat="1" ht="8" customHeight="1">
      <c r="A36" s="216"/>
      <c r="B36" s="216"/>
      <c r="C36" s="216"/>
      <c r="D36" s="216"/>
      <c r="E36" s="216"/>
      <c r="F36" s="216"/>
      <c r="G36" s="216"/>
      <c r="H36" s="216"/>
      <c r="I36" s="216"/>
      <c r="J36" s="216"/>
    </row>
    <row r="37" spans="1:12" s="88" customFormat="1" ht="20.149999999999999" customHeight="1">
      <c r="A37" s="88" t="s">
        <v>11</v>
      </c>
      <c r="F37" s="89">
        <f>F35*0.1</f>
        <v>0</v>
      </c>
      <c r="G37" s="88" t="s">
        <v>12</v>
      </c>
      <c r="J37" s="89"/>
    </row>
    <row r="38" spans="1:12" ht="8" customHeight="1">
      <c r="A38" s="219"/>
      <c r="B38" s="219"/>
      <c r="C38" s="219"/>
      <c r="D38" s="219"/>
      <c r="E38" s="219"/>
      <c r="F38" s="219"/>
      <c r="G38" s="219"/>
      <c r="H38" s="219"/>
      <c r="I38" s="219"/>
      <c r="J38" s="219"/>
    </row>
    <row r="39" spans="1:12" s="88" customFormat="1" ht="20.149999999999999" customHeight="1">
      <c r="A39" s="88" t="s">
        <v>13</v>
      </c>
      <c r="F39" s="89">
        <f>SUM(F35,F37)</f>
        <v>0</v>
      </c>
      <c r="G39" s="88" t="s">
        <v>7</v>
      </c>
      <c r="J39" s="89"/>
    </row>
    <row r="40" spans="1:12" ht="15.65" customHeight="1">
      <c r="A40" s="219"/>
      <c r="B40" s="219"/>
      <c r="C40" s="219"/>
      <c r="D40" s="219"/>
      <c r="E40" s="219"/>
      <c r="F40" s="219"/>
      <c r="G40" s="219"/>
      <c r="H40" s="219"/>
      <c r="I40" s="219"/>
      <c r="J40" s="219"/>
    </row>
    <row r="41" spans="1:12" ht="21.65" customHeight="1">
      <c r="A41" s="217" t="s">
        <v>14</v>
      </c>
      <c r="B41" s="217"/>
      <c r="C41" s="217"/>
      <c r="D41" s="217"/>
      <c r="E41" s="217"/>
      <c r="F41" s="217"/>
      <c r="G41" s="217"/>
      <c r="H41" s="217"/>
      <c r="I41" s="217"/>
      <c r="J41" s="217"/>
      <c r="K41" s="217"/>
      <c r="L41" s="90"/>
    </row>
    <row r="42" spans="1:12" ht="30" customHeight="1">
      <c r="A42" s="217" t="s">
        <v>113</v>
      </c>
      <c r="B42" s="217"/>
      <c r="C42" s="217"/>
      <c r="D42" s="217"/>
      <c r="E42" s="217"/>
      <c r="F42" s="217"/>
      <c r="G42" s="217"/>
      <c r="H42" s="217"/>
      <c r="I42" s="217"/>
      <c r="J42" s="217"/>
      <c r="K42" s="217"/>
      <c r="L42" s="90"/>
    </row>
    <row r="43" spans="1:12" ht="113" customHeight="1">
      <c r="A43" s="218" t="s">
        <v>81</v>
      </c>
      <c r="B43" s="218"/>
      <c r="C43" s="218"/>
      <c r="D43" s="218"/>
      <c r="E43" s="218"/>
      <c r="F43" s="218"/>
      <c r="G43" s="218"/>
      <c r="H43" s="218"/>
      <c r="I43" s="218"/>
      <c r="J43" s="218"/>
      <c r="K43" s="218"/>
      <c r="L43" s="90"/>
    </row>
  </sheetData>
  <mergeCells count="9">
    <mergeCell ref="A3:K3"/>
    <mergeCell ref="A36:J36"/>
    <mergeCell ref="A41:K41"/>
    <mergeCell ref="A43:K43"/>
    <mergeCell ref="A40:J40"/>
    <mergeCell ref="A38:J38"/>
    <mergeCell ref="B29:E29"/>
    <mergeCell ref="A42:K42"/>
    <mergeCell ref="A6:E6"/>
  </mergeCells>
  <phoneticPr fontId="5"/>
  <conditionalFormatting sqref="M11">
    <cfRule type="cellIs" dxfId="0" priority="1" operator="equal">
      <formula>"金額をご確認ください。"</formula>
    </cfRule>
  </conditionalFormatting>
  <dataValidations count="1">
    <dataValidation type="list" allowBlank="1" showInputMessage="1" showErrorMessage="1" sqref="A3:K3" xr:uid="{00000000-0002-0000-0100-000000000000}">
      <formula1>"契約金額内訳書,契約金額詳細内訳書"</formula1>
    </dataValidation>
  </dataValidations>
  <pageMargins left="0.70866141732283472" right="0.70866141732283472" top="0.74803149606299213" bottom="0.74803149606299213" header="0.31496062992125984" footer="0.31496062992125984"/>
  <pageSetup paperSize="9" scale="78" fitToHeight="0" orientation="portrait" blackAndWhite="1" horizontalDpi="300" verticalDpi="300" r:id="rId1"/>
  <headerFooter>
    <oddHeader>&amp;R（2022.11版）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1"/>
  <sheetViews>
    <sheetView view="pageBreakPreview" zoomScaleNormal="100" zoomScaleSheetLayoutView="100" workbookViewId="0"/>
  </sheetViews>
  <sheetFormatPr defaultColWidth="8.6640625" defaultRowHeight="14"/>
  <cols>
    <col min="1" max="1" width="60" style="34" customWidth="1"/>
    <col min="2" max="2" width="14.58203125" style="34" customWidth="1"/>
    <col min="3" max="3" width="14.08203125" style="34" customWidth="1"/>
    <col min="4" max="16384" width="8.6640625" style="34"/>
  </cols>
  <sheetData>
    <row r="1" spans="1:3">
      <c r="C1" s="35" t="s">
        <v>17</v>
      </c>
    </row>
    <row r="3" spans="1:3" ht="20.149999999999999" customHeight="1">
      <c r="A3" s="222" t="s">
        <v>18</v>
      </c>
      <c r="B3" s="222"/>
      <c r="C3" s="222"/>
    </row>
    <row r="4" spans="1:3" ht="20.149999999999999" customHeight="1"/>
    <row r="5" spans="1:3" ht="20.149999999999999" customHeight="1">
      <c r="C5" s="36">
        <v>44354</v>
      </c>
    </row>
    <row r="6" spans="1:3" ht="20.149999999999999" customHeight="1"/>
    <row r="7" spans="1:3" ht="41.15" customHeight="1">
      <c r="B7" s="224" t="s">
        <v>19</v>
      </c>
      <c r="C7" s="224"/>
    </row>
    <row r="8" spans="1:3" ht="20.149999999999999" customHeight="1"/>
    <row r="9" spans="1:3" ht="20.149999999999999" customHeight="1">
      <c r="A9" s="223" t="s">
        <v>20</v>
      </c>
      <c r="B9" s="223"/>
      <c r="C9" s="223"/>
    </row>
    <row r="10" spans="1:3" ht="20.149999999999999" customHeight="1">
      <c r="A10" s="216" t="s">
        <v>108</v>
      </c>
      <c r="B10" s="216"/>
      <c r="C10" s="216"/>
    </row>
    <row r="11" spans="1:3" ht="20.149999999999999" customHeight="1"/>
    <row r="12" spans="1:3" ht="20.149999999999999" customHeight="1">
      <c r="A12" s="216" t="s">
        <v>21</v>
      </c>
      <c r="B12" s="216"/>
      <c r="C12" s="216"/>
    </row>
    <row r="13" spans="1:3" ht="20.149999999999999" customHeight="1"/>
    <row r="14" spans="1:3" ht="20.149999999999999" customHeight="1"/>
    <row r="16" spans="1:3" ht="20.149999999999999" customHeight="1">
      <c r="A16" s="34" t="s">
        <v>117</v>
      </c>
      <c r="B16" s="37"/>
    </row>
    <row r="17" spans="1:3" s="88" customFormat="1" ht="20.149999999999999" customHeight="1">
      <c r="A17" s="88" t="s">
        <v>115</v>
      </c>
      <c r="B17" s="89">
        <f>SUM(B18:B22)</f>
        <v>0</v>
      </c>
      <c r="C17" s="75" t="s">
        <v>23</v>
      </c>
    </row>
    <row r="18" spans="1:3" ht="20.149999999999999" customHeight="1">
      <c r="A18" s="34" t="s">
        <v>119</v>
      </c>
      <c r="B18" s="37">
        <f>'【入札】旅費(航空賃) '!C3</f>
        <v>0</v>
      </c>
      <c r="C18" s="34" t="s">
        <v>22</v>
      </c>
    </row>
    <row r="19" spans="1:3" ht="20.149999999999999" customHeight="1">
      <c r="A19" s="39" t="s">
        <v>120</v>
      </c>
      <c r="B19" s="37">
        <f>'【入札】旅費(その他)'!D3+【入札】一般業務費・機材費・再委託費!C3</f>
        <v>0</v>
      </c>
      <c r="C19" s="34" t="s">
        <v>22</v>
      </c>
    </row>
    <row r="20" spans="1:3" ht="20.149999999999999" customHeight="1">
      <c r="A20" s="39" t="s">
        <v>121</v>
      </c>
      <c r="B20" s="37">
        <f>【入札】一般業務費・機材費・再委託費!C14</f>
        <v>0</v>
      </c>
      <c r="C20" s="34" t="s">
        <v>22</v>
      </c>
    </row>
    <row r="21" spans="1:3" ht="20.149999999999999" customHeight="1">
      <c r="A21" s="34" t="s">
        <v>122</v>
      </c>
      <c r="B21" s="37">
        <f>【入札】一般業務費・機材費・再委託費!C23</f>
        <v>0</v>
      </c>
      <c r="C21" s="34" t="s">
        <v>22</v>
      </c>
    </row>
    <row r="22" spans="1:3" ht="20.149999999999999" customHeight="1">
      <c r="A22" s="34" t="s">
        <v>123</v>
      </c>
      <c r="B22" s="37">
        <f>【入札】一般業務費・機材費・再委託費!C32</f>
        <v>0</v>
      </c>
      <c r="C22" s="34" t="s">
        <v>22</v>
      </c>
    </row>
    <row r="23" spans="1:3" s="88" customFormat="1" ht="20.149999999999999" customHeight="1">
      <c r="A23" s="88" t="s">
        <v>114</v>
      </c>
      <c r="B23" s="89">
        <f>【入札】直接人件費_その他原価_一般管理費!C3</f>
        <v>0</v>
      </c>
      <c r="C23" s="88" t="s">
        <v>22</v>
      </c>
    </row>
    <row r="24" spans="1:3" s="88" customFormat="1" ht="20.149999999999999" customHeight="1">
      <c r="A24" s="88" t="s">
        <v>116</v>
      </c>
      <c r="B24" s="89">
        <f>【入札】直接人件費_その他原価_一般管理費!C18</f>
        <v>0</v>
      </c>
      <c r="C24" s="88" t="s">
        <v>22</v>
      </c>
    </row>
    <row r="25" spans="1:3" s="88" customFormat="1" ht="20.149999999999999" customHeight="1">
      <c r="A25" s="88" t="s">
        <v>118</v>
      </c>
      <c r="B25" s="89">
        <f>【入札】直接人件費_その他原価_一般管理費!C25</f>
        <v>0</v>
      </c>
      <c r="C25" s="88" t="s">
        <v>22</v>
      </c>
    </row>
    <row r="26" spans="1:3" s="88" customFormat="1" ht="7.75" customHeight="1">
      <c r="B26" s="89"/>
    </row>
    <row r="27" spans="1:3" s="169" customFormat="1" ht="20.149999999999999" customHeight="1">
      <c r="A27" s="167" t="s">
        <v>24</v>
      </c>
      <c r="B27" s="168">
        <f>B17+B23+B24+B25</f>
        <v>0</v>
      </c>
      <c r="C27" s="167" t="s">
        <v>22</v>
      </c>
    </row>
    <row r="28" spans="1:3" ht="10.25" customHeight="1">
      <c r="B28" s="37"/>
    </row>
    <row r="29" spans="1:3" ht="20.149999999999999" customHeight="1">
      <c r="A29" s="34" t="s">
        <v>25</v>
      </c>
      <c r="B29" s="37">
        <f>B27*0.1</f>
        <v>0</v>
      </c>
      <c r="C29" s="34" t="s">
        <v>22</v>
      </c>
    </row>
    <row r="30" spans="1:3" ht="11.4" customHeight="1">
      <c r="B30" s="37"/>
    </row>
    <row r="31" spans="1:3" ht="20.149999999999999" customHeight="1">
      <c r="A31" s="34" t="s">
        <v>26</v>
      </c>
      <c r="B31" s="37">
        <f>SUM(B27,B29)</f>
        <v>0</v>
      </c>
      <c r="C31" s="34" t="s">
        <v>22</v>
      </c>
    </row>
  </sheetData>
  <mergeCells count="5">
    <mergeCell ref="A3:C3"/>
    <mergeCell ref="A12:C12"/>
    <mergeCell ref="A10:C10"/>
    <mergeCell ref="A9:C9"/>
    <mergeCell ref="B7:C7"/>
  </mergeCells>
  <phoneticPr fontId="5"/>
  <pageMargins left="0.70866141732283472" right="0.70866141732283472" top="0.74803149606299213" bottom="0.74803149606299213" header="0.31496062992125984" footer="0.31496062992125984"/>
  <pageSetup paperSize="9" scale="92" fitToHeight="0" orientation="portrait" blackAndWhite="1" horizontalDpi="300" verticalDpi="300" r:id="rId1"/>
  <headerFooter>
    <oddHeader>&amp;R（2022.11版）</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FDE-DCD1-4B34-A7F2-CCAB0D1F3808}">
  <sheetPr>
    <pageSetUpPr fitToPage="1"/>
  </sheetPr>
  <dimension ref="A1:F17"/>
  <sheetViews>
    <sheetView zoomScaleNormal="100" workbookViewId="0"/>
  </sheetViews>
  <sheetFormatPr defaultRowHeight="14"/>
  <cols>
    <col min="1" max="1" width="23.58203125" customWidth="1"/>
    <col min="2" max="2" width="9" customWidth="1"/>
    <col min="3" max="3" width="12.58203125" customWidth="1"/>
    <col min="5" max="5" width="12.58203125" customWidth="1"/>
    <col min="6" max="6" width="15.08203125" customWidth="1"/>
  </cols>
  <sheetData>
    <row r="1" spans="1:6">
      <c r="F1" s="2" t="s">
        <v>27</v>
      </c>
    </row>
    <row r="2" spans="1:6">
      <c r="A2" s="1"/>
    </row>
    <row r="3" spans="1:6" ht="20.149999999999999" customHeight="1">
      <c r="A3" s="4" t="s">
        <v>96</v>
      </c>
      <c r="B3" s="4" t="s">
        <v>28</v>
      </c>
      <c r="C3" s="3">
        <f>C4</f>
        <v>0</v>
      </c>
      <c r="D3" t="s">
        <v>7</v>
      </c>
    </row>
    <row r="4" spans="1:6" ht="20.149999999999999" customHeight="1" thickBot="1">
      <c r="A4" s="5" t="s">
        <v>83</v>
      </c>
      <c r="C4" s="3">
        <f>ROUNDDOWN(E16,-3)</f>
        <v>0</v>
      </c>
      <c r="D4" s="34" t="s">
        <v>29</v>
      </c>
    </row>
    <row r="5" spans="1:6" ht="20.149999999999999" customHeight="1">
      <c r="A5" s="231" t="s">
        <v>30</v>
      </c>
      <c r="B5" s="129" t="s">
        <v>36</v>
      </c>
      <c r="C5" s="234" t="s">
        <v>37</v>
      </c>
      <c r="D5" s="234" t="s">
        <v>38</v>
      </c>
      <c r="E5" s="237" t="s">
        <v>33</v>
      </c>
      <c r="F5" s="225" t="s">
        <v>15</v>
      </c>
    </row>
    <row r="6" spans="1:6" ht="20.149999999999999" customHeight="1">
      <c r="A6" s="232"/>
      <c r="B6" s="128" t="s">
        <v>39</v>
      </c>
      <c r="C6" s="235"/>
      <c r="D6" s="235"/>
      <c r="E6" s="238"/>
      <c r="F6" s="226"/>
    </row>
    <row r="7" spans="1:6" ht="20.149999999999999" customHeight="1" thickBot="1">
      <c r="A7" s="233"/>
      <c r="B7" s="130" t="s">
        <v>40</v>
      </c>
      <c r="C7" s="236"/>
      <c r="D7" s="236"/>
      <c r="E7" s="239"/>
      <c r="F7" s="227"/>
    </row>
    <row r="8" spans="1:6" ht="20.149999999999999" customHeight="1" thickTop="1">
      <c r="A8" s="28"/>
      <c r="B8" s="32"/>
      <c r="C8" s="29"/>
      <c r="D8" s="30"/>
      <c r="E8" s="10" t="str">
        <f>IF(A8="","",C8*D8)</f>
        <v/>
      </c>
      <c r="F8" s="12"/>
    </row>
    <row r="9" spans="1:6" ht="20.149999999999999" customHeight="1">
      <c r="A9" s="28"/>
      <c r="B9" s="32"/>
      <c r="C9" s="29"/>
      <c r="D9" s="30"/>
      <c r="E9" s="9" t="str">
        <f t="shared" ref="E9:E15" si="0">IF(A9="","",C9*D9)</f>
        <v/>
      </c>
      <c r="F9" s="13"/>
    </row>
    <row r="10" spans="1:6" ht="20.149999999999999" customHeight="1">
      <c r="A10" s="28"/>
      <c r="B10" s="32"/>
      <c r="C10" s="29"/>
      <c r="D10" s="30"/>
      <c r="E10" s="9" t="str">
        <f t="shared" si="0"/>
        <v/>
      </c>
      <c r="F10" s="13"/>
    </row>
    <row r="11" spans="1:6" ht="20.149999999999999" customHeight="1">
      <c r="A11" s="28"/>
      <c r="B11" s="32"/>
      <c r="C11" s="29"/>
      <c r="D11" s="30"/>
      <c r="E11" s="9" t="str">
        <f t="shared" si="0"/>
        <v/>
      </c>
      <c r="F11" s="13"/>
    </row>
    <row r="12" spans="1:6" ht="20.149999999999999" customHeight="1">
      <c r="A12" s="28"/>
      <c r="B12" s="32"/>
      <c r="C12" s="29"/>
      <c r="D12" s="30"/>
      <c r="E12" s="9" t="str">
        <f t="shared" si="0"/>
        <v/>
      </c>
      <c r="F12" s="13"/>
    </row>
    <row r="13" spans="1:6" ht="20.149999999999999" customHeight="1">
      <c r="A13" s="28"/>
      <c r="B13" s="32"/>
      <c r="C13" s="29"/>
      <c r="D13" s="30"/>
      <c r="E13" s="9" t="str">
        <f t="shared" si="0"/>
        <v/>
      </c>
      <c r="F13" s="13"/>
    </row>
    <row r="14" spans="1:6" ht="20.149999999999999" customHeight="1">
      <c r="A14" s="43"/>
      <c r="B14" s="83"/>
      <c r="C14" s="31"/>
      <c r="D14" s="44"/>
      <c r="E14" s="9" t="str">
        <f t="shared" si="0"/>
        <v/>
      </c>
      <c r="F14" s="13"/>
    </row>
    <row r="15" spans="1:6" ht="20.149999999999999" customHeight="1" thickBot="1">
      <c r="A15" s="45"/>
      <c r="B15" s="84"/>
      <c r="C15" s="46"/>
      <c r="D15" s="47"/>
      <c r="E15" s="18" t="str">
        <f t="shared" si="0"/>
        <v/>
      </c>
      <c r="F15" s="14"/>
    </row>
    <row r="16" spans="1:6" ht="20.149999999999999" customHeight="1" thickTop="1" thickBot="1">
      <c r="A16" s="228" t="s">
        <v>35</v>
      </c>
      <c r="B16" s="229"/>
      <c r="C16" s="230"/>
      <c r="D16" s="15">
        <f>SUM(D8:D15)</f>
        <v>0</v>
      </c>
      <c r="E16" s="16">
        <f>SUM(E8:E15)</f>
        <v>0</v>
      </c>
      <c r="F16" s="8"/>
    </row>
    <row r="17" spans="1:1" ht="20.149999999999999" customHeight="1">
      <c r="A17" s="1"/>
    </row>
  </sheetData>
  <mergeCells count="6">
    <mergeCell ref="F5:F7"/>
    <mergeCell ref="A16:C16"/>
    <mergeCell ref="A5:A7"/>
    <mergeCell ref="C5:C7"/>
    <mergeCell ref="D5:D7"/>
    <mergeCell ref="E5:E7"/>
  </mergeCells>
  <phoneticPr fontId="5"/>
  <pageMargins left="0.70866141732283472" right="0.70866141732283472" top="0.74803149606299213" bottom="0.74803149606299213" header="0.31496062992125984" footer="0.31496062992125984"/>
  <pageSetup paperSize="9" fitToHeight="0" orientation="portrait" horizontalDpi="300" verticalDpi="300" r:id="rId1"/>
  <headerFooter>
    <oddHeader>&amp;R（2022.11版）</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zoomScaleNormal="100" workbookViewId="0"/>
  </sheetViews>
  <sheetFormatPr defaultRowHeight="14"/>
  <cols>
    <col min="1" max="1" width="23.58203125" customWidth="1"/>
    <col min="2" max="3" width="8.6640625" customWidth="1"/>
    <col min="4" max="6" width="15.5" customWidth="1"/>
    <col min="7" max="7" width="8.6640625" customWidth="1"/>
    <col min="8" max="8" width="15.5" customWidth="1"/>
    <col min="9" max="9" width="15.5" style="3" customWidth="1"/>
  </cols>
  <sheetData>
    <row r="1" spans="1:9">
      <c r="I1" s="87" t="s">
        <v>27</v>
      </c>
    </row>
    <row r="2" spans="1:9">
      <c r="I2" s="87"/>
    </row>
    <row r="3" spans="1:9" ht="20.149999999999999" customHeight="1" thickBot="1">
      <c r="A3" s="39" t="s">
        <v>97</v>
      </c>
      <c r="B3" s="7"/>
      <c r="C3" s="7"/>
      <c r="D3" s="23">
        <f>ROUNDDOWN(I19,-3)</f>
        <v>0</v>
      </c>
      <c r="E3" s="34" t="s">
        <v>29</v>
      </c>
    </row>
    <row r="4" spans="1:9" ht="20.149999999999999" customHeight="1">
      <c r="A4" s="245" t="s">
        <v>30</v>
      </c>
      <c r="B4" s="237" t="s">
        <v>41</v>
      </c>
      <c r="C4" s="234" t="s">
        <v>42</v>
      </c>
      <c r="D4" s="234" t="s">
        <v>43</v>
      </c>
      <c r="E4" s="234"/>
      <c r="F4" s="234"/>
      <c r="G4" s="234"/>
      <c r="H4" s="234"/>
      <c r="I4" s="240" t="s">
        <v>33</v>
      </c>
    </row>
    <row r="5" spans="1:9" ht="20.149999999999999" customHeight="1">
      <c r="A5" s="232"/>
      <c r="B5" s="238"/>
      <c r="C5" s="238"/>
      <c r="D5" s="247" t="s">
        <v>44</v>
      </c>
      <c r="E5" s="248"/>
      <c r="F5" s="247" t="s">
        <v>45</v>
      </c>
      <c r="G5" s="249"/>
      <c r="H5" s="248"/>
      <c r="I5" s="241"/>
    </row>
    <row r="6" spans="1:9" ht="20.149999999999999" customHeight="1" thickBot="1">
      <c r="A6" s="246"/>
      <c r="B6" s="239"/>
      <c r="C6" s="236"/>
      <c r="D6" s="24" t="s">
        <v>46</v>
      </c>
      <c r="E6" s="24" t="s">
        <v>16</v>
      </c>
      <c r="F6" s="24" t="s">
        <v>46</v>
      </c>
      <c r="G6" s="25" t="s">
        <v>47</v>
      </c>
      <c r="H6" s="24" t="s">
        <v>16</v>
      </c>
      <c r="I6" s="242"/>
    </row>
    <row r="7" spans="1:9" ht="20.149999999999999" customHeight="1" thickTop="1">
      <c r="A7" s="206"/>
      <c r="B7" s="207"/>
      <c r="C7" s="208"/>
      <c r="D7" s="209"/>
      <c r="E7" s="210" t="str">
        <f>IF(C7="","",(C7*D7))</f>
        <v/>
      </c>
      <c r="F7" s="209"/>
      <c r="G7" s="211" t="str">
        <f>IF(C7="","",(C7-2))</f>
        <v/>
      </c>
      <c r="H7" s="210" t="str">
        <f>IF(C7="","",G7*F7)</f>
        <v/>
      </c>
      <c r="I7" s="212" t="str">
        <f t="shared" ref="I7:I18" si="0">IF(C7="","",SUM(E7,H7))</f>
        <v/>
      </c>
    </row>
    <row r="8" spans="1:9" ht="20.149999999999999" customHeight="1">
      <c r="A8" s="213"/>
      <c r="B8" s="214"/>
      <c r="C8" s="214"/>
      <c r="D8" s="31"/>
      <c r="E8" s="9" t="str">
        <f>IF(C8="","",(C8*D8))</f>
        <v/>
      </c>
      <c r="F8" s="31"/>
      <c r="G8" s="9" t="str">
        <f t="shared" ref="G8:G18" si="1">IF(C8="","",(C8-2))</f>
        <v/>
      </c>
      <c r="H8" s="9" t="str">
        <f t="shared" ref="H8:H18" si="2">IF(C8="","",G8*F8)</f>
        <v/>
      </c>
      <c r="I8" s="17" t="str">
        <f t="shared" si="0"/>
        <v/>
      </c>
    </row>
    <row r="9" spans="1:9" ht="20.149999999999999" customHeight="1">
      <c r="A9" s="213"/>
      <c r="B9" s="214"/>
      <c r="C9" s="83"/>
      <c r="D9" s="31"/>
      <c r="E9" s="9" t="str">
        <f t="shared" ref="E9:E18" si="3">IF(C9="","",(C9*D9))</f>
        <v/>
      </c>
      <c r="F9" s="31"/>
      <c r="G9" s="9" t="str">
        <f t="shared" si="1"/>
        <v/>
      </c>
      <c r="H9" s="9" t="str">
        <f t="shared" si="2"/>
        <v/>
      </c>
      <c r="I9" s="17" t="str">
        <f t="shared" si="0"/>
        <v/>
      </c>
    </row>
    <row r="10" spans="1:9" ht="20.149999999999999" customHeight="1">
      <c r="A10" s="213"/>
      <c r="B10" s="214"/>
      <c r="C10" s="83"/>
      <c r="D10" s="31"/>
      <c r="E10" s="9" t="str">
        <f t="shared" si="3"/>
        <v/>
      </c>
      <c r="F10" s="31"/>
      <c r="G10" s="9" t="str">
        <f t="shared" si="1"/>
        <v/>
      </c>
      <c r="H10" s="9" t="str">
        <f t="shared" si="2"/>
        <v/>
      </c>
      <c r="I10" s="17" t="str">
        <f t="shared" si="0"/>
        <v/>
      </c>
    </row>
    <row r="11" spans="1:9" ht="20.149999999999999" customHeight="1">
      <c r="A11" s="213"/>
      <c r="B11" s="214"/>
      <c r="C11" s="83"/>
      <c r="D11" s="31"/>
      <c r="E11" s="9" t="str">
        <f t="shared" si="3"/>
        <v/>
      </c>
      <c r="F11" s="31"/>
      <c r="G11" s="9" t="str">
        <f t="shared" si="1"/>
        <v/>
      </c>
      <c r="H11" s="9" t="str">
        <f t="shared" si="2"/>
        <v/>
      </c>
      <c r="I11" s="17" t="str">
        <f t="shared" si="0"/>
        <v/>
      </c>
    </row>
    <row r="12" spans="1:9" ht="20.149999999999999" customHeight="1">
      <c r="A12" s="213"/>
      <c r="B12" s="214"/>
      <c r="C12" s="83"/>
      <c r="D12" s="31"/>
      <c r="E12" s="9" t="str">
        <f t="shared" si="3"/>
        <v/>
      </c>
      <c r="F12" s="31"/>
      <c r="G12" s="9" t="str">
        <f t="shared" si="1"/>
        <v/>
      </c>
      <c r="H12" s="9" t="str">
        <f t="shared" si="2"/>
        <v/>
      </c>
      <c r="I12" s="17" t="str">
        <f t="shared" si="0"/>
        <v/>
      </c>
    </row>
    <row r="13" spans="1:9" ht="20.149999999999999" customHeight="1">
      <c r="A13" s="213"/>
      <c r="B13" s="214"/>
      <c r="C13" s="83"/>
      <c r="D13" s="31"/>
      <c r="E13" s="9" t="str">
        <f t="shared" si="3"/>
        <v/>
      </c>
      <c r="F13" s="31"/>
      <c r="G13" s="9" t="str">
        <f t="shared" si="1"/>
        <v/>
      </c>
      <c r="H13" s="9" t="str">
        <f t="shared" si="2"/>
        <v/>
      </c>
      <c r="I13" s="17" t="str">
        <f t="shared" si="0"/>
        <v/>
      </c>
    </row>
    <row r="14" spans="1:9" ht="20.149999999999999" customHeight="1">
      <c r="A14" s="213"/>
      <c r="B14" s="214"/>
      <c r="C14" s="83"/>
      <c r="D14" s="31"/>
      <c r="E14" s="9" t="str">
        <f t="shared" si="3"/>
        <v/>
      </c>
      <c r="F14" s="31"/>
      <c r="G14" s="9" t="str">
        <f t="shared" si="1"/>
        <v/>
      </c>
      <c r="H14" s="9" t="str">
        <f t="shared" si="2"/>
        <v/>
      </c>
      <c r="I14" s="17" t="str">
        <f t="shared" si="0"/>
        <v/>
      </c>
    </row>
    <row r="15" spans="1:9" ht="20.149999999999999" customHeight="1">
      <c r="A15" s="213"/>
      <c r="B15" s="214"/>
      <c r="C15" s="83"/>
      <c r="D15" s="31"/>
      <c r="E15" s="9" t="str">
        <f t="shared" si="3"/>
        <v/>
      </c>
      <c r="F15" s="31"/>
      <c r="G15" s="9" t="str">
        <f t="shared" si="1"/>
        <v/>
      </c>
      <c r="H15" s="9" t="str">
        <f t="shared" si="2"/>
        <v/>
      </c>
      <c r="I15" s="17" t="str">
        <f t="shared" si="0"/>
        <v/>
      </c>
    </row>
    <row r="16" spans="1:9" ht="20.149999999999999" customHeight="1">
      <c r="A16" s="11"/>
      <c r="B16" s="94"/>
      <c r="C16" s="32"/>
      <c r="D16" s="29"/>
      <c r="E16" s="9" t="str">
        <f t="shared" si="3"/>
        <v/>
      </c>
      <c r="F16" s="29"/>
      <c r="G16" s="9" t="str">
        <f t="shared" si="1"/>
        <v/>
      </c>
      <c r="H16" s="9" t="str">
        <f t="shared" si="2"/>
        <v/>
      </c>
      <c r="I16" s="17" t="str">
        <f t="shared" si="0"/>
        <v/>
      </c>
    </row>
    <row r="17" spans="1:9" ht="20.149999999999999" customHeight="1">
      <c r="A17" s="11"/>
      <c r="B17" s="94"/>
      <c r="C17" s="32"/>
      <c r="D17" s="33"/>
      <c r="E17" s="9" t="str">
        <f t="shared" si="3"/>
        <v/>
      </c>
      <c r="F17" s="33"/>
      <c r="G17" s="9" t="str">
        <f t="shared" si="1"/>
        <v/>
      </c>
      <c r="H17" s="9" t="str">
        <f t="shared" si="2"/>
        <v/>
      </c>
      <c r="I17" s="17" t="str">
        <f t="shared" si="0"/>
        <v/>
      </c>
    </row>
    <row r="18" spans="1:9" ht="20.149999999999999" customHeight="1" thickBot="1">
      <c r="A18" s="40"/>
      <c r="B18" s="136"/>
      <c r="C18" s="41"/>
      <c r="D18" s="42"/>
      <c r="E18" s="18" t="str">
        <f t="shared" si="3"/>
        <v/>
      </c>
      <c r="F18" s="42"/>
      <c r="G18" s="18" t="str">
        <f t="shared" si="1"/>
        <v/>
      </c>
      <c r="H18" s="18" t="str">
        <f t="shared" si="2"/>
        <v/>
      </c>
      <c r="I18" s="19" t="str">
        <f t="shared" si="0"/>
        <v/>
      </c>
    </row>
    <row r="19" spans="1:9" ht="20.149999999999999" customHeight="1" thickTop="1" thickBot="1">
      <c r="A19" s="243"/>
      <c r="B19" s="244"/>
      <c r="C19" s="244"/>
      <c r="D19" s="244"/>
      <c r="E19" s="244"/>
      <c r="F19" s="244"/>
      <c r="G19" s="244"/>
      <c r="H19" s="244"/>
      <c r="I19" s="8">
        <f>SUM(I7:I18)</f>
        <v>0</v>
      </c>
    </row>
  </sheetData>
  <mergeCells count="8">
    <mergeCell ref="I4:I6"/>
    <mergeCell ref="A19:H19"/>
    <mergeCell ref="C4:C6"/>
    <mergeCell ref="A4:A6"/>
    <mergeCell ref="D4:H4"/>
    <mergeCell ref="B4:B6"/>
    <mergeCell ref="D5:E5"/>
    <mergeCell ref="F5:H5"/>
  </mergeCells>
  <phoneticPr fontId="5"/>
  <pageMargins left="0.70866141732283472" right="0.70866141732283472" top="0.74803149606299213" bottom="0.74803149606299213" header="0.31496062992125984" footer="0.31496062992125984"/>
  <pageSetup paperSize="9" scale="96" fitToHeight="0" orientation="landscape" horizontalDpi="300" verticalDpi="300" r:id="rId1"/>
  <headerFooter>
    <oddHeader>&amp;R（2022.11版）</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ABD728-4DFC-482C-965F-779079CF2CD1}">
          <x14:formula1>
            <xm:f>'【入札】旅費(航空賃) '!$A$8:$A$15</xm:f>
          </x14:formula1>
          <xm:sqref>A7:A18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topLeftCell="A10" zoomScaleNormal="100" workbookViewId="0"/>
  </sheetViews>
  <sheetFormatPr defaultColWidth="8.6640625" defaultRowHeight="14"/>
  <cols>
    <col min="1" max="1" width="31.08203125" style="34" customWidth="1"/>
    <col min="2" max="2" width="15.6640625" style="34" customWidth="1"/>
    <col min="3" max="3" width="15.08203125" style="34" customWidth="1"/>
    <col min="4" max="4" width="8.6640625" style="34"/>
    <col min="5" max="6" width="15.08203125" style="34" customWidth="1"/>
    <col min="7" max="16384" width="8.6640625" style="34"/>
  </cols>
  <sheetData>
    <row r="1" spans="1:14">
      <c r="F1" s="35" t="s">
        <v>27</v>
      </c>
    </row>
    <row r="2" spans="1:14" ht="14.15" customHeight="1">
      <c r="N2" s="35"/>
    </row>
    <row r="3" spans="1:14" ht="20.149999999999999" customHeight="1" thickBot="1">
      <c r="A3" s="39" t="s">
        <v>98</v>
      </c>
      <c r="B3" s="48"/>
      <c r="C3" s="37">
        <f>ROUNDDOWN(E12,-3)</f>
        <v>0</v>
      </c>
      <c r="D3" s="34" t="s">
        <v>29</v>
      </c>
    </row>
    <row r="4" spans="1:14" ht="20.149999999999999" customHeight="1" thickBot="1">
      <c r="A4" s="49" t="s">
        <v>48</v>
      </c>
      <c r="B4" s="50" t="s">
        <v>49</v>
      </c>
      <c r="C4" s="50" t="s">
        <v>50</v>
      </c>
      <c r="D4" s="50" t="s">
        <v>51</v>
      </c>
      <c r="E4" s="50" t="s">
        <v>33</v>
      </c>
      <c r="F4" s="51" t="s">
        <v>52</v>
      </c>
    </row>
    <row r="5" spans="1:14" ht="20.149999999999999" customHeight="1" thickTop="1">
      <c r="A5" s="52"/>
      <c r="B5" s="53"/>
      <c r="C5" s="54"/>
      <c r="D5" s="55"/>
      <c r="E5" s="56" t="str">
        <f>IF(A5="","",C5*D5)</f>
        <v/>
      </c>
      <c r="F5" s="57"/>
    </row>
    <row r="6" spans="1:14" ht="20.149999999999999" customHeight="1">
      <c r="A6" s="52"/>
      <c r="B6" s="53"/>
      <c r="C6" s="54"/>
      <c r="D6" s="55"/>
      <c r="E6" s="56" t="str">
        <f t="shared" ref="E6:E11" si="0">IF(A6="","",C6*D6)</f>
        <v/>
      </c>
      <c r="F6" s="57"/>
    </row>
    <row r="7" spans="1:14" ht="20.149999999999999" customHeight="1">
      <c r="A7" s="52"/>
      <c r="B7" s="53"/>
      <c r="C7" s="54"/>
      <c r="D7" s="55"/>
      <c r="E7" s="56" t="str">
        <f t="shared" si="0"/>
        <v/>
      </c>
      <c r="F7" s="57"/>
    </row>
    <row r="8" spans="1:14" ht="20.149999999999999" customHeight="1">
      <c r="A8" s="52"/>
      <c r="B8" s="53"/>
      <c r="C8" s="54"/>
      <c r="D8" s="55"/>
      <c r="E8" s="56" t="str">
        <f t="shared" si="0"/>
        <v/>
      </c>
      <c r="F8" s="57"/>
    </row>
    <row r="9" spans="1:14" ht="20.149999999999999" customHeight="1">
      <c r="A9" s="52"/>
      <c r="B9" s="53"/>
      <c r="C9" s="54"/>
      <c r="D9" s="55"/>
      <c r="E9" s="58" t="str">
        <f t="shared" si="0"/>
        <v/>
      </c>
      <c r="F9" s="59"/>
    </row>
    <row r="10" spans="1:14" ht="20.149999999999999" customHeight="1">
      <c r="A10" s="60"/>
      <c r="B10" s="61"/>
      <c r="C10" s="62"/>
      <c r="D10" s="63"/>
      <c r="E10" s="58" t="str">
        <f t="shared" si="0"/>
        <v/>
      </c>
      <c r="F10" s="59"/>
    </row>
    <row r="11" spans="1:14" ht="20.149999999999999" customHeight="1" thickBot="1">
      <c r="A11" s="64"/>
      <c r="B11" s="65"/>
      <c r="C11" s="66"/>
      <c r="D11" s="67"/>
      <c r="E11" s="68" t="str">
        <f t="shared" si="0"/>
        <v/>
      </c>
      <c r="F11" s="69"/>
    </row>
    <row r="12" spans="1:14" ht="20.149999999999999" customHeight="1" thickTop="1" thickBot="1">
      <c r="A12" s="250" t="s">
        <v>53</v>
      </c>
      <c r="B12" s="251"/>
      <c r="C12" s="251"/>
      <c r="D12" s="251"/>
      <c r="E12" s="70">
        <f>SUM(E5:E11)</f>
        <v>0</v>
      </c>
      <c r="F12" s="71"/>
    </row>
    <row r="13" spans="1:14" ht="20.149999999999999" customHeight="1">
      <c r="A13" s="72"/>
      <c r="B13" s="72"/>
      <c r="C13" s="72"/>
      <c r="D13" s="72"/>
      <c r="E13" s="73"/>
      <c r="F13" s="74"/>
    </row>
    <row r="14" spans="1:14" ht="20.149999999999999" customHeight="1" thickBot="1">
      <c r="A14" s="38" t="s">
        <v>99</v>
      </c>
      <c r="B14" s="75"/>
      <c r="C14" s="37">
        <f>ROUNDDOWN(E21,-3)</f>
        <v>0</v>
      </c>
      <c r="D14" s="34" t="s">
        <v>29</v>
      </c>
    </row>
    <row r="15" spans="1:14" ht="20.149999999999999" customHeight="1" thickBot="1">
      <c r="A15" s="49" t="s">
        <v>48</v>
      </c>
      <c r="B15" s="50" t="s">
        <v>49</v>
      </c>
      <c r="C15" s="50" t="s">
        <v>50</v>
      </c>
      <c r="D15" s="50" t="s">
        <v>51</v>
      </c>
      <c r="E15" s="50" t="s">
        <v>33</v>
      </c>
      <c r="F15" s="51" t="s">
        <v>52</v>
      </c>
    </row>
    <row r="16" spans="1:14" ht="20.149999999999999" customHeight="1" thickTop="1">
      <c r="A16" s="52"/>
      <c r="B16" s="53"/>
      <c r="C16" s="54"/>
      <c r="D16" s="55"/>
      <c r="E16" s="56" t="str">
        <f>IF(A16="","",C16*D16)</f>
        <v/>
      </c>
      <c r="F16" s="57"/>
    </row>
    <row r="17" spans="1:6" ht="20.149999999999999" customHeight="1">
      <c r="A17" s="52"/>
      <c r="B17" s="53"/>
      <c r="C17" s="54"/>
      <c r="D17" s="55"/>
      <c r="E17" s="56" t="str">
        <f>IF(A17="","",C17*D17)</f>
        <v/>
      </c>
      <c r="F17" s="57"/>
    </row>
    <row r="18" spans="1:6" ht="20.149999999999999" customHeight="1">
      <c r="A18" s="52"/>
      <c r="B18" s="53"/>
      <c r="C18" s="54"/>
      <c r="D18" s="55"/>
      <c r="E18" s="56" t="str">
        <f>IF(A18="","",C18*D18)</f>
        <v/>
      </c>
      <c r="F18" s="57"/>
    </row>
    <row r="19" spans="1:6" ht="20.149999999999999" customHeight="1">
      <c r="A19" s="52"/>
      <c r="B19" s="53"/>
      <c r="C19" s="54"/>
      <c r="D19" s="55"/>
      <c r="E19" s="56" t="str">
        <f>IF(A19="","",C19*D19)</f>
        <v/>
      </c>
      <c r="F19" s="57"/>
    </row>
    <row r="20" spans="1:6" ht="20.149999999999999" customHeight="1" thickBot="1">
      <c r="A20" s="76"/>
      <c r="B20" s="77"/>
      <c r="C20" s="78"/>
      <c r="D20" s="79"/>
      <c r="E20" s="68" t="str">
        <f>IF(A20="","",C20*D20)</f>
        <v/>
      </c>
      <c r="F20" s="69"/>
    </row>
    <row r="21" spans="1:6" ht="20.149999999999999" customHeight="1" thickTop="1" thickBot="1">
      <c r="A21" s="250" t="s">
        <v>53</v>
      </c>
      <c r="B21" s="251"/>
      <c r="C21" s="251"/>
      <c r="D21" s="251"/>
      <c r="E21" s="70">
        <f>SUM(E16:E20)</f>
        <v>0</v>
      </c>
      <c r="F21" s="71"/>
    </row>
    <row r="22" spans="1:6" ht="20.149999999999999" customHeight="1">
      <c r="A22" s="72"/>
      <c r="B22" s="72"/>
      <c r="C22" s="72"/>
      <c r="D22" s="72"/>
      <c r="E22" s="73"/>
      <c r="F22" s="74"/>
    </row>
    <row r="23" spans="1:6" ht="20.149999999999999" customHeight="1" thickBot="1">
      <c r="A23" s="38" t="s">
        <v>100</v>
      </c>
      <c r="B23" s="75"/>
      <c r="C23" s="37">
        <f>ROUNDDOWN(E30,-3)</f>
        <v>0</v>
      </c>
      <c r="D23" s="34" t="s">
        <v>29</v>
      </c>
    </row>
    <row r="24" spans="1:6" ht="20.149999999999999" customHeight="1" thickBot="1">
      <c r="A24" s="49" t="s">
        <v>48</v>
      </c>
      <c r="B24" s="50" t="s">
        <v>49</v>
      </c>
      <c r="C24" s="50" t="s">
        <v>50</v>
      </c>
      <c r="D24" s="50" t="s">
        <v>51</v>
      </c>
      <c r="E24" s="50" t="s">
        <v>33</v>
      </c>
      <c r="F24" s="51" t="s">
        <v>52</v>
      </c>
    </row>
    <row r="25" spans="1:6" ht="20.149999999999999" customHeight="1" thickTop="1">
      <c r="A25" s="52"/>
      <c r="B25" s="53"/>
      <c r="C25" s="54"/>
      <c r="D25" s="55"/>
      <c r="E25" s="56" t="str">
        <f>IF(A25="","",C25*D25)</f>
        <v/>
      </c>
      <c r="F25" s="57"/>
    </row>
    <row r="26" spans="1:6" ht="20.149999999999999" customHeight="1">
      <c r="A26" s="52"/>
      <c r="B26" s="53"/>
      <c r="C26" s="54"/>
      <c r="D26" s="55"/>
      <c r="E26" s="56" t="str">
        <f>IF(A26="","",C26*D26)</f>
        <v/>
      </c>
      <c r="F26" s="57"/>
    </row>
    <row r="27" spans="1:6" ht="20.149999999999999" customHeight="1">
      <c r="A27" s="52"/>
      <c r="B27" s="53"/>
      <c r="C27" s="54"/>
      <c r="D27" s="55"/>
      <c r="E27" s="56" t="str">
        <f>IF(A27="","",C27*D27)</f>
        <v/>
      </c>
      <c r="F27" s="57"/>
    </row>
    <row r="28" spans="1:6" ht="20.149999999999999" customHeight="1">
      <c r="A28" s="60"/>
      <c r="B28" s="61"/>
      <c r="C28" s="62"/>
      <c r="D28" s="63"/>
      <c r="E28" s="58" t="str">
        <f>IF(A28="","",C28*D28)</f>
        <v/>
      </c>
      <c r="F28" s="59"/>
    </row>
    <row r="29" spans="1:6" ht="20.149999999999999" customHeight="1" thickBot="1">
      <c r="A29" s="64"/>
      <c r="B29" s="65"/>
      <c r="C29" s="66"/>
      <c r="D29" s="67"/>
      <c r="E29" s="68" t="str">
        <f>IF(A29="","",C29*D29)</f>
        <v/>
      </c>
      <c r="F29" s="69"/>
    </row>
    <row r="30" spans="1:6" ht="20.149999999999999" customHeight="1" thickTop="1" thickBot="1">
      <c r="A30" s="250" t="s">
        <v>53</v>
      </c>
      <c r="B30" s="251"/>
      <c r="C30" s="251"/>
      <c r="D30" s="251"/>
      <c r="E30" s="70">
        <f>SUM(E25:E29)</f>
        <v>0</v>
      </c>
      <c r="F30" s="71"/>
    </row>
    <row r="31" spans="1:6" ht="20.149999999999999" customHeight="1">
      <c r="A31" s="80"/>
      <c r="B31" s="80"/>
      <c r="C31" s="80"/>
      <c r="D31" s="80"/>
      <c r="E31" s="81"/>
      <c r="F31" s="82"/>
    </row>
    <row r="32" spans="1:6" ht="20.149999999999999" customHeight="1" thickBot="1">
      <c r="A32" s="38" t="s">
        <v>101</v>
      </c>
      <c r="B32" s="75"/>
      <c r="C32" s="37">
        <f>ROUNDDOWN(E39,-3)</f>
        <v>0</v>
      </c>
      <c r="D32" s="34" t="s">
        <v>29</v>
      </c>
    </row>
    <row r="33" spans="1:6" ht="20.149999999999999" customHeight="1" thickBot="1">
      <c r="A33" s="49" t="s">
        <v>48</v>
      </c>
      <c r="B33" s="50" t="s">
        <v>49</v>
      </c>
      <c r="C33" s="50" t="s">
        <v>50</v>
      </c>
      <c r="D33" s="50" t="s">
        <v>51</v>
      </c>
      <c r="E33" s="50" t="s">
        <v>33</v>
      </c>
      <c r="F33" s="51" t="s">
        <v>52</v>
      </c>
    </row>
    <row r="34" spans="1:6" ht="20.149999999999999" customHeight="1" thickTop="1">
      <c r="A34" s="52"/>
      <c r="B34" s="53"/>
      <c r="C34" s="54"/>
      <c r="D34" s="55"/>
      <c r="E34" s="56" t="str">
        <f>IF(A34="","",C34*D34)</f>
        <v/>
      </c>
      <c r="F34" s="57"/>
    </row>
    <row r="35" spans="1:6" ht="20.149999999999999" customHeight="1">
      <c r="A35" s="52"/>
      <c r="B35" s="53"/>
      <c r="C35" s="54"/>
      <c r="D35" s="55"/>
      <c r="E35" s="56" t="str">
        <f>IF(A35="","",C35*D35)</f>
        <v/>
      </c>
      <c r="F35" s="57"/>
    </row>
    <row r="36" spans="1:6" ht="20.149999999999999" customHeight="1">
      <c r="A36" s="52"/>
      <c r="B36" s="53"/>
      <c r="C36" s="54"/>
      <c r="D36" s="55"/>
      <c r="E36" s="56" t="str">
        <f>IF(A36="","",C36*D36)</f>
        <v/>
      </c>
      <c r="F36" s="57"/>
    </row>
    <row r="37" spans="1:6" ht="20.149999999999999" customHeight="1">
      <c r="A37" s="60"/>
      <c r="B37" s="61"/>
      <c r="C37" s="62"/>
      <c r="D37" s="63"/>
      <c r="E37" s="58" t="str">
        <f>IF(A37="","",C37*D37)</f>
        <v/>
      </c>
      <c r="F37" s="59"/>
    </row>
    <row r="38" spans="1:6" ht="20.149999999999999" customHeight="1" thickBot="1">
      <c r="A38" s="64"/>
      <c r="B38" s="65"/>
      <c r="C38" s="66"/>
      <c r="D38" s="67"/>
      <c r="E38" s="68" t="str">
        <f>IF(A38="","",C38*D38)</f>
        <v/>
      </c>
      <c r="F38" s="69"/>
    </row>
    <row r="39" spans="1:6" ht="20.149999999999999" customHeight="1" thickTop="1" thickBot="1">
      <c r="A39" s="250" t="s">
        <v>53</v>
      </c>
      <c r="B39" s="251"/>
      <c r="C39" s="251"/>
      <c r="D39" s="251"/>
      <c r="E39" s="70">
        <f>SUM(E34:E38)</f>
        <v>0</v>
      </c>
      <c r="F39" s="71"/>
    </row>
    <row r="40" spans="1:6" ht="20.149999999999999" customHeight="1"/>
  </sheetData>
  <mergeCells count="4">
    <mergeCell ref="A12:D12"/>
    <mergeCell ref="A21:D21"/>
    <mergeCell ref="A39:D39"/>
    <mergeCell ref="A30:D30"/>
  </mergeCells>
  <phoneticPr fontId="5"/>
  <pageMargins left="0.70866141732283472" right="0.70866141732283472" top="0.74803149606299213" bottom="0.74803149606299213" header="0.31496062992125984" footer="0.31496062992125984"/>
  <pageSetup paperSize="9" scale="81" fitToHeight="0" orientation="portrait" horizontalDpi="300" verticalDpi="300" r:id="rId1"/>
  <headerFooter>
    <oddHeader>&amp;R（2022.11版）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view="pageBreakPreview" zoomScale="90" zoomScaleNormal="80" zoomScaleSheetLayoutView="90" workbookViewId="0"/>
  </sheetViews>
  <sheetFormatPr defaultRowHeight="14"/>
  <cols>
    <col min="1" max="1" width="23.58203125" customWidth="1"/>
    <col min="2" max="2" width="9" customWidth="1"/>
    <col min="3" max="3" width="12.58203125" customWidth="1"/>
    <col min="7" max="7" width="17.6640625" customWidth="1"/>
    <col min="8" max="8" width="15.08203125" customWidth="1"/>
  </cols>
  <sheetData>
    <row r="1" spans="1:8">
      <c r="H1" s="2" t="s">
        <v>27</v>
      </c>
    </row>
    <row r="2" spans="1:8">
      <c r="A2" s="1"/>
    </row>
    <row r="3" spans="1:8" ht="20.149999999999999" customHeight="1">
      <c r="A3" s="4" t="s">
        <v>102</v>
      </c>
      <c r="B3" s="4" t="s">
        <v>28</v>
      </c>
      <c r="C3" s="3">
        <f>C4</f>
        <v>0</v>
      </c>
      <c r="D3" t="s">
        <v>7</v>
      </c>
    </row>
    <row r="4" spans="1:8" ht="20.149999999999999" customHeight="1" thickBot="1">
      <c r="A4" s="1"/>
      <c r="C4" s="3">
        <f>ROUNDDOWN(G15,-3)</f>
        <v>0</v>
      </c>
      <c r="D4" s="34" t="s">
        <v>29</v>
      </c>
      <c r="E4" s="34"/>
      <c r="F4" s="34"/>
    </row>
    <row r="5" spans="1:8" ht="20.149999999999999" customHeight="1">
      <c r="A5" s="245" t="s">
        <v>30</v>
      </c>
      <c r="B5" s="22" t="s">
        <v>31</v>
      </c>
      <c r="C5" s="234" t="s">
        <v>32</v>
      </c>
      <c r="D5" s="260" t="s">
        <v>104</v>
      </c>
      <c r="E5" s="261"/>
      <c r="F5" s="262"/>
      <c r="G5" s="234" t="s">
        <v>33</v>
      </c>
      <c r="H5" s="258" t="s">
        <v>15</v>
      </c>
    </row>
    <row r="6" spans="1:8" ht="20.149999999999999" customHeight="1" thickBot="1">
      <c r="A6" s="246"/>
      <c r="B6" s="21" t="s">
        <v>34</v>
      </c>
      <c r="C6" s="236"/>
      <c r="D6" s="127" t="s">
        <v>105</v>
      </c>
      <c r="E6" s="127" t="s">
        <v>106</v>
      </c>
      <c r="F6" s="127" t="s">
        <v>107</v>
      </c>
      <c r="G6" s="236"/>
      <c r="H6" s="259"/>
    </row>
    <row r="7" spans="1:8" ht="20.149999999999999" customHeight="1" thickTop="1">
      <c r="A7" s="11"/>
      <c r="B7" s="20" t="str">
        <f>IF(A7="","",VLOOKUP(A7,'【入札】旅費(その他)'!$A$7:$B$18,2))</f>
        <v/>
      </c>
      <c r="C7" s="29"/>
      <c r="D7" s="137"/>
      <c r="E7" s="137"/>
      <c r="F7" s="137"/>
      <c r="G7" s="10" t="str">
        <f t="shared" ref="G7:G14" si="0">IF(A7="","",C7*F7)</f>
        <v/>
      </c>
      <c r="H7" s="12"/>
    </row>
    <row r="8" spans="1:8" ht="20.149999999999999" customHeight="1">
      <c r="A8" s="11"/>
      <c r="B8" s="20" t="str">
        <f>IF(A8="","",VLOOKUP(A8,'【入札】旅費(その他)'!$A$7:$B$18,2))</f>
        <v/>
      </c>
      <c r="C8" s="29"/>
      <c r="D8" s="137"/>
      <c r="E8" s="137"/>
      <c r="F8" s="137"/>
      <c r="G8" s="10" t="str">
        <f t="shared" si="0"/>
        <v/>
      </c>
      <c r="H8" s="13"/>
    </row>
    <row r="9" spans="1:8" ht="20.149999999999999" customHeight="1">
      <c r="A9" s="11"/>
      <c r="B9" s="20" t="str">
        <f>IF(A9="","",VLOOKUP(A9,'【入札】旅費(その他)'!$A$7:$B$18,2))</f>
        <v/>
      </c>
      <c r="C9" s="29"/>
      <c r="D9" s="137"/>
      <c r="E9" s="137"/>
      <c r="F9" s="137"/>
      <c r="G9" s="10" t="str">
        <f t="shared" si="0"/>
        <v/>
      </c>
      <c r="H9" s="13"/>
    </row>
    <row r="10" spans="1:8" ht="20.149999999999999" customHeight="1">
      <c r="A10" s="11"/>
      <c r="B10" s="20" t="str">
        <f>IF(A10="","",VLOOKUP(A10,'【入札】旅費(その他)'!$A$7:$B$18,2))</f>
        <v/>
      </c>
      <c r="C10" s="29"/>
      <c r="D10" s="137"/>
      <c r="E10" s="137"/>
      <c r="F10" s="137"/>
      <c r="G10" s="10" t="str">
        <f t="shared" si="0"/>
        <v/>
      </c>
      <c r="H10" s="13"/>
    </row>
    <row r="11" spans="1:8" ht="20.149999999999999" customHeight="1">
      <c r="A11" s="11"/>
      <c r="B11" s="20" t="str">
        <f>IF(A11="","",VLOOKUP(A11,'【入札】旅費(その他)'!$A$7:$B$18,2))</f>
        <v/>
      </c>
      <c r="C11" s="29"/>
      <c r="D11" s="137"/>
      <c r="E11" s="137"/>
      <c r="F11" s="137"/>
      <c r="G11" s="10" t="str">
        <f t="shared" si="0"/>
        <v/>
      </c>
      <c r="H11" s="13"/>
    </row>
    <row r="12" spans="1:8" ht="20.149999999999999" customHeight="1">
      <c r="A12" s="11"/>
      <c r="B12" s="20" t="str">
        <f>IF(A12="","",VLOOKUP(A12,'【入札】旅費(その他)'!$A$7:$B$18,2))</f>
        <v/>
      </c>
      <c r="C12" s="29"/>
      <c r="D12" s="137"/>
      <c r="E12" s="137"/>
      <c r="F12" s="137"/>
      <c r="G12" s="10" t="str">
        <f t="shared" si="0"/>
        <v/>
      </c>
      <c r="H12" s="13"/>
    </row>
    <row r="13" spans="1:8" ht="20.149999999999999" customHeight="1">
      <c r="A13" s="11"/>
      <c r="B13" s="20" t="str">
        <f>IF(A13="","",VLOOKUP(A13,'【入札】旅費(その他)'!$A$7:$B$18,2))</f>
        <v/>
      </c>
      <c r="C13" s="31"/>
      <c r="D13" s="138"/>
      <c r="E13" s="138"/>
      <c r="F13" s="137"/>
      <c r="G13" s="10" t="str">
        <f t="shared" si="0"/>
        <v/>
      </c>
      <c r="H13" s="13"/>
    </row>
    <row r="14" spans="1:8" ht="20.149999999999999" customHeight="1" thickBot="1">
      <c r="A14" s="40"/>
      <c r="B14" s="127" t="str">
        <f>IF(A14="","",VLOOKUP(A14,'【入札】旅費(その他)'!$A$7:$B$18,2))</f>
        <v/>
      </c>
      <c r="C14" s="46"/>
      <c r="D14" s="139"/>
      <c r="E14" s="139"/>
      <c r="F14" s="141"/>
      <c r="G14" s="18" t="str">
        <f t="shared" si="0"/>
        <v/>
      </c>
      <c r="H14" s="14"/>
    </row>
    <row r="15" spans="1:8" ht="20.149999999999999" customHeight="1" thickTop="1" thickBot="1">
      <c r="A15" s="243" t="s">
        <v>35</v>
      </c>
      <c r="B15" s="244"/>
      <c r="C15" s="244"/>
      <c r="D15" s="140">
        <f>SUM(D7:D14)</f>
        <v>0</v>
      </c>
      <c r="E15" s="140">
        <f>SUM(E7:E14)</f>
        <v>0</v>
      </c>
      <c r="F15" s="140">
        <f>SUM(F7:F14)</f>
        <v>0</v>
      </c>
      <c r="G15" s="16">
        <f>SUM(G7:G14)</f>
        <v>0</v>
      </c>
      <c r="H15" s="8"/>
    </row>
    <row r="16" spans="1:8" ht="20.149999999999999" customHeight="1">
      <c r="A16" s="1"/>
    </row>
    <row r="17" spans="1:9" ht="20.149999999999999" customHeight="1">
      <c r="A17" s="4" t="s">
        <v>103</v>
      </c>
      <c r="B17" s="4"/>
      <c r="C17" s="3">
        <f>C3*(B20/(1-B20))</f>
        <v>0</v>
      </c>
      <c r="D17" t="s">
        <v>7</v>
      </c>
    </row>
    <row r="18" spans="1:9" ht="20.149999999999999" customHeight="1">
      <c r="A18" s="5"/>
      <c r="B18" s="6"/>
      <c r="C18" s="3">
        <f>ROUNDDOWN(C17,-3)</f>
        <v>0</v>
      </c>
      <c r="D18" s="34" t="s">
        <v>29</v>
      </c>
      <c r="E18" s="34"/>
      <c r="F18" s="34"/>
    </row>
    <row r="19" spans="1:9" ht="9" customHeight="1" thickBot="1">
      <c r="A19" s="143"/>
      <c r="G19" s="143"/>
    </row>
    <row r="20" spans="1:9" ht="26.4" customHeight="1">
      <c r="A20" s="153" t="s">
        <v>111</v>
      </c>
      <c r="B20" s="154">
        <v>0.35</v>
      </c>
      <c r="C20" s="155"/>
      <c r="D20" s="156"/>
      <c r="E20" s="154"/>
      <c r="F20" s="156"/>
      <c r="G20" s="157"/>
    </row>
    <row r="21" spans="1:9" ht="26.4" customHeight="1" thickBot="1">
      <c r="A21" s="158" t="s">
        <v>110</v>
      </c>
      <c r="B21" s="121"/>
      <c r="C21" s="159"/>
      <c r="D21" s="159"/>
      <c r="E21" s="160"/>
      <c r="F21" s="161"/>
      <c r="G21" s="162"/>
    </row>
    <row r="22" spans="1:9" ht="34.25" customHeight="1" thickBot="1">
      <c r="A22" s="252" t="s">
        <v>136</v>
      </c>
      <c r="B22" s="253"/>
      <c r="C22" s="253"/>
      <c r="D22" s="253"/>
      <c r="E22" s="253"/>
      <c r="F22" s="253"/>
      <c r="G22" s="254"/>
    </row>
    <row r="23" spans="1:9">
      <c r="A23" s="143"/>
      <c r="B23" s="143"/>
      <c r="C23" s="143"/>
      <c r="D23" s="143"/>
      <c r="E23" s="147"/>
      <c r="F23" s="145"/>
      <c r="G23" s="143"/>
    </row>
    <row r="24" spans="1:9" ht="27" customHeight="1">
      <c r="A24" s="4" t="s">
        <v>126</v>
      </c>
      <c r="B24" s="143"/>
      <c r="C24" s="3">
        <f>(C3+【入札】総表!B17+C18)*(C27/(1-C27))</f>
        <v>0</v>
      </c>
      <c r="D24" t="s">
        <v>7</v>
      </c>
      <c r="E24" s="147"/>
      <c r="F24" s="145"/>
      <c r="G24" s="144"/>
    </row>
    <row r="25" spans="1:9" ht="17.399999999999999" customHeight="1">
      <c r="A25" s="4"/>
      <c r="B25" s="143"/>
      <c r="C25" s="3">
        <f>ROUNDDOWN(C24,-3)</f>
        <v>0</v>
      </c>
      <c r="D25" s="34" t="s">
        <v>29</v>
      </c>
      <c r="E25" s="147"/>
      <c r="F25" s="145"/>
      <c r="G25" s="144"/>
    </row>
    <row r="26" spans="1:9" ht="10.75" customHeight="1" thickBot="1">
      <c r="A26" s="4"/>
      <c r="B26" s="143"/>
      <c r="C26" s="143"/>
      <c r="D26" s="143"/>
      <c r="E26" s="147"/>
      <c r="F26" s="145"/>
      <c r="G26" s="144"/>
    </row>
    <row r="27" spans="1:9" ht="25.25" customHeight="1">
      <c r="A27" s="163" t="s">
        <v>125</v>
      </c>
      <c r="B27" s="164"/>
      <c r="C27" s="165">
        <v>0.35</v>
      </c>
      <c r="D27" s="165"/>
      <c r="E27" s="155"/>
      <c r="F27" s="156"/>
      <c r="G27" s="172"/>
      <c r="H27" s="164"/>
      <c r="I27" s="173"/>
    </row>
    <row r="28" spans="1:9" ht="25.25" customHeight="1" thickBot="1">
      <c r="A28" s="175" t="s">
        <v>124</v>
      </c>
      <c r="B28" s="121"/>
      <c r="C28" s="176"/>
      <c r="D28" s="176"/>
      <c r="E28" s="177"/>
      <c r="F28" s="161"/>
      <c r="G28" s="159"/>
      <c r="H28" s="121"/>
      <c r="I28" s="174"/>
    </row>
    <row r="29" spans="1:9" ht="66.650000000000006" customHeight="1" thickBot="1">
      <c r="A29" s="255" t="s">
        <v>139</v>
      </c>
      <c r="B29" s="256"/>
      <c r="C29" s="256"/>
      <c r="D29" s="256"/>
      <c r="E29" s="256"/>
      <c r="F29" s="256"/>
      <c r="G29" s="256"/>
      <c r="H29" s="256"/>
      <c r="I29" s="257"/>
    </row>
  </sheetData>
  <mergeCells count="8">
    <mergeCell ref="A22:G22"/>
    <mergeCell ref="A29:I29"/>
    <mergeCell ref="H5:H6"/>
    <mergeCell ref="A5:A6"/>
    <mergeCell ref="C5:C6"/>
    <mergeCell ref="G5:G6"/>
    <mergeCell ref="A15:C15"/>
    <mergeCell ref="D5:F5"/>
  </mergeCells>
  <phoneticPr fontId="5"/>
  <pageMargins left="0.70866141732283472" right="0.70866141732283472" top="0.74803149606299213" bottom="0.74803149606299213" header="0.31496062992125984" footer="0.31496062992125984"/>
  <pageSetup paperSize="9" scale="72" fitToHeight="0" orientation="portrait" horizontalDpi="300" verticalDpi="300" r:id="rId1"/>
  <headerFooter>
    <oddHeader>&amp;R（2022.11版）</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DF8E23-C307-4676-8C95-389944259050}">
          <x14:formula1>
            <xm:f>'【入札】旅費(航空賃) '!$A$8:$A$15</xm:f>
          </x14:formula1>
          <xm:sqref>A7:A14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4"/>
  <sheetViews>
    <sheetView view="pageBreakPreview" zoomScaleNormal="100" zoomScaleSheetLayoutView="100" workbookViewId="0"/>
  </sheetViews>
  <sheetFormatPr defaultColWidth="8.6640625" defaultRowHeight="14"/>
  <cols>
    <col min="1" max="1" width="39.08203125" style="34" customWidth="1"/>
    <col min="2" max="2" width="15.6640625" style="34" customWidth="1"/>
    <col min="3" max="3" width="15.08203125" style="34" customWidth="1"/>
    <col min="4" max="4" width="8.6640625" style="34"/>
    <col min="5" max="6" width="15.08203125" style="34" customWidth="1"/>
    <col min="7" max="16384" width="8.6640625" style="34"/>
  </cols>
  <sheetData>
    <row r="1" spans="1:14">
      <c r="F1" s="35"/>
    </row>
    <row r="2" spans="1:14" ht="14.15" customHeight="1">
      <c r="N2" s="35"/>
    </row>
    <row r="3" spans="1:14" ht="20.149999999999999" customHeight="1" thickBot="1">
      <c r="A3" s="38" t="s">
        <v>132</v>
      </c>
      <c r="B3" s="75"/>
      <c r="C3" s="37">
        <f>ROUNDDOWN(E12,-3)</f>
        <v>0</v>
      </c>
      <c r="D3" s="34" t="s">
        <v>29</v>
      </c>
    </row>
    <row r="4" spans="1:14" ht="20.149999999999999" customHeight="1" thickBot="1">
      <c r="A4" s="49" t="s">
        <v>48</v>
      </c>
      <c r="B4" s="50" t="s">
        <v>49</v>
      </c>
      <c r="C4" s="50" t="s">
        <v>50</v>
      </c>
      <c r="D4" s="50" t="s">
        <v>51</v>
      </c>
      <c r="E4" s="50" t="s">
        <v>33</v>
      </c>
      <c r="F4" s="51" t="s">
        <v>52</v>
      </c>
    </row>
    <row r="5" spans="1:14" ht="20.149999999999999" customHeight="1" thickTop="1">
      <c r="A5" s="52" t="s">
        <v>54</v>
      </c>
      <c r="B5" s="53"/>
      <c r="C5" s="54"/>
      <c r="D5" s="55"/>
      <c r="E5" s="56">
        <f t="shared" ref="E5:E11" si="0">IF(A5="","",C5*D5)</f>
        <v>0</v>
      </c>
      <c r="F5" s="57"/>
    </row>
    <row r="6" spans="1:14" ht="20.149999999999999" customHeight="1">
      <c r="A6" s="52" t="s">
        <v>55</v>
      </c>
      <c r="B6" s="53" t="s">
        <v>56</v>
      </c>
      <c r="C6" s="54"/>
      <c r="D6" s="55"/>
      <c r="E6" s="56">
        <f t="shared" si="0"/>
        <v>0</v>
      </c>
      <c r="F6" s="57"/>
    </row>
    <row r="7" spans="1:14" ht="20.149999999999999" customHeight="1">
      <c r="A7" s="52" t="s">
        <v>57</v>
      </c>
      <c r="B7" s="53" t="s">
        <v>56</v>
      </c>
      <c r="C7" s="54"/>
      <c r="D7" s="55"/>
      <c r="E7" s="56">
        <f t="shared" si="0"/>
        <v>0</v>
      </c>
      <c r="F7" s="57"/>
    </row>
    <row r="8" spans="1:14" ht="20.149999999999999" customHeight="1">
      <c r="A8" s="52" t="s">
        <v>58</v>
      </c>
      <c r="B8" s="53"/>
      <c r="C8" s="54"/>
      <c r="D8" s="55"/>
      <c r="E8" s="56">
        <f t="shared" si="0"/>
        <v>0</v>
      </c>
      <c r="F8" s="57"/>
    </row>
    <row r="9" spans="1:14" ht="20.149999999999999" customHeight="1">
      <c r="A9" s="52" t="s">
        <v>59</v>
      </c>
      <c r="B9" s="53" t="s">
        <v>56</v>
      </c>
      <c r="C9" s="54"/>
      <c r="D9" s="55"/>
      <c r="E9" s="56">
        <f t="shared" si="0"/>
        <v>0</v>
      </c>
      <c r="F9" s="57"/>
    </row>
    <row r="10" spans="1:14" ht="20.149999999999999" customHeight="1">
      <c r="A10" s="52" t="s">
        <v>140</v>
      </c>
      <c r="B10" s="61"/>
      <c r="C10" s="54"/>
      <c r="D10" s="55"/>
      <c r="E10" s="56">
        <f t="shared" si="0"/>
        <v>0</v>
      </c>
      <c r="F10" s="59"/>
    </row>
    <row r="11" spans="1:14" ht="20.149999999999999" customHeight="1">
      <c r="A11" s="52">
        <v>11</v>
      </c>
      <c r="B11" s="61"/>
      <c r="C11" s="54"/>
      <c r="D11" s="55"/>
      <c r="E11" s="56">
        <f t="shared" si="0"/>
        <v>0</v>
      </c>
      <c r="F11" s="59"/>
    </row>
    <row r="12" spans="1:14" ht="20.149999999999999" customHeight="1" thickBot="1">
      <c r="A12" s="250" t="s">
        <v>53</v>
      </c>
      <c r="B12" s="251"/>
      <c r="C12" s="251"/>
      <c r="D12" s="251"/>
      <c r="E12" s="70">
        <f>SUM(E5:E11)</f>
        <v>0</v>
      </c>
      <c r="F12" s="71"/>
    </row>
    <row r="13" spans="1:14" ht="20.149999999999999" customHeight="1">
      <c r="A13" s="80"/>
      <c r="B13" s="80"/>
      <c r="C13" s="80"/>
      <c r="D13" s="80"/>
      <c r="E13" s="81"/>
      <c r="F13" s="82"/>
    </row>
    <row r="24" spans="6:6">
      <c r="F24" s="93"/>
    </row>
  </sheetData>
  <mergeCells count="1">
    <mergeCell ref="A12:D12"/>
  </mergeCells>
  <phoneticPr fontId="5"/>
  <pageMargins left="0.70866141732283472" right="0.70866141732283472" top="0.74803149606299213" bottom="0.74803149606299213" header="0.31496062992125984" footer="0.31496062992125984"/>
  <pageSetup paperSize="9" scale="75" fitToHeight="0" orientation="portrait" horizontalDpi="300" verticalDpi="300" r:id="rId1"/>
  <headerFooter>
    <oddHeader>&amp;R（2022.11版）</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1F22A-D6F0-41A4-A77B-51BC66BC405A}">
  <sheetPr>
    <pageSetUpPr fitToPage="1"/>
  </sheetPr>
  <dimension ref="A1:F22"/>
  <sheetViews>
    <sheetView view="pageBreakPreview" zoomScaleNormal="100" zoomScaleSheetLayoutView="100" workbookViewId="0"/>
  </sheetViews>
  <sheetFormatPr defaultColWidth="9" defaultRowHeight="14"/>
  <cols>
    <col min="1" max="1" width="2.08203125" style="142" customWidth="1"/>
    <col min="2" max="2" width="31.83203125" style="142" customWidth="1"/>
    <col min="3" max="3" width="17.83203125" style="142" customWidth="1"/>
    <col min="4" max="4" width="8.1640625" style="142" customWidth="1"/>
    <col min="5" max="5" width="46.5" style="142" customWidth="1"/>
    <col min="6" max="16384" width="9" style="142"/>
  </cols>
  <sheetData>
    <row r="1" spans="2:6" s="143" customFormat="1" ht="37.5" customHeight="1">
      <c r="B1" s="263" t="s">
        <v>127</v>
      </c>
      <c r="C1" s="263"/>
      <c r="D1" s="263"/>
      <c r="E1" s="263"/>
    </row>
    <row r="2" spans="2:6" s="143" customFormat="1" ht="19.75" customHeight="1">
      <c r="B2" s="178" t="s">
        <v>129</v>
      </c>
      <c r="C2" s="196">
        <f>(C8)*(C4/(1-C4))</f>
        <v>0</v>
      </c>
      <c r="D2" s="144" t="s">
        <v>22</v>
      </c>
      <c r="E2" s="147"/>
    </row>
    <row r="3" spans="2:6" s="143" customFormat="1" ht="19.75" customHeight="1">
      <c r="B3" s="178"/>
      <c r="C3" s="179">
        <f>ROUNDDOWN(C2,-3)</f>
        <v>0</v>
      </c>
      <c r="D3" s="34" t="s">
        <v>29</v>
      </c>
      <c r="E3" s="147"/>
    </row>
    <row r="4" spans="2:6" s="143" customFormat="1" ht="19.75" customHeight="1">
      <c r="B4" s="143" t="s">
        <v>109</v>
      </c>
      <c r="C4" s="195">
        <v>0.35</v>
      </c>
      <c r="D4" s="148"/>
      <c r="E4" s="147"/>
    </row>
    <row r="5" spans="2:6" s="143" customFormat="1" ht="19.75" customHeight="1">
      <c r="B5" s="144" t="s">
        <v>138</v>
      </c>
      <c r="C5" s="144"/>
      <c r="D5" s="144"/>
      <c r="E5" s="146"/>
    </row>
    <row r="6" spans="2:6" s="143" customFormat="1" ht="20.399999999999999" customHeight="1" thickBot="1">
      <c r="B6" s="197"/>
      <c r="C6" s="197"/>
      <c r="D6" s="197"/>
      <c r="E6" s="197"/>
    </row>
    <row r="7" spans="2:6" s="143" customFormat="1" ht="17.399999999999999" customHeight="1" thickBot="1">
      <c r="B7" s="185" t="s">
        <v>130</v>
      </c>
      <c r="C7" s="186" t="s">
        <v>128</v>
      </c>
      <c r="D7" s="187"/>
      <c r="E7" s="152"/>
    </row>
    <row r="8" spans="2:6" s="143" customFormat="1" ht="24.65" customHeight="1" thickBot="1">
      <c r="B8" s="188" t="s">
        <v>134</v>
      </c>
      <c r="C8" s="193">
        <f>C9+C15</f>
        <v>0</v>
      </c>
      <c r="D8" s="194" t="s">
        <v>23</v>
      </c>
      <c r="E8" s="151"/>
    </row>
    <row r="9" spans="2:6" s="143" customFormat="1" ht="18" customHeight="1" thickTop="1">
      <c r="B9" s="183" t="s">
        <v>131</v>
      </c>
      <c r="C9" s="198">
        <f>SUM(C10:C14)</f>
        <v>0</v>
      </c>
      <c r="D9" s="182" t="s">
        <v>7</v>
      </c>
      <c r="E9" s="151"/>
    </row>
    <row r="10" spans="2:6" s="143" customFormat="1" ht="23.25" customHeight="1">
      <c r="B10" s="181" t="s">
        <v>8</v>
      </c>
      <c r="C10" s="199"/>
      <c r="D10" s="180" t="s">
        <v>7</v>
      </c>
      <c r="E10" s="147"/>
      <c r="F10" s="149"/>
    </row>
    <row r="11" spans="2:6" s="143" customFormat="1" ht="23.25" customHeight="1">
      <c r="B11" s="181" t="s">
        <v>8</v>
      </c>
      <c r="C11" s="199"/>
      <c r="D11" s="180" t="s">
        <v>7</v>
      </c>
      <c r="E11" s="147"/>
      <c r="F11" s="149"/>
    </row>
    <row r="12" spans="2:6" s="143" customFormat="1" ht="23.25" customHeight="1">
      <c r="B12" s="181" t="s">
        <v>8</v>
      </c>
      <c r="C12" s="199"/>
      <c r="D12" s="180" t="s">
        <v>7</v>
      </c>
      <c r="E12" s="147"/>
      <c r="F12" s="149"/>
    </row>
    <row r="13" spans="2:6" s="143" customFormat="1" ht="23.25" customHeight="1">
      <c r="B13" s="181" t="s">
        <v>8</v>
      </c>
      <c r="C13" s="199"/>
      <c r="D13" s="180" t="s">
        <v>7</v>
      </c>
      <c r="E13" s="150"/>
      <c r="F13" s="149"/>
    </row>
    <row r="14" spans="2:6" s="143" customFormat="1" ht="23.25" customHeight="1" thickBot="1">
      <c r="B14" s="191" t="s">
        <v>8</v>
      </c>
      <c r="C14" s="200"/>
      <c r="D14" s="184" t="s">
        <v>7</v>
      </c>
      <c r="E14" s="150"/>
      <c r="F14" s="149"/>
    </row>
    <row r="15" spans="2:6" s="143" customFormat="1" ht="23.25" customHeight="1" thickTop="1" thickBot="1">
      <c r="B15" s="189" t="s">
        <v>133</v>
      </c>
      <c r="C15" s="192">
        <f>【※入札時不要】コロナ対策経費!C3</f>
        <v>0</v>
      </c>
      <c r="D15" s="190" t="s">
        <v>7</v>
      </c>
      <c r="E15" s="150"/>
      <c r="F15" s="149"/>
    </row>
    <row r="16" spans="2:6" s="143" customFormat="1" ht="23.25" customHeight="1">
      <c r="E16" s="147"/>
    </row>
    <row r="17" spans="1:5" s="143" customFormat="1" ht="66" customHeight="1">
      <c r="B17" s="264" t="s">
        <v>137</v>
      </c>
      <c r="C17" s="264"/>
      <c r="D17" s="264"/>
      <c r="E17" s="264"/>
    </row>
    <row r="18" spans="1:5" s="143" customFormat="1" ht="23.25" customHeight="1"/>
    <row r="19" spans="1:5" s="143" customFormat="1" ht="27.75" customHeight="1"/>
    <row r="20" spans="1:5" s="143" customFormat="1" ht="64.25" customHeight="1"/>
    <row r="22" spans="1:5" ht="88.5" customHeight="1">
      <c r="A22" s="265"/>
      <c r="B22" s="265"/>
      <c r="C22" s="265"/>
      <c r="D22" s="265"/>
      <c r="E22" s="265"/>
    </row>
  </sheetData>
  <mergeCells count="3">
    <mergeCell ref="B1:E1"/>
    <mergeCell ref="B17:E17"/>
    <mergeCell ref="A22:E22"/>
  </mergeCells>
  <phoneticPr fontId="5"/>
  <printOptions horizontalCentered="1"/>
  <pageMargins left="0.59055118110236227" right="0.59055118110236227" top="0.74803149606299213" bottom="0.6692913385826772" header="0.51181102362204722" footer="0.51181102362204722"/>
  <pageSetup paperSize="9" scale="79" orientation="portrait" r:id="rId1"/>
  <headerFooter alignWithMargins="0">
    <oddHeader>&amp;R（2022.11版）</oddHeader>
  </headerFooter>
  <colBreaks count="1" manualBreakCount="1">
    <brk id="1" max="1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7E6C1F-D130-4786-A843-65E893E3DD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0E8D7-216F-4E29-8074-EB039CD8909D}">
  <ds:schemaRefs>
    <ds:schemaRef ds:uri="http://schemas.microsoft.com/sharepoint/v3/contenttype/forms"/>
  </ds:schemaRefs>
</ds:datastoreItem>
</file>

<file path=customXml/itemProps3.xml><?xml version="1.0" encoding="utf-8"?>
<ds:datastoreItem xmlns:ds="http://schemas.openxmlformats.org/officeDocument/2006/customXml" ds:itemID="{F6AE4518-A895-4E99-8094-C38F9346EA2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使用方法</vt:lpstr>
      <vt:lpstr>【契約】契約金額内訳書</vt:lpstr>
      <vt:lpstr>【入札】総表</vt:lpstr>
      <vt:lpstr>【入札】旅費(航空賃) </vt:lpstr>
      <vt:lpstr>【入札】旅費(その他)</vt:lpstr>
      <vt:lpstr>【入札】一般業務費・機材費・再委託費</vt:lpstr>
      <vt:lpstr>【入札】直接人件費_その他原価_一般管理費</vt:lpstr>
      <vt:lpstr>【※入札時不要】コロナ対策経費</vt:lpstr>
      <vt:lpstr>【※入札時不要】一般管理費等（実費精算）</vt:lpstr>
      <vt:lpstr>業務従事者名簿</vt:lpstr>
      <vt:lpstr>データ</vt:lpstr>
      <vt:lpstr>【※入札時不要】コロナ対策経費!Print_Area</vt:lpstr>
      <vt:lpstr>'【※入札時不要】一般管理費等（実費精算）'!Print_Area</vt:lpstr>
      <vt:lpstr>【契約】契約金額内訳書!Print_Area</vt:lpstr>
      <vt:lpstr>【入札】総表!Print_Area</vt:lpstr>
      <vt:lpstr>業務従事者名簿!Print_Area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小菅;Tsuda.Haruka@jica.go.jp</dc:creator>
  <cp:keywords/>
  <dc:description/>
  <cp:lastModifiedBy>Yoshizawa, Shinobu[芳沢 忍]</cp:lastModifiedBy>
  <cp:revision/>
  <cp:lastPrinted>2023-03-13T06:05:19Z</cp:lastPrinted>
  <dcterms:created xsi:type="dcterms:W3CDTF">2021-05-25T06:39:19Z</dcterms:created>
  <dcterms:modified xsi:type="dcterms:W3CDTF">2023-03-13T06:05:37Z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