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22442\Desktop\国内業務　様式等\芳沢確認\精算\"/>
    </mc:Choice>
  </mc:AlternateContent>
  <xr:revisionPtr revIDLastSave="0" documentId="13_ncr:1_{52A789D3-A5F9-4634-A653-B61DCCDB9AA3}" xr6:coauthVersionLast="47" xr6:coauthVersionMax="47" xr10:uidLastSave="{00000000-0000-0000-0000-000000000000}"/>
  <bookViews>
    <workbookView xWindow="-110" yWindow="-110" windowWidth="19420" windowHeight="10560" tabRatio="879" xr2:uid="{6C58226A-CE98-4287-8512-1ADDDED40AF4}"/>
  </bookViews>
  <sheets>
    <sheet name="従事者基礎情報" sheetId="27" r:id="rId1"/>
    <sheet name="様式４ 内訳書" sheetId="1" r:id="rId2"/>
    <sheet name="様式５ 流用明細" sheetId="28" r:id="rId3"/>
    <sheet name="様式６ 直接人件費明細書 " sheetId="35" r:id="rId4"/>
    <sheet name="様式７ 業務従事者名簿 " sheetId="34" r:id="rId5"/>
    <sheet name="様式８ その他原価及び管理費等" sheetId="29" r:id="rId6"/>
    <sheet name="様式9 一般業務費" sheetId="13" r:id="rId7"/>
    <sheet name="様式10一般業務費出納簿 " sheetId="46" r:id="rId8"/>
    <sheet name="様式11 通訳傭上費・報告書作成費" sheetId="55" r:id="rId9"/>
    <sheet name="様式12 機材費" sheetId="56" r:id="rId10"/>
    <sheet name="様式13国内再委託費" sheetId="57" r:id="rId11"/>
    <sheet name="様式1４ 国内業務費" sheetId="62" r:id="rId12"/>
    <sheet name="【参考】様式15証書添付台紙 " sheetId="6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t15cl2it1" localSheetId="11">'様式1４ 国内業務費'!$A$29</definedName>
    <definedName name="at15cl2it2" localSheetId="11">'様式1４ 国内業務費'!#REF!</definedName>
    <definedName name="at15cl3" localSheetId="11">'様式1４ 国内業務費'!#REF!</definedName>
    <definedName name="DATA" localSheetId="12">#REF!</definedName>
    <definedName name="DATA" localSheetId="8">#REF!</definedName>
    <definedName name="DATA" localSheetId="11">#REF!</definedName>
    <definedName name="DATA">#REF!</definedName>
    <definedName name="_xlnm.Print_Area" localSheetId="12">'【参考】様式15証書添付台紙 '!$A$1:$E$15</definedName>
    <definedName name="_xlnm.Print_Area" localSheetId="7">'様式10一般業務費出納簿 '!$A$1:$F$33</definedName>
    <definedName name="_xlnm.Print_Area" localSheetId="9">'様式12 機材費'!$A$1:$G$32</definedName>
    <definedName name="_xlnm.Print_Area" localSheetId="10">様式13国内再委託費!$A$1:$H$16</definedName>
    <definedName name="_xlnm.Print_Area" localSheetId="11">'様式1４ 国内業務費'!$A$1:$E$40</definedName>
    <definedName name="_xlnm.Print_Area" localSheetId="1">'様式４ 内訳書'!$A$1:$J$19</definedName>
    <definedName name="_xlnm.Print_Area" localSheetId="3">'様式６ 直接人件費明細書 '!$A$1:$H$30</definedName>
    <definedName name="_xlnm.Print_Area" localSheetId="4">'様式７ 業務従事者名簿 '!$A$1:$G$25</definedName>
    <definedName name="ドルレート" localSheetId="12">#REF!</definedName>
    <definedName name="ドルレート" localSheetId="8">#REF!</definedName>
    <definedName name="ドルレート" localSheetId="11">#REF!</definedName>
    <definedName name="ドルレート">#REF!</definedName>
    <definedName name="間接費合計" localSheetId="12">#REF!</definedName>
    <definedName name="間接費合計" localSheetId="8">#REF!</definedName>
    <definedName name="間接費合計" localSheetId="11">#REF!</definedName>
    <definedName name="間接費合計">#REF!</definedName>
    <definedName name="基礎情報">[1]従事者基礎情報!$A$4:$G$23</definedName>
    <definedName name="基盤整備費合計" localSheetId="12">'[2]3.一般業務費（２）'!#REF!</definedName>
    <definedName name="基盤整備費合計" localSheetId="8">'[2]3.一般業務費（２）'!#REF!</definedName>
    <definedName name="基盤整備費合計" localSheetId="11">'[2]3.一般業務費（２）'!#REF!</definedName>
    <definedName name="基盤整備費合計">'[2]3.一般業務費（２）'!#REF!</definedName>
    <definedName name="基本人件費" localSheetId="12">#REF!</definedName>
    <definedName name="基本人件費" localSheetId="8">#REF!</definedName>
    <definedName name="基本人件費" localSheetId="11">#REF!</definedName>
    <definedName name="基本人件費">#REF!</definedName>
    <definedName name="技術交換費合計" localSheetId="12">#REF!</definedName>
    <definedName name="技術交換費合計" localSheetId="8">#REF!</definedName>
    <definedName name="技術交換費合計" localSheetId="11">#REF!</definedName>
    <definedName name="技術交換費合計">#REF!</definedName>
    <definedName name="勤務地">[3]月報2!$X$2:$X$4</definedName>
    <definedName name="契約">[4]様式1!$O$4:$O$6</definedName>
    <definedName name="契約年度" localSheetId="12">#REF!</definedName>
    <definedName name="契約年度" localSheetId="8">#REF!</definedName>
    <definedName name="契約年度" localSheetId="11">#REF!</definedName>
    <definedName name="契約年度">#REF!</definedName>
    <definedName name="経路">[4]様式2_4旅費!$C$26:$C$29</definedName>
    <definedName name="現地業務費合計" localSheetId="12">'[2]3.一般業務費（１）'!#REF!</definedName>
    <definedName name="現地業務費合計" localSheetId="8">'[2]3.一般業務費（１）'!#REF!</definedName>
    <definedName name="現地業務費合計" localSheetId="11">'[2]3.一般業務費（１）'!#REF!</definedName>
    <definedName name="現地業務費合計">'[2]3.一般業務費（１）'!#REF!</definedName>
    <definedName name="現地通貨">[5]LookUp!$B$3</definedName>
    <definedName name="現地通貨レート" localSheetId="12">#REF!</definedName>
    <definedName name="現地通貨レート" localSheetId="8">#REF!</definedName>
    <definedName name="現地通貨レート" localSheetId="11">#REF!</definedName>
    <definedName name="現地通貨レート">#REF!</definedName>
    <definedName name="口座種別">[3]入力シート!$G$2:$G$4</definedName>
    <definedName name="航空賃C" localSheetId="12">#REF!</definedName>
    <definedName name="航空賃C" localSheetId="8">#REF!</definedName>
    <definedName name="航空賃C" localSheetId="11">#REF!</definedName>
    <definedName name="航空賃C">#REF!</definedName>
    <definedName name="航空賃Y" localSheetId="12">#REF!</definedName>
    <definedName name="航空賃Y" localSheetId="8">#REF!</definedName>
    <definedName name="航空賃Y" localSheetId="11">#REF!</definedName>
    <definedName name="航空賃Y">#REF!</definedName>
    <definedName name="国内旅費" localSheetId="12">#REF!</definedName>
    <definedName name="国内旅費" localSheetId="8">#REF!</definedName>
    <definedName name="国内旅費" localSheetId="11">#REF!</definedName>
    <definedName name="国内旅費">#REF!</definedName>
    <definedName name="資機材費合計" localSheetId="12">#REF!</definedName>
    <definedName name="資機材費合計" localSheetId="8">#REF!</definedName>
    <definedName name="資機材費合計" localSheetId="11">#REF!</definedName>
    <definedName name="資機材費合計">#REF!</definedName>
    <definedName name="従事者基礎情報" localSheetId="12">[6]従事者基礎情報!$A$4:$G$23</definedName>
    <definedName name="従事者基礎情報" localSheetId="8">[7]従事者基礎情報!$A$4:$G$23</definedName>
    <definedName name="従事者基礎情報" localSheetId="11">[8]従事者基礎情報!$A$4:$G$23</definedName>
    <definedName name="従事者基礎情報">従事者基礎情報!$A$4:$G$23</definedName>
    <definedName name="処理">[9]単価!$G$3:$G$6</definedName>
    <definedName name="前払">'[3]別紙前払請求内訳 '!$K$2:$K$3</definedName>
    <definedName name="打合簿" localSheetId="12">#REF!</definedName>
    <definedName name="打合簿" localSheetId="8">#REF!</definedName>
    <definedName name="打合簿" localSheetId="11">#REF!</definedName>
    <definedName name="打合簿">#REF!</definedName>
    <definedName name="単価表" localSheetId="12">[6]従事者基礎情報!$I$5:$L$10</definedName>
    <definedName name="単価表" localSheetId="8">[7]従事者基礎情報!$I$5:$L$10</definedName>
    <definedName name="単価表" localSheetId="11">[8]従事者基礎情報!$I$5:$L$10</definedName>
    <definedName name="単価表">従事者基礎情報!$I$5:$L$10</definedName>
    <definedName name="地域" localSheetId="12">#REF!</definedName>
    <definedName name="地域" localSheetId="8">#REF!</definedName>
    <definedName name="地域" localSheetId="11">#REF!</definedName>
    <definedName name="地域">#REF!</definedName>
    <definedName name="調査旅費合計" localSheetId="12">#REF!</definedName>
    <definedName name="調査旅費合計" localSheetId="8">#REF!</definedName>
    <definedName name="調査旅費合計" localSheetId="11">#REF!</definedName>
    <definedName name="調査旅費合計">#REF!</definedName>
    <definedName name="直人費コンサル" localSheetId="12">#REF!</definedName>
    <definedName name="直人費コンサル" localSheetId="8">#REF!</definedName>
    <definedName name="直人費コンサル" localSheetId="11">#REF!</definedName>
    <definedName name="直人費コンサル">#REF!</definedName>
    <definedName name="直人費合計" localSheetId="12">#REF!</definedName>
    <definedName name="直人費合計" localSheetId="8">#REF!</definedName>
    <definedName name="直人費合計" localSheetId="11">#REF!</definedName>
    <definedName name="直人費合計">#REF!</definedName>
    <definedName name="通訳単価" localSheetId="12">#REF!</definedName>
    <definedName name="通訳単価" localSheetId="8">#REF!</definedName>
    <definedName name="通訳単価" localSheetId="11">#REF!</definedName>
    <definedName name="通訳単価">#REF!</definedName>
    <definedName name="内外選択">[9]単価!$F$3:$F$4</definedName>
    <definedName name="年度毎月額単価表">従事者基礎情報!$I$14:$N$20</definedName>
    <definedName name="分類">[4]従事者明細!$K$4:$K$7</definedName>
    <definedName name="報告書作成費合計" localSheetId="12">#REF!</definedName>
    <definedName name="報告書作成費合計" localSheetId="8">#REF!</definedName>
    <definedName name="報告書作成費合計" localSheetId="11">#REF!</definedName>
    <definedName name="報告書作成費合計">#REF!</definedName>
    <definedName name="様式番号" localSheetId="12">#REF!</definedName>
    <definedName name="様式番号" localSheetId="8">#REF!</definedName>
    <definedName name="様式番号" localSheetId="11">#REF!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62" l="1"/>
  <c r="C21" i="62"/>
  <c r="C17" i="62"/>
  <c r="C10" i="62"/>
  <c r="D14" i="57"/>
  <c r="D13" i="57"/>
  <c r="D12" i="57"/>
  <c r="D9" i="57"/>
  <c r="G29" i="56"/>
  <c r="E28" i="56"/>
  <c r="E27" i="56"/>
  <c r="E19" i="56"/>
  <c r="E18" i="56"/>
  <c r="E10" i="56"/>
  <c r="E9" i="56"/>
  <c r="E10" i="55"/>
  <c r="E11" i="55"/>
  <c r="F17" i="1"/>
  <c r="F16" i="1"/>
  <c r="H29" i="35"/>
  <c r="H28" i="35"/>
  <c r="D5" i="1" l="1"/>
  <c r="C25" i="62"/>
  <c r="C26" i="62" s="1"/>
  <c r="C37" i="62" s="1"/>
  <c r="C34" i="62"/>
  <c r="C35" i="62" s="1"/>
  <c r="F10" i="28" l="1"/>
  <c r="E10" i="28"/>
  <c r="D6" i="1" l="1"/>
  <c r="H10" i="35"/>
  <c r="H9" i="35"/>
  <c r="H11" i="35"/>
  <c r="H12" i="35"/>
  <c r="H13" i="35"/>
  <c r="H14" i="35"/>
  <c r="H15" i="35"/>
  <c r="H16" i="35"/>
  <c r="H17" i="35"/>
  <c r="H18" i="35"/>
  <c r="H19" i="35"/>
  <c r="H20" i="35"/>
  <c r="H21" i="35"/>
  <c r="H22" i="35"/>
  <c r="H23" i="35"/>
  <c r="E9" i="55"/>
  <c r="E8" i="55"/>
  <c r="E7" i="55"/>
  <c r="E6" i="55"/>
  <c r="E5" i="55"/>
  <c r="E22" i="55"/>
  <c r="D29" i="46"/>
  <c r="A29" i="46"/>
  <c r="B11" i="13"/>
  <c r="B12" i="13" s="1"/>
  <c r="F7" i="28"/>
  <c r="E7" i="28"/>
  <c r="E16" i="56"/>
  <c r="F24" i="35" l="1"/>
  <c r="E17" i="56" l="1"/>
  <c r="E15" i="56"/>
  <c r="F9" i="28" l="1"/>
  <c r="E9" i="28"/>
  <c r="F6" i="1"/>
  <c r="F6" i="28" l="1"/>
  <c r="F8" i="28"/>
  <c r="F11" i="28"/>
  <c r="G24" i="34"/>
  <c r="G23" i="34"/>
  <c r="G22" i="34"/>
  <c r="G21" i="34"/>
  <c r="G20" i="34"/>
  <c r="G19" i="34"/>
  <c r="G18" i="34"/>
  <c r="G17" i="34"/>
  <c r="G16" i="34"/>
  <c r="G15" i="34"/>
  <c r="G14" i="34"/>
  <c r="G13" i="34"/>
  <c r="G12" i="34"/>
  <c r="G11" i="34"/>
  <c r="G10" i="34"/>
  <c r="G9" i="34"/>
  <c r="G8" i="34"/>
  <c r="G7" i="34"/>
  <c r="G6" i="34"/>
  <c r="G5" i="34"/>
  <c r="F5" i="1"/>
  <c r="F18" i="1" s="1"/>
  <c r="J18" i="1" s="1"/>
  <c r="D16" i="1"/>
  <c r="B6" i="35"/>
  <c r="B7" i="35"/>
  <c r="B8" i="35"/>
  <c r="B9" i="35"/>
  <c r="B10" i="35"/>
  <c r="B11" i="35"/>
  <c r="B12" i="35"/>
  <c r="B13" i="35"/>
  <c r="B14" i="35"/>
  <c r="B15" i="35"/>
  <c r="B16" i="35"/>
  <c r="B17" i="35"/>
  <c r="B18" i="35"/>
  <c r="B19" i="35"/>
  <c r="B20" i="35"/>
  <c r="B21" i="35"/>
  <c r="B22" i="35"/>
  <c r="B23" i="35"/>
  <c r="F23" i="34"/>
  <c r="E23" i="34"/>
  <c r="D23" i="34"/>
  <c r="C23" i="34"/>
  <c r="B23" i="34"/>
  <c r="F14" i="34"/>
  <c r="E14" i="34"/>
  <c r="D14" i="34"/>
  <c r="C14" i="34"/>
  <c r="B14" i="34"/>
  <c r="F13" i="34"/>
  <c r="E13" i="34"/>
  <c r="D13" i="34"/>
  <c r="C13" i="34"/>
  <c r="B13" i="34"/>
  <c r="F12" i="34"/>
  <c r="E12" i="34"/>
  <c r="D12" i="34"/>
  <c r="C12" i="34"/>
  <c r="B12" i="34"/>
  <c r="F11" i="34"/>
  <c r="E11" i="34"/>
  <c r="D11" i="34"/>
  <c r="C11" i="34"/>
  <c r="B11" i="34"/>
  <c r="F10" i="34"/>
  <c r="E10" i="34"/>
  <c r="D10" i="34"/>
  <c r="C10" i="34"/>
  <c r="B10" i="34"/>
  <c r="F9" i="34"/>
  <c r="E9" i="34"/>
  <c r="D9" i="34"/>
  <c r="C9" i="34"/>
  <c r="B9" i="34"/>
  <c r="F18" i="34"/>
  <c r="E18" i="34"/>
  <c r="D18" i="34"/>
  <c r="C18" i="34"/>
  <c r="B18" i="34"/>
  <c r="F17" i="34"/>
  <c r="E17" i="34"/>
  <c r="D17" i="34"/>
  <c r="C17" i="34"/>
  <c r="B17" i="34"/>
  <c r="F16" i="34"/>
  <c r="E16" i="34"/>
  <c r="D16" i="34"/>
  <c r="C16" i="34"/>
  <c r="B16" i="34"/>
  <c r="F15" i="34"/>
  <c r="E15" i="34"/>
  <c r="D15" i="34"/>
  <c r="C15" i="34"/>
  <c r="B15" i="34"/>
  <c r="D5" i="35"/>
  <c r="E5" i="35" s="1"/>
  <c r="D6" i="35"/>
  <c r="E6" i="35" s="1"/>
  <c r="D7" i="35"/>
  <c r="E7" i="35" s="1"/>
  <c r="G7" i="35"/>
  <c r="H7" i="35" s="1"/>
  <c r="D8" i="35"/>
  <c r="E8" i="35" s="1"/>
  <c r="G8" i="35"/>
  <c r="H8" i="35" s="1"/>
  <c r="G9" i="35"/>
  <c r="G10" i="35"/>
  <c r="G11" i="35"/>
  <c r="G13" i="35"/>
  <c r="G14" i="35"/>
  <c r="G15" i="35"/>
  <c r="G16" i="35"/>
  <c r="G17" i="35"/>
  <c r="G18" i="35"/>
  <c r="G19" i="35"/>
  <c r="G21" i="35"/>
  <c r="G22" i="35"/>
  <c r="G23" i="35"/>
  <c r="G12" i="35"/>
  <c r="G20" i="35"/>
  <c r="D15" i="35"/>
  <c r="E15" i="35"/>
  <c r="C15" i="35"/>
  <c r="D14" i="35"/>
  <c r="E14" i="35"/>
  <c r="C14" i="35"/>
  <c r="D13" i="35"/>
  <c r="E13" i="35"/>
  <c r="C13" i="35"/>
  <c r="D12" i="35"/>
  <c r="E12" i="35"/>
  <c r="C12" i="35"/>
  <c r="D11" i="35"/>
  <c r="E11" i="35"/>
  <c r="C11" i="35"/>
  <c r="D10" i="35"/>
  <c r="E10" i="35"/>
  <c r="C10" i="35"/>
  <c r="D19" i="35"/>
  <c r="E19" i="35"/>
  <c r="C19" i="35"/>
  <c r="D18" i="35"/>
  <c r="E18" i="35"/>
  <c r="C18" i="35"/>
  <c r="D17" i="35"/>
  <c r="E17" i="35"/>
  <c r="C17" i="35"/>
  <c r="D16" i="35"/>
  <c r="E16" i="35"/>
  <c r="C16" i="35"/>
  <c r="D21" i="35"/>
  <c r="E21" i="35"/>
  <c r="C21" i="35"/>
  <c r="D20" i="35"/>
  <c r="E20" i="35"/>
  <c r="C20" i="35"/>
  <c r="D22" i="35"/>
  <c r="E22" i="35"/>
  <c r="C22" i="35"/>
  <c r="D23" i="35"/>
  <c r="E23" i="35"/>
  <c r="C23" i="35"/>
  <c r="D9" i="35"/>
  <c r="E9" i="35"/>
  <c r="C9" i="35"/>
  <c r="C8" i="35"/>
  <c r="C7" i="35"/>
  <c r="C6" i="35"/>
  <c r="C5" i="35"/>
  <c r="B5" i="35"/>
  <c r="F24" i="34"/>
  <c r="E24" i="34"/>
  <c r="D24" i="34"/>
  <c r="C24" i="34"/>
  <c r="B24" i="34"/>
  <c r="F22" i="34"/>
  <c r="E22" i="34"/>
  <c r="D22" i="34"/>
  <c r="C22" i="34"/>
  <c r="B22" i="34"/>
  <c r="F21" i="34"/>
  <c r="E21" i="34"/>
  <c r="D21" i="34"/>
  <c r="C21" i="34"/>
  <c r="B21" i="34"/>
  <c r="F20" i="34"/>
  <c r="E20" i="34"/>
  <c r="D20" i="34"/>
  <c r="C20" i="34"/>
  <c r="B20" i="34"/>
  <c r="F19" i="34"/>
  <c r="E19" i="34"/>
  <c r="D19" i="34"/>
  <c r="C19" i="34"/>
  <c r="B19" i="34"/>
  <c r="F8" i="34"/>
  <c r="E8" i="34"/>
  <c r="D8" i="34"/>
  <c r="C8" i="34"/>
  <c r="B8" i="34"/>
  <c r="F7" i="34"/>
  <c r="E7" i="34"/>
  <c r="D7" i="34"/>
  <c r="C7" i="34"/>
  <c r="B7" i="34"/>
  <c r="F6" i="34"/>
  <c r="E6" i="34"/>
  <c r="D6" i="34"/>
  <c r="C6" i="34"/>
  <c r="B6" i="34"/>
  <c r="F5" i="34"/>
  <c r="E5" i="34"/>
  <c r="D5" i="34"/>
  <c r="C5" i="34"/>
  <c r="B5" i="34"/>
  <c r="D12" i="28"/>
  <c r="B12" i="28"/>
  <c r="E11" i="28"/>
  <c r="E8" i="28"/>
  <c r="E6" i="28"/>
  <c r="D17" i="1" l="1"/>
  <c r="D18" i="1" s="1"/>
  <c r="G6" i="35"/>
  <c r="H6" i="35" s="1"/>
  <c r="G5" i="35"/>
  <c r="H5" i="35" s="1"/>
  <c r="G24" i="35" l="1"/>
  <c r="H24" i="35" l="1"/>
  <c r="H25" i="35" s="1"/>
  <c r="B15" i="29" l="1"/>
  <c r="B6" i="29"/>
  <c r="H6" i="29" s="1"/>
  <c r="H7" i="29" s="1"/>
  <c r="H9" i="29" s="1"/>
  <c r="F15" i="29" s="1"/>
  <c r="K15" i="29" s="1"/>
  <c r="K16" i="29" s="1"/>
  <c r="K1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kmn</author>
  </authors>
  <commentList>
    <comment ref="G3" authorId="0" shapeId="0" xr:uid="{00000000-0006-0000-0000-000001000000}">
      <text>
        <r>
          <rPr>
            <sz val="9"/>
            <color indexed="81"/>
            <rFont val="ＭＳ Ｐゴシック"/>
            <family val="3"/>
            <charset val="128"/>
          </rPr>
          <t xml:space="preserve">大学卒、大学院卒の２項目ある方がいらっしますので、セルの書式は設定していません。
</t>
        </r>
      </text>
    </comment>
    <comment ref="J4" authorId="1"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津田</author>
  </authors>
  <commentList>
    <comment ref="A3" authorId="0" shapeId="0" xr:uid="{02BAE6D0-7575-4CF7-8AF7-7BD5723EA47A}">
      <text>
        <r>
          <rPr>
            <b/>
            <sz val="9"/>
            <color indexed="81"/>
            <rFont val="MS P ゴシック"/>
            <family val="3"/>
            <charset val="128"/>
          </rPr>
          <t>注）小項目ごとに作成します。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85398F1F-7192-4009-AD89-57ABDE4462AA}">
      <text>
        <r>
          <rPr>
            <b/>
            <sz val="9"/>
            <color indexed="81"/>
            <rFont val="MS P ゴシック"/>
            <family val="3"/>
            <charset val="128"/>
          </rPr>
          <t xml:space="preserve">プルダウンから選択してください。
</t>
        </r>
      </text>
    </comment>
  </commentList>
</comments>
</file>

<file path=xl/sharedStrings.xml><?xml version="1.0" encoding="utf-8"?>
<sst xmlns="http://schemas.openxmlformats.org/spreadsheetml/2006/main" count="294" uniqueCount="226">
  <si>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</si>
  <si>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</si>
  <si>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</si>
  <si>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</si>
  <si>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</si>
  <si>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</si>
  <si>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</si>
  <si>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</si>
  <si>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</si>
  <si>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</si>
  <si>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</si>
  <si>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</si>
  <si>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</si>
  <si>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　○○工業大学卒
　△△△大学院修了</t>
    <rPh sb="5" eb="7">
      <t>ダイガク</t>
    </rPh>
    <rPh sb="13" eb="16">
      <t>ダイガクイン</t>
    </rPh>
    <rPh sb="16" eb="18">
      <t>シュウリョウ</t>
    </rPh>
    <phoneticPr fontId="8"/>
  </si>
  <si>
    <t>19**年3月
200*年9月</t>
    <phoneticPr fontId="1"/>
  </si>
  <si>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</si>
  <si>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</si>
  <si>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</si>
  <si>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</si>
  <si>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</si>
  <si>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</si>
  <si>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</si>
  <si>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○○工業高校卒</t>
    <rPh sb="3" eb="5">
      <t>コウギョウ</t>
    </rPh>
    <rPh sb="5" eb="7">
      <t>コウコウ</t>
    </rPh>
    <rPh sb="7" eb="8">
      <t>ソツ</t>
    </rPh>
    <phoneticPr fontId="8"/>
  </si>
  <si>
    <t>19**年3月</t>
    <phoneticPr fontId="1"/>
  </si>
  <si>
    <t>○野　△子（前任）</t>
    <rPh sb="6" eb="8">
      <t>ゼンニン</t>
    </rPh>
    <phoneticPr fontId="1"/>
  </si>
  <si>
    <t>ジェンダー分析</t>
    <phoneticPr fontId="1"/>
  </si>
  <si>
    <t>３Ｊコンサルタンツ（株）</t>
    <phoneticPr fontId="1"/>
  </si>
  <si>
    <t xml:space="preserve"> ○○○○○○大学卒</t>
  </si>
  <si>
    <t>▽田　□美（後任）</t>
    <rPh sb="1" eb="2">
      <t>タ</t>
    </rPh>
    <rPh sb="6" eb="8">
      <t>コウニン</t>
    </rPh>
    <phoneticPr fontId="1"/>
  </si>
  <si>
    <t>道路計画</t>
    <phoneticPr fontId="1"/>
  </si>
  <si>
    <t>×木　〇子</t>
    <phoneticPr fontId="1"/>
  </si>
  <si>
    <t>新宿プラニング</t>
    <phoneticPr fontId="1"/>
  </si>
  <si>
    <t>○○○○○○大学卒</t>
    <phoneticPr fontId="1"/>
  </si>
  <si>
    <t>道路計画（D枠）</t>
  </si>
  <si>
    <t>□川　×代</t>
    <phoneticPr fontId="1"/>
  </si>
  <si>
    <t>200*年3月</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</si>
  <si>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</si>
  <si>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</si>
  <si>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</si>
  <si>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</si>
  <si>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</si>
  <si>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</si>
  <si>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</si>
  <si>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</si>
  <si>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</si>
  <si>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</si>
  <si>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</si>
  <si>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</si>
  <si>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</si>
  <si>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</si>
  <si>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</si>
  <si>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</si>
  <si>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</si>
  <si>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phoneticPr fontId="65"/>
  </si>
  <si>
    <t>（２）直接人件費</t>
    <rPh sb="3" eb="8">
      <t>チョクセツジンケンヒ</t>
    </rPh>
    <phoneticPr fontId="65"/>
  </si>
  <si>
    <t>（３）その他原価</t>
    <rPh sb="5" eb="8">
      <t>タゲンカ</t>
    </rPh>
    <phoneticPr fontId="65"/>
  </si>
  <si>
    <t>Ⅱ.一般管理費等</t>
    <rPh sb="2" eb="4">
      <t>イッパン</t>
    </rPh>
    <rPh sb="4" eb="7">
      <t>カンリヒ</t>
    </rPh>
    <rPh sb="7" eb="8">
      <t>ラ</t>
    </rPh>
    <phoneticPr fontId="1"/>
  </si>
  <si>
    <t>Ⅲ.小計(I.＋II.)</t>
    <rPh sb="2" eb="4">
      <t>ショウケイ</t>
    </rPh>
    <phoneticPr fontId="1"/>
  </si>
  <si>
    <t>Ⅳ</t>
    <phoneticPr fontId="1"/>
  </si>
  <si>
    <t>消費税及び地方消費税10%</t>
    <phoneticPr fontId="1"/>
  </si>
  <si>
    <t>合　計(Ⅲ.＋Ⅳ.)</t>
    <phoneticPr fontId="1"/>
  </si>
  <si>
    <t xml:space="preserve">
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t>
    <rPh sb="318" eb="319">
      <t>ウツ</t>
    </rPh>
    <rPh sb="362" eb="364">
      <t>ヒツヨウ</t>
    </rPh>
    <rPh sb="365" eb="366">
      <t>オウ</t>
    </rPh>
    <rPh sb="367" eb="370">
      <t>ショウヒゼイ</t>
    </rPh>
    <rPh sb="370" eb="371">
      <t>ガク</t>
    </rPh>
    <rPh sb="372" eb="374">
      <t>メイキ</t>
    </rPh>
    <rPh sb="379" eb="381">
      <t>カノウ</t>
    </rPh>
    <rPh sb="385" eb="386">
      <t>チュウ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</si>
  <si>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</si>
  <si>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</si>
  <si>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</si>
  <si>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</si>
  <si>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</si>
  <si>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</si>
  <si>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</si>
  <si>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</si>
  <si>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</si>
  <si>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</si>
  <si>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</si>
  <si>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</si>
  <si>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</si>
  <si>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</si>
  <si>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</si>
  <si>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</si>
  <si>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</si>
  <si>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</si>
  <si>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</si>
  <si>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</si>
  <si>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</si>
  <si>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</si>
  <si>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</si>
  <si>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</si>
  <si>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</si>
  <si>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合計額</t>
    <phoneticPr fontId="1"/>
  </si>
  <si>
    <t>合計額
（千円未満切捨て）</t>
    <phoneticPr fontId="1"/>
  </si>
  <si>
    <t>契約金額</t>
    <rPh sb="0" eb="4">
      <t>ケイヤクキンガク</t>
    </rPh>
    <phoneticPr fontId="1"/>
  </si>
  <si>
    <r>
      <t>実績額</t>
    </r>
    <r>
      <rPr>
        <vertAlign val="superscript"/>
        <sz val="12"/>
        <color theme="1"/>
        <rFont val="ＭＳ ゴシック"/>
        <family val="3"/>
        <charset val="128"/>
      </rPr>
      <t>注１</t>
    </r>
    <rPh sb="0" eb="3">
      <t>ジッセキガク</t>
    </rPh>
    <rPh sb="3" eb="4">
      <t>チュウ</t>
    </rPh>
    <phoneticPr fontId="1"/>
  </si>
  <si>
    <r>
      <t>精算額</t>
    </r>
    <r>
      <rPr>
        <b/>
        <vertAlign val="superscript"/>
        <sz val="12"/>
        <color theme="1"/>
        <rFont val="ＭＳ ゴシック"/>
        <family val="3"/>
        <charset val="128"/>
      </rPr>
      <t>注２</t>
    </r>
    <rPh sb="0" eb="3">
      <t>セイサンガク</t>
    </rPh>
    <rPh sb="3" eb="4">
      <t>チュウ</t>
    </rPh>
    <phoneticPr fontId="1"/>
  </si>
  <si>
    <t>注１）実績額は、上表で算出された合計額（千円未満切捨て）が転記されます。
注２）精算額は、契約金額と実績額の何れか低い方を精算額とします。</t>
    <rPh sb="0" eb="1">
      <t>チュウ</t>
    </rPh>
    <rPh sb="3" eb="6">
      <t>ジッセキガク</t>
    </rPh>
    <rPh sb="8" eb="10">
      <t>ジョウヒョウ</t>
    </rPh>
    <rPh sb="11" eb="13">
      <t>サンシュツ</t>
    </rPh>
    <rPh sb="16" eb="18">
      <t>ゴウケイ</t>
    </rPh>
    <rPh sb="18" eb="19">
      <t>ガク</t>
    </rPh>
    <rPh sb="20" eb="24">
      <t>センエンミマン</t>
    </rPh>
    <rPh sb="24" eb="26">
      <t>キリス</t>
    </rPh>
    <rPh sb="29" eb="31">
      <t>テンキ</t>
    </rPh>
    <rPh sb="37" eb="38">
      <t>チュウ</t>
    </rPh>
    <rPh sb="40" eb="43">
      <t>セイサンガク</t>
    </rPh>
    <rPh sb="45" eb="49">
      <t>ケイヤクキンガク</t>
    </rPh>
    <rPh sb="50" eb="53">
      <t>ジッセキガク</t>
    </rPh>
    <rPh sb="54" eb="55">
      <t>イズ</t>
    </rPh>
    <rPh sb="57" eb="58">
      <t>ヒク</t>
    </rPh>
    <rPh sb="59" eb="60">
      <t>ホウ</t>
    </rPh>
    <rPh sb="61" eb="64">
      <t>セイサンガク</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</si>
  <si>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</si>
  <si>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</si>
  <si>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</si>
  <si>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</si>
  <si>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</si>
  <si>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</si>
  <si>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</si>
  <si>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r>
      <t>最終学歴</t>
    </r>
    <r>
      <rPr>
        <vertAlign val="superscript"/>
        <sz val="12"/>
        <rFont val="ＭＳ ゴシック"/>
        <family val="3"/>
        <charset val="128"/>
      </rPr>
      <t xml:space="preserve"> (注1)</t>
    </r>
    <rPh sb="6" eb="7">
      <t>チュウ</t>
    </rPh>
    <phoneticPr fontId="8"/>
  </si>
  <si>
    <r>
      <t>卒業年月</t>
    </r>
    <r>
      <rPr>
        <vertAlign val="superscript"/>
        <sz val="12"/>
        <rFont val="ＭＳ ゴシック"/>
        <family val="3"/>
        <charset val="128"/>
      </rPr>
      <t>(注1)</t>
    </r>
    <phoneticPr fontId="8"/>
  </si>
  <si>
    <t xml:space="preserve">注１）業務従事者の最終学歴（卒業年月）が大学院卒以上の場合、大学学歴と大学卒業年月もあわせて記載してください。
注２）通訳については、最終学歴の記載は不要です。
</t>
    <rPh sb="0" eb="1">
      <t>チュウ</t>
    </rPh>
    <rPh sb="3" eb="5">
      <t>ギョウム</t>
    </rPh>
    <rPh sb="5" eb="8">
      <t>ジュウジシャ</t>
    </rPh>
    <rPh sb="9" eb="11">
      <t>サイシュウ</t>
    </rPh>
    <rPh sb="11" eb="13">
      <t>ガクレキ</t>
    </rPh>
    <rPh sb="14" eb="16">
      <t>ソツギョウ</t>
    </rPh>
    <rPh sb="16" eb="18">
      <t>ネンゲツ</t>
    </rPh>
    <rPh sb="20" eb="23">
      <t>ダイガクイン</t>
    </rPh>
    <rPh sb="23" eb="24">
      <t>ソツ</t>
    </rPh>
    <rPh sb="24" eb="26">
      <t>イ</t>
    </rPh>
    <rPh sb="27" eb="29">
      <t>バアイ</t>
    </rPh>
    <rPh sb="30" eb="32">
      <t>ダイガク</t>
    </rPh>
    <rPh sb="32" eb="34">
      <t>ガクレキ</t>
    </rPh>
    <rPh sb="35" eb="37">
      <t>ダイガク</t>
    </rPh>
    <rPh sb="37" eb="39">
      <t>ソツギョウ</t>
    </rPh>
    <rPh sb="39" eb="41">
      <t>ネンゲツ</t>
    </rPh>
    <rPh sb="46" eb="48">
      <t>キサイ</t>
    </rPh>
    <rPh sb="56" eb="57">
      <t>チュウ</t>
    </rPh>
    <rPh sb="59" eb="61">
      <t>ツウヤク</t>
    </rPh>
    <rPh sb="67" eb="69">
      <t>サイシュウ</t>
    </rPh>
    <rPh sb="69" eb="71">
      <t>ガクレキ</t>
    </rPh>
    <rPh sb="72" eb="74">
      <t>キサイ</t>
    </rPh>
    <rPh sb="75" eb="77">
      <t>フヨウ</t>
    </rPh>
    <phoneticPr fontId="1"/>
  </si>
  <si>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</si>
  <si>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</si>
  <si>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</si>
  <si>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直接人件費(円)</t>
    <rPh sb="0" eb="2">
      <t>チョクセツ</t>
    </rPh>
    <rPh sb="2" eb="5">
      <t>ジンケンヒ</t>
    </rPh>
    <rPh sb="6" eb="7">
      <t>エン</t>
    </rPh>
    <phoneticPr fontId="8"/>
  </si>
  <si>
    <t>その他原価率%</t>
    <phoneticPr fontId="1"/>
  </si>
  <si>
    <t xml:space="preserve">　× </t>
    <phoneticPr fontId="8"/>
  </si>
  <si>
    <t>÷</t>
    <phoneticPr fontId="1"/>
  </si>
  <si>
    <t>　（１－その他原価率%）</t>
    <rPh sb="6" eb="10">
      <t>タゲンカリツ</t>
    </rPh>
    <phoneticPr fontId="8"/>
  </si>
  <si>
    <t>＝</t>
    <phoneticPr fontId="1"/>
  </si>
  <si>
    <t>円</t>
    <rPh sb="0" eb="1">
      <t>エン</t>
    </rPh>
    <phoneticPr fontId="8"/>
  </si>
  <si>
    <t>【計算式】：直接人件費×（その他原価率÷（1－その他原価率））　</t>
    <rPh sb="1" eb="3">
      <t>ケイサン</t>
    </rPh>
    <rPh sb="3" eb="4">
      <t>シキ</t>
    </rPh>
    <rPh sb="6" eb="8">
      <t>チョクセツ</t>
    </rPh>
    <rPh sb="15" eb="18">
      <t>タゲンカ</t>
    </rPh>
    <rPh sb="18" eb="19">
      <t>リツ</t>
    </rPh>
    <rPh sb="25" eb="28">
      <t>タゲンカ</t>
    </rPh>
    <rPh sb="28" eb="29">
      <t>リツ</t>
    </rPh>
    <phoneticPr fontId="18"/>
  </si>
  <si>
    <t>（千円未満切捨て）</t>
    <phoneticPr fontId="1"/>
  </si>
  <si>
    <t>精算額</t>
    <rPh sb="0" eb="3">
      <t>セイサンガク</t>
    </rPh>
    <phoneticPr fontId="8"/>
  </si>
  <si>
    <t>２．一般管理費等</t>
    <rPh sb="2" eb="4">
      <t>イッパン</t>
    </rPh>
    <rPh sb="4" eb="7">
      <t>カンリヒ</t>
    </rPh>
    <rPh sb="7" eb="8">
      <t>トウ</t>
    </rPh>
    <phoneticPr fontId="8"/>
  </si>
  <si>
    <t>直接経費（円）</t>
    <rPh sb="0" eb="4">
      <t>チョクセツケイヒ</t>
    </rPh>
    <rPh sb="5" eb="6">
      <t>エン</t>
    </rPh>
    <phoneticPr fontId="1"/>
  </si>
  <si>
    <t>その他原価（円）</t>
    <rPh sb="2" eb="5">
      <t>タゲンカ</t>
    </rPh>
    <rPh sb="6" eb="7">
      <t>エン</t>
    </rPh>
    <phoneticPr fontId="1"/>
  </si>
  <si>
    <t>　一般管理費等率%</t>
    <phoneticPr fontId="1"/>
  </si>
  <si>
    <t>（</t>
    <phoneticPr fontId="1"/>
  </si>
  <si>
    <t>＋</t>
    <phoneticPr fontId="1"/>
  </si>
  <si>
    <t>×（</t>
    <phoneticPr fontId="1"/>
  </si>
  <si>
    <t>(1-（一般管理費等率％）)=</t>
    <rPh sb="4" eb="6">
      <t>イッパン</t>
    </rPh>
    <rPh sb="6" eb="9">
      <t>カンリヒ</t>
    </rPh>
    <rPh sb="9" eb="10">
      <t>ナド</t>
    </rPh>
    <rPh sb="10" eb="11">
      <t>リツ</t>
    </rPh>
    <phoneticPr fontId="8"/>
  </si>
  <si>
    <t>【計算式】：（直接人件費＋直接経費＋その他原価）×（一般管理費等率÷（1－一般管理費等率））</t>
    <phoneticPr fontId="1"/>
  </si>
  <si>
    <t>（千円未満切捨て）</t>
    <phoneticPr fontId="8"/>
  </si>
  <si>
    <t>細目</t>
  </si>
  <si>
    <t>単価</t>
    <rPh sb="0" eb="2">
      <t>タンカ</t>
    </rPh>
    <phoneticPr fontId="1"/>
  </si>
  <si>
    <t>備　　考</t>
    <phoneticPr fontId="1"/>
  </si>
  <si>
    <t>様式12</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</si>
  <si>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</si>
  <si>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</si>
  <si>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合計額</t>
    <rPh sb="0" eb="2">
      <t>ゴウケイ</t>
    </rPh>
    <rPh sb="2" eb="3">
      <t>ガク</t>
    </rPh>
    <phoneticPr fontId="1"/>
  </si>
  <si>
    <t xml:space="preserve"> 雑費</t>
    <phoneticPr fontId="1"/>
  </si>
  <si>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</si>
  <si>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様式13</t>
    <phoneticPr fontId="1"/>
  </si>
  <si>
    <t>一般業務費出納簿</t>
    <rPh sb="0" eb="2">
      <t>イッパン</t>
    </rPh>
    <rPh sb="2" eb="4">
      <t>ギョウム</t>
    </rPh>
    <rPh sb="4" eb="5">
      <t>ヒ</t>
    </rPh>
    <rPh sb="5" eb="8">
      <t>スイトウボ</t>
    </rPh>
    <phoneticPr fontId="8"/>
  </si>
  <si>
    <t>日付</t>
    <rPh sb="0" eb="2">
      <t>ヒヅケ</t>
    </rPh>
    <phoneticPr fontId="8"/>
  </si>
  <si>
    <t>細　目</t>
    <rPh sb="0" eb="1">
      <t>ホソ</t>
    </rPh>
    <rPh sb="2" eb="3">
      <t>メ</t>
    </rPh>
    <phoneticPr fontId="8"/>
  </si>
  <si>
    <t>証憑
番号</t>
    <rPh sb="0" eb="2">
      <t>ショウヒョウ</t>
    </rPh>
    <rPh sb="3" eb="5">
      <t>バンゴウ</t>
    </rPh>
    <phoneticPr fontId="8"/>
  </si>
  <si>
    <t>備　　考</t>
    <rPh sb="0" eb="4">
      <t>ビコウ</t>
    </rPh>
    <phoneticPr fontId="8"/>
  </si>
  <si>
    <t>合計（税抜）（千円未満切捨て）</t>
    <rPh sb="0" eb="2">
      <t>ゴウケイ</t>
    </rPh>
    <rPh sb="3" eb="5">
      <t>ゼイヌキ</t>
    </rPh>
    <rPh sb="7" eb="9">
      <t>センエン</t>
    </rPh>
    <rPh sb="9" eb="11">
      <t>ミマン</t>
    </rPh>
    <rPh sb="11" eb="12">
      <t>キ</t>
    </rPh>
    <rPh sb="12" eb="13">
      <t>ス</t>
    </rPh>
    <phoneticPr fontId="8"/>
  </si>
  <si>
    <t>精算報告明細書（報告書作成費）</t>
    <rPh sb="0" eb="2">
      <t>セイサン</t>
    </rPh>
    <rPh sb="2" eb="4">
      <t>ホウコク</t>
    </rPh>
    <rPh sb="4" eb="7">
      <t>メイサイショ</t>
    </rPh>
    <rPh sb="8" eb="11">
      <t>ホウコクショ</t>
    </rPh>
    <rPh sb="11" eb="13">
      <t>サクセイ</t>
    </rPh>
    <rPh sb="13" eb="14">
      <t>ヒ</t>
    </rPh>
    <phoneticPr fontId="8"/>
  </si>
  <si>
    <t>精算報告明細書（機材費）</t>
  </si>
  <si>
    <t>（１）機材購入費</t>
  </si>
  <si>
    <t>日付</t>
  </si>
  <si>
    <t>証憑
番号</t>
  </si>
  <si>
    <t>打合簿の
添付有無</t>
  </si>
  <si>
    <t>備　　考</t>
  </si>
  <si>
    <t>数量</t>
    <rPh sb="0" eb="2">
      <t>スウリョウ</t>
    </rPh>
    <phoneticPr fontId="1"/>
  </si>
  <si>
    <t>（３）機材送料</t>
  </si>
  <si>
    <t>機材費合計</t>
  </si>
  <si>
    <t>小計</t>
  </si>
  <si>
    <t>合計（税抜）（千円未満切捨て）</t>
  </si>
  <si>
    <t>証拠書類附属書</t>
    <rPh sb="0" eb="7">
      <t>ショウコショルイフゾクショ</t>
    </rPh>
    <phoneticPr fontId="1"/>
  </si>
  <si>
    <r>
      <t>証書番号</t>
    </r>
    <r>
      <rPr>
        <vertAlign val="superscript"/>
        <sz val="12"/>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</si>
  <si>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</si>
  <si>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</si>
  <si>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</si>
  <si>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</si>
  <si>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</si>
  <si>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</si>
  <si>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　１　一般業務費</t>
    <phoneticPr fontId="65"/>
  </si>
  <si>
    <t xml:space="preserve">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t>
    <rPh sb="509" eb="511">
      <t>ゾウガク</t>
    </rPh>
    <phoneticPr fontId="1"/>
  </si>
  <si>
    <t>精算報告明細書（国内再委託費）</t>
    <rPh sb="8" eb="10">
      <t>コクナイ</t>
    </rPh>
    <phoneticPr fontId="1"/>
  </si>
  <si>
    <t xml:space="preserve">
注１）前払、部分払等で、支払が複数となっている調達については、小計を記載してください。
注２）適切に消費税額を控除し、「税抜価格」を記載してください。</t>
    <rPh sb="1" eb="2">
      <t>チュウ</t>
    </rPh>
    <rPh sb="45" eb="46">
      <t>チュウ</t>
    </rPh>
    <phoneticPr fontId="38"/>
  </si>
  <si>
    <t>注１）前払、部分払等で、支払が複数となっている調達については、小計を記載してください。
注２）適切に消費税額を控除し、「税抜価格」を記載してください。
注３）損料は単価×数量を記載して下さい。</t>
    <rPh sb="44" eb="45">
      <t>チュウ</t>
    </rPh>
    <rPh sb="47" eb="49">
      <t>テキセツ</t>
    </rPh>
    <rPh sb="50" eb="53">
      <t>ショウヒゼイ</t>
    </rPh>
    <rPh sb="53" eb="54">
      <t>ガク</t>
    </rPh>
    <rPh sb="55" eb="57">
      <t>コウジョ</t>
    </rPh>
    <rPh sb="60" eb="62">
      <t>ゼイヌキ</t>
    </rPh>
    <rPh sb="62" eb="64">
      <t>カカク</t>
    </rPh>
    <rPh sb="79" eb="81">
      <t>ソンリョウ</t>
    </rPh>
    <rPh sb="82" eb="84">
      <t>タンカ</t>
    </rPh>
    <rPh sb="85" eb="87">
      <t>スウリョウ</t>
    </rPh>
    <rPh sb="88" eb="90">
      <t>キサイ</t>
    </rPh>
    <rPh sb="92" eb="93">
      <t>クダ</t>
    </rPh>
    <phoneticPr fontId="1"/>
  </si>
  <si>
    <t>　２　通訳傭上費</t>
    <rPh sb="3" eb="7">
      <t>ツウヤクヨウジョウ</t>
    </rPh>
    <rPh sb="7" eb="8">
      <t>ヒ</t>
    </rPh>
    <phoneticPr fontId="65"/>
  </si>
  <si>
    <t>　３　報告書作成費</t>
    <phoneticPr fontId="65"/>
  </si>
  <si>
    <t>　４　機材費</t>
    <phoneticPr fontId="65"/>
  </si>
  <si>
    <t>　５　国内再委託費</t>
    <rPh sb="3" eb="5">
      <t>コクナイ</t>
    </rPh>
    <phoneticPr fontId="65"/>
  </si>
  <si>
    <t xml:space="preserve"> 資料等作成費</t>
    <phoneticPr fontId="1"/>
  </si>
  <si>
    <t xml:space="preserve"> 旅費・交通費</t>
    <phoneticPr fontId="1"/>
  </si>
  <si>
    <t xml:space="preserve"> 車両関連費</t>
    <rPh sb="1" eb="3">
      <t>シャリョウ</t>
    </rPh>
    <rPh sb="3" eb="6">
      <t>カンレンヒ</t>
    </rPh>
    <phoneticPr fontId="1"/>
  </si>
  <si>
    <t xml:space="preserve"> セミナー等実施関連費</t>
    <rPh sb="5" eb="6">
      <t>ナド</t>
    </rPh>
    <rPh sb="6" eb="8">
      <t>ジッシ</t>
    </rPh>
    <rPh sb="8" eb="11">
      <t>カンレンヒ</t>
    </rPh>
    <phoneticPr fontId="1"/>
  </si>
  <si>
    <t>合計</t>
  </si>
  <si>
    <t>合計（千円未満切捨て）</t>
    <phoneticPr fontId="1"/>
  </si>
  <si>
    <t>合計</t>
    <rPh sb="0" eb="2">
      <t>ゴウケイ</t>
    </rPh>
    <phoneticPr fontId="1"/>
  </si>
  <si>
    <t>費目（小項目）名：　　　　　　　</t>
    <rPh sb="0" eb="2">
      <t>ヒモク</t>
    </rPh>
    <rPh sb="3" eb="6">
      <t>ショウコウモク</t>
    </rPh>
    <rPh sb="7" eb="8">
      <t>メイ</t>
    </rPh>
    <phoneticPr fontId="21"/>
  </si>
  <si>
    <t>（単位：円）</t>
    <rPh sb="1" eb="3">
      <t>タンイ</t>
    </rPh>
    <rPh sb="4" eb="5">
      <t>エン</t>
    </rPh>
    <phoneticPr fontId="1"/>
  </si>
  <si>
    <t>注１）適切に消費税額を控除し、「税抜価格」を記載してください。</t>
    <phoneticPr fontId="1"/>
  </si>
  <si>
    <t>合計（税抜）</t>
    <rPh sb="0" eb="2">
      <t>ゴウケイ</t>
    </rPh>
    <rPh sb="1" eb="2">
      <t>ケイ</t>
    </rPh>
    <rPh sb="3" eb="5">
      <t>ゼイヌキ</t>
    </rPh>
    <phoneticPr fontId="8"/>
  </si>
  <si>
    <t>支出金額
（税抜）</t>
    <rPh sb="0" eb="4">
      <t>シシュツキンガク</t>
    </rPh>
    <rPh sb="6" eb="8">
      <t>ゼイヌ</t>
    </rPh>
    <phoneticPr fontId="1"/>
  </si>
  <si>
    <r>
      <t>支出金額</t>
    </r>
    <r>
      <rPr>
        <vertAlign val="superscript"/>
        <sz val="11"/>
        <rFont val="ＭＳ ゴシック"/>
        <family val="3"/>
        <charset val="128"/>
      </rPr>
      <t xml:space="preserve">注１
</t>
    </r>
    <r>
      <rPr>
        <vertAlign val="superscript"/>
        <sz val="14"/>
        <rFont val="ＭＳ ゴシック"/>
        <family val="3"/>
        <charset val="128"/>
      </rPr>
      <t>（税抜）</t>
    </r>
    <rPh sb="0" eb="2">
      <t>シシュツ</t>
    </rPh>
    <rPh sb="2" eb="4">
      <t>キンガク</t>
    </rPh>
    <rPh sb="4" eb="5">
      <t>チュウ</t>
    </rPh>
    <rPh sb="8" eb="10">
      <t>ゼイヌ</t>
    </rPh>
    <phoneticPr fontId="8"/>
  </si>
  <si>
    <t>合　計（税抜）</t>
    <rPh sb="0" eb="2">
      <t>ゴウケイ</t>
    </rPh>
    <rPh sb="2" eb="3">
      <t>ケイ</t>
    </rPh>
    <phoneticPr fontId="8"/>
  </si>
  <si>
    <t>合計（税抜）（千円未満切捨て）</t>
    <rPh sb="0" eb="2">
      <t>ゴウケイ</t>
    </rPh>
    <rPh sb="7" eb="9">
      <t>センエン</t>
    </rPh>
    <rPh sb="9" eb="11">
      <t>ミマン</t>
    </rPh>
    <rPh sb="11" eb="12">
      <t>キ</t>
    </rPh>
    <rPh sb="12" eb="13">
      <t>ス</t>
    </rPh>
    <phoneticPr fontId="8"/>
  </si>
  <si>
    <r>
      <t>（２）機材損料・借料</t>
    </r>
    <r>
      <rPr>
        <vertAlign val="superscript"/>
        <sz val="12"/>
        <rFont val="ＭＳ ゴシック"/>
        <family val="3"/>
        <charset val="128"/>
      </rPr>
      <t>注２</t>
    </r>
    <rPh sb="10" eb="11">
      <t>チュウ</t>
    </rPh>
    <phoneticPr fontId="1"/>
  </si>
  <si>
    <r>
      <t>支出金額</t>
    </r>
    <r>
      <rPr>
        <vertAlign val="superscript"/>
        <sz val="11"/>
        <rFont val="ＭＳ ゴシック"/>
        <family val="3"/>
        <charset val="128"/>
      </rPr>
      <t xml:space="preserve">注１
</t>
    </r>
    <r>
      <rPr>
        <vertAlign val="superscript"/>
        <sz val="12"/>
        <rFont val="ＭＳ ゴシック"/>
        <family val="3"/>
        <charset val="128"/>
      </rPr>
      <t>（税抜）</t>
    </r>
    <rPh sb="8" eb="10">
      <t>ゼイヌ</t>
    </rPh>
    <phoneticPr fontId="1"/>
  </si>
  <si>
    <t>合計（税込）</t>
    <rPh sb="3" eb="5">
      <t>ゼイコミ</t>
    </rPh>
    <phoneticPr fontId="1"/>
  </si>
  <si>
    <t>精算報告明細書（通訳傭上費）</t>
    <rPh sb="0" eb="2">
      <t>セイサン</t>
    </rPh>
    <rPh sb="2" eb="4">
      <t>ホウコク</t>
    </rPh>
    <rPh sb="4" eb="7">
      <t>メイサイショ</t>
    </rPh>
    <rPh sb="8" eb="10">
      <t>ツウヤク</t>
    </rPh>
    <rPh sb="10" eb="12">
      <t>ヨウジョウ</t>
    </rPh>
    <rPh sb="12" eb="13">
      <t>ヒ</t>
    </rPh>
    <phoneticPr fontId="8"/>
  </si>
  <si>
    <t>数量（日）</t>
    <rPh sb="0" eb="2">
      <t>スウリョウ</t>
    </rPh>
    <rPh sb="3" eb="4">
      <t>ヒ</t>
    </rPh>
    <phoneticPr fontId="8"/>
  </si>
  <si>
    <t>様式9</t>
    <phoneticPr fontId="1"/>
  </si>
  <si>
    <t>様式10</t>
    <phoneticPr fontId="1"/>
  </si>
  <si>
    <t>様式11</t>
    <rPh sb="0" eb="2">
      <t>ヨウシキ</t>
    </rPh>
    <phoneticPr fontId="1"/>
  </si>
  <si>
    <t>様式14</t>
    <phoneticPr fontId="1"/>
  </si>
  <si>
    <t>　６　国内業務費</t>
    <rPh sb="3" eb="5">
      <t>コクナイ</t>
    </rPh>
    <rPh sb="5" eb="8">
      <t>ギョウムヒ</t>
    </rPh>
    <phoneticPr fontId="65"/>
  </si>
  <si>
    <t>国内業務費合計額（千円未満切捨）</t>
    <rPh sb="0" eb="2">
      <t>コクナイ</t>
    </rPh>
    <rPh sb="2" eb="4">
      <t>ギョウム</t>
    </rPh>
    <rPh sb="4" eb="5">
      <t>ヒ</t>
    </rPh>
    <rPh sb="5" eb="7">
      <t>ゴウケイ</t>
    </rPh>
    <rPh sb="7" eb="8">
      <t>ガク</t>
    </rPh>
    <rPh sb="9" eb="11">
      <t>センエン</t>
    </rPh>
    <rPh sb="11" eb="13">
      <t>ミマン</t>
    </rPh>
    <rPh sb="13" eb="15">
      <t>キリス</t>
    </rPh>
    <phoneticPr fontId="1"/>
  </si>
  <si>
    <t>合計（税抜）（千円未満切捨て）</t>
    <rPh sb="3" eb="5">
      <t>ゼイヌキ</t>
    </rPh>
    <phoneticPr fontId="1"/>
  </si>
  <si>
    <t>証憑
番号</t>
    <rPh sb="0" eb="2">
      <t>ショウヒョウ</t>
    </rPh>
    <rPh sb="3" eb="5">
      <t>バンゴウ</t>
    </rPh>
    <phoneticPr fontId="1"/>
  </si>
  <si>
    <t>備考</t>
    <rPh sb="0" eb="2">
      <t>ビコウ</t>
    </rPh>
    <phoneticPr fontId="1"/>
  </si>
  <si>
    <t>支出金額</t>
    <phoneticPr fontId="1"/>
  </si>
  <si>
    <t>細　目</t>
    <rPh sb="0" eb="1">
      <t>ホソ</t>
    </rPh>
    <rPh sb="2" eb="3">
      <t>メ</t>
    </rPh>
    <phoneticPr fontId="1"/>
  </si>
  <si>
    <t>（２）諸雑費</t>
    <rPh sb="3" eb="4">
      <t>ショ</t>
    </rPh>
    <rPh sb="4" eb="6">
      <t>ザッピ</t>
    </rPh>
    <phoneticPr fontId="1"/>
  </si>
  <si>
    <t>再委託費</t>
  </si>
  <si>
    <t>同行者等旅費</t>
  </si>
  <si>
    <t>消耗品等購入費</t>
  </si>
  <si>
    <t>機材借料・損料</t>
  </si>
  <si>
    <t>参考資料等作成・購入費</t>
  </si>
  <si>
    <t>会場借上費</t>
  </si>
  <si>
    <t>翻訳費</t>
  </si>
  <si>
    <t>実施諸費</t>
  </si>
  <si>
    <t>見学謝金</t>
  </si>
  <si>
    <t>原稿謝金</t>
  </si>
  <si>
    <t>検討会等参加謝金</t>
  </si>
  <si>
    <t>講師謝金</t>
  </si>
  <si>
    <t>諸謝金</t>
  </si>
  <si>
    <t>備　考</t>
  </si>
  <si>
    <t>支出金額</t>
  </si>
  <si>
    <t>細　目</t>
  </si>
  <si>
    <t>精算報告明細書（国内業務費）</t>
  </si>
  <si>
    <r>
      <t>（１）招へい費</t>
    </r>
    <r>
      <rPr>
        <vertAlign val="superscript"/>
        <sz val="12"/>
        <rFont val="ＭＳ ゴシック"/>
        <family val="3"/>
        <charset val="128"/>
      </rPr>
      <t>注１</t>
    </r>
    <phoneticPr fontId="1"/>
  </si>
  <si>
    <t>注１）国内業務費は、「招へい費」及び「諸雑費」の合計額となります。「招へい費」については、別の精算報告明細書にまとめられていますので、適切に合算してください。
注２）国内業務費明細書の税抜金額を記入してください。
注３）諸雑費の計上がない場合は、諸雑費の表を削除しても構いません。</t>
    <rPh sb="0" eb="1">
      <t>チュウ</t>
    </rPh>
    <rPh sb="3" eb="5">
      <t>コクナイ</t>
    </rPh>
    <rPh sb="5" eb="7">
      <t>ギョウム</t>
    </rPh>
    <rPh sb="7" eb="8">
      <t>ヒ</t>
    </rPh>
    <rPh sb="11" eb="12">
      <t>ショウ</t>
    </rPh>
    <rPh sb="14" eb="15">
      <t>ヒ</t>
    </rPh>
    <rPh sb="16" eb="17">
      <t>オヨ</t>
    </rPh>
    <rPh sb="19" eb="20">
      <t>ショ</t>
    </rPh>
    <rPh sb="20" eb="22">
      <t>ザッピ</t>
    </rPh>
    <rPh sb="24" eb="26">
      <t>ゴウケイ</t>
    </rPh>
    <rPh sb="26" eb="27">
      <t>ガク</t>
    </rPh>
    <rPh sb="34" eb="35">
      <t>ショウ</t>
    </rPh>
    <rPh sb="37" eb="38">
      <t>ヒ</t>
    </rPh>
    <rPh sb="45" eb="46">
      <t>ベツ</t>
    </rPh>
    <rPh sb="47" eb="49">
      <t>セイサン</t>
    </rPh>
    <rPh sb="49" eb="51">
      <t>ホウコク</t>
    </rPh>
    <rPh sb="51" eb="54">
      <t>メイサイショ</t>
    </rPh>
    <rPh sb="67" eb="69">
      <t>テキセツ</t>
    </rPh>
    <rPh sb="80" eb="81">
      <t>チュウ</t>
    </rPh>
    <rPh sb="107" eb="108">
      <t>チュウ</t>
    </rPh>
    <rPh sb="110" eb="111">
      <t>ショ</t>
    </rPh>
    <rPh sb="111" eb="113">
      <t>ザッピ</t>
    </rPh>
    <rPh sb="114" eb="116">
      <t>ケイジョウ</t>
    </rPh>
    <rPh sb="119" eb="121">
      <t>バアイ</t>
    </rPh>
    <rPh sb="129" eb="131">
      <t>サクジョ</t>
    </rPh>
    <rPh sb="134" eb="135">
      <t>カマ</t>
    </rPh>
    <phoneticPr fontId="1"/>
  </si>
  <si>
    <r>
      <t>合計（税抜）</t>
    </r>
    <r>
      <rPr>
        <b/>
        <vertAlign val="superscript"/>
        <sz val="12"/>
        <rFont val="ＭＳ ゴシック"/>
        <family val="3"/>
        <charset val="128"/>
      </rPr>
      <t>注２</t>
    </r>
    <rPh sb="0" eb="2">
      <t>ゴウケイ</t>
    </rPh>
    <rPh sb="3" eb="5">
      <t>ゼイヌキ</t>
    </rPh>
    <rPh sb="6" eb="7">
      <t>チュウ</t>
    </rPh>
    <phoneticPr fontId="1"/>
  </si>
  <si>
    <r>
      <t>注１）契約時の費目名が本様式と異なる場合は、契約時の費目名に基づき記載してください。
注２）</t>
    </r>
    <r>
      <rPr>
        <sz val="11"/>
        <color rgb="FFFF0000"/>
        <rFont val="ＭＳ ゴシック"/>
        <family val="3"/>
        <charset val="128"/>
      </rPr>
      <t>一般業務費出納簿は、小項目名毎に作成してください。</t>
    </r>
    <r>
      <rPr>
        <sz val="11"/>
        <rFont val="ＭＳ ゴシック"/>
        <family val="3"/>
        <charset val="128"/>
      </rPr>
      <t xml:space="preserve">
注３）領収書等は、細目ごとに一連の番号を付けて、その番号を「証憑番号」欄に記入してください。
</t>
    </r>
    <rPh sb="43" eb="44">
      <t>チュウ</t>
    </rPh>
    <rPh sb="56" eb="59">
      <t>ショウコウモク</t>
    </rPh>
    <rPh sb="59" eb="60">
      <t>メイ</t>
    </rPh>
    <rPh sb="60" eb="61">
      <t>ゴト</t>
    </rPh>
    <rPh sb="72" eb="73">
      <t>チュウ</t>
    </rPh>
    <rPh sb="98" eb="100">
      <t>バンゴウ</t>
    </rPh>
    <phoneticPr fontId="1"/>
  </si>
  <si>
    <t>様式６</t>
    <rPh sb="0" eb="2">
      <t>ヨウシキ</t>
    </rPh>
    <phoneticPr fontId="1"/>
  </si>
  <si>
    <t>様式15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</si>
</sst>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F800]dddd\,\ mmmm\ dd\,\ yyyy"/>
    <numFmt numFmtId="178" formatCode="#,##0_ "/>
    <numFmt numFmtId="179" formatCode="yyyy&quot;年&quot;m&quot;月&quot;;@"/>
    <numFmt numFmtId="180" formatCode="#,##0.00_ "/>
    <numFmt numFmtId="181" formatCode="0;;;@"/>
    <numFmt numFmtId="182" formatCode="0.00;;;@"/>
    <numFmt numFmtId="183" formatCode="yyyy&quot;年&quot;m&quot;月&quot;&quot;分&quot;"/>
  </numFmts>
  <fonts count="76">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sz val="12"/>
      <name val="細明朝体"/>
      <family val="3"/>
      <charset val="128"/>
    </font>
    <font>
      <vertAlign val="superscript"/>
      <sz val="12"/>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9"/>
      <color indexed="81"/>
      <name val="MS P ゴシック"/>
      <family val="3"/>
      <charset val="128"/>
    </font>
    <font>
      <b/>
      <u/>
      <sz val="9"/>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sz val="12"/>
      <color rgb="FFFF0000"/>
      <name val="Osaka"/>
      <family val="3"/>
      <charset val="128"/>
    </font>
    <font>
      <sz val="10.5"/>
      <color rgb="FFFF0000"/>
      <name val="ＭＳ 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vertAlign val="superscript"/>
      <sz val="10"/>
      <name val="ＭＳ ゴシック"/>
      <family val="3"/>
      <charset val="128"/>
    </font>
    <font>
      <strike/>
      <sz val="12"/>
      <name val="ＭＳ ゴシック"/>
      <family val="3"/>
      <charset val="128"/>
    </font>
    <font>
      <sz val="14"/>
      <color rgb="FFFF0000"/>
      <name val="ＭＳ ゴシック"/>
      <family val="3"/>
      <charset val="128"/>
    </font>
    <font>
      <u/>
      <sz val="14"/>
      <color rgb="FFFF0000"/>
      <name val="ＭＳ ゴシック"/>
      <family val="3"/>
      <charset val="128"/>
    </font>
    <font>
      <sz val="12"/>
      <name val="Osaka"/>
      <charset val="128"/>
    </font>
    <font>
      <b/>
      <sz val="10.5"/>
      <name val="ＭＳ ゴシック"/>
      <family val="3"/>
      <charset val="128"/>
    </font>
    <font>
      <sz val="6"/>
      <name val="Osaka"/>
      <charset val="128"/>
    </font>
    <font>
      <b/>
      <sz val="12"/>
      <name val="ＭＳ Ｐゴシック"/>
      <family val="3"/>
      <charset val="128"/>
    </font>
    <font>
      <sz val="12"/>
      <color rgb="FF000000"/>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b/>
      <sz val="10"/>
      <name val="ＭＳ ゴシック"/>
      <family val="3"/>
      <charset val="128"/>
    </font>
    <font>
      <vertAlign val="superscript"/>
      <sz val="14"/>
      <name val="ＭＳ ゴシック"/>
      <family val="3"/>
      <charset val="128"/>
    </font>
    <font>
      <sz val="11"/>
      <color rgb="FFFF0000"/>
      <name val="ＭＳ ゴシック"/>
      <family val="3"/>
      <charset val="128"/>
    </font>
    <font>
      <sz val="14"/>
      <name val="ＭＳ ゴシック"/>
      <family val="3"/>
      <charset val="128"/>
    </font>
    <font>
      <b/>
      <vertAlign val="superscript"/>
      <sz val="12"/>
      <name val="ＭＳ ゴシック"/>
      <family val="3"/>
      <charset val="128"/>
    </font>
    <font>
      <u/>
      <sz val="12"/>
      <color rgb="FFFF0000"/>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right style="thin">
        <color auto="1"/>
      </right>
      <top style="medium">
        <color auto="1"/>
      </top>
      <bottom style="double">
        <color auto="1"/>
      </bottom>
      <diagonal/>
    </border>
    <border>
      <left/>
      <right style="thin">
        <color auto="1"/>
      </right>
      <top style="double">
        <color auto="1"/>
      </top>
      <bottom style="thin">
        <color auto="1"/>
      </bottom>
      <diagonal/>
    </border>
    <border>
      <left style="thin">
        <color indexed="64"/>
      </left>
      <right/>
      <top/>
      <bottom/>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105">
    <xf numFmtId="0" fontId="0" fillId="0" borderId="0">
      <alignment vertical="center"/>
    </xf>
    <xf numFmtId="38" fontId="35" fillId="2" borderId="111"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6" fillId="0" borderId="0" applyNumberFormat="0" applyFill="0" applyBorder="0" applyAlignment="0" applyProtection="0"/>
    <xf numFmtId="0" fontId="36"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33" fillId="0" borderId="0">
      <alignment vertical="center"/>
    </xf>
    <xf numFmtId="0" fontId="5" fillId="0" borderId="0"/>
    <xf numFmtId="0" fontId="11" fillId="0" borderId="0">
      <alignment vertical="center"/>
    </xf>
    <xf numFmtId="0" fontId="33" fillId="0" borderId="0">
      <alignment vertical="center"/>
    </xf>
    <xf numFmtId="0" fontId="34" fillId="0" borderId="0">
      <alignment vertical="center"/>
    </xf>
    <xf numFmtId="0" fontId="34" fillId="0" borderId="0">
      <alignment vertical="center"/>
    </xf>
    <xf numFmtId="0" fontId="10" fillId="0" borderId="0"/>
    <xf numFmtId="0" fontId="11" fillId="0" borderId="0">
      <alignment vertical="center"/>
    </xf>
    <xf numFmtId="0" fontId="16" fillId="0" borderId="0">
      <alignment vertical="center"/>
    </xf>
    <xf numFmtId="0" fontId="33" fillId="0" borderId="0">
      <alignment vertical="center"/>
    </xf>
    <xf numFmtId="0" fontId="33" fillId="0" borderId="0">
      <alignment vertical="center"/>
    </xf>
    <xf numFmtId="0" fontId="5" fillId="0" borderId="0"/>
    <xf numFmtId="0" fontId="13"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3" fillId="0" borderId="0"/>
    <xf numFmtId="0" fontId="5" fillId="0" borderId="0"/>
    <xf numFmtId="0" fontId="33" fillId="0" borderId="0">
      <alignment vertical="center"/>
    </xf>
    <xf numFmtId="0" fontId="33" fillId="0" borderId="0">
      <alignment vertical="center"/>
    </xf>
    <xf numFmtId="0" fontId="33" fillId="0" borderId="0">
      <alignment vertical="center"/>
    </xf>
    <xf numFmtId="38" fontId="33" fillId="0" borderId="0" applyFont="0" applyFill="0" applyBorder="0" applyAlignment="0" applyProtection="0">
      <alignment vertical="center"/>
    </xf>
  </cellStyleXfs>
  <cellXfs count="553">
    <xf numFmtId="0" fontId="0" fillId="0" borderId="0" xfId="0">
      <alignment vertical="center"/>
    </xf>
    <xf numFmtId="0" fontId="39" fillId="0" borderId="1" xfId="0" applyFont="1" applyBorder="1">
      <alignment vertical="center"/>
    </xf>
    <xf numFmtId="0" fontId="39" fillId="0" borderId="0" xfId="0" applyFont="1">
      <alignment vertical="center"/>
    </xf>
    <xf numFmtId="0" fontId="39" fillId="0" borderId="2" xfId="0" applyFont="1" applyBorder="1" applyAlignment="1">
      <alignment horizontal="right" vertical="center" wrapText="1"/>
    </xf>
    <xf numFmtId="0" fontId="0" fillId="0" borderId="0" xfId="0" applyAlignment="1">
      <alignment horizontal="right" vertical="center"/>
    </xf>
    <xf numFmtId="0" fontId="40" fillId="0" borderId="0" xfId="0" applyFo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7"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7" fillId="0" borderId="0" xfId="48" applyFont="1"/>
    <xf numFmtId="0" fontId="17" fillId="0" borderId="0" xfId="48" applyFont="1" applyAlignment="1">
      <alignment vertical="center"/>
    </xf>
    <xf numFmtId="0" fontId="18" fillId="0" borderId="0" xfId="48" applyFont="1"/>
    <xf numFmtId="0" fontId="19" fillId="0" borderId="0" xfId="48" applyFont="1" applyAlignment="1">
      <alignment vertical="center"/>
    </xf>
    <xf numFmtId="38" fontId="17" fillId="0" borderId="0" xfId="45" applyFont="1" applyFill="1" applyBorder="1" applyAlignment="1">
      <alignment vertical="center"/>
    </xf>
    <xf numFmtId="0" fontId="17" fillId="0" borderId="0" xfId="48" applyFont="1" applyAlignment="1">
      <alignment horizontal="right" vertical="center"/>
    </xf>
    <xf numFmtId="176" fontId="17" fillId="0" borderId="0" xfId="48" applyNumberFormat="1" applyFont="1" applyAlignment="1">
      <alignment horizontal="left" vertical="center"/>
    </xf>
    <xf numFmtId="0" fontId="17" fillId="0" borderId="0" xfId="48" applyFont="1" applyAlignment="1">
      <alignment horizontal="center" vertical="center"/>
    </xf>
    <xf numFmtId="38" fontId="17" fillId="0" borderId="0" xfId="45" applyFont="1" applyFill="1" applyAlignment="1">
      <alignment horizontal="right" vertical="center"/>
    </xf>
    <xf numFmtId="176" fontId="17" fillId="0" borderId="0" xfId="48" applyNumberFormat="1" applyFont="1" applyAlignment="1">
      <alignment horizontal="right" vertical="center"/>
    </xf>
    <xf numFmtId="0" fontId="33" fillId="0" borderId="0" xfId="56">
      <alignment vertical="center"/>
    </xf>
    <xf numFmtId="0" fontId="33" fillId="0" borderId="42" xfId="56" applyBorder="1">
      <alignment vertical="center"/>
    </xf>
    <xf numFmtId="178" fontId="38" fillId="0" borderId="35" xfId="56" applyNumberFormat="1" applyFont="1" applyBorder="1" applyAlignment="1">
      <alignment horizontal="right" vertical="center"/>
    </xf>
    <xf numFmtId="0" fontId="38" fillId="0" borderId="0" xfId="0" applyFont="1" applyAlignment="1">
      <alignment horizontal="centerContinuous" vertical="center" wrapText="1"/>
    </xf>
    <xf numFmtId="0" fontId="7" fillId="0" borderId="0" xfId="58" applyFont="1" applyAlignment="1">
      <alignment vertical="center"/>
    </xf>
    <xf numFmtId="0" fontId="7" fillId="0" borderId="0" xfId="57" applyFont="1">
      <alignment vertical="center"/>
    </xf>
    <xf numFmtId="0" fontId="42" fillId="0" borderId="0" xfId="57" applyFont="1">
      <alignment vertical="center"/>
    </xf>
    <xf numFmtId="0" fontId="0" fillId="0" borderId="0" xfId="0" applyAlignment="1">
      <alignment horizontal="centerContinuous" vertical="center" wrapText="1"/>
    </xf>
    <xf numFmtId="0" fontId="0" fillId="0" borderId="0" xfId="0" applyAlignment="1">
      <alignment horizontal="center" vertical="center"/>
    </xf>
    <xf numFmtId="178" fontId="0" fillId="0" borderId="75" xfId="0" applyNumberFormat="1" applyBorder="1" applyAlignment="1">
      <alignment horizontal="right" vertical="center"/>
    </xf>
    <xf numFmtId="178" fontId="0" fillId="0" borderId="2" xfId="0" applyNumberFormat="1" applyBorder="1" applyAlignment="1">
      <alignment horizontal="right" vertical="center"/>
    </xf>
    <xf numFmtId="178" fontId="0" fillId="0" borderId="76" xfId="0" applyNumberFormat="1" applyBorder="1" applyAlignment="1">
      <alignment horizontal="right" vertical="center"/>
    </xf>
    <xf numFmtId="178" fontId="0" fillId="0" borderId="38" xfId="0" applyNumberFormat="1" applyBorder="1">
      <alignment vertical="center"/>
    </xf>
    <xf numFmtId="178" fontId="0" fillId="0" borderId="68" xfId="0" applyNumberFormat="1" applyBorder="1">
      <alignment vertical="center"/>
    </xf>
    <xf numFmtId="178" fontId="0" fillId="0" borderId="40" xfId="0" applyNumberFormat="1" applyBorder="1">
      <alignment vertical="center"/>
    </xf>
    <xf numFmtId="178" fontId="0" fillId="0" borderId="78" xfId="0" applyNumberFormat="1" applyBorder="1">
      <alignment vertical="center"/>
    </xf>
    <xf numFmtId="38" fontId="47" fillId="0" borderId="3" xfId="44" applyFont="1" applyBorder="1" applyAlignment="1">
      <alignment horizontal="center"/>
    </xf>
    <xf numFmtId="38" fontId="20" fillId="0" borderId="3" xfId="44" applyFont="1" applyFill="1" applyBorder="1" applyAlignment="1">
      <alignment horizontal="right"/>
    </xf>
    <xf numFmtId="178" fontId="0" fillId="0" borderId="23" xfId="0" applyNumberFormat="1" applyBorder="1" applyAlignment="1">
      <alignment horizontal="right" vertical="center"/>
    </xf>
    <xf numFmtId="178" fontId="0" fillId="0" borderId="4" xfId="0" applyNumberFormat="1" applyBorder="1" applyAlignment="1">
      <alignment horizontal="right" vertical="center"/>
    </xf>
    <xf numFmtId="178" fontId="0" fillId="0" borderId="80" xfId="0" applyNumberFormat="1" applyBorder="1" applyAlignment="1">
      <alignment horizontal="right" vertical="center"/>
    </xf>
    <xf numFmtId="0" fontId="45" fillId="0" borderId="0" xfId="0" applyFont="1">
      <alignment vertical="center"/>
    </xf>
    <xf numFmtId="0" fontId="48" fillId="0" borderId="0" xfId="48" applyFont="1"/>
    <xf numFmtId="0" fontId="5" fillId="0" borderId="0" xfId="48"/>
    <xf numFmtId="0" fontId="5" fillId="0" borderId="0" xfId="48" applyAlignment="1">
      <alignment horizontal="center"/>
    </xf>
    <xf numFmtId="0" fontId="11" fillId="3" borderId="2" xfId="48" applyFont="1" applyFill="1" applyBorder="1" applyAlignment="1">
      <alignment horizontal="center" vertical="center"/>
    </xf>
    <xf numFmtId="0" fontId="39" fillId="0" borderId="0" xfId="0" applyFont="1" applyAlignment="1">
      <alignment horizontal="right" vertical="center"/>
    </xf>
    <xf numFmtId="0" fontId="40" fillId="0" borderId="0" xfId="0" applyFont="1" applyAlignment="1">
      <alignment horizontal="justify" vertical="center"/>
    </xf>
    <xf numFmtId="0" fontId="39" fillId="0" borderId="74" xfId="0" applyFont="1" applyBorder="1" applyAlignment="1">
      <alignment horizontal="center" vertical="center" wrapText="1"/>
    </xf>
    <xf numFmtId="0" fontId="39" fillId="0" borderId="69" xfId="0" applyFont="1" applyBorder="1" applyAlignment="1">
      <alignment horizontal="right" vertical="center" wrapText="1"/>
    </xf>
    <xf numFmtId="0" fontId="44" fillId="0" borderId="0" xfId="0" applyFont="1">
      <alignment vertical="center"/>
    </xf>
    <xf numFmtId="0" fontId="39" fillId="0" borderId="46"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18" xfId="0" applyFont="1" applyBorder="1" applyAlignment="1">
      <alignment horizontal="center" vertical="center" wrapText="1"/>
    </xf>
    <xf numFmtId="0" fontId="49" fillId="0" borderId="67" xfId="0" applyFont="1" applyBorder="1" applyAlignment="1">
      <alignment horizontal="center" vertical="center" wrapText="1"/>
    </xf>
    <xf numFmtId="0" fontId="28" fillId="0" borderId="83" xfId="0" applyFont="1" applyBorder="1" applyAlignment="1">
      <alignment horizontal="center" vertical="center" wrapText="1"/>
    </xf>
    <xf numFmtId="0" fontId="11" fillId="0" borderId="0" xfId="47" applyFont="1">
      <alignment vertical="center"/>
    </xf>
    <xf numFmtId="0" fontId="17" fillId="0" borderId="0" xfId="48" applyFont="1" applyAlignment="1">
      <alignment horizontal="left" vertical="center"/>
    </xf>
    <xf numFmtId="0" fontId="18" fillId="0" borderId="0" xfId="48" applyFont="1" applyAlignment="1">
      <alignment horizontal="center" vertical="center" wrapText="1"/>
    </xf>
    <xf numFmtId="0" fontId="43" fillId="0" borderId="0" xfId="0" applyFont="1" applyAlignment="1">
      <alignment horizontal="centerContinuous" vertical="center" wrapText="1"/>
    </xf>
    <xf numFmtId="38" fontId="17" fillId="3" borderId="3" xfId="45" applyFont="1" applyFill="1" applyBorder="1" applyAlignment="1">
      <alignment vertical="center"/>
    </xf>
    <xf numFmtId="0" fontId="0" fillId="3" borderId="0" xfId="0" applyFill="1">
      <alignment vertical="center"/>
    </xf>
    <xf numFmtId="38" fontId="20" fillId="3" borderId="3" xfId="60" applyNumberFormat="1" applyFont="1" applyFill="1" applyBorder="1"/>
    <xf numFmtId="0" fontId="44" fillId="3" borderId="0" xfId="0" applyFont="1" applyFill="1">
      <alignment vertical="center"/>
    </xf>
    <xf numFmtId="0" fontId="44" fillId="3" borderId="0" xfId="0" applyFont="1" applyFill="1" applyAlignment="1">
      <alignment horizontal="center" vertical="center"/>
    </xf>
    <xf numFmtId="177" fontId="44" fillId="3" borderId="0" xfId="0" applyNumberFormat="1" applyFont="1" applyFill="1" applyAlignment="1">
      <alignment horizontal="center" vertical="center" wrapText="1"/>
    </xf>
    <xf numFmtId="0" fontId="44" fillId="3" borderId="0" xfId="0" applyFont="1" applyFill="1" applyAlignment="1">
      <alignment horizontal="center" vertical="center" wrapText="1"/>
    </xf>
    <xf numFmtId="177" fontId="44" fillId="3" borderId="0" xfId="0" applyNumberFormat="1" applyFont="1" applyFill="1" applyAlignment="1">
      <alignment horizontal="center" vertical="center"/>
    </xf>
    <xf numFmtId="0" fontId="0" fillId="3" borderId="0" xfId="0" applyFill="1" applyAlignment="1">
      <alignment vertical="center" wrapText="1"/>
    </xf>
    <xf numFmtId="38" fontId="47" fillId="0" borderId="3" xfId="44" applyFont="1" applyFill="1" applyBorder="1" applyAlignment="1"/>
    <xf numFmtId="0" fontId="11" fillId="0" borderId="67" xfId="48" applyFont="1" applyBorder="1" applyAlignment="1">
      <alignment horizontal="left" vertical="center"/>
    </xf>
    <xf numFmtId="0" fontId="11" fillId="0" borderId="17" xfId="48" applyFont="1" applyBorder="1" applyAlignment="1">
      <alignment horizontal="left" vertical="center"/>
    </xf>
    <xf numFmtId="0" fontId="11" fillId="0" borderId="17" xfId="48" applyFont="1" applyBorder="1" applyAlignment="1">
      <alignment horizontal="center" vertical="center"/>
    </xf>
    <xf numFmtId="0" fontId="11" fillId="0" borderId="17" xfId="48" applyFont="1" applyBorder="1" applyAlignment="1">
      <alignment horizontal="left" vertical="center" wrapText="1"/>
    </xf>
    <xf numFmtId="0" fontId="11" fillId="0" borderId="67" xfId="48" applyFont="1" applyBorder="1" applyAlignment="1">
      <alignment horizontal="left" vertical="center" wrapText="1"/>
    </xf>
    <xf numFmtId="180" fontId="0" fillId="0" borderId="0" xfId="0" applyNumberFormat="1">
      <alignment vertical="center"/>
    </xf>
    <xf numFmtId="180" fontId="38" fillId="0" borderId="0" xfId="0" applyNumberFormat="1" applyFont="1">
      <alignment vertical="center"/>
    </xf>
    <xf numFmtId="180" fontId="0" fillId="0" borderId="0" xfId="0" applyNumberFormat="1" applyAlignment="1">
      <alignment horizontal="center" vertical="center"/>
    </xf>
    <xf numFmtId="180" fontId="0" fillId="0" borderId="19" xfId="0" applyNumberFormat="1" applyBorder="1">
      <alignment vertical="center"/>
    </xf>
    <xf numFmtId="180" fontId="0" fillId="0" borderId="57" xfId="0" applyNumberFormat="1" applyBorder="1" applyAlignment="1">
      <alignment horizontal="center" vertical="center"/>
    </xf>
    <xf numFmtId="180" fontId="0" fillId="0" borderId="67" xfId="0" applyNumberFormat="1" applyBorder="1" applyAlignment="1">
      <alignment horizontal="left" vertical="center" shrinkToFit="1"/>
    </xf>
    <xf numFmtId="180" fontId="0" fillId="0" borderId="18" xfId="0" applyNumberFormat="1" applyBorder="1" applyAlignment="1">
      <alignment horizontal="left" vertical="center"/>
    </xf>
    <xf numFmtId="180" fontId="0" fillId="0" borderId="64" xfId="0" applyNumberFormat="1" applyBorder="1" applyAlignment="1">
      <alignment horizontal="left" vertical="center" shrinkToFit="1"/>
    </xf>
    <xf numFmtId="180" fontId="0" fillId="0" borderId="3" xfId="0" applyNumberFormat="1" applyBorder="1" applyAlignment="1">
      <alignment horizontal="left" vertical="center"/>
    </xf>
    <xf numFmtId="180" fontId="0" fillId="0" borderId="55" xfId="0" applyNumberFormat="1" applyBorder="1" applyAlignment="1">
      <alignment horizontal="left" vertical="center" shrinkToFit="1"/>
    </xf>
    <xf numFmtId="180" fontId="0" fillId="0" borderId="56" xfId="0" applyNumberFormat="1" applyBorder="1" applyAlignment="1">
      <alignment horizontal="left" vertical="center"/>
    </xf>
    <xf numFmtId="180" fontId="38" fillId="0" borderId="91" xfId="0" applyNumberFormat="1" applyFont="1" applyBorder="1" applyAlignment="1">
      <alignment horizontal="centerContinuous" vertical="center" wrapText="1"/>
    </xf>
    <xf numFmtId="180" fontId="0" fillId="0" borderId="1" xfId="0" applyNumberFormat="1" applyBorder="1" applyAlignment="1">
      <alignment horizontal="centerContinuous" vertical="center" wrapText="1"/>
    </xf>
    <xf numFmtId="180" fontId="41" fillId="0" borderId="0" xfId="0" applyNumberFormat="1" applyFont="1" applyAlignment="1">
      <alignment horizontal="right" vertical="center"/>
    </xf>
    <xf numFmtId="180" fontId="0" fillId="0" borderId="8" xfId="0" applyNumberFormat="1" applyBorder="1" applyAlignment="1">
      <alignment horizontal="right" vertical="center"/>
    </xf>
    <xf numFmtId="178" fontId="0" fillId="3" borderId="2" xfId="0" applyNumberFormat="1" applyFill="1" applyBorder="1" applyAlignment="1">
      <alignment horizontal="center" vertical="center"/>
    </xf>
    <xf numFmtId="178" fontId="0" fillId="0" borderId="0" xfId="0" applyNumberFormat="1" applyAlignment="1">
      <alignment horizontal="center" vertical="center"/>
    </xf>
    <xf numFmtId="178" fontId="0" fillId="0" borderId="18" xfId="0" applyNumberFormat="1" applyBorder="1" applyAlignment="1">
      <alignment horizontal="center" vertical="center"/>
    </xf>
    <xf numFmtId="178" fontId="0" fillId="0" borderId="3" xfId="0" applyNumberFormat="1" applyBorder="1" applyAlignment="1">
      <alignment horizontal="center" vertical="center"/>
    </xf>
    <xf numFmtId="178" fontId="0" fillId="0" borderId="56" xfId="0" applyNumberFormat="1" applyBorder="1" applyAlignment="1">
      <alignment horizontal="center" vertical="center"/>
    </xf>
    <xf numFmtId="178" fontId="38" fillId="0" borderId="92" xfId="0" applyNumberFormat="1" applyFont="1" applyBorder="1" applyAlignment="1">
      <alignment horizontal="centerContinuous" vertical="center" wrapText="1"/>
    </xf>
    <xf numFmtId="178" fontId="38" fillId="0" borderId="93" xfId="0" applyNumberFormat="1" applyFont="1" applyBorder="1" applyAlignment="1">
      <alignment horizontal="centerContinuous" vertical="center" wrapText="1"/>
    </xf>
    <xf numFmtId="178" fontId="0" fillId="0" borderId="63" xfId="0" applyNumberFormat="1" applyBorder="1">
      <alignment vertical="center"/>
    </xf>
    <xf numFmtId="178" fontId="0" fillId="0" borderId="19" xfId="0" applyNumberFormat="1" applyBorder="1" applyAlignment="1">
      <alignment horizontal="right" vertical="center"/>
    </xf>
    <xf numFmtId="178" fontId="41" fillId="0" borderId="36" xfId="0" applyNumberFormat="1" applyFont="1" applyBorder="1" applyAlignment="1">
      <alignment vertical="center" wrapText="1"/>
    </xf>
    <xf numFmtId="181" fontId="11" fillId="0" borderId="67" xfId="48" applyNumberFormat="1" applyFont="1" applyBorder="1" applyAlignment="1">
      <alignment horizontal="left" vertical="center" wrapText="1"/>
    </xf>
    <xf numFmtId="181" fontId="11" fillId="0" borderId="17" xfId="48" applyNumberFormat="1" applyFont="1" applyBorder="1" applyAlignment="1">
      <alignment horizontal="left" vertical="center"/>
    </xf>
    <xf numFmtId="181" fontId="11" fillId="0" borderId="17" xfId="48" applyNumberFormat="1" applyFont="1" applyBorder="1" applyAlignment="1">
      <alignment horizontal="center" vertical="center"/>
    </xf>
    <xf numFmtId="181" fontId="11" fillId="0" borderId="17" xfId="48" applyNumberFormat="1" applyFont="1" applyBorder="1" applyAlignment="1">
      <alignment horizontal="left" vertical="center" wrapText="1"/>
    </xf>
    <xf numFmtId="182" fontId="0" fillId="0" borderId="0" xfId="0" applyNumberFormat="1">
      <alignment vertical="center"/>
    </xf>
    <xf numFmtId="182" fontId="0" fillId="0" borderId="94" xfId="0" applyNumberFormat="1" applyBorder="1" applyAlignment="1">
      <alignment horizontal="center" vertical="center"/>
    </xf>
    <xf numFmtId="182" fontId="0" fillId="3" borderId="28" xfId="0" applyNumberFormat="1" applyFill="1" applyBorder="1" applyAlignment="1">
      <alignment horizontal="center" vertical="center"/>
    </xf>
    <xf numFmtId="182" fontId="0" fillId="0" borderId="91" xfId="0" applyNumberFormat="1" applyBorder="1" applyAlignment="1">
      <alignment horizontal="center" vertical="center"/>
    </xf>
    <xf numFmtId="0" fontId="0" fillId="0" borderId="0" xfId="0" applyAlignment="1">
      <alignment horizontal="right" vertical="center" wrapText="1"/>
    </xf>
    <xf numFmtId="0" fontId="39" fillId="0" borderId="50" xfId="0" applyFont="1" applyBorder="1" applyAlignment="1">
      <alignment horizontal="center" vertical="center" wrapText="1"/>
    </xf>
    <xf numFmtId="38" fontId="39" fillId="0" borderId="3" xfId="41" applyFont="1" applyBorder="1" applyAlignment="1">
      <alignment horizontal="right" vertical="center" wrapText="1"/>
    </xf>
    <xf numFmtId="178" fontId="39" fillId="0" borderId="44" xfId="0" applyNumberFormat="1" applyFont="1" applyBorder="1" applyAlignment="1">
      <alignment horizontal="right" vertical="center" wrapText="1"/>
    </xf>
    <xf numFmtId="178" fontId="39" fillId="0" borderId="95" xfId="0" applyNumberFormat="1" applyFont="1" applyBorder="1" applyAlignment="1">
      <alignment horizontal="right" vertical="center" wrapText="1"/>
    </xf>
    <xf numFmtId="178" fontId="39" fillId="3" borderId="14" xfId="0" applyNumberFormat="1" applyFont="1" applyFill="1" applyBorder="1" applyAlignment="1">
      <alignment horizontal="right" vertical="center" wrapText="1"/>
    </xf>
    <xf numFmtId="0" fontId="39" fillId="0" borderId="52" xfId="0" applyFont="1" applyBorder="1" applyAlignment="1">
      <alignment horizontal="centerContinuous" vertical="center" wrapText="1"/>
    </xf>
    <xf numFmtId="0" fontId="39" fillId="0" borderId="8" xfId="0" applyFont="1" applyBorder="1" applyAlignment="1">
      <alignment horizontal="centerContinuous" vertical="center" wrapText="1"/>
    </xf>
    <xf numFmtId="0" fontId="39" fillId="0" borderId="97" xfId="0" applyFont="1" applyBorder="1" applyAlignment="1">
      <alignment horizontal="centerContinuous" vertical="center" wrapText="1"/>
    </xf>
    <xf numFmtId="0" fontId="39" fillId="0" borderId="44" xfId="0" applyFont="1" applyBorder="1" applyAlignment="1">
      <alignment horizontal="center" vertical="center" wrapText="1"/>
    </xf>
    <xf numFmtId="0" fontId="39" fillId="0" borderId="98" xfId="0" applyFont="1" applyBorder="1" applyAlignment="1">
      <alignment horizontal="left" vertical="center"/>
    </xf>
    <xf numFmtId="0" fontId="39" fillId="0" borderId="44" xfId="0" applyFont="1" applyBorder="1" applyAlignment="1">
      <alignment horizontal="left" vertical="center"/>
    </xf>
    <xf numFmtId="0" fontId="39" fillId="0" borderId="85" xfId="0" applyFont="1" applyBorder="1">
      <alignment vertical="center"/>
    </xf>
    <xf numFmtId="0" fontId="39" fillId="0" borderId="4" xfId="0" applyFont="1" applyBorder="1">
      <alignment vertical="center"/>
    </xf>
    <xf numFmtId="0" fontId="39" fillId="0" borderId="20" xfId="0" applyFont="1" applyBorder="1">
      <alignment vertical="center"/>
    </xf>
    <xf numFmtId="0" fontId="39" fillId="0" borderId="73" xfId="0" applyFont="1" applyBorder="1">
      <alignment vertical="center"/>
    </xf>
    <xf numFmtId="0" fontId="39" fillId="0" borderId="10" xfId="0" applyFont="1" applyBorder="1" applyAlignment="1">
      <alignment horizontal="left" vertical="center"/>
    </xf>
    <xf numFmtId="0" fontId="39" fillId="0" borderId="24" xfId="0" applyFont="1" applyBorder="1" applyAlignment="1">
      <alignment horizontal="left" vertical="center" wrapText="1"/>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99" xfId="0" applyFont="1" applyBorder="1" applyAlignment="1">
      <alignment horizontal="left" vertical="center" wrapText="1"/>
    </xf>
    <xf numFmtId="38" fontId="39" fillId="3" borderId="3" xfId="41" applyFont="1" applyFill="1" applyBorder="1" applyAlignment="1">
      <alignment horizontal="right" vertical="center" wrapText="1"/>
    </xf>
    <xf numFmtId="178" fontId="39" fillId="0" borderId="3" xfId="0" applyNumberFormat="1" applyFont="1" applyBorder="1" applyAlignment="1">
      <alignment horizontal="right" vertical="center" wrapText="1"/>
    </xf>
    <xf numFmtId="178" fontId="39" fillId="0" borderId="100" xfId="0" applyNumberFormat="1" applyFont="1" applyBorder="1" applyAlignment="1">
      <alignment horizontal="right" vertical="center" wrapText="1"/>
    </xf>
    <xf numFmtId="178" fontId="39" fillId="0" borderId="101" xfId="0" applyNumberFormat="1" applyFont="1" applyBorder="1" applyAlignment="1">
      <alignment horizontal="right" vertical="center" wrapText="1"/>
    </xf>
    <xf numFmtId="178" fontId="39" fillId="0" borderId="96" xfId="0" applyNumberFormat="1" applyFont="1" applyBorder="1" applyAlignment="1">
      <alignment horizontal="right" vertical="center" wrapText="1"/>
    </xf>
    <xf numFmtId="178" fontId="39" fillId="0" borderId="102" xfId="0" applyNumberFormat="1" applyFont="1" applyBorder="1" applyAlignment="1">
      <alignment horizontal="right" vertical="center" wrapText="1"/>
    </xf>
    <xf numFmtId="38" fontId="39" fillId="0" borderId="21" xfId="41" applyFont="1" applyBorder="1" applyAlignment="1">
      <alignment horizontal="right" vertical="center" wrapText="1"/>
    </xf>
    <xf numFmtId="38" fontId="39" fillId="0" borderId="103" xfId="41" applyFont="1" applyBorder="1" applyAlignment="1">
      <alignment horizontal="right" vertical="center" wrapText="1"/>
    </xf>
    <xf numFmtId="38" fontId="46" fillId="0" borderId="21" xfId="41" applyFont="1" applyBorder="1" applyAlignment="1">
      <alignment horizontal="right" vertical="center" wrapText="1"/>
    </xf>
    <xf numFmtId="55" fontId="44" fillId="3" borderId="0" xfId="0" applyNumberFormat="1" applyFont="1" applyFill="1" applyAlignment="1">
      <alignment horizontal="center" vertical="center" wrapText="1"/>
    </xf>
    <xf numFmtId="38" fontId="17" fillId="0" borderId="0" xfId="41" applyFont="1" applyFill="1" applyAlignment="1"/>
    <xf numFmtId="38" fontId="18" fillId="0" borderId="0" xfId="41" applyFont="1" applyFill="1" applyAlignment="1"/>
    <xf numFmtId="38" fontId="17" fillId="0" borderId="0" xfId="41" applyFont="1" applyFill="1" applyBorder="1" applyAlignment="1">
      <alignment vertical="center"/>
    </xf>
    <xf numFmtId="38" fontId="17" fillId="0" borderId="0" xfId="41" applyFont="1" applyFill="1" applyAlignment="1">
      <alignment vertical="center"/>
    </xf>
    <xf numFmtId="38" fontId="17" fillId="0" borderId="0" xfId="41" applyFont="1" applyFill="1" applyAlignment="1">
      <alignment horizontal="center" vertical="center"/>
    </xf>
    <xf numFmtId="38" fontId="17" fillId="0" borderId="0" xfId="41" applyFont="1" applyFill="1" applyBorder="1" applyAlignment="1">
      <alignment horizontal="left" vertical="center"/>
    </xf>
    <xf numFmtId="38" fontId="17" fillId="0" borderId="0" xfId="41" applyFont="1" applyFill="1" applyAlignment="1">
      <alignment horizontal="left" vertical="center"/>
    </xf>
    <xf numFmtId="0" fontId="49" fillId="0" borderId="0" xfId="0" applyFont="1" applyAlignment="1">
      <alignment horizontal="center" vertical="center" wrapText="1"/>
    </xf>
    <xf numFmtId="0" fontId="33" fillId="0" borderId="0" xfId="57">
      <alignment vertical="center"/>
    </xf>
    <xf numFmtId="0" fontId="51" fillId="0" borderId="3" xfId="59" applyFont="1" applyBorder="1" applyAlignment="1">
      <alignment horizontal="center"/>
    </xf>
    <xf numFmtId="178" fontId="39" fillId="0" borderId="109" xfId="0" applyNumberFormat="1" applyFont="1" applyBorder="1" applyAlignment="1">
      <alignment horizontal="right" vertical="center" wrapText="1"/>
    </xf>
    <xf numFmtId="178" fontId="39" fillId="0" borderId="110" xfId="0" applyNumberFormat="1" applyFont="1" applyBorder="1" applyAlignment="1">
      <alignment horizontal="right" vertical="center" wrapText="1"/>
    </xf>
    <xf numFmtId="178" fontId="39" fillId="0" borderId="60" xfId="0" applyNumberFormat="1" applyFont="1" applyBorder="1" applyAlignment="1">
      <alignment horizontal="right" vertical="center" wrapText="1"/>
    </xf>
    <xf numFmtId="0" fontId="11" fillId="0" borderId="0" xfId="48" applyFont="1" applyAlignment="1">
      <alignment horizontal="right" vertical="center"/>
    </xf>
    <xf numFmtId="179" fontId="11" fillId="0" borderId="19" xfId="48" applyNumberFormat="1" applyFont="1" applyBorder="1" applyAlignment="1">
      <alignment horizontal="center" vertical="center" wrapText="1"/>
    </xf>
    <xf numFmtId="0" fontId="50" fillId="0" borderId="0" xfId="56" applyFont="1" applyAlignment="1">
      <alignment horizontal="right" vertical="center"/>
    </xf>
    <xf numFmtId="0" fontId="3" fillId="0" borderId="0" xfId="58" applyFont="1"/>
    <xf numFmtId="0" fontId="3" fillId="0" borderId="18" xfId="58" applyFont="1" applyBorder="1" applyAlignment="1">
      <alignment horizontal="left" vertical="center"/>
    </xf>
    <xf numFmtId="0" fontId="3" fillId="0" borderId="29" xfId="58" applyFont="1" applyBorder="1" applyAlignment="1">
      <alignment horizontal="center" vertical="center"/>
    </xf>
    <xf numFmtId="178" fontId="11" fillId="0" borderId="19" xfId="58" applyNumberFormat="1" applyFont="1" applyBorder="1" applyAlignment="1">
      <alignment horizontal="right" vertical="center"/>
    </xf>
    <xf numFmtId="0" fontId="3" fillId="0" borderId="39" xfId="58" applyFont="1" applyBorder="1" applyAlignment="1">
      <alignment horizontal="left" vertical="center"/>
    </xf>
    <xf numFmtId="0" fontId="3" fillId="0" borderId="3" xfId="58" applyFont="1" applyBorder="1" applyAlignment="1">
      <alignment horizontal="left" vertical="center"/>
    </xf>
    <xf numFmtId="0" fontId="3" fillId="0" borderId="58" xfId="58" applyFont="1" applyBorder="1" applyAlignment="1">
      <alignment horizontal="center" vertical="center"/>
    </xf>
    <xf numFmtId="178" fontId="11" fillId="0" borderId="2" xfId="58" applyNumberFormat="1" applyFont="1" applyBorder="1" applyAlignment="1">
      <alignment horizontal="right" vertical="center"/>
    </xf>
    <xf numFmtId="0" fontId="3" fillId="0" borderId="41" xfId="58" applyFont="1" applyBorder="1" applyAlignment="1">
      <alignment horizontal="left" vertical="center"/>
    </xf>
    <xf numFmtId="0" fontId="3" fillId="0" borderId="58" xfId="58" applyFont="1" applyBorder="1" applyAlignment="1">
      <alignment vertical="center"/>
    </xf>
    <xf numFmtId="0" fontId="3" fillId="0" borderId="56" xfId="58" applyFont="1" applyBorder="1" applyAlignment="1">
      <alignment horizontal="left" vertical="center"/>
    </xf>
    <xf numFmtId="0" fontId="3" fillId="0" borderId="71" xfId="58" applyFont="1" applyBorder="1" applyAlignment="1">
      <alignment vertical="center"/>
    </xf>
    <xf numFmtId="178" fontId="11" fillId="0" borderId="57" xfId="58" applyNumberFormat="1" applyFont="1" applyBorder="1" applyAlignment="1">
      <alignment horizontal="right" vertical="center"/>
    </xf>
    <xf numFmtId="0" fontId="3" fillId="0" borderId="59" xfId="58" applyFont="1" applyBorder="1" applyAlignment="1">
      <alignment horizontal="left" vertical="center"/>
    </xf>
    <xf numFmtId="0" fontId="53" fillId="0" borderId="0" xfId="0" applyFont="1" applyAlignment="1">
      <alignment horizontal="left" vertical="center" wrapText="1"/>
    </xf>
    <xf numFmtId="0" fontId="51" fillId="0" borderId="0" xfId="59" applyFont="1" applyAlignment="1">
      <alignment horizontal="center"/>
    </xf>
    <xf numFmtId="38" fontId="52" fillId="0" borderId="0" xfId="44" applyFont="1" applyFill="1" applyBorder="1" applyAlignment="1">
      <alignment horizontal="center"/>
    </xf>
    <xf numFmtId="38" fontId="20" fillId="0" borderId="0" xfId="44" applyFont="1" applyFill="1" applyBorder="1" applyAlignment="1">
      <alignment horizontal="right"/>
    </xf>
    <xf numFmtId="38" fontId="20" fillId="0" borderId="0" xfId="60" applyNumberFormat="1" applyFont="1"/>
    <xf numFmtId="38" fontId="47" fillId="0" borderId="0" xfId="44" applyFont="1" applyFill="1" applyBorder="1" applyAlignment="1"/>
    <xf numFmtId="0" fontId="11" fillId="0" borderId="0" xfId="48" applyFont="1" applyAlignment="1">
      <alignment horizontal="center"/>
    </xf>
    <xf numFmtId="0" fontId="4" fillId="0" borderId="0" xfId="48" applyFont="1" applyAlignment="1">
      <alignment horizontal="center" vertical="center"/>
    </xf>
    <xf numFmtId="14" fontId="3" fillId="0" borderId="28" xfId="58" applyNumberFormat="1" applyFont="1" applyBorder="1" applyAlignment="1">
      <alignment horizontal="center" vertical="center"/>
    </xf>
    <xf numFmtId="14" fontId="3" fillId="0" borderId="85" xfId="58" applyNumberFormat="1" applyFont="1" applyBorder="1" applyAlignment="1">
      <alignment horizontal="center" vertical="center"/>
    </xf>
    <xf numFmtId="14" fontId="3" fillId="0" borderId="79" xfId="58" applyNumberFormat="1" applyFont="1" applyBorder="1" applyAlignment="1">
      <alignment horizontal="center" vertical="center"/>
    </xf>
    <xf numFmtId="0" fontId="4" fillId="0" borderId="0" xfId="58" applyFont="1" applyAlignment="1">
      <alignment horizontal="centerContinuous" vertical="center" wrapText="1"/>
    </xf>
    <xf numFmtId="178" fontId="11" fillId="0" borderId="0" xfId="58" applyNumberFormat="1" applyFont="1" applyAlignment="1">
      <alignment horizontal="right" vertical="center"/>
    </xf>
    <xf numFmtId="0" fontId="3" fillId="0" borderId="0" xfId="58" applyFont="1" applyAlignment="1">
      <alignment horizontal="left" vertical="center"/>
    </xf>
    <xf numFmtId="0" fontId="60" fillId="0" borderId="0" xfId="48" applyFont="1" applyAlignment="1">
      <alignment horizontal="center" vertical="center" wrapText="1"/>
    </xf>
    <xf numFmtId="180" fontId="0" fillId="0" borderId="51" xfId="0" applyNumberFormat="1" applyBorder="1" applyAlignment="1">
      <alignment horizontal="center" vertical="center" wrapText="1"/>
    </xf>
    <xf numFmtId="0" fontId="11" fillId="0" borderId="2" xfId="48" applyFont="1" applyBorder="1" applyAlignment="1">
      <alignment horizontal="center" vertical="center" wrapText="1"/>
    </xf>
    <xf numFmtId="0" fontId="33" fillId="3" borderId="0" xfId="0" applyFont="1" applyFill="1">
      <alignment vertical="center"/>
    </xf>
    <xf numFmtId="0" fontId="11" fillId="0" borderId="0" xfId="57" applyFont="1">
      <alignment vertical="center"/>
    </xf>
    <xf numFmtId="0" fontId="11" fillId="0" borderId="0" xfId="57" applyFont="1" applyAlignment="1">
      <alignment horizontal="right" vertical="center"/>
    </xf>
    <xf numFmtId="0" fontId="11" fillId="0" borderId="0" xfId="57" applyFont="1" applyAlignment="1">
      <alignment horizontal="left" vertical="center"/>
    </xf>
    <xf numFmtId="0" fontId="11" fillId="0" borderId="8" xfId="47" applyFont="1" applyBorder="1">
      <alignment vertical="center"/>
    </xf>
    <xf numFmtId="0" fontId="11" fillId="0" borderId="0" xfId="0" applyFont="1">
      <alignment vertical="center"/>
    </xf>
    <xf numFmtId="0" fontId="3" fillId="0" borderId="0" xfId="0" applyFont="1">
      <alignment vertical="center"/>
    </xf>
    <xf numFmtId="0" fontId="28" fillId="0" borderId="90" xfId="0" applyFont="1" applyBorder="1" applyAlignment="1">
      <alignment horizontal="left" vertical="center" wrapText="1"/>
    </xf>
    <xf numFmtId="178" fontId="28" fillId="0" borderId="31" xfId="0" applyNumberFormat="1" applyFont="1" applyBorder="1" applyAlignment="1">
      <alignment horizontal="right" vertical="center" wrapText="1"/>
    </xf>
    <xf numFmtId="178" fontId="28" fillId="0" borderId="113" xfId="0" applyNumberFormat="1" applyFont="1" applyBorder="1" applyAlignment="1">
      <alignment horizontal="right" vertical="center" wrapText="1"/>
    </xf>
    <xf numFmtId="178" fontId="28" fillId="0" borderId="96" xfId="0" applyNumberFormat="1" applyFont="1" applyBorder="1" applyAlignment="1">
      <alignment horizontal="right" vertical="center" wrapText="1"/>
    </xf>
    <xf numFmtId="178" fontId="28" fillId="0" borderId="102" xfId="0" applyNumberFormat="1" applyFont="1" applyBorder="1" applyAlignment="1">
      <alignment horizontal="right" vertical="center" wrapText="1"/>
    </xf>
    <xf numFmtId="178" fontId="28" fillId="0" borderId="77" xfId="0" applyNumberFormat="1" applyFont="1" applyBorder="1" applyAlignment="1">
      <alignment horizontal="right" vertical="center" wrapText="1"/>
    </xf>
    <xf numFmtId="0" fontId="17" fillId="0" borderId="0" xfId="48" applyFont="1" applyAlignment="1">
      <alignment horizontal="center" vertical="top"/>
    </xf>
    <xf numFmtId="0" fontId="28" fillId="0" borderId="0" xfId="0" applyFont="1">
      <alignment vertical="center"/>
    </xf>
    <xf numFmtId="0" fontId="28" fillId="0" borderId="25" xfId="0" applyFont="1" applyBorder="1">
      <alignment vertical="center"/>
    </xf>
    <xf numFmtId="0" fontId="28" fillId="0" borderId="17" xfId="0" applyFont="1" applyBorder="1">
      <alignment vertical="center"/>
    </xf>
    <xf numFmtId="0" fontId="28" fillId="0" borderId="20" xfId="0" applyFont="1" applyBorder="1">
      <alignment vertical="center"/>
    </xf>
    <xf numFmtId="0" fontId="28" fillId="0" borderId="4" xfId="0" applyFont="1" applyBorder="1">
      <alignment vertical="center"/>
    </xf>
    <xf numFmtId="38" fontId="17" fillId="0" borderId="0" xfId="45" applyFont="1" applyFill="1" applyAlignment="1">
      <alignment vertical="center"/>
    </xf>
    <xf numFmtId="38" fontId="17" fillId="0" borderId="3" xfId="45" applyFont="1" applyFill="1" applyBorder="1" applyAlignment="1">
      <alignment vertical="center"/>
    </xf>
    <xf numFmtId="9" fontId="17" fillId="3" borderId="3" xfId="2" applyFont="1" applyFill="1" applyBorder="1" applyAlignment="1">
      <alignment vertical="center"/>
    </xf>
    <xf numFmtId="0" fontId="17" fillId="0" borderId="0" xfId="2" applyNumberFormat="1" applyFont="1" applyFill="1" applyBorder="1" applyAlignment="1">
      <alignment horizontal="center" vertical="center"/>
    </xf>
    <xf numFmtId="0" fontId="66" fillId="0" borderId="23" xfId="48" applyFont="1" applyBorder="1" applyAlignment="1">
      <alignment horizontal="center" vertical="center"/>
    </xf>
    <xf numFmtId="38" fontId="66" fillId="0" borderId="23" xfId="41" applyFont="1" applyFill="1" applyBorder="1" applyAlignment="1">
      <alignment vertical="center"/>
    </xf>
    <xf numFmtId="0" fontId="17" fillId="0" borderId="0" xfId="48" applyFont="1" applyAlignment="1">
      <alignment horizontal="left" vertical="top"/>
    </xf>
    <xf numFmtId="38" fontId="17" fillId="0" borderId="0" xfId="41" applyFont="1" applyFill="1" applyBorder="1" applyAlignment="1">
      <alignment horizontal="right" vertical="center"/>
    </xf>
    <xf numFmtId="0" fontId="66" fillId="0" borderId="1" xfId="48" applyFont="1" applyBorder="1" applyAlignment="1">
      <alignment horizontal="center" vertical="center"/>
    </xf>
    <xf numFmtId="38" fontId="66" fillId="0" borderId="1" xfId="41" applyFont="1" applyFill="1" applyBorder="1" applyAlignment="1">
      <alignment vertical="center"/>
    </xf>
    <xf numFmtId="176" fontId="66" fillId="0" borderId="0" xfId="48" applyNumberFormat="1" applyFont="1" applyAlignment="1">
      <alignment horizontal="left" vertical="center"/>
    </xf>
    <xf numFmtId="0" fontId="67" fillId="0" borderId="40" xfId="0" applyFont="1" applyBorder="1" applyAlignment="1">
      <alignment horizontal="justify" vertical="center"/>
    </xf>
    <xf numFmtId="0" fontId="3" fillId="0" borderId="64" xfId="99" applyFont="1" applyBorder="1" applyAlignment="1">
      <alignment vertical="center"/>
    </xf>
    <xf numFmtId="0" fontId="3" fillId="0" borderId="58" xfId="99" applyFont="1" applyBorder="1" applyAlignment="1">
      <alignment horizontal="left" vertical="center"/>
    </xf>
    <xf numFmtId="0" fontId="3" fillId="0" borderId="58" xfId="99" applyFont="1" applyBorder="1" applyAlignment="1">
      <alignment vertical="center"/>
    </xf>
    <xf numFmtId="178" fontId="11" fillId="0" borderId="40" xfId="99" applyNumberFormat="1" applyFont="1" applyBorder="1" applyAlignment="1">
      <alignment horizontal="right" vertical="center"/>
    </xf>
    <xf numFmtId="0" fontId="3" fillId="0" borderId="55" xfId="99" applyFont="1" applyBorder="1" applyAlignment="1">
      <alignment horizontal="left" vertical="center"/>
    </xf>
    <xf numFmtId="0" fontId="3" fillId="0" borderId="71" xfId="99" applyFont="1" applyBorder="1" applyAlignment="1">
      <alignment horizontal="left" vertical="center"/>
    </xf>
    <xf numFmtId="0" fontId="3" fillId="0" borderId="71" xfId="99" applyFont="1" applyBorder="1" applyAlignment="1">
      <alignment vertical="center"/>
    </xf>
    <xf numFmtId="178" fontId="11" fillId="0" borderId="87" xfId="99" applyNumberFormat="1" applyFont="1" applyBorder="1" applyAlignment="1">
      <alignment horizontal="right" vertical="center"/>
    </xf>
    <xf numFmtId="178" fontId="11" fillId="0" borderId="65" xfId="99" applyNumberFormat="1" applyFont="1" applyBorder="1" applyAlignment="1">
      <alignment horizontal="right" vertical="center"/>
    </xf>
    <xf numFmtId="178" fontId="11" fillId="0" borderId="36" xfId="99" applyNumberFormat="1" applyFont="1" applyBorder="1" applyAlignment="1">
      <alignment horizontal="right" vertical="center"/>
    </xf>
    <xf numFmtId="0" fontId="33" fillId="0" borderId="0" xfId="102">
      <alignment vertical="center"/>
    </xf>
    <xf numFmtId="0" fontId="23" fillId="0" borderId="0" xfId="100" applyFont="1" applyAlignment="1">
      <alignment horizontal="left" vertical="center"/>
    </xf>
    <xf numFmtId="0" fontId="3" fillId="0" borderId="0" xfId="100" applyFont="1"/>
    <xf numFmtId="0" fontId="7" fillId="0" borderId="61" xfId="100" applyFont="1" applyBorder="1" applyAlignment="1">
      <alignment horizontal="center" vertical="center"/>
    </xf>
    <xf numFmtId="0" fontId="7" fillId="0" borderId="6" xfId="100" applyFont="1" applyBorder="1" applyAlignment="1">
      <alignment horizontal="center" vertical="center" wrapText="1"/>
    </xf>
    <xf numFmtId="0" fontId="7" fillId="0" borderId="62" xfId="100" applyFont="1" applyBorder="1" applyAlignment="1">
      <alignment horizontal="center" vertical="center"/>
    </xf>
    <xf numFmtId="56" fontId="11" fillId="0" borderId="28" xfId="100" applyNumberFormat="1" applyFont="1" applyBorder="1" applyAlignment="1">
      <alignment horizontal="center" vertical="center"/>
    </xf>
    <xf numFmtId="0" fontId="11" fillId="0" borderId="63" xfId="100" applyFont="1" applyBorder="1" applyAlignment="1">
      <alignment horizontal="left" vertical="center" wrapText="1"/>
    </xf>
    <xf numFmtId="56" fontId="11" fillId="0" borderId="85" xfId="100" applyNumberFormat="1" applyFont="1" applyBorder="1" applyAlignment="1">
      <alignment horizontal="center" vertical="center"/>
    </xf>
    <xf numFmtId="0" fontId="11" fillId="0" borderId="40" xfId="100" applyFont="1" applyBorder="1" applyAlignment="1">
      <alignment horizontal="left" vertical="center" wrapText="1"/>
    </xf>
    <xf numFmtId="0" fontId="11" fillId="0" borderId="85" xfId="100" applyFont="1" applyBorder="1" applyAlignment="1">
      <alignment horizontal="center" vertical="center"/>
    </xf>
    <xf numFmtId="0" fontId="11" fillId="0" borderId="30" xfId="100" applyFont="1" applyBorder="1" applyAlignment="1">
      <alignment horizontal="center" vertical="center"/>
    </xf>
    <xf numFmtId="0" fontId="11" fillId="0" borderId="42" xfId="100" applyFont="1" applyBorder="1" applyAlignment="1">
      <alignment horizontal="left" vertical="center" wrapText="1"/>
    </xf>
    <xf numFmtId="178" fontId="11" fillId="0" borderId="36" xfId="100" applyNumberFormat="1" applyFont="1" applyBorder="1" applyAlignment="1">
      <alignment horizontal="right" vertical="center"/>
    </xf>
    <xf numFmtId="0" fontId="3" fillId="0" borderId="0" xfId="100" applyFont="1" applyAlignment="1">
      <alignment horizontal="left" vertical="center"/>
    </xf>
    <xf numFmtId="178" fontId="11" fillId="0" borderId="63" xfId="100" applyNumberFormat="1" applyFont="1" applyBorder="1" applyAlignment="1">
      <alignment horizontal="right" vertical="center"/>
    </xf>
    <xf numFmtId="0" fontId="11" fillId="0" borderId="0" xfId="100" applyFont="1" applyAlignment="1">
      <alignment horizontal="left" vertical="center"/>
    </xf>
    <xf numFmtId="0" fontId="28" fillId="0" borderId="0" xfId="101" applyFont="1" applyAlignment="1">
      <alignment horizontal="center" vertical="center" wrapText="1"/>
    </xf>
    <xf numFmtId="0" fontId="11" fillId="0" borderId="29" xfId="100" applyFont="1" applyBorder="1" applyAlignment="1">
      <alignment horizontal="center" vertical="center"/>
    </xf>
    <xf numFmtId="0" fontId="11" fillId="0" borderId="58" xfId="100" applyFont="1" applyBorder="1" applyAlignment="1">
      <alignment horizontal="center" vertical="center"/>
    </xf>
    <xf numFmtId="178" fontId="11" fillId="0" borderId="40" xfId="100" applyNumberFormat="1" applyFont="1" applyBorder="1" applyAlignment="1">
      <alignment horizontal="right" vertical="center"/>
    </xf>
    <xf numFmtId="0" fontId="11" fillId="0" borderId="58" xfId="100" applyFont="1" applyBorder="1" applyAlignment="1">
      <alignment vertical="center"/>
    </xf>
    <xf numFmtId="0" fontId="11" fillId="0" borderId="54" xfId="100" applyFont="1" applyBorder="1" applyAlignment="1">
      <alignment vertical="center"/>
    </xf>
    <xf numFmtId="178" fontId="11" fillId="0" borderId="42" xfId="100" applyNumberFormat="1" applyFont="1" applyBorder="1" applyAlignment="1">
      <alignment horizontal="right" vertical="center"/>
    </xf>
    <xf numFmtId="0" fontId="42" fillId="0" borderId="0" xfId="102" applyFont="1">
      <alignment vertical="center"/>
    </xf>
    <xf numFmtId="0" fontId="11" fillId="0" borderId="0" xfId="102" applyFont="1">
      <alignment vertical="center"/>
    </xf>
    <xf numFmtId="0" fontId="0" fillId="0" borderId="0" xfId="57" applyFont="1">
      <alignment vertical="center"/>
    </xf>
    <xf numFmtId="0" fontId="11" fillId="0" borderId="0" xfId="99" applyFont="1" applyAlignment="1">
      <alignment horizontal="left" vertical="center"/>
    </xf>
    <xf numFmtId="0" fontId="3" fillId="0" borderId="0" xfId="99" applyFont="1"/>
    <xf numFmtId="0" fontId="24" fillId="0" borderId="0" xfId="99" applyFont="1" applyAlignment="1">
      <alignment horizontal="right" vertical="center"/>
    </xf>
    <xf numFmtId="0" fontId="3" fillId="0" borderId="86" xfId="99" applyFont="1" applyBorder="1" applyAlignment="1">
      <alignment horizontal="left" vertical="center"/>
    </xf>
    <xf numFmtId="0" fontId="3" fillId="0" borderId="70" xfId="99" applyFont="1" applyBorder="1" applyAlignment="1">
      <alignment horizontal="center" vertical="center"/>
    </xf>
    <xf numFmtId="178" fontId="11" fillId="0" borderId="38" xfId="99" applyNumberFormat="1" applyFont="1" applyBorder="1" applyAlignment="1">
      <alignment horizontal="right" vertical="center"/>
    </xf>
    <xf numFmtId="178" fontId="11" fillId="0" borderId="84" xfId="99" applyNumberFormat="1" applyFont="1" applyBorder="1" applyAlignment="1">
      <alignment horizontal="left" vertical="center" wrapText="1"/>
    </xf>
    <xf numFmtId="0" fontId="3" fillId="0" borderId="38" xfId="99" applyFont="1" applyBorder="1" applyAlignment="1">
      <alignment horizontal="left" vertical="center"/>
    </xf>
    <xf numFmtId="178" fontId="11" fillId="0" borderId="41" xfId="99" applyNumberFormat="1" applyFont="1" applyBorder="1" applyAlignment="1">
      <alignment horizontal="right" vertical="center"/>
    </xf>
    <xf numFmtId="0" fontId="3" fillId="0" borderId="40" xfId="99" applyFont="1" applyBorder="1" applyAlignment="1">
      <alignment vertical="center"/>
    </xf>
    <xf numFmtId="178" fontId="11" fillId="0" borderId="42" xfId="99" applyNumberFormat="1" applyFont="1" applyBorder="1" applyAlignment="1">
      <alignment horizontal="right" vertical="center"/>
    </xf>
    <xf numFmtId="0" fontId="3" fillId="0" borderId="43" xfId="99" applyFont="1" applyBorder="1" applyAlignment="1">
      <alignment horizontal="left" vertical="center"/>
    </xf>
    <xf numFmtId="178" fontId="11" fillId="0" borderId="0" xfId="99" applyNumberFormat="1" applyFont="1" applyAlignment="1">
      <alignment horizontal="right" vertical="center"/>
    </xf>
    <xf numFmtId="0" fontId="3" fillId="0" borderId="0" xfId="99" applyFont="1" applyAlignment="1">
      <alignment horizontal="left" vertical="center"/>
    </xf>
    <xf numFmtId="0" fontId="7" fillId="0" borderId="0" xfId="99" applyFont="1" applyAlignment="1">
      <alignment horizontal="left" vertical="center"/>
    </xf>
    <xf numFmtId="0" fontId="45" fillId="0" borderId="0" xfId="57" applyFont="1" applyAlignment="1">
      <alignment horizontal="right" vertical="center"/>
    </xf>
    <xf numFmtId="178" fontId="0" fillId="0" borderId="36" xfId="57" applyNumberFormat="1" applyFont="1" applyBorder="1">
      <alignment vertical="center"/>
    </xf>
    <xf numFmtId="178" fontId="0" fillId="0" borderId="0" xfId="57" applyNumberFormat="1" applyFont="1">
      <alignment vertical="center"/>
    </xf>
    <xf numFmtId="0" fontId="0" fillId="0" borderId="0" xfId="47" applyFont="1">
      <alignment vertical="center"/>
    </xf>
    <xf numFmtId="0" fontId="4" fillId="0" borderId="0" xfId="99" applyFont="1" applyAlignment="1">
      <alignment horizontal="center" vertical="center" wrapText="1"/>
    </xf>
    <xf numFmtId="0" fontId="4" fillId="0" borderId="0" xfId="99" applyFont="1" applyAlignment="1">
      <alignment vertical="center"/>
    </xf>
    <xf numFmtId="0" fontId="4" fillId="0" borderId="0" xfId="99" applyFont="1" applyAlignment="1">
      <alignment horizontal="center" vertical="center"/>
    </xf>
    <xf numFmtId="0" fontId="3" fillId="0" borderId="70" xfId="99" applyFont="1" applyBorder="1" applyAlignment="1">
      <alignment horizontal="left" vertical="center"/>
    </xf>
    <xf numFmtId="0" fontId="3" fillId="0" borderId="75" xfId="99" applyFont="1" applyBorder="1" applyAlignment="1">
      <alignment horizontal="center" vertical="center"/>
    </xf>
    <xf numFmtId="180" fontId="11" fillId="0" borderId="38" xfId="99" applyNumberFormat="1" applyFont="1" applyBorder="1" applyAlignment="1">
      <alignment horizontal="right" vertical="center"/>
    </xf>
    <xf numFmtId="0" fontId="3" fillId="0" borderId="29" xfId="99" applyFont="1" applyBorder="1" applyAlignment="1">
      <alignment horizontal="left" vertical="center"/>
    </xf>
    <xf numFmtId="0" fontId="3" fillId="0" borderId="2" xfId="99" applyFont="1" applyBorder="1" applyAlignment="1">
      <alignment horizontal="center" vertical="center"/>
    </xf>
    <xf numFmtId="180" fontId="11" fillId="0" borderId="66" xfId="99" applyNumberFormat="1" applyFont="1" applyBorder="1" applyAlignment="1">
      <alignment horizontal="right" vertical="center"/>
    </xf>
    <xf numFmtId="0" fontId="6" fillId="0" borderId="54" xfId="99" applyFont="1" applyBorder="1" applyAlignment="1">
      <alignment horizontal="right" vertical="center"/>
    </xf>
    <xf numFmtId="0" fontId="6" fillId="0" borderId="43" xfId="99" applyFont="1" applyBorder="1" applyAlignment="1">
      <alignment horizontal="right" vertical="center"/>
    </xf>
    <xf numFmtId="0" fontId="6" fillId="0" borderId="89" xfId="99" applyFont="1" applyBorder="1" applyAlignment="1">
      <alignment horizontal="right" vertical="center"/>
    </xf>
    <xf numFmtId="178" fontId="11" fillId="0" borderId="82" xfId="99" applyNumberFormat="1" applyFont="1" applyBorder="1" applyAlignment="1">
      <alignment horizontal="right" vertical="center"/>
    </xf>
    <xf numFmtId="0" fontId="3" fillId="0" borderId="8" xfId="99" applyFont="1" applyBorder="1" applyAlignment="1">
      <alignment horizontal="left" vertical="center"/>
    </xf>
    <xf numFmtId="178" fontId="11" fillId="0" borderId="0" xfId="99" applyNumberFormat="1" applyFont="1" applyAlignment="1">
      <alignment vertical="center"/>
    </xf>
    <xf numFmtId="0" fontId="28" fillId="0" borderId="0" xfId="102" applyFont="1" applyAlignment="1">
      <alignment horizontal="center" vertical="center" wrapText="1"/>
    </xf>
    <xf numFmtId="0" fontId="11" fillId="0" borderId="0" xfId="102" applyFont="1" applyAlignment="1">
      <alignment horizontal="right" vertical="center"/>
    </xf>
    <xf numFmtId="0" fontId="11" fillId="0" borderId="23" xfId="102" applyFont="1" applyBorder="1">
      <alignment vertical="center"/>
    </xf>
    <xf numFmtId="0" fontId="11" fillId="4" borderId="0" xfId="102" applyFont="1" applyFill="1">
      <alignment vertical="center"/>
    </xf>
    <xf numFmtId="0" fontId="11" fillId="4" borderId="11" xfId="102" applyFont="1" applyFill="1" applyBorder="1">
      <alignment vertical="center"/>
    </xf>
    <xf numFmtId="0" fontId="11" fillId="4" borderId="10" xfId="102" applyFont="1" applyFill="1" applyBorder="1">
      <alignment vertical="center"/>
    </xf>
    <xf numFmtId="0" fontId="11" fillId="4" borderId="24" xfId="102" applyFont="1" applyFill="1" applyBorder="1">
      <alignment vertical="center"/>
    </xf>
    <xf numFmtId="0" fontId="11" fillId="4" borderId="29" xfId="102" applyFont="1" applyFill="1" applyBorder="1">
      <alignment vertical="center"/>
    </xf>
    <xf numFmtId="0" fontId="11" fillId="4" borderId="23" xfId="102" applyFont="1" applyFill="1" applyBorder="1">
      <alignment vertical="center"/>
    </xf>
    <xf numFmtId="0" fontId="11" fillId="4" borderId="17" xfId="102" applyFont="1" applyFill="1" applyBorder="1">
      <alignment vertical="center"/>
    </xf>
    <xf numFmtId="0" fontId="15" fillId="4" borderId="0" xfId="102" applyFont="1" applyFill="1">
      <alignment vertical="center"/>
    </xf>
    <xf numFmtId="0" fontId="15" fillId="0" borderId="0" xfId="102" applyFont="1">
      <alignment vertical="center"/>
    </xf>
    <xf numFmtId="0" fontId="44" fillId="0" borderId="0" xfId="102" applyFont="1">
      <alignment vertical="center"/>
    </xf>
    <xf numFmtId="0" fontId="17" fillId="0" borderId="8" xfId="48" applyFont="1" applyBorder="1" applyAlignment="1">
      <alignment horizontal="center" vertical="top"/>
    </xf>
    <xf numFmtId="178" fontId="28" fillId="3" borderId="96" xfId="0" applyNumberFormat="1" applyFont="1" applyFill="1" applyBorder="1" applyAlignment="1">
      <alignment horizontal="right" vertical="center" wrapText="1"/>
    </xf>
    <xf numFmtId="180" fontId="45" fillId="0" borderId="23" xfId="0" applyNumberFormat="1" applyFont="1" applyBorder="1" applyAlignment="1">
      <alignment horizontal="right" vertical="center"/>
    </xf>
    <xf numFmtId="180" fontId="0" fillId="0" borderId="23" xfId="0" applyNumberFormat="1" applyBorder="1" applyAlignment="1">
      <alignment horizontal="right" vertical="center"/>
    </xf>
    <xf numFmtId="178" fontId="0" fillId="3" borderId="23" xfId="0" applyNumberFormat="1" applyFill="1" applyBorder="1">
      <alignment vertical="center"/>
    </xf>
    <xf numFmtId="178" fontId="0" fillId="0" borderId="23" xfId="0" applyNumberFormat="1" applyBorder="1">
      <alignment vertical="center"/>
    </xf>
    <xf numFmtId="178" fontId="45" fillId="0" borderId="23" xfId="0" applyNumberFormat="1" applyFont="1" applyBorder="1">
      <alignment vertical="center"/>
    </xf>
    <xf numFmtId="38" fontId="17" fillId="0" borderId="3" xfId="41" applyFont="1" applyFill="1" applyBorder="1" applyAlignment="1">
      <alignment vertical="center"/>
    </xf>
    <xf numFmtId="0" fontId="28" fillId="0" borderId="67" xfId="0" applyFont="1" applyBorder="1">
      <alignment vertical="center"/>
    </xf>
    <xf numFmtId="0" fontId="11" fillId="4" borderId="0" xfId="102" applyFont="1" applyFill="1" applyBorder="1">
      <alignment vertical="center"/>
    </xf>
    <xf numFmtId="0" fontId="3" fillId="0" borderId="53" xfId="99" applyFont="1" applyBorder="1" applyAlignment="1">
      <alignment horizontal="center" vertical="center"/>
    </xf>
    <xf numFmtId="0" fontId="7" fillId="0" borderId="6" xfId="100" applyFont="1" applyBorder="1" applyAlignment="1">
      <alignment horizontal="center" vertical="center"/>
    </xf>
    <xf numFmtId="0" fontId="3" fillId="0" borderId="21" xfId="99" applyFont="1" applyBorder="1" applyAlignment="1">
      <alignment horizontal="left" vertical="center"/>
    </xf>
    <xf numFmtId="0" fontId="3" fillId="0" borderId="116" xfId="99" applyFont="1" applyBorder="1" applyAlignment="1">
      <alignment horizontal="left" vertical="center"/>
    </xf>
    <xf numFmtId="178" fontId="11" fillId="0" borderId="66" xfId="99" applyNumberFormat="1" applyFont="1" applyBorder="1" applyAlignment="1">
      <alignment horizontal="right" vertical="center"/>
    </xf>
    <xf numFmtId="180" fontId="11" fillId="0" borderId="68" xfId="99" applyNumberFormat="1" applyFont="1" applyBorder="1" applyAlignment="1">
      <alignment horizontal="right" vertical="center"/>
    </xf>
    <xf numFmtId="0" fontId="3" fillId="0" borderId="44" xfId="99" applyFont="1" applyBorder="1" applyAlignment="1">
      <alignment horizontal="left" vertical="center"/>
    </xf>
    <xf numFmtId="0" fontId="39" fillId="0" borderId="10" xfId="0" applyFont="1" applyBorder="1">
      <alignment vertical="center"/>
    </xf>
    <xf numFmtId="178" fontId="11" fillId="0" borderId="76" xfId="58" applyNumberFormat="1" applyFont="1" applyBorder="1" applyAlignment="1">
      <alignment horizontal="right" vertical="center"/>
    </xf>
    <xf numFmtId="0" fontId="3" fillId="0" borderId="117" xfId="58" applyFont="1" applyBorder="1" applyAlignment="1">
      <alignment horizontal="left" vertical="center"/>
    </xf>
    <xf numFmtId="0" fontId="38" fillId="0" borderId="35" xfId="56" applyFont="1" applyBorder="1" applyAlignment="1">
      <alignment horizontal="center" vertical="center"/>
    </xf>
    <xf numFmtId="0" fontId="38" fillId="0" borderId="36" xfId="56" applyFont="1" applyBorder="1" applyAlignment="1">
      <alignment horizontal="center" vertical="center"/>
    </xf>
    <xf numFmtId="0" fontId="4" fillId="0" borderId="93" xfId="58" applyFont="1" applyBorder="1" applyAlignment="1">
      <alignment horizontal="centerContinuous" vertical="center" wrapText="1"/>
    </xf>
    <xf numFmtId="183" fontId="11" fillId="0" borderId="0" xfId="58" applyNumberFormat="1" applyFont="1" applyAlignment="1">
      <alignment horizontal="right" vertical="center"/>
    </xf>
    <xf numFmtId="0" fontId="7" fillId="0" borderId="62" xfId="100" applyFont="1" applyBorder="1" applyAlignment="1">
      <alignment horizontal="center" vertical="center" wrapText="1"/>
    </xf>
    <xf numFmtId="0" fontId="49" fillId="0" borderId="0" xfId="101" applyFont="1" applyAlignment="1">
      <alignment horizontal="center" vertical="center" wrapText="1"/>
    </xf>
    <xf numFmtId="0" fontId="7" fillId="0" borderId="120" xfId="100" applyFont="1" applyBorder="1" applyAlignment="1">
      <alignment horizontal="center" vertical="center"/>
    </xf>
    <xf numFmtId="0" fontId="11" fillId="0" borderId="18" xfId="100" applyFont="1" applyBorder="1" applyAlignment="1">
      <alignment horizontal="left" vertical="center"/>
    </xf>
    <xf numFmtId="0" fontId="11" fillId="0" borderId="29" xfId="100" applyFont="1" applyBorder="1" applyAlignment="1">
      <alignment horizontal="left" vertical="center"/>
    </xf>
    <xf numFmtId="0" fontId="11" fillId="4" borderId="29" xfId="100" applyFont="1" applyFill="1" applyBorder="1" applyAlignment="1">
      <alignment horizontal="center" vertical="center"/>
    </xf>
    <xf numFmtId="178" fontId="11" fillId="4" borderId="63" xfId="100" applyNumberFormat="1" applyFont="1" applyFill="1" applyBorder="1" applyAlignment="1">
      <alignment horizontal="right" vertical="center"/>
    </xf>
    <xf numFmtId="0" fontId="11" fillId="0" borderId="3" xfId="100" applyFont="1" applyBorder="1" applyAlignment="1">
      <alignment horizontal="left" vertical="center"/>
    </xf>
    <xf numFmtId="0" fontId="11" fillId="0" borderId="58" xfId="100" applyFont="1" applyBorder="1" applyAlignment="1">
      <alignment horizontal="left" vertical="center"/>
    </xf>
    <xf numFmtId="0" fontId="11" fillId="4" borderId="58" xfId="100" applyFont="1" applyFill="1" applyBorder="1" applyAlignment="1">
      <alignment horizontal="center" vertical="center"/>
    </xf>
    <xf numFmtId="178" fontId="11" fillId="4" borderId="40" xfId="100" applyNumberFormat="1" applyFont="1" applyFill="1" applyBorder="1" applyAlignment="1">
      <alignment horizontal="right" vertical="center"/>
    </xf>
    <xf numFmtId="0" fontId="11" fillId="4" borderId="58" xfId="100" applyFont="1" applyFill="1" applyBorder="1" applyAlignment="1">
      <alignment vertical="center"/>
    </xf>
    <xf numFmtId="0" fontId="11" fillId="0" borderId="21" xfId="100" applyFont="1" applyBorder="1" applyAlignment="1">
      <alignment horizontal="left" vertical="center"/>
    </xf>
    <xf numFmtId="0" fontId="11" fillId="0" borderId="54" xfId="100" applyFont="1" applyBorder="1" applyAlignment="1">
      <alignment horizontal="left" vertical="center"/>
    </xf>
    <xf numFmtId="0" fontId="11" fillId="4" borderId="54" xfId="100" applyFont="1" applyFill="1" applyBorder="1" applyAlignment="1">
      <alignment vertical="center"/>
    </xf>
    <xf numFmtId="178" fontId="11" fillId="4" borderId="42" xfId="100" applyNumberFormat="1" applyFont="1" applyFill="1" applyBorder="1" applyAlignment="1">
      <alignment horizontal="right" vertical="center"/>
    </xf>
    <xf numFmtId="0" fontId="4" fillId="0" borderId="0" xfId="100" applyFont="1" applyBorder="1" applyAlignment="1">
      <alignment horizontal="right" vertical="center"/>
    </xf>
    <xf numFmtId="178" fontId="11" fillId="0" borderId="0" xfId="100" applyNumberFormat="1" applyFont="1" applyBorder="1" applyAlignment="1">
      <alignment horizontal="right" vertical="center"/>
    </xf>
    <xf numFmtId="178" fontId="33" fillId="3" borderId="41" xfId="56" applyNumberFormat="1" applyFill="1" applyBorder="1" applyAlignment="1">
      <alignment horizontal="right" vertical="center"/>
    </xf>
    <xf numFmtId="178" fontId="33" fillId="3" borderId="43" xfId="56" applyNumberFormat="1" applyFill="1" applyBorder="1" applyAlignment="1">
      <alignment horizontal="right" vertical="center"/>
    </xf>
    <xf numFmtId="0" fontId="0" fillId="4" borderId="0" xfId="102" applyFont="1" applyFill="1" applyAlignment="1">
      <alignment horizontal="right" vertical="center"/>
    </xf>
    <xf numFmtId="0" fontId="33" fillId="0" borderId="0" xfId="57" applyFont="1" applyAlignment="1">
      <alignment horizontal="right" vertical="center"/>
    </xf>
    <xf numFmtId="0" fontId="33" fillId="0" borderId="0" xfId="47" applyFont="1" applyAlignment="1">
      <alignment horizontal="right" vertical="center"/>
    </xf>
    <xf numFmtId="0" fontId="11" fillId="0" borderId="0" xfId="103" applyFont="1" applyAlignment="1">
      <alignment vertical="top" wrapText="1"/>
    </xf>
    <xf numFmtId="0" fontId="44" fillId="0" borderId="0" xfId="56" applyFont="1" applyAlignment="1">
      <alignment vertical="center"/>
    </xf>
    <xf numFmtId="0" fontId="33" fillId="0" borderId="0" xfId="103">
      <alignment vertical="center"/>
    </xf>
    <xf numFmtId="38" fontId="0" fillId="0" borderId="0" xfId="104" applyFont="1">
      <alignment vertical="center"/>
    </xf>
    <xf numFmtId="38" fontId="0" fillId="0" borderId="0" xfId="104" applyFont="1" applyFill="1">
      <alignment vertical="center"/>
    </xf>
    <xf numFmtId="38" fontId="0" fillId="0" borderId="36" xfId="104" applyFont="1" applyFill="1" applyBorder="1">
      <alignment vertical="center"/>
    </xf>
    <xf numFmtId="38" fontId="45" fillId="0" borderId="0" xfId="104" applyFont="1" applyFill="1" applyAlignment="1">
      <alignment horizontal="right" vertical="center"/>
    </xf>
    <xf numFmtId="0" fontId="11" fillId="0" borderId="0" xfId="103" applyFont="1">
      <alignment vertical="center"/>
    </xf>
    <xf numFmtId="38" fontId="6" fillId="0" borderId="0" xfId="104" applyFont="1" applyFill="1">
      <alignment vertical="center"/>
    </xf>
    <xf numFmtId="0" fontId="22" fillId="0" borderId="0" xfId="100" applyFont="1" applyAlignment="1">
      <alignment horizontal="right" vertical="center"/>
    </xf>
    <xf numFmtId="38" fontId="22" fillId="0" borderId="36" xfId="104" applyFont="1" applyFill="1" applyBorder="1" applyAlignment="1">
      <alignment horizontal="right" vertical="center"/>
    </xf>
    <xf numFmtId="0" fontId="11" fillId="0" borderId="42" xfId="103" applyFont="1" applyBorder="1">
      <alignment vertical="center"/>
    </xf>
    <xf numFmtId="0" fontId="11" fillId="0" borderId="42" xfId="103" applyFont="1" applyBorder="1" applyAlignment="1">
      <alignment horizontal="right" vertical="center"/>
    </xf>
    <xf numFmtId="38" fontId="11" fillId="0" borderId="42" xfId="104" applyFont="1" applyFill="1" applyBorder="1" applyAlignment="1">
      <alignment horizontal="right" vertical="center"/>
    </xf>
    <xf numFmtId="0" fontId="11" fillId="0" borderId="68" xfId="103" applyFont="1" applyBorder="1">
      <alignment vertical="center"/>
    </xf>
    <xf numFmtId="0" fontId="11" fillId="0" borderId="68" xfId="103" applyFont="1" applyBorder="1" applyAlignment="1">
      <alignment horizontal="right" vertical="center"/>
    </xf>
    <xf numFmtId="38" fontId="11" fillId="0" borderId="68" xfId="104" applyFont="1" applyFill="1" applyBorder="1" applyAlignment="1">
      <alignment horizontal="right" vertical="center"/>
    </xf>
    <xf numFmtId="0" fontId="11" fillId="0" borderId="63" xfId="103" applyFont="1" applyBorder="1">
      <alignment vertical="center"/>
    </xf>
    <xf numFmtId="0" fontId="11" fillId="0" borderId="63" xfId="103" applyFont="1" applyBorder="1" applyAlignment="1">
      <alignment horizontal="right" vertical="center"/>
    </xf>
    <xf numFmtId="38" fontId="11" fillId="0" borderId="63" xfId="104" applyFont="1" applyFill="1" applyBorder="1" applyAlignment="1">
      <alignment horizontal="right" vertical="center"/>
    </xf>
    <xf numFmtId="0" fontId="11" fillId="0" borderId="38" xfId="103" applyFont="1" applyBorder="1">
      <alignment vertical="center"/>
    </xf>
    <xf numFmtId="0" fontId="11" fillId="0" borderId="38" xfId="103" applyFont="1" applyBorder="1" applyAlignment="1">
      <alignment horizontal="right" vertical="center"/>
    </xf>
    <xf numFmtId="38" fontId="11" fillId="0" borderId="38" xfId="104" applyFont="1" applyFill="1" applyBorder="1" applyAlignment="1">
      <alignment horizontal="right" vertical="center"/>
    </xf>
    <xf numFmtId="0" fontId="15" fillId="0" borderId="62" xfId="103" applyFont="1" applyBorder="1" applyAlignment="1">
      <alignment horizontal="center" vertical="center" wrapText="1"/>
    </xf>
    <xf numFmtId="38" fontId="11" fillId="0" borderId="62" xfId="104" applyFont="1" applyFill="1" applyBorder="1" applyAlignment="1">
      <alignment horizontal="center" vertical="center"/>
    </xf>
    <xf numFmtId="38" fontId="11" fillId="0" borderId="0" xfId="104" applyFont="1" applyFill="1">
      <alignment vertical="center"/>
    </xf>
    <xf numFmtId="38" fontId="11" fillId="0" borderId="0" xfId="104" applyFont="1">
      <alignment vertical="center"/>
    </xf>
    <xf numFmtId="0" fontId="22" fillId="0" borderId="0" xfId="99" applyFont="1" applyAlignment="1">
      <alignment horizontal="right" vertical="center"/>
    </xf>
    <xf numFmtId="38" fontId="22" fillId="0" borderId="36" xfId="104" applyFont="1" applyBorder="1" applyAlignment="1">
      <alignment horizontal="right" vertical="center"/>
    </xf>
    <xf numFmtId="0" fontId="11" fillId="0" borderId="35" xfId="103" applyFont="1" applyBorder="1" applyAlignment="1">
      <alignment horizontal="left" vertical="center"/>
    </xf>
    <xf numFmtId="38" fontId="11" fillId="0" borderId="35" xfId="104" applyFont="1" applyBorder="1" applyAlignment="1">
      <alignment horizontal="right" vertical="center"/>
    </xf>
    <xf numFmtId="0" fontId="11" fillId="0" borderId="122" xfId="103" applyFont="1" applyBorder="1">
      <alignment vertical="center"/>
    </xf>
    <xf numFmtId="0" fontId="11" fillId="0" borderId="87" xfId="103" applyFont="1" applyBorder="1" applyAlignment="1">
      <alignment horizontal="left" vertical="center"/>
    </xf>
    <xf numFmtId="38" fontId="11" fillId="0" borderId="87" xfId="104" applyFont="1" applyFill="1" applyBorder="1" applyAlignment="1">
      <alignment horizontal="right" vertical="center"/>
    </xf>
    <xf numFmtId="0" fontId="11" fillId="0" borderId="71" xfId="103" applyFont="1" applyBorder="1">
      <alignment vertical="center"/>
    </xf>
    <xf numFmtId="0" fontId="11" fillId="0" borderId="123" xfId="103" applyFont="1" applyBorder="1" applyAlignment="1">
      <alignment horizontal="left" vertical="center"/>
    </xf>
    <xf numFmtId="38" fontId="11" fillId="0" borderId="123" xfId="104" applyFont="1" applyFill="1" applyBorder="1" applyAlignment="1">
      <alignment horizontal="right" vertical="center"/>
    </xf>
    <xf numFmtId="0" fontId="11" fillId="0" borderId="124" xfId="103" applyFont="1" applyBorder="1">
      <alignment vertical="center"/>
    </xf>
    <xf numFmtId="0" fontId="11" fillId="0" borderId="40" xfId="103" applyFont="1" applyBorder="1" applyAlignment="1">
      <alignment horizontal="left" vertical="center"/>
    </xf>
    <xf numFmtId="0" fontId="11" fillId="0" borderId="116" xfId="103" applyFont="1" applyBorder="1">
      <alignment vertical="center"/>
    </xf>
    <xf numFmtId="38" fontId="11" fillId="0" borderId="35" xfId="104" applyFont="1" applyFill="1" applyBorder="1" applyAlignment="1">
      <alignment horizontal="right" vertical="center"/>
    </xf>
    <xf numFmtId="0" fontId="11" fillId="0" borderId="1" xfId="103" applyFont="1" applyBorder="1">
      <alignment vertical="center"/>
    </xf>
    <xf numFmtId="38" fontId="11" fillId="0" borderId="66" xfId="104" applyFont="1" applyFill="1" applyBorder="1" applyAlignment="1">
      <alignment horizontal="right" vertical="center"/>
    </xf>
    <xf numFmtId="0" fontId="11" fillId="0" borderId="11" xfId="103" applyFont="1" applyBorder="1">
      <alignment vertical="center"/>
    </xf>
    <xf numFmtId="38" fontId="11" fillId="0" borderId="40" xfId="104" applyFont="1" applyFill="1" applyBorder="1" applyAlignment="1">
      <alignment horizontal="right" vertical="center"/>
    </xf>
    <xf numFmtId="0" fontId="11" fillId="0" borderId="58" xfId="103" applyFont="1" applyBorder="1">
      <alignment vertical="center"/>
    </xf>
    <xf numFmtId="0" fontId="11" fillId="0" borderId="29" xfId="103" applyFont="1" applyBorder="1">
      <alignment vertical="center"/>
    </xf>
    <xf numFmtId="0" fontId="11" fillId="0" borderId="38" xfId="103" applyFont="1" applyBorder="1" applyAlignment="1">
      <alignment horizontal="left" vertical="center"/>
    </xf>
    <xf numFmtId="0" fontId="11" fillId="0" borderId="70" xfId="103" applyFont="1" applyBorder="1">
      <alignment vertical="center"/>
    </xf>
    <xf numFmtId="0" fontId="11" fillId="0" borderId="62" xfId="103" applyFont="1" applyBorder="1" applyAlignment="1">
      <alignment horizontal="center" vertical="center"/>
    </xf>
    <xf numFmtId="38" fontId="11" fillId="0" borderId="62" xfId="104" applyFont="1" applyBorder="1" applyAlignment="1">
      <alignment horizontal="center" vertical="center"/>
    </xf>
    <xf numFmtId="0" fontId="73" fillId="0" borderId="0" xfId="103" applyFont="1">
      <alignment vertical="center"/>
    </xf>
    <xf numFmtId="0" fontId="11" fillId="0" borderId="0" xfId="103" applyFont="1" applyAlignment="1">
      <alignment horizontal="right" vertical="center"/>
    </xf>
    <xf numFmtId="178" fontId="39" fillId="0" borderId="128" xfId="0" applyNumberFormat="1" applyFont="1" applyBorder="1" applyAlignment="1">
      <alignment horizontal="right" vertical="center" wrapText="1"/>
    </xf>
    <xf numFmtId="178" fontId="28" fillId="0" borderId="129" xfId="0" applyNumberFormat="1" applyFont="1" applyBorder="1" applyAlignment="1">
      <alignment horizontal="right" vertical="center" wrapText="1"/>
    </xf>
    <xf numFmtId="0" fontId="75" fillId="0" borderId="0" xfId="58" applyFont="1" applyAlignment="1">
      <alignment horizontal="left" vertical="center"/>
    </xf>
    <xf numFmtId="0" fontId="28" fillId="0" borderId="64" xfId="0" applyFont="1" applyBorder="1">
      <alignment vertical="center"/>
    </xf>
    <xf numFmtId="0" fontId="28" fillId="0" borderId="126" xfId="0" applyFont="1" applyBorder="1">
      <alignment vertical="center"/>
    </xf>
    <xf numFmtId="0" fontId="61" fillId="0" borderId="0" xfId="0" applyFont="1" applyAlignment="1">
      <alignment vertical="center" wrapText="1"/>
    </xf>
    <xf numFmtId="0" fontId="3" fillId="0" borderId="8" xfId="0" applyFont="1" applyBorder="1" applyAlignment="1">
      <alignment vertical="center" wrapText="1"/>
    </xf>
    <xf numFmtId="0" fontId="11" fillId="0" borderId="8" xfId="0" applyFont="1" applyBorder="1" applyAlignment="1">
      <alignment vertical="center" wrapText="1"/>
    </xf>
    <xf numFmtId="0" fontId="22" fillId="0" borderId="0" xfId="0" applyFont="1" applyAlignment="1">
      <alignment horizontal="center" vertical="center"/>
    </xf>
    <xf numFmtId="0" fontId="64" fillId="0" borderId="32" xfId="0" applyFont="1" applyBorder="1" applyAlignment="1">
      <alignment horizontal="left" vertical="center"/>
    </xf>
    <xf numFmtId="0" fontId="64" fillId="0" borderId="33" xfId="0" applyFont="1" applyBorder="1" applyAlignment="1">
      <alignment horizontal="left" vertical="center"/>
    </xf>
    <xf numFmtId="0" fontId="64" fillId="0" borderId="99" xfId="0" applyFont="1" applyBorder="1" applyAlignment="1">
      <alignment horizontal="left" vertical="center"/>
    </xf>
    <xf numFmtId="0" fontId="28" fillId="0" borderId="72" xfId="0" applyFont="1" applyBorder="1" applyAlignment="1">
      <alignment horizontal="center" vertical="center"/>
    </xf>
    <xf numFmtId="0" fontId="28" fillId="0" borderId="1" xfId="0" applyFont="1" applyBorder="1" applyAlignment="1">
      <alignment horizontal="center" vertical="center"/>
    </xf>
    <xf numFmtId="0" fontId="45" fillId="0" borderId="0" xfId="0" applyFont="1" applyAlignment="1">
      <alignment horizontal="center" vertical="center" wrapText="1"/>
    </xf>
    <xf numFmtId="0" fontId="44" fillId="0" borderId="8" xfId="0" applyFont="1" applyBorder="1" applyAlignment="1">
      <alignment horizontal="left" vertical="center"/>
    </xf>
    <xf numFmtId="0" fontId="39" fillId="0" borderId="50" xfId="0" applyFont="1" applyBorder="1" applyAlignment="1">
      <alignment horizontal="center" vertical="center" wrapText="1"/>
    </xf>
    <xf numFmtId="0" fontId="39" fillId="0" borderId="2" xfId="0" applyFont="1" applyBorder="1" applyAlignment="1">
      <alignment horizontal="center" vertical="center" wrapText="1"/>
    </xf>
    <xf numFmtId="0" fontId="15" fillId="0" borderId="0" xfId="0" applyFont="1" applyAlignment="1">
      <alignment vertical="center" wrapText="1"/>
    </xf>
    <xf numFmtId="180" fontId="0" fillId="0" borderId="0" xfId="0" applyNumberFormat="1" applyAlignment="1">
      <alignment horizontal="left" vertical="top" wrapText="1"/>
    </xf>
    <xf numFmtId="180" fontId="0" fillId="0" borderId="0" xfId="0" applyNumberFormat="1" applyAlignment="1">
      <alignment horizontal="left" vertical="top"/>
    </xf>
    <xf numFmtId="178" fontId="45" fillId="0" borderId="8" xfId="0" applyNumberFormat="1" applyFont="1" applyBorder="1" applyAlignment="1">
      <alignment horizontal="center" vertical="center" wrapText="1"/>
    </xf>
    <xf numFmtId="178" fontId="45" fillId="0" borderId="13" xfId="0" applyNumberFormat="1" applyFont="1" applyBorder="1" applyAlignment="1">
      <alignment horizontal="center" vertical="center" wrapText="1"/>
    </xf>
    <xf numFmtId="180" fontId="54" fillId="0" borderId="1" xfId="0" applyNumberFormat="1" applyFont="1" applyBorder="1" applyAlignment="1">
      <alignment horizontal="center" vertical="center"/>
    </xf>
    <xf numFmtId="180" fontId="45" fillId="0" borderId="82" xfId="0" applyNumberFormat="1" applyFont="1" applyBorder="1" applyAlignment="1">
      <alignment horizontal="center" vertical="center"/>
    </xf>
    <xf numFmtId="180" fontId="45" fillId="0" borderId="104" xfId="0" applyNumberFormat="1" applyFont="1" applyBorder="1" applyAlignment="1">
      <alignment horizontal="center" vertical="center"/>
    </xf>
    <xf numFmtId="180" fontId="0" fillId="0" borderId="98" xfId="0" applyNumberFormat="1" applyBorder="1" applyAlignment="1">
      <alignment horizontal="center" vertical="center"/>
    </xf>
    <xf numFmtId="180" fontId="0" fillId="0" borderId="55" xfId="0" applyNumberFormat="1" applyBorder="1" applyAlignment="1">
      <alignment horizontal="center" vertical="center"/>
    </xf>
    <xf numFmtId="180" fontId="0" fillId="0" borderId="44" xfId="0" applyNumberFormat="1" applyBorder="1" applyAlignment="1">
      <alignment horizontal="center" vertical="center"/>
    </xf>
    <xf numFmtId="180" fontId="0" fillId="0" borderId="56" xfId="0" applyNumberFormat="1" applyBorder="1" applyAlignment="1">
      <alignment horizontal="center" vertical="center"/>
    </xf>
    <xf numFmtId="180" fontId="0" fillId="0" borderId="49" xfId="0" applyNumberFormat="1" applyBorder="1" applyAlignment="1">
      <alignment horizontal="center" vertical="center"/>
    </xf>
    <xf numFmtId="180" fontId="0" fillId="0" borderId="80" xfId="0" applyNumberFormat="1" applyBorder="1" applyAlignment="1">
      <alignment horizontal="center" vertical="center"/>
    </xf>
    <xf numFmtId="180" fontId="0" fillId="0" borderId="47" xfId="0" applyNumberFormat="1" applyBorder="1" applyAlignment="1">
      <alignment horizontal="center" vertical="center" wrapText="1"/>
    </xf>
    <xf numFmtId="180" fontId="0" fillId="0" borderId="48" xfId="0" applyNumberFormat="1" applyBorder="1" applyAlignment="1">
      <alignment horizontal="center" vertical="center" wrapText="1"/>
    </xf>
    <xf numFmtId="0" fontId="11" fillId="0" borderId="1" xfId="48" applyFont="1" applyBorder="1" applyAlignment="1">
      <alignment horizontal="center" vertical="center"/>
    </xf>
    <xf numFmtId="0" fontId="22" fillId="0" borderId="0" xfId="48" applyFont="1" applyAlignment="1">
      <alignment horizontal="center" vertical="center" wrapText="1"/>
    </xf>
    <xf numFmtId="0" fontId="15" fillId="0" borderId="8" xfId="48" applyFont="1" applyBorder="1" applyAlignment="1">
      <alignment horizontal="left" vertical="center" wrapText="1"/>
    </xf>
    <xf numFmtId="0" fontId="15" fillId="0" borderId="8" xfId="48" applyFont="1" applyBorder="1" applyAlignment="1">
      <alignment horizontal="left" vertical="center"/>
    </xf>
    <xf numFmtId="0" fontId="55" fillId="0" borderId="0" xfId="48" applyFont="1" applyAlignment="1">
      <alignment horizontal="center" vertical="center"/>
    </xf>
    <xf numFmtId="0" fontId="17" fillId="0" borderId="0" xfId="48" applyFont="1" applyAlignment="1">
      <alignment horizontal="left" vertical="center" wrapText="1"/>
    </xf>
    <xf numFmtId="0" fontId="38" fillId="0" borderId="0" xfId="56" applyFont="1" applyAlignment="1">
      <alignment horizontal="center" vertical="center"/>
    </xf>
    <xf numFmtId="0" fontId="38" fillId="0" borderId="82" xfId="56" applyFont="1" applyBorder="1" applyAlignment="1">
      <alignment horizontal="center" vertical="center"/>
    </xf>
    <xf numFmtId="0" fontId="38" fillId="0" borderId="104" xfId="56" applyFont="1" applyBorder="1" applyAlignment="1">
      <alignment horizontal="center"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2" fillId="0" borderId="0" xfId="58" applyFont="1" applyAlignment="1">
      <alignment horizontal="center" vertical="center"/>
    </xf>
    <xf numFmtId="0" fontId="7" fillId="0" borderId="52" xfId="58" applyFont="1" applyBorder="1" applyAlignment="1">
      <alignment horizontal="center" vertical="center"/>
    </xf>
    <xf numFmtId="0" fontId="7" fillId="0" borderId="94" xfId="58" applyFont="1" applyBorder="1" applyAlignment="1">
      <alignment horizontal="center" vertical="center"/>
    </xf>
    <xf numFmtId="0" fontId="7" fillId="0" borderId="46" xfId="58" applyFont="1" applyBorder="1" applyAlignment="1">
      <alignment horizontal="center" vertical="center"/>
    </xf>
    <xf numFmtId="0" fontId="7" fillId="0" borderId="16" xfId="58" applyFont="1" applyBorder="1" applyAlignment="1">
      <alignment horizontal="center" vertical="center"/>
    </xf>
    <xf numFmtId="0" fontId="7" fillId="0" borderId="12" xfId="58" applyFont="1" applyBorder="1" applyAlignment="1">
      <alignment horizontal="center" vertical="center" wrapText="1"/>
    </xf>
    <xf numFmtId="0" fontId="7" fillId="0" borderId="105" xfId="58" applyFont="1" applyBorder="1" applyAlignment="1">
      <alignment horizontal="center" vertical="center"/>
    </xf>
    <xf numFmtId="0" fontId="7" fillId="0" borderId="13" xfId="58" applyFont="1" applyBorder="1" applyAlignment="1">
      <alignment horizontal="center" vertical="center"/>
    </xf>
    <xf numFmtId="0" fontId="7" fillId="0" borderId="37" xfId="58" applyFont="1" applyBorder="1" applyAlignment="1">
      <alignment horizontal="center" vertical="center"/>
    </xf>
    <xf numFmtId="0" fontId="70" fillId="0" borderId="91" xfId="58" applyFont="1" applyBorder="1" applyAlignment="1">
      <alignment horizontal="left" vertical="center" wrapText="1"/>
    </xf>
    <xf numFmtId="0" fontId="70" fillId="0" borderId="92" xfId="58" applyFont="1" applyBorder="1" applyAlignment="1">
      <alignment horizontal="left" vertical="center" wrapText="1"/>
    </xf>
    <xf numFmtId="0" fontId="7" fillId="0" borderId="118" xfId="58" applyFont="1" applyBorder="1" applyAlignment="1">
      <alignment horizontal="center" vertical="center" wrapText="1"/>
    </xf>
    <xf numFmtId="0" fontId="7" fillId="0" borderId="119" xfId="58" applyFont="1" applyBorder="1" applyAlignment="1">
      <alignment horizontal="center" vertical="center"/>
    </xf>
    <xf numFmtId="0" fontId="4" fillId="0" borderId="32" xfId="100" applyFont="1" applyBorder="1" applyAlignment="1">
      <alignment horizontal="right" vertical="center"/>
    </xf>
    <xf numFmtId="0" fontId="4" fillId="0" borderId="33" xfId="100" applyFont="1" applyBorder="1" applyAlignment="1">
      <alignment horizontal="right" vertical="center"/>
    </xf>
    <xf numFmtId="0" fontId="4" fillId="0" borderId="34" xfId="100" applyFont="1" applyBorder="1" applyAlignment="1">
      <alignment horizontal="right" vertical="center"/>
    </xf>
    <xf numFmtId="0" fontId="15" fillId="0" borderId="0" xfId="102" applyFont="1" applyAlignment="1">
      <alignment horizontal="left" vertical="top" wrapText="1"/>
    </xf>
    <xf numFmtId="0" fontId="11" fillId="0" borderId="70" xfId="100" applyFont="1" applyBorder="1" applyAlignment="1">
      <alignment horizontal="center" vertical="center"/>
    </xf>
    <xf numFmtId="0" fontId="11" fillId="0" borderId="115" xfId="100" applyFont="1" applyBorder="1" applyAlignment="1">
      <alignment horizontal="center" vertical="center"/>
    </xf>
    <xf numFmtId="0" fontId="11" fillId="0" borderId="58" xfId="100" applyFont="1" applyBorder="1" applyAlignment="1">
      <alignment horizontal="center" vertical="center"/>
    </xf>
    <xf numFmtId="0" fontId="11" fillId="0" borderId="20" xfId="100" applyFont="1" applyBorder="1" applyAlignment="1">
      <alignment horizontal="center" vertical="center"/>
    </xf>
    <xf numFmtId="0" fontId="11" fillId="0" borderId="54" xfId="100" applyFont="1" applyBorder="1" applyAlignment="1">
      <alignment horizontal="center" vertical="center"/>
    </xf>
    <xf numFmtId="0" fontId="11" fillId="0" borderId="22" xfId="100" applyFont="1" applyBorder="1" applyAlignment="1">
      <alignment horizontal="center" vertical="center"/>
    </xf>
    <xf numFmtId="0" fontId="22" fillId="0" borderId="0" xfId="100" applyFont="1" applyAlignment="1">
      <alignment horizontal="center" vertical="center"/>
    </xf>
    <xf numFmtId="0" fontId="7" fillId="0" borderId="6" xfId="100" applyFont="1" applyBorder="1" applyAlignment="1">
      <alignment horizontal="center" vertical="center"/>
    </xf>
    <xf numFmtId="0" fontId="7" fillId="0" borderId="114" xfId="100" applyFont="1" applyBorder="1" applyAlignment="1">
      <alignment horizontal="center" vertical="center"/>
    </xf>
    <xf numFmtId="178" fontId="11" fillId="0" borderId="0" xfId="99" applyNumberFormat="1" applyFont="1" applyAlignment="1">
      <alignment horizontal="center" vertical="center"/>
    </xf>
    <xf numFmtId="0" fontId="7" fillId="0" borderId="0" xfId="100" applyFont="1" applyAlignment="1">
      <alignment horizontal="left" vertical="center" wrapText="1"/>
    </xf>
    <xf numFmtId="0" fontId="3" fillId="0" borderId="71" xfId="99" applyFont="1" applyBorder="1" applyAlignment="1">
      <alignment horizontal="center" vertical="center"/>
    </xf>
    <xf numFmtId="0" fontId="3" fillId="0" borderId="81" xfId="99" applyFont="1" applyBorder="1" applyAlignment="1">
      <alignment horizontal="center" vertical="center"/>
    </xf>
    <xf numFmtId="178" fontId="11" fillId="0" borderId="73" xfId="99" applyNumberFormat="1" applyFont="1" applyBorder="1" applyAlignment="1">
      <alignment horizontal="center" vertical="center"/>
    </xf>
    <xf numFmtId="178" fontId="11" fillId="0" borderId="89" xfId="99" applyNumberFormat="1" applyFont="1" applyBorder="1" applyAlignment="1">
      <alignment horizontal="center" vertical="center"/>
    </xf>
    <xf numFmtId="0" fontId="4" fillId="0" borderId="91" xfId="100" applyFont="1" applyBorder="1" applyAlignment="1">
      <alignment horizontal="right" vertical="center"/>
    </xf>
    <xf numFmtId="0" fontId="4" fillId="0" borderId="92" xfId="100" applyFont="1" applyBorder="1" applyAlignment="1">
      <alignment horizontal="right" vertical="center"/>
    </xf>
    <xf numFmtId="0" fontId="4" fillId="0" borderId="93" xfId="100" applyFont="1" applyBorder="1" applyAlignment="1">
      <alignment horizontal="right" vertical="center"/>
    </xf>
    <xf numFmtId="178" fontId="11" fillId="0" borderId="8" xfId="99" applyNumberFormat="1" applyFont="1" applyBorder="1" applyAlignment="1">
      <alignment horizontal="center" vertical="center"/>
    </xf>
    <xf numFmtId="178" fontId="11" fillId="0" borderId="9" xfId="99" applyNumberFormat="1" applyFont="1" applyBorder="1" applyAlignment="1">
      <alignment horizontal="center" vertical="center"/>
    </xf>
    <xf numFmtId="178" fontId="11" fillId="0" borderId="53" xfId="99" applyNumberFormat="1" applyFont="1" applyBorder="1" applyAlignment="1">
      <alignment horizontal="center" vertical="center"/>
    </xf>
    <xf numFmtId="0" fontId="3" fillId="0" borderId="58" xfId="99" applyFont="1" applyBorder="1" applyAlignment="1">
      <alignment horizontal="center" vertical="center"/>
    </xf>
    <xf numFmtId="0" fontId="3" fillId="0" borderId="20" xfId="99" applyFont="1" applyBorder="1" applyAlignment="1">
      <alignment horizontal="center" vertical="center"/>
    </xf>
    <xf numFmtId="0" fontId="7" fillId="0" borderId="83" xfId="99" applyFont="1" applyBorder="1" applyAlignment="1">
      <alignment horizontal="center" vertical="center"/>
    </xf>
    <xf numFmtId="0" fontId="7" fillId="0" borderId="26" xfId="99" applyFont="1" applyBorder="1" applyAlignment="1">
      <alignment horizontal="center" vertical="center"/>
    </xf>
    <xf numFmtId="0" fontId="7" fillId="0" borderId="12" xfId="99" applyFont="1" applyBorder="1" applyAlignment="1">
      <alignment horizontal="center" vertical="center"/>
    </xf>
    <xf numFmtId="0" fontId="7" fillId="0" borderId="97" xfId="99" applyFont="1" applyBorder="1" applyAlignment="1">
      <alignment horizontal="center" vertical="center"/>
    </xf>
    <xf numFmtId="0" fontId="7" fillId="0" borderId="105" xfId="99" applyFont="1" applyBorder="1" applyAlignment="1">
      <alignment horizontal="center" vertical="center"/>
    </xf>
    <xf numFmtId="0" fontId="7" fillId="0" borderId="15" xfId="99" applyFont="1" applyBorder="1" applyAlignment="1">
      <alignment horizontal="center" vertical="center"/>
    </xf>
    <xf numFmtId="0" fontId="7" fillId="0" borderId="12" xfId="99" applyFont="1" applyBorder="1" applyAlignment="1">
      <alignment horizontal="center" vertical="center" wrapText="1"/>
    </xf>
    <xf numFmtId="0" fontId="7" fillId="0" borderId="82" xfId="99" applyFont="1" applyBorder="1" applyAlignment="1">
      <alignment horizontal="center" vertical="center" wrapText="1"/>
    </xf>
    <xf numFmtId="0" fontId="7" fillId="0" borderId="104" xfId="99" applyFont="1" applyBorder="1" applyAlignment="1">
      <alignment horizontal="center" vertical="center"/>
    </xf>
    <xf numFmtId="0" fontId="7" fillId="0" borderId="52" xfId="99" applyFont="1" applyBorder="1" applyAlignment="1">
      <alignment horizontal="center" vertical="center" wrapText="1"/>
    </xf>
    <xf numFmtId="0" fontId="7" fillId="0" borderId="13" xfId="99" applyFont="1" applyBorder="1" applyAlignment="1">
      <alignment horizontal="center" vertical="center" wrapText="1"/>
    </xf>
    <xf numFmtId="0" fontId="7" fillId="0" borderId="94" xfId="99" applyFont="1" applyBorder="1" applyAlignment="1">
      <alignment horizontal="center" vertical="center" wrapText="1"/>
    </xf>
    <xf numFmtId="0" fontId="7" fillId="0" borderId="37" xfId="99" applyFont="1" applyBorder="1" applyAlignment="1">
      <alignment horizontal="center" vertical="center" wrapText="1"/>
    </xf>
    <xf numFmtId="0" fontId="7" fillId="0" borderId="46" xfId="99" applyFont="1" applyBorder="1" applyAlignment="1">
      <alignment horizontal="center" vertical="center"/>
    </xf>
    <xf numFmtId="0" fontId="7" fillId="0" borderId="16" xfId="99" applyFont="1" applyBorder="1" applyAlignment="1">
      <alignment horizontal="center" vertical="center"/>
    </xf>
    <xf numFmtId="0" fontId="3" fillId="0" borderId="70" xfId="99" applyFont="1" applyBorder="1" applyAlignment="1">
      <alignment horizontal="center" vertical="center"/>
    </xf>
    <xf numFmtId="0" fontId="3" fillId="0" borderId="115" xfId="99" applyFont="1" applyBorder="1" applyAlignment="1">
      <alignment horizontal="center" vertical="center"/>
    </xf>
    <xf numFmtId="178" fontId="11" fillId="0" borderId="85" xfId="99" applyNumberFormat="1" applyFont="1" applyBorder="1" applyAlignment="1">
      <alignment horizontal="center" vertical="center"/>
    </xf>
    <xf numFmtId="178" fontId="11" fillId="0" borderId="41" xfId="99" applyNumberFormat="1" applyFont="1" applyBorder="1" applyAlignment="1">
      <alignment horizontal="center" vertical="center"/>
    </xf>
    <xf numFmtId="0" fontId="57" fillId="0" borderId="0" xfId="99" applyFont="1" applyAlignment="1">
      <alignment horizontal="center" vertical="center"/>
    </xf>
    <xf numFmtId="0" fontId="3" fillId="0" borderId="13" xfId="99" applyFont="1" applyBorder="1" applyAlignment="1">
      <alignment horizontal="center" vertical="center" wrapText="1"/>
    </xf>
    <xf numFmtId="0" fontId="3" fillId="0" borderId="37" xfId="99" applyFont="1" applyBorder="1" applyAlignment="1">
      <alignment horizontal="center" vertical="center"/>
    </xf>
    <xf numFmtId="0" fontId="7" fillId="0" borderId="13" xfId="99" applyFont="1" applyBorder="1" applyAlignment="1">
      <alignment horizontal="center" vertical="center"/>
    </xf>
    <xf numFmtId="0" fontId="7" fillId="0" borderId="37" xfId="99" applyFont="1" applyBorder="1" applyAlignment="1">
      <alignment horizontal="center" vertical="center"/>
    </xf>
    <xf numFmtId="0" fontId="11" fillId="0" borderId="0" xfId="103" applyFont="1" applyAlignment="1">
      <alignment horizontal="left" vertical="top" wrapText="1"/>
    </xf>
    <xf numFmtId="0" fontId="4" fillId="0" borderId="32" xfId="99" applyFont="1" applyBorder="1" applyAlignment="1">
      <alignment horizontal="right" vertical="center"/>
    </xf>
    <xf numFmtId="0" fontId="4" fillId="0" borderId="33" xfId="99" applyFont="1" applyBorder="1" applyAlignment="1">
      <alignment horizontal="right" vertical="center"/>
    </xf>
    <xf numFmtId="178" fontId="11" fillId="0" borderId="0" xfId="100" applyNumberFormat="1" applyFont="1" applyAlignment="1">
      <alignment horizontal="center" vertical="top"/>
    </xf>
    <xf numFmtId="0" fontId="4" fillId="4" borderId="32" xfId="100" applyFont="1" applyFill="1" applyBorder="1" applyAlignment="1">
      <alignment horizontal="right" vertical="center"/>
    </xf>
    <xf numFmtId="0" fontId="4" fillId="4" borderId="33" xfId="100" applyFont="1" applyFill="1" applyBorder="1" applyAlignment="1">
      <alignment horizontal="right" vertical="center"/>
    </xf>
    <xf numFmtId="0" fontId="4" fillId="4" borderId="34" xfId="100" applyFont="1" applyFill="1" applyBorder="1" applyAlignment="1">
      <alignment horizontal="right" vertical="center"/>
    </xf>
    <xf numFmtId="0" fontId="3" fillId="0" borderId="112" xfId="99" applyFont="1" applyBorder="1" applyAlignment="1">
      <alignment horizontal="center" vertical="center"/>
    </xf>
    <xf numFmtId="0" fontId="3" fillId="0" borderId="45" xfId="99" applyFont="1" applyBorder="1" applyAlignment="1">
      <alignment horizontal="center" vertical="center"/>
    </xf>
    <xf numFmtId="0" fontId="3" fillId="0" borderId="31" xfId="99" applyFont="1" applyBorder="1" applyAlignment="1">
      <alignment horizontal="center" vertical="center"/>
    </xf>
    <xf numFmtId="0" fontId="3" fillId="0" borderId="46" xfId="99" applyFont="1" applyBorder="1" applyAlignment="1">
      <alignment horizontal="center" vertical="center"/>
    </xf>
    <xf numFmtId="0" fontId="3" fillId="0" borderId="106" xfId="99" applyFont="1" applyBorder="1" applyAlignment="1">
      <alignment horizontal="center" vertical="center"/>
    </xf>
    <xf numFmtId="0" fontId="3" fillId="0" borderId="107" xfId="99" applyFont="1" applyBorder="1" applyAlignment="1">
      <alignment horizontal="center" vertical="center"/>
    </xf>
    <xf numFmtId="0" fontId="3" fillId="0" borderId="108" xfId="99" applyFont="1" applyBorder="1" applyAlignment="1">
      <alignment horizontal="center" vertical="center"/>
    </xf>
    <xf numFmtId="0" fontId="3" fillId="0" borderId="9" xfId="99" applyFont="1" applyBorder="1" applyAlignment="1">
      <alignment horizontal="center" vertical="center"/>
    </xf>
    <xf numFmtId="0" fontId="3" fillId="0" borderId="0" xfId="99" applyFont="1" applyBorder="1" applyAlignment="1">
      <alignment horizontal="center" vertical="center"/>
    </xf>
    <xf numFmtId="0" fontId="3" fillId="0" borderId="53" xfId="99" applyFont="1" applyBorder="1" applyAlignment="1">
      <alignment horizontal="center" vertical="center"/>
    </xf>
    <xf numFmtId="0" fontId="3" fillId="0" borderId="72" xfId="99" applyFont="1" applyBorder="1" applyAlignment="1">
      <alignment horizontal="center" vertical="center"/>
    </xf>
    <xf numFmtId="0" fontId="3" fillId="0" borderId="1" xfId="99" applyFont="1" applyBorder="1" applyAlignment="1">
      <alignment horizontal="center" vertical="center"/>
    </xf>
    <xf numFmtId="0" fontId="3" fillId="0" borderId="88" xfId="99" applyFont="1" applyBorder="1" applyAlignment="1">
      <alignment horizontal="center" vertical="center"/>
    </xf>
    <xf numFmtId="0" fontId="7" fillId="0" borderId="52" xfId="99" applyFont="1" applyBorder="1" applyAlignment="1">
      <alignment horizontal="center" vertical="center"/>
    </xf>
    <xf numFmtId="0" fontId="7" fillId="0" borderId="8" xfId="99" applyFont="1" applyBorder="1" applyAlignment="1">
      <alignment horizontal="center" vertical="center"/>
    </xf>
    <xf numFmtId="0" fontId="7" fillId="0" borderId="94" xfId="99" applyFont="1" applyBorder="1" applyAlignment="1">
      <alignment horizontal="center" vertical="center"/>
    </xf>
    <xf numFmtId="0" fontId="7" fillId="0" borderId="27" xfId="99" applyFont="1" applyBorder="1" applyAlignment="1">
      <alignment horizontal="center" vertical="center"/>
    </xf>
    <xf numFmtId="0" fontId="11" fillId="0" borderId="30" xfId="103" applyFont="1" applyBorder="1" applyAlignment="1">
      <alignment horizontal="left" vertical="center"/>
    </xf>
    <xf numFmtId="0" fontId="11" fillId="0" borderId="43" xfId="103" applyFont="1" applyBorder="1" applyAlignment="1">
      <alignment horizontal="left" vertical="center"/>
    </xf>
    <xf numFmtId="0" fontId="7" fillId="0" borderId="0" xfId="103" applyFont="1" applyAlignment="1">
      <alignment horizontal="justify" vertical="top" wrapText="1"/>
    </xf>
    <xf numFmtId="0" fontId="11" fillId="0" borderId="61" xfId="103" applyFont="1" applyBorder="1" applyAlignment="1">
      <alignment horizontal="center" vertical="center"/>
    </xf>
    <xf numFmtId="0" fontId="11" fillId="0" borderId="121" xfId="103" applyFont="1" applyBorder="1" applyAlignment="1">
      <alignment horizontal="center" vertical="center"/>
    </xf>
    <xf numFmtId="0" fontId="11" fillId="0" borderId="106" xfId="103" applyFont="1" applyBorder="1" applyAlignment="1">
      <alignment horizontal="left" vertical="center"/>
    </xf>
    <xf numFmtId="0" fontId="11" fillId="0" borderId="108" xfId="103" applyFont="1" applyBorder="1" applyAlignment="1">
      <alignment horizontal="left" vertical="center"/>
    </xf>
    <xf numFmtId="0" fontId="11" fillId="0" borderId="73" xfId="103" applyFont="1" applyBorder="1" applyAlignment="1">
      <alignment horizontal="left" vertical="center"/>
    </xf>
    <xf numFmtId="0" fontId="11" fillId="0" borderId="89" xfId="103" applyFont="1" applyBorder="1" applyAlignment="1">
      <alignment horizontal="left" vertical="center"/>
    </xf>
    <xf numFmtId="0" fontId="11" fillId="0" borderId="9" xfId="103" applyFont="1" applyBorder="1" applyAlignment="1">
      <alignment horizontal="left" vertical="center"/>
    </xf>
    <xf numFmtId="0" fontId="11" fillId="0" borderId="72" xfId="103" applyFont="1" applyBorder="1" applyAlignment="1">
      <alignment horizontal="left" vertical="center"/>
    </xf>
    <xf numFmtId="0" fontId="22" fillId="0" borderId="0" xfId="103" applyFont="1" applyAlignment="1">
      <alignment horizontal="center" vertical="center"/>
    </xf>
    <xf numFmtId="0" fontId="11" fillId="0" borderId="127" xfId="103" applyFont="1" applyBorder="1" applyAlignment="1">
      <alignment horizontal="left" vertical="center"/>
    </xf>
    <xf numFmtId="0" fontId="11" fillId="0" borderId="126" xfId="103" applyFont="1" applyBorder="1" applyAlignment="1">
      <alignment horizontal="left" vertical="center"/>
    </xf>
    <xf numFmtId="0" fontId="11" fillId="0" borderId="125" xfId="103" applyFont="1" applyBorder="1" applyAlignment="1">
      <alignment horizontal="left" vertical="center"/>
    </xf>
    <xf numFmtId="0" fontId="11" fillId="0" borderId="83" xfId="103" applyFont="1" applyBorder="1" applyAlignment="1">
      <alignment horizontal="left" vertical="center"/>
    </xf>
    <xf numFmtId="0" fontId="15" fillId="4" borderId="0" xfId="102" applyFont="1" applyFill="1" applyAlignment="1">
      <alignment horizontal="left" vertical="center" wrapText="1"/>
    </xf>
  </cellXfs>
  <cellStyles count="105">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桁区切り 6" xfId="104" xr:uid="{F929DBE7-B1C2-4595-A4DF-BEB5B341813B}"/>
    <cellStyle name="標準" xfId="0" builtinId="0"/>
    <cellStyle name="標準 10" xfId="47" xr:uid="{00000000-0005-0000-0000-00002F000000}"/>
    <cellStyle name="標準 10 2" xfId="103" xr:uid="{A22E329A-FF0B-4863-B724-D1B13FD63F04}"/>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8 2" xfId="101" xr:uid="{37FB8C4D-6B19-4B1D-A417-B487759D9EB1}"/>
    <cellStyle name="標準 9" xfId="57" xr:uid="{00000000-0005-0000-0000-000039000000}"/>
    <cellStyle name="標準 9 2" xfId="102" xr:uid="{DBFEAA6B-1122-40DA-8C23-70FE238D2DB4}"/>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0822/Downloads/seisan_04-20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2_&#12467;&#12531;&#12469;&#12523;&#12479;&#12531;&#12488;&#31561;&#22865;&#32004;/05.&#26032;&#21046;&#24230;&#65288;&#22269;&#20869;&#26989;&#21209;&#20027;&#20307;&#22411;&#65289;/09.&#27096;&#24335;&#65288;&#22269;&#20869;&#26989;&#21209;&#65289;/&#20803;&#12487;&#12540;&#12479;/&#27096;&#24335;4-23&#12288;&#31934;&#31639;&#22577;&#21578;&#26126;&#32048;&#26360;&#65288;2022&#24180;11&#26376;&#29256;&#65289;&#65288;&#22269;&#20869;&#26989;&#21209;&#20027;&#20307;&#2999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8　現地一時隔離関連費"/>
      <sheetName val="様式19　本邦一時隔離関連費 "/>
      <sheetName val="【参考】様式20 証書添付台紙 "/>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5100</v>
          </cell>
          <cell r="L5">
            <v>15500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4500</v>
          </cell>
          <cell r="L7">
            <v>13500</v>
          </cell>
        </row>
        <row r="8">
          <cell r="A8">
            <v>5</v>
          </cell>
          <cell r="B8" t="str">
            <v>道路計画</v>
          </cell>
          <cell r="C8" t="str">
            <v>×木　〇子</v>
          </cell>
          <cell r="D8" t="str">
            <v>新宿プラニング</v>
          </cell>
          <cell r="E8">
            <v>4</v>
          </cell>
          <cell r="F8" t="str">
            <v>○○○○○○大学卒</v>
          </cell>
          <cell r="G8" t="str">
            <v>19**年3月</v>
          </cell>
          <cell r="I8">
            <v>4</v>
          </cell>
          <cell r="K8">
            <v>3800</v>
          </cell>
          <cell r="L8">
            <v>11600</v>
          </cell>
        </row>
        <row r="9">
          <cell r="A9">
            <v>6</v>
          </cell>
          <cell r="B9" t="str">
            <v>道路計画（D枠）</v>
          </cell>
          <cell r="C9" t="str">
            <v>□川　×代</v>
          </cell>
          <cell r="D9" t="str">
            <v>新宿プラニング</v>
          </cell>
          <cell r="E9">
            <v>4</v>
          </cell>
          <cell r="F9" t="str">
            <v>○○○○○○大学卒</v>
          </cell>
          <cell r="G9" t="str">
            <v>200*年3月</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refreshError="1"/>
      <sheetData sheetId="2" refreshError="1"/>
      <sheetData sheetId="3">
        <row r="29">
          <cell r="J29">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8"/>
  <sheetViews>
    <sheetView tabSelected="1" zoomScale="70" zoomScaleNormal="70" workbookViewId="0"/>
  </sheetViews>
  <sheetFormatPr defaultRowHeight="14"/>
  <cols>
    <col min="1" max="1" width="11.33203125" customWidth="1"/>
    <col min="2" max="2" width="25" bestFit="1" customWidth="1"/>
    <col min="3" max="3" width="23.83203125" bestFit="1" customWidth="1"/>
    <col min="4" max="4" width="25.58203125" bestFit="1" customWidth="1"/>
    <col min="5" max="5" width="9.08203125" bestFit="1" customWidth="1"/>
    <col min="6" max="6" width="19.08203125" bestFit="1" customWidth="1"/>
    <col min="7" max="7" width="12.83203125" bestFit="1" customWidth="1"/>
    <col min="9" max="9" width="7.83203125" bestFit="1" customWidth="1"/>
    <col min="10" max="12" width="12.58203125" bestFit="1" customWidth="1"/>
    <col min="13" max="14" width="12.58203125" customWidth="1"/>
  </cols>
  <sheetData>
    <row r="1" spans="1:14" ht="43.5" customHeight="1">
      <c r="A1" s="43" t="s">
        <v>0</v>
      </c>
      <c r="B1" s="43"/>
      <c r="C1" s="43"/>
      <c r="D1" s="43"/>
      <c r="E1" s="43"/>
      <c r="F1" s="43"/>
      <c r="G1" s="43"/>
    </row>
    <row r="2" spans="1:14" ht="25.5" customHeight="1">
      <c r="A2" s="44" t="s">
        <v>1</v>
      </c>
      <c r="B2" s="45"/>
      <c r="C2" s="45"/>
      <c r="D2" s="45"/>
      <c r="E2" s="46"/>
      <c r="F2" s="46"/>
      <c r="G2" s="46"/>
    </row>
    <row r="3" spans="1:14">
      <c r="A3" s="45" t="s">
        <v>2</v>
      </c>
      <c r="B3" s="45" t="s">
        <v>3</v>
      </c>
      <c r="C3" s="45" t="s">
        <v>4</v>
      </c>
      <c r="D3" s="45" t="s">
        <v>5</v>
      </c>
      <c r="E3" s="46" t="s">
        <v>6</v>
      </c>
      <c r="F3" s="177" t="s">
        <v>7</v>
      </c>
      <c r="G3" s="177" t="s">
        <v>8</v>
      </c>
      <c r="I3" t="s">
        <v>9</v>
      </c>
    </row>
    <row r="4" spans="1:14" ht="24" customHeight="1">
      <c r="A4" s="30">
        <v>1</v>
      </c>
      <c r="B4" s="63" t="s">
        <v>10</v>
      </c>
      <c r="C4" s="65" t="s">
        <v>11</v>
      </c>
      <c r="D4" s="65" t="s">
        <v>12</v>
      </c>
      <c r="E4" s="66">
        <v>2</v>
      </c>
      <c r="F4" s="67" t="s">
        <v>13</v>
      </c>
      <c r="G4" s="68" t="s">
        <v>14</v>
      </c>
      <c r="I4" s="150" t="s">
        <v>15</v>
      </c>
      <c r="J4" s="150" t="s">
        <v>16</v>
      </c>
      <c r="K4" s="38" t="s">
        <v>17</v>
      </c>
      <c r="L4" s="38" t="s">
        <v>18</v>
      </c>
    </row>
    <row r="5" spans="1:14" ht="18" customHeight="1">
      <c r="A5" s="30">
        <v>2</v>
      </c>
      <c r="B5" s="63" t="s">
        <v>19</v>
      </c>
      <c r="C5" s="65" t="s">
        <v>20</v>
      </c>
      <c r="D5" s="65" t="s">
        <v>21</v>
      </c>
      <c r="E5" s="66">
        <v>2</v>
      </c>
      <c r="F5" s="69" t="s">
        <v>22</v>
      </c>
      <c r="G5" s="140" t="s">
        <v>23</v>
      </c>
      <c r="I5" s="39">
        <v>1</v>
      </c>
      <c r="J5" s="64"/>
      <c r="K5" s="71">
        <v>5100</v>
      </c>
      <c r="L5" s="71">
        <v>15500</v>
      </c>
    </row>
    <row r="6" spans="1:14" ht="18" customHeight="1">
      <c r="A6" s="30">
        <v>3</v>
      </c>
      <c r="B6" s="70" t="s">
        <v>24</v>
      </c>
      <c r="C6" s="65" t="s">
        <v>25</v>
      </c>
      <c r="D6" s="65" t="s">
        <v>26</v>
      </c>
      <c r="E6" s="66">
        <v>3</v>
      </c>
      <c r="F6" s="69" t="s">
        <v>27</v>
      </c>
      <c r="G6" s="140" t="s">
        <v>23</v>
      </c>
      <c r="I6" s="39">
        <v>2</v>
      </c>
      <c r="J6" s="64"/>
      <c r="K6" s="71">
        <v>4500</v>
      </c>
      <c r="L6" s="71">
        <v>13500</v>
      </c>
    </row>
    <row r="7" spans="1:14" ht="18" customHeight="1">
      <c r="A7" s="30">
        <v>4</v>
      </c>
      <c r="B7" s="70" t="s">
        <v>28</v>
      </c>
      <c r="C7" s="65" t="s">
        <v>25</v>
      </c>
      <c r="D7" s="65" t="s">
        <v>26</v>
      </c>
      <c r="E7" s="66">
        <v>4</v>
      </c>
      <c r="F7" s="69" t="s">
        <v>27</v>
      </c>
      <c r="G7" s="140" t="s">
        <v>23</v>
      </c>
      <c r="I7" s="39">
        <v>3</v>
      </c>
      <c r="J7" s="64"/>
      <c r="K7" s="71">
        <v>4500</v>
      </c>
      <c r="L7" s="71">
        <v>13500</v>
      </c>
    </row>
    <row r="8" spans="1:14" ht="18" customHeight="1">
      <c r="A8" s="30">
        <v>5</v>
      </c>
      <c r="B8" s="65" t="s">
        <v>29</v>
      </c>
      <c r="C8" s="188" t="s">
        <v>30</v>
      </c>
      <c r="D8" s="65" t="s">
        <v>31</v>
      </c>
      <c r="E8" s="66">
        <v>4</v>
      </c>
      <c r="F8" s="68" t="s">
        <v>32</v>
      </c>
      <c r="G8" s="66" t="s">
        <v>23</v>
      </c>
      <c r="I8" s="39">
        <v>4</v>
      </c>
      <c r="J8" s="64"/>
      <c r="K8" s="71">
        <v>3800</v>
      </c>
      <c r="L8" s="71">
        <v>11600</v>
      </c>
    </row>
    <row r="9" spans="1:14" ht="18" customHeight="1">
      <c r="A9" s="30">
        <v>6</v>
      </c>
      <c r="B9" s="65" t="s">
        <v>33</v>
      </c>
      <c r="C9" s="188" t="s">
        <v>34</v>
      </c>
      <c r="D9" s="65" t="s">
        <v>31</v>
      </c>
      <c r="E9" s="66">
        <v>4</v>
      </c>
      <c r="F9" s="66" t="s">
        <v>32</v>
      </c>
      <c r="G9" s="66" t="s">
        <v>35</v>
      </c>
      <c r="I9" s="39">
        <v>5</v>
      </c>
      <c r="J9" s="64"/>
      <c r="K9" s="71">
        <v>3800</v>
      </c>
      <c r="L9" s="71">
        <v>11600</v>
      </c>
    </row>
    <row r="10" spans="1:14" ht="18" customHeight="1">
      <c r="A10" s="30">
        <v>7</v>
      </c>
      <c r="B10" s="63"/>
      <c r="C10" s="65"/>
      <c r="D10" s="65"/>
      <c r="E10" s="66"/>
      <c r="F10" s="66"/>
      <c r="G10" s="66"/>
      <c r="I10" s="39">
        <v>6</v>
      </c>
      <c r="J10" s="64"/>
      <c r="K10" s="71">
        <v>3200</v>
      </c>
      <c r="L10" s="71">
        <v>9700</v>
      </c>
    </row>
    <row r="11" spans="1:14" ht="18" customHeight="1">
      <c r="A11" s="30">
        <v>8</v>
      </c>
      <c r="B11" s="63"/>
      <c r="C11" s="65"/>
      <c r="D11" s="65"/>
      <c r="E11" s="66"/>
      <c r="F11" s="66"/>
      <c r="G11" s="66"/>
    </row>
    <row r="12" spans="1:14" ht="18" customHeight="1">
      <c r="A12" s="30">
        <v>9</v>
      </c>
      <c r="B12" s="63"/>
      <c r="C12" s="65"/>
      <c r="D12" s="65"/>
      <c r="E12" s="66"/>
      <c r="F12" s="66"/>
      <c r="G12" s="66"/>
    </row>
    <row r="13" spans="1:14" ht="18" customHeight="1">
      <c r="A13" s="30">
        <v>10</v>
      </c>
      <c r="B13" s="63"/>
      <c r="C13" s="65"/>
      <c r="D13" s="65"/>
      <c r="E13" s="66"/>
      <c r="F13" s="66"/>
      <c r="G13" s="66"/>
      <c r="I13" s="172"/>
      <c r="J13" s="172"/>
      <c r="K13" s="173"/>
      <c r="L13" s="173"/>
    </row>
    <row r="14" spans="1:14" ht="18" customHeight="1">
      <c r="A14" s="30">
        <v>11</v>
      </c>
      <c r="B14" s="63"/>
      <c r="C14" s="65"/>
      <c r="D14" s="65"/>
      <c r="E14" s="66"/>
      <c r="F14" s="66"/>
      <c r="G14" s="66"/>
      <c r="I14" s="174"/>
      <c r="J14" s="175"/>
      <c r="K14" s="176"/>
      <c r="L14" s="176"/>
      <c r="M14" s="173"/>
      <c r="N14" s="172"/>
    </row>
    <row r="15" spans="1:14" ht="18" customHeight="1">
      <c r="A15" s="30">
        <v>12</v>
      </c>
      <c r="B15" s="63"/>
      <c r="C15" s="65"/>
      <c r="D15" s="65"/>
      <c r="E15" s="66"/>
      <c r="F15" s="66"/>
      <c r="G15" s="66"/>
      <c r="I15" s="174"/>
      <c r="J15" s="175"/>
      <c r="K15" s="176"/>
      <c r="L15" s="176"/>
      <c r="M15" s="176"/>
      <c r="N15" s="175"/>
    </row>
    <row r="16" spans="1:14" ht="18" customHeight="1">
      <c r="A16" s="30">
        <v>13</v>
      </c>
      <c r="B16" s="63"/>
      <c r="C16" s="65"/>
      <c r="D16" s="65"/>
      <c r="E16" s="66"/>
      <c r="F16" s="66"/>
      <c r="G16" s="66"/>
      <c r="I16" s="174"/>
      <c r="J16" s="175"/>
      <c r="K16" s="176"/>
      <c r="L16" s="176"/>
      <c r="M16" s="176"/>
      <c r="N16" s="175"/>
    </row>
    <row r="17" spans="1:14" ht="18" customHeight="1">
      <c r="A17" s="30">
        <v>14</v>
      </c>
      <c r="B17" s="63"/>
      <c r="C17" s="65"/>
      <c r="D17" s="65"/>
      <c r="E17" s="66"/>
      <c r="F17" s="66"/>
      <c r="G17" s="66"/>
      <c r="I17" s="174"/>
      <c r="J17" s="175"/>
      <c r="K17" s="176"/>
      <c r="L17" s="176"/>
      <c r="M17" s="176"/>
      <c r="N17" s="175"/>
    </row>
    <row r="18" spans="1:14" ht="18" customHeight="1">
      <c r="A18" s="30">
        <v>15</v>
      </c>
      <c r="B18" s="63"/>
      <c r="C18" s="65"/>
      <c r="D18" s="65"/>
      <c r="E18" s="66"/>
      <c r="F18" s="66"/>
      <c r="G18" s="66"/>
      <c r="I18" s="174"/>
      <c r="J18" s="175"/>
      <c r="K18" s="176"/>
      <c r="L18" s="176"/>
      <c r="M18" s="176"/>
      <c r="N18" s="175"/>
    </row>
    <row r="19" spans="1:14" ht="18" customHeight="1">
      <c r="A19" s="30">
        <v>16</v>
      </c>
      <c r="B19" s="63"/>
      <c r="C19" s="65"/>
      <c r="D19" s="65"/>
      <c r="E19" s="66"/>
      <c r="F19" s="66"/>
      <c r="G19" s="66"/>
      <c r="I19" s="174"/>
      <c r="J19" s="175"/>
      <c r="K19" s="176"/>
      <c r="L19" s="176"/>
      <c r="M19" s="176"/>
      <c r="N19" s="175"/>
    </row>
    <row r="20" spans="1:14" ht="18" customHeight="1">
      <c r="A20" s="30">
        <v>17</v>
      </c>
      <c r="B20" s="63"/>
      <c r="C20" s="65"/>
      <c r="D20" s="65"/>
      <c r="E20" s="66"/>
      <c r="F20" s="66"/>
      <c r="G20" s="66"/>
      <c r="M20" s="176"/>
      <c r="N20" s="175"/>
    </row>
    <row r="21" spans="1:14" ht="18" customHeight="1">
      <c r="A21" s="30">
        <v>18</v>
      </c>
      <c r="B21" s="63"/>
      <c r="C21" s="65"/>
      <c r="D21" s="65"/>
      <c r="E21" s="66"/>
      <c r="F21" s="66"/>
      <c r="G21" s="66"/>
    </row>
    <row r="22" spans="1:14" ht="18" customHeight="1">
      <c r="A22" s="30">
        <v>19</v>
      </c>
      <c r="B22" s="63"/>
      <c r="C22" s="65"/>
      <c r="D22" s="65"/>
      <c r="E22" s="66"/>
      <c r="F22" s="66"/>
      <c r="G22" s="66"/>
    </row>
    <row r="23" spans="1:14" ht="18" customHeight="1">
      <c r="A23" s="30">
        <v>20</v>
      </c>
      <c r="B23" s="63" t="s">
        <v>36</v>
      </c>
      <c r="C23" s="65" t="s">
        <v>37</v>
      </c>
      <c r="D23" s="65" t="s">
        <v>38</v>
      </c>
      <c r="E23" s="66">
        <v>4</v>
      </c>
      <c r="F23" s="66"/>
      <c r="G23" s="140" t="s">
        <v>23</v>
      </c>
    </row>
    <row r="24" spans="1:14" ht="18" customHeight="1"/>
    <row r="25" spans="1:14" ht="18" customHeight="1"/>
    <row r="26" spans="1:14" ht="18" customHeight="1">
      <c r="A26" t="s">
        <v>39</v>
      </c>
    </row>
    <row r="27" spans="1:14" ht="18" customHeight="1">
      <c r="I27" s="171"/>
      <c r="J27" s="171"/>
      <c r="K27" s="171"/>
      <c r="L27" s="171"/>
    </row>
    <row r="28" spans="1:14" ht="49.5" customHeight="1">
      <c r="A28" s="408" t="s">
        <v>40</v>
      </c>
      <c r="B28" s="408"/>
      <c r="C28" s="408"/>
      <c r="D28" s="408"/>
      <c r="E28" s="408"/>
      <c r="F28" s="408"/>
      <c r="G28" s="408"/>
      <c r="H28" s="408"/>
      <c r="I28" s="408"/>
      <c r="J28" s="408"/>
      <c r="K28" s="408"/>
      <c r="L28" s="408"/>
      <c r="M28" s="171"/>
      <c r="N28" s="171"/>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Header>&amp;R（2023.04版）</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0"/>
  <sheetViews>
    <sheetView zoomScale="80" zoomScaleNormal="80" workbookViewId="0"/>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4" t="s">
        <v>41</v>
      </c>
    </row>
    <row r="2" spans="1:10" ht="24" customHeight="1">
      <c r="A2" s="411" t="s">
        <v>42</v>
      </c>
      <c r="B2" s="411"/>
      <c r="C2" s="411"/>
      <c r="D2" s="411"/>
      <c r="E2" s="411"/>
      <c r="F2" s="411"/>
      <c r="G2" s="411"/>
      <c r="H2" s="411"/>
      <c r="I2" s="411"/>
      <c r="J2" s="411"/>
    </row>
    <row r="3" spans="1:10" ht="14.5" thickBot="1">
      <c r="A3" s="1"/>
      <c r="B3" s="1"/>
      <c r="C3" s="1"/>
      <c r="D3" s="2"/>
      <c r="E3" s="2"/>
      <c r="F3" s="2"/>
      <c r="G3" s="2"/>
      <c r="H3" s="2"/>
      <c r="I3" s="2"/>
      <c r="J3" s="48" t="s">
        <v>43</v>
      </c>
    </row>
    <row r="4" spans="1:10" s="5" customFormat="1" ht="36.75" customHeight="1" thickBot="1">
      <c r="A4" s="116" t="s">
        <v>44</v>
      </c>
      <c r="B4" s="117"/>
      <c r="C4" s="118"/>
      <c r="D4" s="119" t="s">
        <v>45</v>
      </c>
      <c r="E4" s="119" t="s">
        <v>46</v>
      </c>
      <c r="F4" s="119" t="s">
        <v>47</v>
      </c>
      <c r="G4" s="119" t="s">
        <v>48</v>
      </c>
      <c r="H4" s="119" t="s">
        <v>49</v>
      </c>
      <c r="I4" s="119" t="s">
        <v>50</v>
      </c>
      <c r="J4" s="111" t="s">
        <v>51</v>
      </c>
    </row>
    <row r="5" spans="1:10" s="5" customFormat="1" ht="22.5" customHeight="1">
      <c r="A5" s="120" t="s">
        <v>52</v>
      </c>
      <c r="B5" s="121"/>
      <c r="C5" s="121"/>
      <c r="D5" s="113">
        <f>D6+D13+D14</f>
        <v>0</v>
      </c>
      <c r="E5" s="114"/>
      <c r="F5" s="113">
        <f>F6+F13+F14</f>
        <v>0</v>
      </c>
      <c r="G5" s="114"/>
      <c r="H5" s="114"/>
      <c r="I5" s="114"/>
      <c r="J5" s="151"/>
    </row>
    <row r="6" spans="1:10" s="5" customFormat="1" ht="22.5" customHeight="1">
      <c r="A6" s="122"/>
      <c r="B6" s="202" t="s">
        <v>53</v>
      </c>
      <c r="C6" s="124"/>
      <c r="D6" s="132">
        <f>SUM(D7:D12)</f>
        <v>0</v>
      </c>
      <c r="E6" s="133"/>
      <c r="F6" s="132">
        <f>SUM(F7:F12)</f>
        <v>0</v>
      </c>
      <c r="G6" s="133"/>
      <c r="H6" s="133"/>
      <c r="I6" s="133"/>
      <c r="J6" s="152"/>
    </row>
    <row r="7" spans="1:10" s="5" customFormat="1" ht="22.5" customHeight="1">
      <c r="A7" s="122"/>
      <c r="B7" s="123"/>
      <c r="C7" s="204" t="s">
        <v>162</v>
      </c>
      <c r="D7" s="131"/>
      <c r="E7" s="131"/>
      <c r="F7" s="131"/>
      <c r="G7" s="133"/>
      <c r="H7" s="133"/>
      <c r="I7" s="133"/>
      <c r="J7" s="152"/>
    </row>
    <row r="8" spans="1:10" s="5" customFormat="1" ht="22.5" customHeight="1">
      <c r="A8" s="125"/>
      <c r="B8" s="320"/>
      <c r="C8" s="205" t="s">
        <v>167</v>
      </c>
      <c r="D8" s="131"/>
      <c r="E8" s="131"/>
      <c r="F8" s="131"/>
      <c r="G8" s="134"/>
      <c r="H8" s="134"/>
      <c r="I8" s="134"/>
      <c r="J8" s="153"/>
    </row>
    <row r="9" spans="1:10" s="5" customFormat="1" ht="22.5" customHeight="1">
      <c r="A9" s="125"/>
      <c r="B9" s="126"/>
      <c r="C9" s="205" t="s">
        <v>168</v>
      </c>
      <c r="D9" s="131"/>
      <c r="E9" s="131"/>
      <c r="F9" s="131"/>
      <c r="G9" s="134"/>
      <c r="H9" s="134"/>
      <c r="I9" s="134"/>
      <c r="J9" s="153"/>
    </row>
    <row r="10" spans="1:10" s="5" customFormat="1" ht="22.5" customHeight="1">
      <c r="A10" s="125"/>
      <c r="B10" s="126"/>
      <c r="C10" s="203" t="s">
        <v>169</v>
      </c>
      <c r="D10" s="131"/>
      <c r="E10" s="131"/>
      <c r="F10" s="131"/>
      <c r="G10" s="134"/>
      <c r="H10" s="134"/>
      <c r="I10" s="134"/>
      <c r="J10" s="153"/>
    </row>
    <row r="11" spans="1:10" s="5" customFormat="1" ht="22.5" customHeight="1">
      <c r="A11" s="125"/>
      <c r="B11" s="126"/>
      <c r="C11" s="205" t="s">
        <v>170</v>
      </c>
      <c r="D11" s="131"/>
      <c r="E11" s="131"/>
      <c r="F11" s="131"/>
      <c r="G11" s="134"/>
      <c r="H11" s="134"/>
      <c r="I11" s="134"/>
      <c r="J11" s="153"/>
    </row>
    <row r="12" spans="1:10" s="5" customFormat="1" ht="22.5" customHeight="1">
      <c r="A12" s="125"/>
      <c r="B12" s="126"/>
      <c r="C12" s="205" t="s">
        <v>195</v>
      </c>
      <c r="D12" s="131"/>
      <c r="E12" s="131"/>
      <c r="F12" s="131"/>
      <c r="G12" s="134"/>
      <c r="H12" s="134"/>
      <c r="I12" s="134"/>
      <c r="J12" s="153"/>
    </row>
    <row r="13" spans="1:10" s="5" customFormat="1" ht="22.5" customHeight="1">
      <c r="A13" s="125"/>
      <c r="B13" s="206" t="s">
        <v>54</v>
      </c>
      <c r="C13" s="127"/>
      <c r="D13" s="131"/>
      <c r="E13" s="134"/>
      <c r="F13" s="131"/>
      <c r="G13" s="134"/>
      <c r="H13" s="134"/>
      <c r="I13" s="134"/>
      <c r="J13" s="153"/>
    </row>
    <row r="14" spans="1:10" s="5" customFormat="1" ht="22.5" customHeight="1">
      <c r="A14" s="125"/>
      <c r="B14" s="202" t="s">
        <v>55</v>
      </c>
      <c r="C14" s="127"/>
      <c r="D14" s="131"/>
      <c r="E14" s="134"/>
      <c r="F14" s="131"/>
      <c r="G14" s="134"/>
      <c r="H14" s="134"/>
      <c r="I14" s="134"/>
      <c r="J14" s="153"/>
    </row>
    <row r="15" spans="1:10" s="5" customFormat="1" ht="22.5" customHeight="1" thickBot="1">
      <c r="A15" s="125" t="s">
        <v>56</v>
      </c>
      <c r="B15" s="126"/>
      <c r="C15" s="127"/>
      <c r="D15" s="115"/>
      <c r="E15" s="134"/>
      <c r="F15" s="131"/>
      <c r="G15" s="134"/>
      <c r="H15" s="134"/>
      <c r="I15" s="134"/>
      <c r="J15" s="153"/>
    </row>
    <row r="16" spans="1:10" s="5" customFormat="1" ht="22.5" customHeight="1" thickBot="1">
      <c r="A16" s="128" t="s">
        <v>57</v>
      </c>
      <c r="B16" s="129"/>
      <c r="C16" s="130"/>
      <c r="D16" s="135">
        <f>D5+D15</f>
        <v>0</v>
      </c>
      <c r="E16" s="136"/>
      <c r="F16" s="135">
        <f>F5+F15</f>
        <v>0</v>
      </c>
      <c r="G16" s="136"/>
      <c r="H16" s="136"/>
      <c r="I16" s="136"/>
      <c r="J16" s="403"/>
    </row>
    <row r="17" spans="1:10" s="194" customFormat="1" ht="22.5" customHeight="1" thickBot="1">
      <c r="A17" s="415" t="s">
        <v>58</v>
      </c>
      <c r="B17" s="416"/>
      <c r="C17" s="195" t="s">
        <v>59</v>
      </c>
      <c r="D17" s="196">
        <f>D16*10%</f>
        <v>0</v>
      </c>
      <c r="E17" s="197"/>
      <c r="F17" s="196">
        <f>F16*10%</f>
        <v>0</v>
      </c>
      <c r="G17" s="197"/>
      <c r="H17" s="197"/>
      <c r="I17" s="197"/>
      <c r="J17" s="404"/>
    </row>
    <row r="18" spans="1:10" s="194" customFormat="1" ht="22.5" customHeight="1" thickBot="1">
      <c r="A18" s="412" t="s">
        <v>60</v>
      </c>
      <c r="B18" s="413"/>
      <c r="C18" s="414"/>
      <c r="D18" s="198">
        <f>SUM(D16:D17)</f>
        <v>0</v>
      </c>
      <c r="E18" s="199"/>
      <c r="F18" s="198">
        <f>SUM(F16:F17)</f>
        <v>0</v>
      </c>
      <c r="G18" s="304"/>
      <c r="H18" s="304"/>
      <c r="I18" s="304"/>
      <c r="J18" s="200">
        <f>F18-G18-H18-I18</f>
        <v>0</v>
      </c>
    </row>
    <row r="19" spans="1:10" s="193" customFormat="1" ht="108.75" customHeight="1">
      <c r="A19" s="409" t="s">
        <v>61</v>
      </c>
      <c r="B19" s="410"/>
      <c r="C19" s="410"/>
      <c r="D19" s="410"/>
      <c r="E19" s="410"/>
      <c r="F19" s="410"/>
      <c r="G19" s="410"/>
      <c r="H19" s="410"/>
      <c r="I19" s="410"/>
      <c r="J19" s="410"/>
    </row>
    <row r="20" spans="1:10" ht="14.5" customHeight="1">
      <c r="A20" s="5"/>
      <c r="B20" s="5"/>
      <c r="C20" s="5"/>
      <c r="D20" s="5"/>
      <c r="E20" s="5"/>
      <c r="F20" s="5"/>
      <c r="G20" s="5"/>
      <c r="H20" s="5"/>
      <c r="I20" s="5"/>
      <c r="J20" s="5"/>
    </row>
  </sheetData>
  <mergeCells count="4">
    <mergeCell ref="A19:J19"/>
    <mergeCell ref="A2:J2"/>
    <mergeCell ref="A18:C18"/>
    <mergeCell ref="A17:B17"/>
  </mergeCells>
  <phoneticPr fontId="1"/>
  <pageMargins left="0.70866141732283472" right="0.70866141732283472" top="0.74803149606299213" bottom="0.74803149606299213" header="0.31496062992125984" footer="0.31496062992125984"/>
  <pageSetup paperSize="9" scale="84" fitToHeight="0" orientation="landscape" r:id="rId1"/>
  <headerFooter>
    <oddHeader>&amp;R（2023.04版）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8"/>
  <sheetViews>
    <sheetView zoomScale="80" zoomScaleNormal="80" workbookViewId="0"/>
  </sheetViews>
  <sheetFormatPr defaultRowHeight="14"/>
  <cols>
    <col min="1" max="1" width="35.58203125" bestFit="1" customWidth="1"/>
    <col min="2" max="7" width="16.33203125" customWidth="1"/>
  </cols>
  <sheetData>
    <row r="1" spans="1:7" ht="15" customHeight="1">
      <c r="A1" s="25"/>
      <c r="B1" s="29"/>
      <c r="C1" s="29"/>
      <c r="D1" s="29"/>
      <c r="E1" s="29"/>
      <c r="F1" s="61"/>
      <c r="G1" s="110" t="s">
        <v>62</v>
      </c>
    </row>
    <row r="2" spans="1:7" ht="42" customHeight="1">
      <c r="A2" s="417" t="s">
        <v>63</v>
      </c>
      <c r="B2" s="417"/>
      <c r="C2" s="417"/>
      <c r="D2" s="417"/>
      <c r="E2" s="417"/>
      <c r="F2" s="417"/>
      <c r="G2" s="417"/>
    </row>
    <row r="3" spans="1:7" ht="14.5" thickBot="1">
      <c r="A3" s="48"/>
      <c r="G3" s="48" t="s">
        <v>43</v>
      </c>
    </row>
    <row r="4" spans="1:7" ht="30" customHeight="1">
      <c r="A4" s="57" t="s">
        <v>64</v>
      </c>
      <c r="B4" s="53" t="s">
        <v>65</v>
      </c>
      <c r="C4" s="53" t="s">
        <v>66</v>
      </c>
      <c r="D4" s="53" t="s">
        <v>67</v>
      </c>
      <c r="E4" s="53" t="s">
        <v>68</v>
      </c>
      <c r="F4" s="53" t="s">
        <v>69</v>
      </c>
      <c r="G4" s="419" t="s">
        <v>70</v>
      </c>
    </row>
    <row r="5" spans="1:7" ht="15" customHeight="1">
      <c r="A5" s="56"/>
      <c r="B5" s="55" t="s">
        <v>71</v>
      </c>
      <c r="C5" s="54" t="s">
        <v>72</v>
      </c>
      <c r="D5" s="54" t="s">
        <v>73</v>
      </c>
      <c r="E5" s="54" t="s">
        <v>74</v>
      </c>
      <c r="F5" s="54" t="s">
        <v>75</v>
      </c>
      <c r="G5" s="420"/>
    </row>
    <row r="6" spans="1:7" ht="24" customHeight="1">
      <c r="A6" s="311" t="s">
        <v>162</v>
      </c>
      <c r="B6" s="131"/>
      <c r="C6" s="131"/>
      <c r="D6" s="131"/>
      <c r="E6" s="112">
        <f t="shared" ref="E6:E11" si="0">B6-D6</f>
        <v>0</v>
      </c>
      <c r="F6" s="131">
        <f t="shared" ref="F6:F11" si="1">IF(B6*0.05&lt;500000,B6*0.05,"500,000")</f>
        <v>0</v>
      </c>
      <c r="G6" s="3"/>
    </row>
    <row r="7" spans="1:7" ht="24" customHeight="1">
      <c r="A7" s="406" t="s">
        <v>167</v>
      </c>
      <c r="B7" s="131"/>
      <c r="C7" s="131"/>
      <c r="D7" s="131"/>
      <c r="E7" s="112">
        <f t="shared" ref="E7" si="2">B7-D7</f>
        <v>0</v>
      </c>
      <c r="F7" s="131">
        <f t="shared" ref="F7" si="3">IF(B7*0.05&lt;500000,B7*0.05,"500,000")</f>
        <v>0</v>
      </c>
      <c r="G7" s="3"/>
    </row>
    <row r="8" spans="1:7" ht="24" customHeight="1">
      <c r="A8" s="406" t="s">
        <v>168</v>
      </c>
      <c r="B8" s="131"/>
      <c r="C8" s="131"/>
      <c r="D8" s="131"/>
      <c r="E8" s="112">
        <f t="shared" si="0"/>
        <v>0</v>
      </c>
      <c r="F8" s="131">
        <f t="shared" si="1"/>
        <v>0</v>
      </c>
      <c r="G8" s="3"/>
    </row>
    <row r="9" spans="1:7" ht="24" customHeight="1">
      <c r="A9" s="407" t="s">
        <v>169</v>
      </c>
      <c r="B9" s="131"/>
      <c r="C9" s="131"/>
      <c r="D9" s="131"/>
      <c r="E9" s="112">
        <f t="shared" si="0"/>
        <v>0</v>
      </c>
      <c r="F9" s="131">
        <f t="shared" si="1"/>
        <v>0</v>
      </c>
      <c r="G9" s="3"/>
    </row>
    <row r="10" spans="1:7" ht="24" customHeight="1">
      <c r="A10" s="406" t="s">
        <v>170</v>
      </c>
      <c r="B10" s="131"/>
      <c r="C10" s="131"/>
      <c r="D10" s="131"/>
      <c r="E10" s="112">
        <f t="shared" ref="E10" si="4">B10-D10</f>
        <v>0</v>
      </c>
      <c r="F10" s="131">
        <f t="shared" ref="F10" si="5">IF(B10*0.05&lt;500000,B10*0.05,"500,000")</f>
        <v>0</v>
      </c>
      <c r="G10" s="3"/>
    </row>
    <row r="11" spans="1:7" ht="24" customHeight="1">
      <c r="A11" s="406" t="s">
        <v>195</v>
      </c>
      <c r="B11" s="131"/>
      <c r="C11" s="131"/>
      <c r="D11" s="131"/>
      <c r="E11" s="112">
        <f t="shared" si="0"/>
        <v>0</v>
      </c>
      <c r="F11" s="131">
        <f t="shared" si="1"/>
        <v>0</v>
      </c>
      <c r="G11" s="3"/>
    </row>
    <row r="12" spans="1:7" ht="24" customHeight="1" thickBot="1">
      <c r="A12" s="50" t="s">
        <v>76</v>
      </c>
      <c r="B12" s="137">
        <f>SUM(B6:B11)</f>
        <v>0</v>
      </c>
      <c r="C12" s="138"/>
      <c r="D12" s="139">
        <f>SUM(D6:D11)</f>
        <v>0</v>
      </c>
      <c r="E12" s="138"/>
      <c r="F12" s="138"/>
      <c r="G12" s="51"/>
    </row>
    <row r="13" spans="1:7" ht="18" customHeight="1">
      <c r="A13" s="418" t="s">
        <v>77</v>
      </c>
      <c r="B13" s="418"/>
      <c r="C13" s="418"/>
      <c r="D13" s="418"/>
      <c r="E13" s="418"/>
      <c r="F13" s="418"/>
      <c r="G13" s="418"/>
    </row>
    <row r="14" spans="1:7" ht="18" customHeight="1">
      <c r="A14" s="49"/>
    </row>
    <row r="15" spans="1:7" ht="183.65" customHeight="1">
      <c r="A15" s="421" t="s">
        <v>163</v>
      </c>
      <c r="B15" s="421"/>
      <c r="C15" s="421"/>
      <c r="D15" s="421"/>
      <c r="E15" s="421"/>
      <c r="F15" s="421"/>
      <c r="G15" s="421"/>
    </row>
    <row r="16" spans="1:7">
      <c r="A16" s="52"/>
      <c r="C16" s="52"/>
    </row>
    <row r="17" spans="3:3">
      <c r="C17" s="52"/>
    </row>
    <row r="18" spans="3:3">
      <c r="C18" s="52"/>
    </row>
  </sheetData>
  <mergeCells count="4">
    <mergeCell ref="A2:G2"/>
    <mergeCell ref="A13:G13"/>
    <mergeCell ref="G4:G5"/>
    <mergeCell ref="A15:G15"/>
  </mergeCells>
  <phoneticPr fontId="1"/>
  <pageMargins left="0.70866141732283472" right="0.70866141732283472" top="0.74803149606299213" bottom="0.74803149606299213" header="0.31496062992125984" footer="0.31496062992125984"/>
  <pageSetup paperSize="9" scale="92" fitToHeight="0" orientation="landscape" r:id="rId1"/>
  <headerFooter>
    <oddHeader>&amp;R（2023.04版）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view="pageBreakPreview" zoomScale="70" zoomScaleNormal="80" zoomScaleSheetLayoutView="70" workbookViewId="0">
      <selection activeCell="H1" sqref="H1"/>
    </sheetView>
  </sheetViews>
  <sheetFormatPr defaultColWidth="9" defaultRowHeight="14"/>
  <cols>
    <col min="1" max="1" width="8.5" style="77" customWidth="1"/>
    <col min="2" max="2" width="20.58203125" style="77" customWidth="1"/>
    <col min="3" max="3" width="24.58203125" style="77" customWidth="1"/>
    <col min="4" max="4" width="6.58203125" style="77" customWidth="1"/>
    <col min="5" max="5" width="12.58203125" style="77" customWidth="1"/>
    <col min="6" max="6" width="8.58203125" style="106" customWidth="1"/>
    <col min="7" max="7" width="12.58203125" style="77" customWidth="1"/>
    <col min="8" max="8" width="18.58203125" style="77" customWidth="1"/>
    <col min="9" max="16384" width="9" style="77"/>
  </cols>
  <sheetData>
    <row r="1" spans="1:8" ht="24" customHeight="1">
      <c r="B1" s="78"/>
      <c r="H1" s="77" t="s">
        <v>224</v>
      </c>
    </row>
    <row r="2" spans="1:8" ht="36" customHeight="1" thickBot="1">
      <c r="A2" s="148"/>
      <c r="B2" s="426" t="s">
        <v>78</v>
      </c>
      <c r="C2" s="426"/>
      <c r="D2" s="426"/>
      <c r="E2" s="426"/>
      <c r="F2" s="426"/>
      <c r="G2" s="426"/>
      <c r="H2" s="426"/>
    </row>
    <row r="3" spans="1:8" s="79" customFormat="1" ht="36.75" customHeight="1">
      <c r="A3" s="186" t="s">
        <v>79</v>
      </c>
      <c r="B3" s="429" t="s">
        <v>80</v>
      </c>
      <c r="C3" s="431" t="s">
        <v>4</v>
      </c>
      <c r="D3" s="431" t="s">
        <v>81</v>
      </c>
      <c r="E3" s="433" t="s">
        <v>82</v>
      </c>
      <c r="F3" s="435" t="s">
        <v>83</v>
      </c>
      <c r="G3" s="436"/>
      <c r="H3" s="427" t="s">
        <v>84</v>
      </c>
    </row>
    <row r="4" spans="1:8" ht="24" customHeight="1" thickBot="1">
      <c r="A4" s="80"/>
      <c r="B4" s="430"/>
      <c r="C4" s="432"/>
      <c r="D4" s="432"/>
      <c r="E4" s="434"/>
      <c r="F4" s="107" t="s">
        <v>85</v>
      </c>
      <c r="G4" s="81" t="s">
        <v>86</v>
      </c>
      <c r="H4" s="428"/>
    </row>
    <row r="5" spans="1:8" ht="36" customHeight="1" thickTop="1">
      <c r="A5" s="92">
        <v>1</v>
      </c>
      <c r="B5" s="82" t="str">
        <f t="shared" ref="B5:B23" si="0">IF($A5="","",VLOOKUP($A5,従事者基礎情報,2))</f>
        <v>□原　×子</v>
      </c>
      <c r="C5" s="83" t="str">
        <f t="shared" ref="C5:C23" si="1">IF($A5="","",VLOOKUP($A5,従事者基礎情報,3))</f>
        <v>交差点設計</v>
      </c>
      <c r="D5" s="94">
        <f t="shared" ref="D5:D23" si="2">IF($A5="","",VLOOKUP($A5,従事者基礎情報,5))</f>
        <v>2</v>
      </c>
      <c r="E5" s="40">
        <f t="shared" ref="E5:E23" si="3">IF(A5="", "", VLOOKUP(D5, 単価表,2))</f>
        <v>0</v>
      </c>
      <c r="F5" s="108">
        <v>1.1000000000000001</v>
      </c>
      <c r="G5" s="31">
        <f t="shared" ref="G5:G23" si="4">IF(F5&gt;0, E5*F5, "")</f>
        <v>0</v>
      </c>
      <c r="H5" s="34">
        <f>IF(A5="","", _xlfn.AGGREGATE(9,6, G5))</f>
        <v>0</v>
      </c>
    </row>
    <row r="6" spans="1:8" ht="36" customHeight="1">
      <c r="A6" s="92">
        <v>2</v>
      </c>
      <c r="B6" s="82" t="str">
        <f t="shared" si="0"/>
        <v>○山　△男</v>
      </c>
      <c r="C6" s="83" t="str">
        <f t="shared" si="1"/>
        <v>交通計画Ⅱ</v>
      </c>
      <c r="D6" s="94">
        <f t="shared" si="2"/>
        <v>2</v>
      </c>
      <c r="E6" s="41">
        <f t="shared" si="3"/>
        <v>0</v>
      </c>
      <c r="F6" s="108">
        <v>0.82</v>
      </c>
      <c r="G6" s="32">
        <f t="shared" si="4"/>
        <v>0</v>
      </c>
      <c r="H6" s="35">
        <f t="shared" ref="H6:H23" si="5">IF(A6="","", _xlfn.AGGREGATE(9,6, G6))</f>
        <v>0</v>
      </c>
    </row>
    <row r="7" spans="1:8" ht="36" customHeight="1">
      <c r="A7" s="92">
        <v>3</v>
      </c>
      <c r="B7" s="84" t="str">
        <f t="shared" si="0"/>
        <v>○野　△子（前任）</v>
      </c>
      <c r="C7" s="85" t="str">
        <f t="shared" si="1"/>
        <v>ジェンダー分析</v>
      </c>
      <c r="D7" s="95">
        <f t="shared" si="2"/>
        <v>3</v>
      </c>
      <c r="E7" s="41">
        <f t="shared" si="3"/>
        <v>0</v>
      </c>
      <c r="F7" s="108"/>
      <c r="G7" s="100" t="str">
        <f t="shared" si="4"/>
        <v/>
      </c>
      <c r="H7" s="36">
        <f t="shared" si="5"/>
        <v>0</v>
      </c>
    </row>
    <row r="8" spans="1:8" ht="36" customHeight="1">
      <c r="A8" s="92">
        <v>4</v>
      </c>
      <c r="B8" s="84" t="str">
        <f t="shared" si="0"/>
        <v>▽田　□美（後任）</v>
      </c>
      <c r="C8" s="85" t="str">
        <f t="shared" si="1"/>
        <v>ジェンダー分析</v>
      </c>
      <c r="D8" s="95">
        <f t="shared" si="2"/>
        <v>4</v>
      </c>
      <c r="E8" s="41">
        <f>IF(A8="", "", VLOOKUP(D8, 単価表,2))</f>
        <v>0</v>
      </c>
      <c r="F8" s="108"/>
      <c r="G8" s="32" t="str">
        <f t="shared" si="4"/>
        <v/>
      </c>
      <c r="H8" s="36">
        <f t="shared" si="5"/>
        <v>0</v>
      </c>
    </row>
    <row r="9" spans="1:8" ht="36" hidden="1" customHeight="1">
      <c r="A9" s="92"/>
      <c r="B9" s="84" t="str">
        <f t="shared" si="0"/>
        <v/>
      </c>
      <c r="C9" s="85" t="str">
        <f t="shared" si="1"/>
        <v/>
      </c>
      <c r="D9" s="95" t="str">
        <f t="shared" si="2"/>
        <v/>
      </c>
      <c r="E9" s="41" t="str">
        <f t="shared" si="3"/>
        <v/>
      </c>
      <c r="F9" s="108"/>
      <c r="G9" s="100" t="str">
        <f t="shared" si="4"/>
        <v/>
      </c>
      <c r="H9" s="99" t="str">
        <f t="shared" si="5"/>
        <v/>
      </c>
    </row>
    <row r="10" spans="1:8" ht="36" hidden="1" customHeight="1">
      <c r="A10" s="92"/>
      <c r="B10" s="84" t="str">
        <f t="shared" si="0"/>
        <v/>
      </c>
      <c r="C10" s="85" t="str">
        <f t="shared" si="1"/>
        <v/>
      </c>
      <c r="D10" s="95" t="str">
        <f t="shared" si="2"/>
        <v/>
      </c>
      <c r="E10" s="41" t="str">
        <f t="shared" si="3"/>
        <v/>
      </c>
      <c r="F10" s="108"/>
      <c r="G10" s="32" t="str">
        <f t="shared" si="4"/>
        <v/>
      </c>
      <c r="H10" s="35" t="str">
        <f>IF(A10="","", _xlfn.AGGREGATE(9,6, G10))</f>
        <v/>
      </c>
    </row>
    <row r="11" spans="1:8" ht="36" hidden="1" customHeight="1">
      <c r="A11" s="92"/>
      <c r="B11" s="84" t="str">
        <f t="shared" si="0"/>
        <v/>
      </c>
      <c r="C11" s="85" t="str">
        <f t="shared" si="1"/>
        <v/>
      </c>
      <c r="D11" s="95" t="str">
        <f t="shared" si="2"/>
        <v/>
      </c>
      <c r="E11" s="41" t="str">
        <f t="shared" si="3"/>
        <v/>
      </c>
      <c r="F11" s="108"/>
      <c r="G11" s="100" t="str">
        <f t="shared" si="4"/>
        <v/>
      </c>
      <c r="H11" s="36" t="str">
        <f t="shared" si="5"/>
        <v/>
      </c>
    </row>
    <row r="12" spans="1:8" ht="36" hidden="1" customHeight="1">
      <c r="A12" s="92"/>
      <c r="B12" s="84" t="str">
        <f t="shared" si="0"/>
        <v/>
      </c>
      <c r="C12" s="85" t="str">
        <f t="shared" si="1"/>
        <v/>
      </c>
      <c r="D12" s="95" t="str">
        <f t="shared" si="2"/>
        <v/>
      </c>
      <c r="E12" s="41" t="str">
        <f t="shared" si="3"/>
        <v/>
      </c>
      <c r="F12" s="108"/>
      <c r="G12" s="32" t="str">
        <f t="shared" si="4"/>
        <v/>
      </c>
      <c r="H12" s="36" t="str">
        <f t="shared" si="5"/>
        <v/>
      </c>
    </row>
    <row r="13" spans="1:8" ht="36" hidden="1" customHeight="1">
      <c r="A13" s="92"/>
      <c r="B13" s="84" t="str">
        <f t="shared" si="0"/>
        <v/>
      </c>
      <c r="C13" s="85" t="str">
        <f t="shared" si="1"/>
        <v/>
      </c>
      <c r="D13" s="95" t="str">
        <f t="shared" si="2"/>
        <v/>
      </c>
      <c r="E13" s="41" t="str">
        <f t="shared" si="3"/>
        <v/>
      </c>
      <c r="F13" s="108"/>
      <c r="G13" s="100" t="str">
        <f t="shared" si="4"/>
        <v/>
      </c>
      <c r="H13" s="99" t="str">
        <f t="shared" si="5"/>
        <v/>
      </c>
    </row>
    <row r="14" spans="1:8" ht="36" hidden="1" customHeight="1">
      <c r="A14" s="92"/>
      <c r="B14" s="84" t="str">
        <f t="shared" si="0"/>
        <v/>
      </c>
      <c r="C14" s="85" t="str">
        <f t="shared" si="1"/>
        <v/>
      </c>
      <c r="D14" s="95" t="str">
        <f t="shared" si="2"/>
        <v/>
      </c>
      <c r="E14" s="41" t="str">
        <f t="shared" ref="E14:E19" si="6">IF(A14="", "", VLOOKUP(D14, 単価表,2))</f>
        <v/>
      </c>
      <c r="F14" s="108"/>
      <c r="G14" s="32" t="str">
        <f t="shared" si="4"/>
        <v/>
      </c>
      <c r="H14" s="35" t="str">
        <f t="shared" si="5"/>
        <v/>
      </c>
    </row>
    <row r="15" spans="1:8" ht="36" hidden="1" customHeight="1">
      <c r="A15" s="92"/>
      <c r="B15" s="84" t="str">
        <f t="shared" si="0"/>
        <v/>
      </c>
      <c r="C15" s="85" t="str">
        <f t="shared" si="1"/>
        <v/>
      </c>
      <c r="D15" s="95" t="str">
        <f t="shared" si="2"/>
        <v/>
      </c>
      <c r="E15" s="41" t="str">
        <f t="shared" si="6"/>
        <v/>
      </c>
      <c r="F15" s="108"/>
      <c r="G15" s="100" t="str">
        <f t="shared" si="4"/>
        <v/>
      </c>
      <c r="H15" s="36" t="str">
        <f t="shared" si="5"/>
        <v/>
      </c>
    </row>
    <row r="16" spans="1:8" ht="36" hidden="1" customHeight="1">
      <c r="A16" s="92"/>
      <c r="B16" s="84" t="str">
        <f t="shared" si="0"/>
        <v/>
      </c>
      <c r="C16" s="85" t="str">
        <f t="shared" si="1"/>
        <v/>
      </c>
      <c r="D16" s="95" t="str">
        <f t="shared" si="2"/>
        <v/>
      </c>
      <c r="E16" s="41" t="str">
        <f t="shared" si="6"/>
        <v/>
      </c>
      <c r="F16" s="108"/>
      <c r="G16" s="32" t="str">
        <f t="shared" si="4"/>
        <v/>
      </c>
      <c r="H16" s="36" t="str">
        <f t="shared" si="5"/>
        <v/>
      </c>
    </row>
    <row r="17" spans="1:8" ht="36" hidden="1" customHeight="1">
      <c r="A17" s="92"/>
      <c r="B17" s="84" t="str">
        <f t="shared" si="0"/>
        <v/>
      </c>
      <c r="C17" s="85" t="str">
        <f t="shared" si="1"/>
        <v/>
      </c>
      <c r="D17" s="95" t="str">
        <f t="shared" si="2"/>
        <v/>
      </c>
      <c r="E17" s="41" t="str">
        <f t="shared" si="6"/>
        <v/>
      </c>
      <c r="F17" s="108"/>
      <c r="G17" s="100" t="str">
        <f t="shared" si="4"/>
        <v/>
      </c>
      <c r="H17" s="99" t="str">
        <f t="shared" si="5"/>
        <v/>
      </c>
    </row>
    <row r="18" spans="1:8" ht="36" hidden="1" customHeight="1">
      <c r="A18" s="92"/>
      <c r="B18" s="84" t="str">
        <f t="shared" si="0"/>
        <v/>
      </c>
      <c r="C18" s="85" t="str">
        <f t="shared" si="1"/>
        <v/>
      </c>
      <c r="D18" s="95" t="str">
        <f t="shared" si="2"/>
        <v/>
      </c>
      <c r="E18" s="41" t="str">
        <f t="shared" si="6"/>
        <v/>
      </c>
      <c r="F18" s="108"/>
      <c r="G18" s="32" t="str">
        <f t="shared" si="4"/>
        <v/>
      </c>
      <c r="H18" s="35" t="str">
        <f t="shared" si="5"/>
        <v/>
      </c>
    </row>
    <row r="19" spans="1:8" ht="36" hidden="1" customHeight="1">
      <c r="A19" s="92"/>
      <c r="B19" s="84" t="str">
        <f t="shared" si="0"/>
        <v/>
      </c>
      <c r="C19" s="85" t="str">
        <f t="shared" si="1"/>
        <v/>
      </c>
      <c r="D19" s="95" t="str">
        <f t="shared" si="2"/>
        <v/>
      </c>
      <c r="E19" s="41" t="str">
        <f t="shared" si="6"/>
        <v/>
      </c>
      <c r="F19" s="108"/>
      <c r="G19" s="100" t="str">
        <f t="shared" si="4"/>
        <v/>
      </c>
      <c r="H19" s="36" t="str">
        <f t="shared" si="5"/>
        <v/>
      </c>
    </row>
    <row r="20" spans="1:8" ht="36" hidden="1" customHeight="1">
      <c r="A20" s="92"/>
      <c r="B20" s="84" t="str">
        <f t="shared" si="0"/>
        <v/>
      </c>
      <c r="C20" s="85" t="str">
        <f t="shared" si="1"/>
        <v/>
      </c>
      <c r="D20" s="95" t="str">
        <f t="shared" si="2"/>
        <v/>
      </c>
      <c r="E20" s="41" t="str">
        <f t="shared" si="3"/>
        <v/>
      </c>
      <c r="F20" s="108"/>
      <c r="G20" s="32" t="str">
        <f t="shared" si="4"/>
        <v/>
      </c>
      <c r="H20" s="36" t="str">
        <f t="shared" si="5"/>
        <v/>
      </c>
    </row>
    <row r="21" spans="1:8" ht="36" hidden="1" customHeight="1">
      <c r="A21" s="92"/>
      <c r="B21" s="84" t="str">
        <f t="shared" si="0"/>
        <v/>
      </c>
      <c r="C21" s="85" t="str">
        <f t="shared" si="1"/>
        <v/>
      </c>
      <c r="D21" s="95" t="str">
        <f t="shared" si="2"/>
        <v/>
      </c>
      <c r="E21" s="41" t="str">
        <f>IF(A21="", "", VLOOKUP(D21, 単価表,2))</f>
        <v/>
      </c>
      <c r="F21" s="108"/>
      <c r="G21" s="100" t="str">
        <f t="shared" si="4"/>
        <v/>
      </c>
      <c r="H21" s="99" t="str">
        <f t="shared" si="5"/>
        <v/>
      </c>
    </row>
    <row r="22" spans="1:8" ht="36" hidden="1" customHeight="1">
      <c r="A22" s="92"/>
      <c r="B22" s="84" t="str">
        <f t="shared" si="0"/>
        <v/>
      </c>
      <c r="C22" s="85" t="str">
        <f t="shared" si="1"/>
        <v/>
      </c>
      <c r="D22" s="95" t="str">
        <f t="shared" si="2"/>
        <v/>
      </c>
      <c r="E22" s="41" t="str">
        <f>IF(A22="", "", VLOOKUP(D22, 単価表,2))</f>
        <v/>
      </c>
      <c r="F22" s="108"/>
      <c r="G22" s="32" t="str">
        <f t="shared" si="4"/>
        <v/>
      </c>
      <c r="H22" s="35" t="str">
        <f t="shared" si="5"/>
        <v/>
      </c>
    </row>
    <row r="23" spans="1:8" ht="36" customHeight="1" thickBot="1">
      <c r="A23" s="92"/>
      <c r="B23" s="86" t="str">
        <f t="shared" si="0"/>
        <v/>
      </c>
      <c r="C23" s="87" t="str">
        <f t="shared" si="1"/>
        <v/>
      </c>
      <c r="D23" s="96" t="str">
        <f t="shared" si="2"/>
        <v/>
      </c>
      <c r="E23" s="42" t="str">
        <f t="shared" si="3"/>
        <v/>
      </c>
      <c r="F23" s="108"/>
      <c r="G23" s="100" t="str">
        <f t="shared" si="4"/>
        <v/>
      </c>
      <c r="H23" s="36" t="str">
        <f t="shared" si="5"/>
        <v/>
      </c>
    </row>
    <row r="24" spans="1:8" ht="36" customHeight="1" thickTop="1" thickBot="1">
      <c r="A24" s="93"/>
      <c r="B24" s="88" t="s">
        <v>87</v>
      </c>
      <c r="C24" s="89"/>
      <c r="D24" s="97"/>
      <c r="E24" s="98"/>
      <c r="F24" s="109">
        <f>SUM(F5:F23)</f>
        <v>1.92</v>
      </c>
      <c r="G24" s="33">
        <f>SUM(G5:G23)</f>
        <v>0</v>
      </c>
      <c r="H24" s="37">
        <f>SUM(H5:H23)</f>
        <v>0</v>
      </c>
    </row>
    <row r="25" spans="1:8" ht="36" customHeight="1" thickBot="1">
      <c r="A25" s="90"/>
      <c r="B25" s="91"/>
      <c r="C25" s="91"/>
      <c r="D25" s="91"/>
      <c r="E25" s="91"/>
      <c r="F25" s="424" t="s">
        <v>88</v>
      </c>
      <c r="G25" s="425"/>
      <c r="H25" s="101">
        <f>ROUNDDOWN(H24,-3)</f>
        <v>0</v>
      </c>
    </row>
    <row r="27" spans="1:8" ht="36.65" customHeight="1">
      <c r="G27" s="306" t="s">
        <v>89</v>
      </c>
      <c r="H27" s="307"/>
    </row>
    <row r="28" spans="1:8" ht="36.65" customHeight="1">
      <c r="G28" s="306" t="s">
        <v>90</v>
      </c>
      <c r="H28" s="308">
        <f>H25</f>
        <v>0</v>
      </c>
    </row>
    <row r="29" spans="1:8" ht="36.65" customHeight="1">
      <c r="G29" s="305" t="s">
        <v>91</v>
      </c>
      <c r="H29" s="309">
        <f>IF($H$27&gt;$H$28,$H$28,$H$27)</f>
        <v>0</v>
      </c>
    </row>
    <row r="30" spans="1:8" ht="79.75" customHeight="1">
      <c r="B30" s="422" t="s">
        <v>92</v>
      </c>
      <c r="C30" s="423"/>
      <c r="D30" s="423"/>
      <c r="E30" s="423"/>
      <c r="F30" s="423"/>
      <c r="G30" s="423"/>
      <c r="H30" s="423"/>
    </row>
  </sheetData>
  <mergeCells count="9">
    <mergeCell ref="B30:H30"/>
    <mergeCell ref="F25:G25"/>
    <mergeCell ref="B2:H2"/>
    <mergeCell ref="H3:H4"/>
    <mergeCell ref="B3:B4"/>
    <mergeCell ref="C3:C4"/>
    <mergeCell ref="D3:D4"/>
    <mergeCell ref="E3:E4"/>
    <mergeCell ref="F3:G3"/>
  </mergeCells>
  <phoneticPr fontId="1"/>
  <pageMargins left="0.70866141732283472" right="0.70866141732283472" top="0.74803149606299213" bottom="0.74803149606299213" header="0.31496062992125984" footer="0.31496062992125984"/>
  <pageSetup paperSize="9" scale="89" orientation="landscape" r:id="rId1"/>
  <headerFooter>
    <oddHeader>&amp;R（2023.04版）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80" zoomScaleNormal="80" workbookViewId="0"/>
  </sheetViews>
  <sheetFormatPr defaultColWidth="10.58203125" defaultRowHeight="16.5" customHeight="1" outlineLevelRow="1"/>
  <cols>
    <col min="1" max="1" width="8.08203125" style="10" customWidth="1"/>
    <col min="2" max="2" width="20.58203125" style="10" customWidth="1"/>
    <col min="3" max="3" width="24.58203125" style="10" customWidth="1"/>
    <col min="4" max="4" width="28.58203125" style="10" customWidth="1"/>
    <col min="5" max="5" width="6.58203125" style="10" customWidth="1"/>
    <col min="6" max="6" width="24.58203125" style="10" customWidth="1"/>
    <col min="7" max="7" width="18.58203125" style="10" customWidth="1"/>
    <col min="8" max="8" width="15.58203125" style="10" customWidth="1"/>
    <col min="9" max="16384" width="10.58203125" style="10"/>
  </cols>
  <sheetData>
    <row r="1" spans="1:9" ht="16.5" customHeight="1">
      <c r="G1" s="154" t="s">
        <v>93</v>
      </c>
    </row>
    <row r="2" spans="1:9" s="6" customFormat="1" ht="24" customHeight="1">
      <c r="B2" s="438" t="s">
        <v>94</v>
      </c>
      <c r="C2" s="438"/>
      <c r="D2" s="438"/>
      <c r="E2" s="438"/>
      <c r="F2" s="438"/>
      <c r="G2" s="438"/>
    </row>
    <row r="3" spans="1:9" s="6" customFormat="1" ht="16.5" customHeight="1" thickBot="1">
      <c r="A3" s="148"/>
      <c r="B3" s="437"/>
      <c r="C3" s="437"/>
      <c r="D3" s="437"/>
      <c r="E3" s="437"/>
      <c r="F3" s="437"/>
      <c r="G3" s="437"/>
    </row>
    <row r="4" spans="1:9" ht="33" customHeight="1" thickBot="1">
      <c r="A4" s="187" t="s">
        <v>95</v>
      </c>
      <c r="B4" s="7" t="s">
        <v>96</v>
      </c>
      <c r="C4" s="8" t="s">
        <v>97</v>
      </c>
      <c r="D4" s="8" t="s">
        <v>98</v>
      </c>
      <c r="E4" s="8" t="s">
        <v>99</v>
      </c>
      <c r="F4" s="8" t="s">
        <v>100</v>
      </c>
      <c r="G4" s="9" t="s">
        <v>101</v>
      </c>
      <c r="H4" s="185"/>
      <c r="I4" s="178"/>
    </row>
    <row r="5" spans="1:9" ht="33" customHeight="1" thickTop="1">
      <c r="A5" s="47">
        <v>1</v>
      </c>
      <c r="B5" s="72" t="str">
        <f t="shared" ref="B5:B24" si="0">IF($A5="","",VLOOKUP($A5,従事者基礎情報,2))</f>
        <v>□原　×子</v>
      </c>
      <c r="C5" s="73" t="str">
        <f t="shared" ref="C5:C24" si="1">IF($A5="","",VLOOKUP($A5,従事者基礎情報,3))</f>
        <v>交差点設計</v>
      </c>
      <c r="D5" s="73" t="str">
        <f t="shared" ref="D5:D24" si="2">IF($A5="","",VLOOKUP($A5,従事者基礎情報,4))</f>
        <v>新宿プラニング</v>
      </c>
      <c r="E5" s="74">
        <f>IF($A5="","",VLOOKUP($A5,従事者基礎情報,5))</f>
        <v>2</v>
      </c>
      <c r="F5" s="75" t="str">
        <f t="shared" ref="F5:F24" si="3">IF($A5="","",VLOOKUP($A5,従事者基礎情報,6))</f>
        <v>　○○工業大学卒
　△△△大学院修了</v>
      </c>
      <c r="G5" s="155" t="str">
        <f t="shared" ref="G5:G24" si="4">IF($A5="","",VLOOKUP($A5,従事者基礎情報,7))</f>
        <v>19**年3月
200*年9月</v>
      </c>
    </row>
    <row r="6" spans="1:9" ht="33" customHeight="1">
      <c r="A6" s="47">
        <v>2</v>
      </c>
      <c r="B6" s="72" t="str">
        <f t="shared" si="0"/>
        <v>○山　△男</v>
      </c>
      <c r="C6" s="73" t="str">
        <f t="shared" si="1"/>
        <v>交通計画Ⅱ</v>
      </c>
      <c r="D6" s="73" t="str">
        <f t="shared" si="2"/>
        <v>麹町設計(補強：○×企画)</v>
      </c>
      <c r="E6" s="74">
        <f t="shared" ref="E6:E24" si="5">IF($A6="","",VLOOKUP($A6,従事者基礎情報,5))</f>
        <v>2</v>
      </c>
      <c r="F6" s="75" t="str">
        <f t="shared" si="3"/>
        <v>　○○工業高校卒</v>
      </c>
      <c r="G6" s="155" t="str">
        <f t="shared" si="4"/>
        <v>19**年3月</v>
      </c>
    </row>
    <row r="7" spans="1:9" ht="33" customHeight="1">
      <c r="A7" s="47">
        <v>3</v>
      </c>
      <c r="B7" s="76" t="str">
        <f t="shared" si="0"/>
        <v>○野　△子（前任）</v>
      </c>
      <c r="C7" s="73" t="str">
        <f t="shared" si="1"/>
        <v>ジェンダー分析</v>
      </c>
      <c r="D7" s="73" t="str">
        <f t="shared" si="2"/>
        <v>３Ｊコンサルタンツ（株）</v>
      </c>
      <c r="E7" s="74">
        <f t="shared" si="5"/>
        <v>3</v>
      </c>
      <c r="F7" s="75" t="str">
        <f t="shared" si="3"/>
        <v xml:space="preserve"> ○○○○○○大学卒</v>
      </c>
      <c r="G7" s="155" t="str">
        <f t="shared" si="4"/>
        <v>19**年3月</v>
      </c>
    </row>
    <row r="8" spans="1:9" ht="33" customHeight="1">
      <c r="A8" s="47">
        <v>5</v>
      </c>
      <c r="B8" s="76" t="str">
        <f t="shared" si="0"/>
        <v>道路計画</v>
      </c>
      <c r="C8" s="73" t="str">
        <f t="shared" si="1"/>
        <v>×木　〇子</v>
      </c>
      <c r="D8" s="75" t="str">
        <f t="shared" si="2"/>
        <v>新宿プラニング</v>
      </c>
      <c r="E8" s="74">
        <f t="shared" si="5"/>
        <v>4</v>
      </c>
      <c r="F8" s="75" t="str">
        <f t="shared" si="3"/>
        <v>○○○○○○大学卒</v>
      </c>
      <c r="G8" s="155" t="str">
        <f t="shared" si="4"/>
        <v>19**年3月</v>
      </c>
    </row>
    <row r="9" spans="1:9" ht="33" customHeight="1">
      <c r="A9" s="47">
        <v>6</v>
      </c>
      <c r="B9" s="102" t="str">
        <f t="shared" si="0"/>
        <v>道路計画（D枠）</v>
      </c>
      <c r="C9" s="103" t="str">
        <f t="shared" si="1"/>
        <v>□川　×代</v>
      </c>
      <c r="D9" s="103" t="str">
        <f t="shared" si="2"/>
        <v>新宿プラニング</v>
      </c>
      <c r="E9" s="104">
        <f t="shared" si="5"/>
        <v>4</v>
      </c>
      <c r="F9" s="105" t="str">
        <f t="shared" si="3"/>
        <v>○○○○○○大学卒</v>
      </c>
      <c r="G9" s="155" t="str">
        <f t="shared" si="4"/>
        <v>200*年3月</v>
      </c>
    </row>
    <row r="10" spans="1:9" ht="33" hidden="1" customHeight="1" outlineLevel="1">
      <c r="A10" s="47"/>
      <c r="B10" s="102" t="str">
        <f t="shared" si="0"/>
        <v/>
      </c>
      <c r="C10" s="103" t="str">
        <f t="shared" si="1"/>
        <v/>
      </c>
      <c r="D10" s="103" t="str">
        <f t="shared" si="2"/>
        <v/>
      </c>
      <c r="E10" s="104" t="str">
        <f t="shared" si="5"/>
        <v/>
      </c>
      <c r="F10" s="105" t="str">
        <f t="shared" si="3"/>
        <v/>
      </c>
      <c r="G10" s="155" t="str">
        <f t="shared" si="4"/>
        <v/>
      </c>
    </row>
    <row r="11" spans="1:9" ht="33" hidden="1" customHeight="1" outlineLevel="1">
      <c r="A11" s="47"/>
      <c r="B11" s="102" t="str">
        <f t="shared" si="0"/>
        <v/>
      </c>
      <c r="C11" s="103" t="str">
        <f t="shared" si="1"/>
        <v/>
      </c>
      <c r="D11" s="103" t="str">
        <f t="shared" si="2"/>
        <v/>
      </c>
      <c r="E11" s="104" t="str">
        <f t="shared" si="5"/>
        <v/>
      </c>
      <c r="F11" s="105" t="str">
        <f t="shared" si="3"/>
        <v/>
      </c>
      <c r="G11" s="155" t="str">
        <f t="shared" si="4"/>
        <v/>
      </c>
    </row>
    <row r="12" spans="1:9" ht="33" hidden="1" customHeight="1" outlineLevel="1">
      <c r="A12" s="47"/>
      <c r="B12" s="102" t="str">
        <f t="shared" si="0"/>
        <v/>
      </c>
      <c r="C12" s="103" t="str">
        <f t="shared" si="1"/>
        <v/>
      </c>
      <c r="D12" s="103" t="str">
        <f t="shared" si="2"/>
        <v/>
      </c>
      <c r="E12" s="104" t="str">
        <f t="shared" si="5"/>
        <v/>
      </c>
      <c r="F12" s="105" t="str">
        <f t="shared" si="3"/>
        <v/>
      </c>
      <c r="G12" s="155" t="str">
        <f t="shared" si="4"/>
        <v/>
      </c>
    </row>
    <row r="13" spans="1:9" ht="33" hidden="1" customHeight="1" outlineLevel="1">
      <c r="A13" s="47"/>
      <c r="B13" s="102" t="str">
        <f t="shared" si="0"/>
        <v/>
      </c>
      <c r="C13" s="103" t="str">
        <f t="shared" si="1"/>
        <v/>
      </c>
      <c r="D13" s="103" t="str">
        <f t="shared" si="2"/>
        <v/>
      </c>
      <c r="E13" s="104" t="str">
        <f t="shared" si="5"/>
        <v/>
      </c>
      <c r="F13" s="105" t="str">
        <f t="shared" si="3"/>
        <v/>
      </c>
      <c r="G13" s="155" t="str">
        <f t="shared" si="4"/>
        <v/>
      </c>
    </row>
    <row r="14" spans="1:9" ht="33" hidden="1" customHeight="1" outlineLevel="1">
      <c r="A14" s="47"/>
      <c r="B14" s="102" t="str">
        <f t="shared" si="0"/>
        <v/>
      </c>
      <c r="C14" s="103" t="str">
        <f t="shared" si="1"/>
        <v/>
      </c>
      <c r="D14" s="103" t="str">
        <f t="shared" si="2"/>
        <v/>
      </c>
      <c r="E14" s="104" t="str">
        <f t="shared" si="5"/>
        <v/>
      </c>
      <c r="F14" s="105" t="str">
        <f t="shared" si="3"/>
        <v/>
      </c>
      <c r="G14" s="155" t="str">
        <f t="shared" si="4"/>
        <v/>
      </c>
    </row>
    <row r="15" spans="1:9" ht="33" hidden="1" customHeight="1" outlineLevel="1">
      <c r="A15" s="47"/>
      <c r="B15" s="102" t="str">
        <f t="shared" si="0"/>
        <v/>
      </c>
      <c r="C15" s="103" t="str">
        <f t="shared" si="1"/>
        <v/>
      </c>
      <c r="D15" s="103" t="str">
        <f t="shared" si="2"/>
        <v/>
      </c>
      <c r="E15" s="104" t="str">
        <f t="shared" si="5"/>
        <v/>
      </c>
      <c r="F15" s="105" t="str">
        <f t="shared" si="3"/>
        <v/>
      </c>
      <c r="G15" s="155" t="str">
        <f t="shared" si="4"/>
        <v/>
      </c>
    </row>
    <row r="16" spans="1:9" ht="33" hidden="1" customHeight="1" outlineLevel="1">
      <c r="A16" s="47"/>
      <c r="B16" s="102" t="str">
        <f t="shared" si="0"/>
        <v/>
      </c>
      <c r="C16" s="103" t="str">
        <f t="shared" si="1"/>
        <v/>
      </c>
      <c r="D16" s="103" t="str">
        <f t="shared" si="2"/>
        <v/>
      </c>
      <c r="E16" s="104" t="str">
        <f t="shared" si="5"/>
        <v/>
      </c>
      <c r="F16" s="105" t="str">
        <f t="shared" si="3"/>
        <v/>
      </c>
      <c r="G16" s="155" t="str">
        <f t="shared" si="4"/>
        <v/>
      </c>
    </row>
    <row r="17" spans="1:7" ht="33" hidden="1" customHeight="1" outlineLevel="1">
      <c r="A17" s="47"/>
      <c r="B17" s="102" t="str">
        <f t="shared" si="0"/>
        <v/>
      </c>
      <c r="C17" s="103" t="str">
        <f t="shared" si="1"/>
        <v/>
      </c>
      <c r="D17" s="103" t="str">
        <f t="shared" si="2"/>
        <v/>
      </c>
      <c r="E17" s="104" t="str">
        <f t="shared" si="5"/>
        <v/>
      </c>
      <c r="F17" s="105" t="str">
        <f t="shared" si="3"/>
        <v/>
      </c>
      <c r="G17" s="155" t="str">
        <f t="shared" si="4"/>
        <v/>
      </c>
    </row>
    <row r="18" spans="1:7" ht="33" hidden="1" customHeight="1" outlineLevel="1">
      <c r="A18" s="47"/>
      <c r="B18" s="102" t="str">
        <f t="shared" si="0"/>
        <v/>
      </c>
      <c r="C18" s="103" t="str">
        <f t="shared" si="1"/>
        <v/>
      </c>
      <c r="D18" s="103" t="str">
        <f t="shared" si="2"/>
        <v/>
      </c>
      <c r="E18" s="104" t="str">
        <f t="shared" si="5"/>
        <v/>
      </c>
      <c r="F18" s="105" t="str">
        <f t="shared" si="3"/>
        <v/>
      </c>
      <c r="G18" s="155" t="str">
        <f t="shared" si="4"/>
        <v/>
      </c>
    </row>
    <row r="19" spans="1:7" ht="33" hidden="1" customHeight="1" outlineLevel="1">
      <c r="A19" s="47"/>
      <c r="B19" s="102" t="str">
        <f t="shared" si="0"/>
        <v/>
      </c>
      <c r="C19" s="103" t="str">
        <f t="shared" si="1"/>
        <v/>
      </c>
      <c r="D19" s="103" t="str">
        <f t="shared" si="2"/>
        <v/>
      </c>
      <c r="E19" s="104" t="str">
        <f t="shared" si="5"/>
        <v/>
      </c>
      <c r="F19" s="105" t="str">
        <f t="shared" si="3"/>
        <v/>
      </c>
      <c r="G19" s="155" t="str">
        <f t="shared" si="4"/>
        <v/>
      </c>
    </row>
    <row r="20" spans="1:7" ht="33" hidden="1" customHeight="1" outlineLevel="1">
      <c r="A20" s="47"/>
      <c r="B20" s="102" t="str">
        <f t="shared" si="0"/>
        <v/>
      </c>
      <c r="C20" s="103" t="str">
        <f t="shared" si="1"/>
        <v/>
      </c>
      <c r="D20" s="103" t="str">
        <f t="shared" si="2"/>
        <v/>
      </c>
      <c r="E20" s="104" t="str">
        <f t="shared" si="5"/>
        <v/>
      </c>
      <c r="F20" s="105" t="str">
        <f t="shared" si="3"/>
        <v/>
      </c>
      <c r="G20" s="155" t="str">
        <f t="shared" si="4"/>
        <v/>
      </c>
    </row>
    <row r="21" spans="1:7" ht="33" hidden="1" customHeight="1" outlineLevel="1">
      <c r="A21" s="47"/>
      <c r="B21" s="102" t="str">
        <f t="shared" si="0"/>
        <v/>
      </c>
      <c r="C21" s="103" t="str">
        <f t="shared" si="1"/>
        <v/>
      </c>
      <c r="D21" s="103" t="str">
        <f t="shared" si="2"/>
        <v/>
      </c>
      <c r="E21" s="104" t="str">
        <f t="shared" si="5"/>
        <v/>
      </c>
      <c r="F21" s="105" t="str">
        <f t="shared" si="3"/>
        <v/>
      </c>
      <c r="G21" s="155" t="str">
        <f t="shared" si="4"/>
        <v/>
      </c>
    </row>
    <row r="22" spans="1:7" ht="33" hidden="1" customHeight="1" outlineLevel="1">
      <c r="A22" s="47"/>
      <c r="B22" s="102" t="str">
        <f t="shared" si="0"/>
        <v/>
      </c>
      <c r="C22" s="103" t="str">
        <f t="shared" si="1"/>
        <v/>
      </c>
      <c r="D22" s="103" t="str">
        <f t="shared" si="2"/>
        <v/>
      </c>
      <c r="E22" s="104" t="str">
        <f t="shared" si="5"/>
        <v/>
      </c>
      <c r="F22" s="105" t="str">
        <f t="shared" si="3"/>
        <v/>
      </c>
      <c r="G22" s="155" t="str">
        <f t="shared" si="4"/>
        <v/>
      </c>
    </row>
    <row r="23" spans="1:7" ht="33" hidden="1" customHeight="1" outlineLevel="1">
      <c r="A23" s="47"/>
      <c r="B23" s="102" t="str">
        <f t="shared" si="0"/>
        <v/>
      </c>
      <c r="C23" s="103" t="str">
        <f t="shared" si="1"/>
        <v/>
      </c>
      <c r="D23" s="103" t="str">
        <f t="shared" si="2"/>
        <v/>
      </c>
      <c r="E23" s="104" t="str">
        <f t="shared" si="5"/>
        <v/>
      </c>
      <c r="F23" s="105" t="str">
        <f t="shared" si="3"/>
        <v/>
      </c>
      <c r="G23" s="155" t="str">
        <f t="shared" si="4"/>
        <v/>
      </c>
    </row>
    <row r="24" spans="1:7" ht="33" customHeight="1" collapsed="1" thickBot="1">
      <c r="A24" s="47">
        <v>20</v>
      </c>
      <c r="B24" s="76" t="str">
        <f t="shared" si="0"/>
        <v>法西　●子</v>
      </c>
      <c r="C24" s="73" t="str">
        <f t="shared" si="1"/>
        <v>通訳</v>
      </c>
      <c r="D24" s="73" t="str">
        <f t="shared" si="2"/>
        <v>通訳センター株式会社</v>
      </c>
      <c r="E24" s="74">
        <f t="shared" si="5"/>
        <v>4</v>
      </c>
      <c r="F24" s="105">
        <f t="shared" si="3"/>
        <v>0</v>
      </c>
      <c r="G24" s="155" t="str">
        <f t="shared" si="4"/>
        <v>19**年3月</v>
      </c>
    </row>
    <row r="25" spans="1:7" ht="53.25" customHeight="1">
      <c r="B25" s="439" t="s">
        <v>102</v>
      </c>
      <c r="C25" s="440"/>
      <c r="D25" s="440"/>
      <c r="E25" s="440"/>
      <c r="F25" s="440"/>
      <c r="G25" s="440"/>
    </row>
    <row r="26" spans="1:7" ht="18" customHeight="1">
      <c r="B26" s="11"/>
      <c r="C26" s="11"/>
      <c r="D26" s="11"/>
      <c r="E26" s="11"/>
      <c r="F26" s="11"/>
      <c r="G26" s="11"/>
    </row>
    <row r="27" spans="1:7" s="11" customFormat="1" ht="16.5" customHeight="1"/>
    <row r="28" spans="1:7" s="11" customFormat="1" ht="16.5" customHeight="1">
      <c r="B28" s="10"/>
      <c r="C28" s="10"/>
      <c r="D28" s="10"/>
      <c r="E28" s="10"/>
      <c r="F28" s="10"/>
      <c r="G28" s="10"/>
    </row>
    <row r="29" spans="1:7" ht="14"/>
  </sheetData>
  <mergeCells count="3">
    <mergeCell ref="B3:G3"/>
    <mergeCell ref="B2:G2"/>
    <mergeCell ref="B25:G25"/>
  </mergeCells>
  <phoneticPr fontId="1"/>
  <pageMargins left="0.70866141732283472" right="0.70866141732283472" top="0.74803149606299213" bottom="0.74803149606299213" header="0.31496062992125984" footer="0.31496062992125984"/>
  <pageSetup paperSize="9" scale="93" fitToHeight="0" orientation="landscape" r:id="rId1"/>
  <headerFooter>
    <oddHeader>&amp;R（2023.04版）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22"/>
  <sheetViews>
    <sheetView view="pageBreakPreview" zoomScale="70" zoomScaleNormal="100" zoomScaleSheetLayoutView="70" workbookViewId="0"/>
  </sheetViews>
  <sheetFormatPr defaultColWidth="6.08203125" defaultRowHeight="14"/>
  <cols>
    <col min="1" max="1" width="10.83203125" style="12" customWidth="1"/>
    <col min="2" max="2" width="17.08203125" style="12" customWidth="1"/>
    <col min="3" max="3" width="4.33203125" style="12" customWidth="1"/>
    <col min="4" max="4" width="19" style="12" customWidth="1"/>
    <col min="5" max="5" width="3.33203125" style="12" customWidth="1"/>
    <col min="6" max="6" width="20.83203125" style="12" customWidth="1"/>
    <col min="7" max="7" width="3.58203125" style="12" customWidth="1"/>
    <col min="8" max="8" width="20.08203125" style="12" customWidth="1"/>
    <col min="9" max="9" width="3.58203125" style="12" customWidth="1"/>
    <col min="10" max="10" width="21.33203125" style="141" customWidth="1"/>
    <col min="11" max="11" width="16.58203125" style="12" customWidth="1"/>
    <col min="12" max="12" width="7.58203125" style="12" customWidth="1"/>
    <col min="13" max="13" width="10.83203125" style="12" customWidth="1"/>
    <col min="14" max="14" width="3.5" style="12" customWidth="1"/>
    <col min="15" max="15" width="6.08203125" style="12" customWidth="1"/>
    <col min="16" max="16" width="21.58203125" style="12" customWidth="1"/>
    <col min="17" max="16384" width="6.08203125" style="12"/>
  </cols>
  <sheetData>
    <row r="1" spans="1:16" ht="21" customHeight="1">
      <c r="A1" s="148"/>
      <c r="L1" s="17" t="s">
        <v>103</v>
      </c>
    </row>
    <row r="2" spans="1:16" ht="36" customHeight="1">
      <c r="A2" s="441" t="s">
        <v>104</v>
      </c>
      <c r="B2" s="441"/>
      <c r="C2" s="441"/>
      <c r="D2" s="441"/>
      <c r="E2" s="441"/>
      <c r="F2" s="441"/>
      <c r="G2" s="441"/>
      <c r="H2" s="441"/>
      <c r="I2" s="441"/>
      <c r="J2" s="441"/>
      <c r="K2" s="14"/>
      <c r="L2" s="14"/>
      <c r="M2" s="14"/>
      <c r="N2" s="14"/>
      <c r="O2" s="14"/>
      <c r="P2" s="14"/>
    </row>
    <row r="3" spans="1:16" ht="21" customHeight="1">
      <c r="A3" s="14"/>
      <c r="B3" s="14"/>
      <c r="C3" s="14"/>
      <c r="D3" s="14"/>
      <c r="E3" s="14"/>
      <c r="F3" s="14"/>
      <c r="G3" s="14"/>
      <c r="H3" s="14"/>
      <c r="I3" s="14"/>
      <c r="J3" s="142"/>
      <c r="K3" s="14"/>
      <c r="L3" s="14"/>
      <c r="M3" s="14"/>
      <c r="N3" s="14"/>
      <c r="O3" s="14"/>
      <c r="P3" s="14"/>
    </row>
    <row r="4" spans="1:16" ht="24.75" customHeight="1">
      <c r="A4" s="15" t="s">
        <v>105</v>
      </c>
      <c r="B4" s="59"/>
    </row>
    <row r="5" spans="1:16" ht="24.75" customHeight="1">
      <c r="A5" s="15"/>
      <c r="B5" s="19" t="s">
        <v>106</v>
      </c>
      <c r="D5" s="19" t="s">
        <v>107</v>
      </c>
      <c r="E5" s="19"/>
      <c r="F5" s="19"/>
      <c r="G5" s="19"/>
    </row>
    <row r="6" spans="1:16" s="13" customFormat="1" ht="30" customHeight="1">
      <c r="B6" s="310">
        <f>'様式６ 直接人件費明細書 '!H29</f>
        <v>0</v>
      </c>
      <c r="C6" s="19" t="s">
        <v>108</v>
      </c>
      <c r="D6" s="209">
        <v>0.35</v>
      </c>
      <c r="E6" s="210" t="s">
        <v>109</v>
      </c>
      <c r="F6" s="13" t="s">
        <v>110</v>
      </c>
      <c r="G6" s="13" t="s">
        <v>111</v>
      </c>
      <c r="H6" s="143">
        <f>B6*(D6/(1-D6))</f>
        <v>0</v>
      </c>
      <c r="I6" s="16" t="s">
        <v>112</v>
      </c>
    </row>
    <row r="7" spans="1:16" s="13" customFormat="1" ht="51" customHeight="1">
      <c r="A7" s="442" t="s">
        <v>113</v>
      </c>
      <c r="B7" s="442"/>
      <c r="C7" s="442"/>
      <c r="D7" s="442"/>
      <c r="E7" s="442"/>
      <c r="F7" s="17" t="s">
        <v>114</v>
      </c>
      <c r="G7" s="17"/>
      <c r="H7" s="143">
        <f>ROUNDDOWN(H6, -3)</f>
        <v>0</v>
      </c>
      <c r="I7" s="18" t="s">
        <v>112</v>
      </c>
    </row>
    <row r="8" spans="1:16" s="13" customFormat="1">
      <c r="I8" s="143"/>
    </row>
    <row r="9" spans="1:16" s="13" customFormat="1" ht="29.25" customHeight="1">
      <c r="F9" s="211" t="s">
        <v>115</v>
      </c>
      <c r="G9" s="211"/>
      <c r="H9" s="212">
        <f>H7</f>
        <v>0</v>
      </c>
      <c r="I9" s="217" t="s">
        <v>112</v>
      </c>
    </row>
    <row r="10" spans="1:16" s="13" customFormat="1" ht="40.5" customHeight="1">
      <c r="C10" s="19"/>
      <c r="D10" s="19"/>
      <c r="E10" s="19"/>
      <c r="F10" s="213"/>
      <c r="G10" s="213"/>
      <c r="H10" s="201"/>
      <c r="I10" s="201"/>
      <c r="J10" s="201"/>
    </row>
    <row r="11" spans="1:16" s="13" customFormat="1" ht="15" customHeight="1">
      <c r="C11" s="19"/>
      <c r="D11" s="19"/>
      <c r="E11" s="19"/>
      <c r="F11" s="19"/>
      <c r="G11" s="19"/>
      <c r="H11" s="19"/>
      <c r="I11" s="19"/>
      <c r="J11" s="145"/>
    </row>
    <row r="12" spans="1:16" s="13" customFormat="1" ht="16.5">
      <c r="H12" s="60"/>
      <c r="I12" s="60"/>
      <c r="J12" s="146"/>
    </row>
    <row r="13" spans="1:16" s="13" customFormat="1" ht="24.75" customHeight="1">
      <c r="A13" s="15" t="s">
        <v>116</v>
      </c>
      <c r="B13" s="59"/>
      <c r="C13" s="59"/>
      <c r="D13" s="59"/>
      <c r="E13" s="59"/>
      <c r="F13" s="59"/>
      <c r="G13" s="59"/>
      <c r="H13" s="59"/>
      <c r="I13" s="59"/>
      <c r="J13" s="147"/>
    </row>
    <row r="14" spans="1:16" s="13" customFormat="1" ht="24.75" customHeight="1">
      <c r="A14" s="15"/>
      <c r="B14" s="19" t="s">
        <v>106</v>
      </c>
      <c r="C14" s="59"/>
      <c r="D14" s="19" t="s">
        <v>117</v>
      </c>
      <c r="E14" s="59"/>
      <c r="F14" s="19" t="s">
        <v>118</v>
      </c>
      <c r="G14" s="19"/>
      <c r="H14" s="59" t="s">
        <v>119</v>
      </c>
      <c r="I14" s="59"/>
      <c r="J14" s="147"/>
    </row>
    <row r="15" spans="1:16" s="13" customFormat="1" ht="30.75" customHeight="1">
      <c r="A15" s="17" t="s">
        <v>120</v>
      </c>
      <c r="B15" s="310">
        <f>'様式６ 直接人件費明細書 '!H29</f>
        <v>0</v>
      </c>
      <c r="C15" s="19" t="s">
        <v>121</v>
      </c>
      <c r="D15" s="62"/>
      <c r="E15" s="19" t="s">
        <v>121</v>
      </c>
      <c r="F15" s="208">
        <f>H9</f>
        <v>0</v>
      </c>
      <c r="G15" s="16" t="s">
        <v>122</v>
      </c>
      <c r="H15" s="209"/>
      <c r="I15" s="210" t="s">
        <v>109</v>
      </c>
      <c r="J15" s="18" t="s">
        <v>123</v>
      </c>
      <c r="K15" s="214">
        <f>(B15+D15+F15)*(H15/(1-H15))</f>
        <v>0</v>
      </c>
      <c r="L15" s="18" t="s">
        <v>112</v>
      </c>
      <c r="N15" s="21"/>
    </row>
    <row r="16" spans="1:16" s="13" customFormat="1" ht="30.75" customHeight="1">
      <c r="A16" s="13" t="s">
        <v>124</v>
      </c>
      <c r="H16" s="207"/>
      <c r="I16" s="207"/>
      <c r="J16" s="17" t="s">
        <v>125</v>
      </c>
      <c r="K16" s="214">
        <f>ROUNDDOWN(K15, -3)</f>
        <v>0</v>
      </c>
      <c r="L16" s="18" t="s">
        <v>112</v>
      </c>
      <c r="N16" s="21"/>
    </row>
    <row r="17" spans="10:14" s="13" customFormat="1" ht="16.5" customHeight="1">
      <c r="J17" s="143"/>
      <c r="L17" s="17"/>
      <c r="N17" s="21"/>
    </row>
    <row r="18" spans="10:14" s="13" customFormat="1" ht="30" customHeight="1" thickBot="1">
      <c r="J18" s="215" t="s">
        <v>115</v>
      </c>
      <c r="K18" s="216">
        <f>K16</f>
        <v>0</v>
      </c>
      <c r="L18" s="217" t="s">
        <v>112</v>
      </c>
    </row>
    <row r="19" spans="10:14" s="13" customFormat="1">
      <c r="J19" s="144"/>
      <c r="K19" s="303"/>
      <c r="L19" s="20"/>
    </row>
    <row r="20" spans="10:14" s="13" customFormat="1">
      <c r="J20" s="144"/>
    </row>
    <row r="21" spans="10:14" s="13" customFormat="1">
      <c r="J21" s="144"/>
    </row>
    <row r="22" spans="10:14" s="13" customFormat="1">
      <c r="J22" s="144"/>
    </row>
  </sheetData>
  <mergeCells count="2">
    <mergeCell ref="A2:J2"/>
    <mergeCell ref="A7:E7"/>
  </mergeCells>
  <phoneticPr fontId="1"/>
  <pageMargins left="0.70866141732283472" right="0.70866141732283472" top="0.74803149606299213" bottom="0.74803149606299213" header="0.31496062992125984" footer="0.31496062992125984"/>
  <pageSetup paperSize="9" scale="83" fitToHeight="0" orientation="landscape" r:id="rId1"/>
  <headerFooter>
    <oddHeader>&amp;R（2023.04版）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B14"/>
  <sheetViews>
    <sheetView workbookViewId="0"/>
  </sheetViews>
  <sheetFormatPr defaultColWidth="9" defaultRowHeight="14"/>
  <cols>
    <col min="1" max="1" width="31" style="22" customWidth="1"/>
    <col min="2" max="2" width="22.33203125" style="22" customWidth="1"/>
    <col min="3" max="16384" width="9" style="22"/>
  </cols>
  <sheetData>
    <row r="1" spans="1:2" ht="18" customHeight="1">
      <c r="B1" s="156" t="s">
        <v>191</v>
      </c>
    </row>
    <row r="2" spans="1:2" ht="24" customHeight="1">
      <c r="A2" s="443" t="s">
        <v>130</v>
      </c>
      <c r="B2" s="443"/>
    </row>
    <row r="3" spans="1:2" ht="34.75" customHeight="1" thickBot="1">
      <c r="B3" s="326" t="s">
        <v>179</v>
      </c>
    </row>
    <row r="4" spans="1:2" ht="24" customHeight="1">
      <c r="A4" s="444" t="s">
        <v>131</v>
      </c>
      <c r="B4" s="444" t="s">
        <v>132</v>
      </c>
    </row>
    <row r="5" spans="1:2" ht="24" customHeight="1" thickBot="1">
      <c r="A5" s="445"/>
      <c r="B5" s="445"/>
    </row>
    <row r="6" spans="1:2" ht="24" customHeight="1" thickTop="1">
      <c r="A6" s="218" t="s">
        <v>173</v>
      </c>
      <c r="B6" s="345"/>
    </row>
    <row r="7" spans="1:2" ht="24" customHeight="1">
      <c r="A7" s="218" t="s">
        <v>174</v>
      </c>
      <c r="B7" s="345"/>
    </row>
    <row r="8" spans="1:2" ht="24" customHeight="1">
      <c r="A8" s="218" t="s">
        <v>172</v>
      </c>
      <c r="B8" s="345"/>
    </row>
    <row r="9" spans="1:2" ht="24" customHeight="1">
      <c r="A9" s="218" t="s">
        <v>171</v>
      </c>
      <c r="B9" s="345"/>
    </row>
    <row r="10" spans="1:2" ht="24" customHeight="1" thickBot="1">
      <c r="A10" s="23" t="s">
        <v>133</v>
      </c>
      <c r="B10" s="346"/>
    </row>
    <row r="11" spans="1:2" ht="30" customHeight="1" thickBot="1">
      <c r="A11" s="324" t="s">
        <v>175</v>
      </c>
      <c r="B11" s="24">
        <f>SUM(B6:B10)</f>
        <v>0</v>
      </c>
    </row>
    <row r="12" spans="1:2" ht="30" customHeight="1" thickBot="1">
      <c r="A12" s="323" t="s">
        <v>176</v>
      </c>
      <c r="B12" s="24">
        <f>ROUNDDOWN(B11, -3)</f>
        <v>0</v>
      </c>
    </row>
    <row r="14" spans="1:2" ht="30" customHeight="1">
      <c r="A14" s="351" t="s">
        <v>134</v>
      </c>
      <c r="B14" s="351"/>
    </row>
  </sheetData>
  <mergeCells count="3">
    <mergeCell ref="A2:B2"/>
    <mergeCell ref="A4:A5"/>
    <mergeCell ref="B4:B5"/>
  </mergeCells>
  <phoneticPr fontId="1"/>
  <pageMargins left="0.70866141732283472" right="0.70866141732283472" top="0.74803149606299213" bottom="0.74803149606299213" header="0.31496062992125984" footer="0.31496062992125984"/>
  <pageSetup paperSize="9" fitToHeight="0" orientation="portrait" r:id="rId1"/>
  <headerFooter>
    <oddHeader>&amp;R（2023.04版）</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6"/>
  <sheetViews>
    <sheetView workbookViewId="0"/>
  </sheetViews>
  <sheetFormatPr defaultColWidth="9" defaultRowHeight="14"/>
  <cols>
    <col min="1" max="1" width="8.58203125" style="189" customWidth="1"/>
    <col min="2" max="2" width="26.58203125" style="189" customWidth="1"/>
    <col min="3" max="3" width="8.58203125" style="189" customWidth="1"/>
    <col min="4" max="4" width="13.83203125" style="189" customWidth="1"/>
    <col min="5" max="5" width="24.58203125" style="189" customWidth="1"/>
    <col min="6" max="16384" width="9" style="149"/>
  </cols>
  <sheetData>
    <row r="1" spans="1:5" ht="18" customHeight="1">
      <c r="E1" s="190" t="s">
        <v>192</v>
      </c>
    </row>
    <row r="2" spans="1:5" ht="30" customHeight="1">
      <c r="A2" s="448" t="s">
        <v>136</v>
      </c>
      <c r="B2" s="448"/>
      <c r="C2" s="448"/>
      <c r="D2" s="448"/>
      <c r="E2" s="448"/>
    </row>
    <row r="3" spans="1:5" ht="30" customHeight="1" thickBot="1">
      <c r="A3" s="405" t="s">
        <v>178</v>
      </c>
      <c r="B3" s="157"/>
      <c r="C3" s="157"/>
      <c r="D3" s="157"/>
      <c r="E3" s="326" t="s">
        <v>179</v>
      </c>
    </row>
    <row r="4" spans="1:5" ht="18" customHeight="1">
      <c r="A4" s="449" t="s">
        <v>137</v>
      </c>
      <c r="B4" s="451" t="s">
        <v>138</v>
      </c>
      <c r="C4" s="453" t="s">
        <v>139</v>
      </c>
      <c r="D4" s="459" t="s">
        <v>182</v>
      </c>
      <c r="E4" s="455" t="s">
        <v>140</v>
      </c>
    </row>
    <row r="5" spans="1:5" ht="18" customHeight="1" thickBot="1">
      <c r="A5" s="450"/>
      <c r="B5" s="452"/>
      <c r="C5" s="454"/>
      <c r="D5" s="460"/>
      <c r="E5" s="456"/>
    </row>
    <row r="6" spans="1:5" ht="24" customHeight="1" thickTop="1">
      <c r="A6" s="179">
        <v>45018</v>
      </c>
      <c r="B6" s="158"/>
      <c r="C6" s="159"/>
      <c r="D6" s="160"/>
      <c r="E6" s="161"/>
    </row>
    <row r="7" spans="1:5" ht="24" customHeight="1">
      <c r="A7" s="179">
        <v>45019</v>
      </c>
      <c r="B7" s="162"/>
      <c r="C7" s="163"/>
      <c r="D7" s="164"/>
      <c r="E7" s="165"/>
    </row>
    <row r="8" spans="1:5" ht="24" customHeight="1">
      <c r="A8" s="179">
        <v>45020</v>
      </c>
      <c r="B8" s="162"/>
      <c r="C8" s="163"/>
      <c r="D8" s="164"/>
      <c r="E8" s="165"/>
    </row>
    <row r="9" spans="1:5" ht="24" customHeight="1">
      <c r="A9" s="179">
        <v>45021</v>
      </c>
      <c r="B9" s="162"/>
      <c r="C9" s="166"/>
      <c r="D9" s="164"/>
      <c r="E9" s="165"/>
    </row>
    <row r="10" spans="1:5" ht="24" customHeight="1">
      <c r="A10" s="180"/>
      <c r="B10" s="162"/>
      <c r="C10" s="166"/>
      <c r="D10" s="164"/>
      <c r="E10" s="165"/>
    </row>
    <row r="11" spans="1:5" ht="24" customHeight="1">
      <c r="A11" s="180"/>
      <c r="B11" s="162"/>
      <c r="C11" s="166"/>
      <c r="D11" s="164"/>
      <c r="E11" s="165"/>
    </row>
    <row r="12" spans="1:5" ht="24" customHeight="1">
      <c r="A12" s="180"/>
      <c r="B12" s="162"/>
      <c r="C12" s="166"/>
      <c r="D12" s="164"/>
      <c r="E12" s="165"/>
    </row>
    <row r="13" spans="1:5" ht="24" customHeight="1">
      <c r="A13" s="180"/>
      <c r="B13" s="162"/>
      <c r="C13" s="166"/>
      <c r="D13" s="164"/>
      <c r="E13" s="165"/>
    </row>
    <row r="14" spans="1:5" ht="24" customHeight="1">
      <c r="A14" s="180"/>
      <c r="B14" s="162"/>
      <c r="C14" s="166"/>
      <c r="D14" s="164"/>
      <c r="E14" s="165"/>
    </row>
    <row r="15" spans="1:5" ht="24" customHeight="1">
      <c r="A15" s="180"/>
      <c r="B15" s="162"/>
      <c r="C15" s="166"/>
      <c r="D15" s="164"/>
      <c r="E15" s="165"/>
    </row>
    <row r="16" spans="1:5" ht="24" customHeight="1">
      <c r="A16" s="180"/>
      <c r="B16" s="162"/>
      <c r="C16" s="163"/>
      <c r="D16" s="164"/>
      <c r="E16" s="165"/>
    </row>
    <row r="17" spans="1:5" ht="24" customHeight="1">
      <c r="A17" s="180"/>
      <c r="B17" s="162"/>
      <c r="C17" s="163"/>
      <c r="D17" s="164"/>
      <c r="E17" s="165"/>
    </row>
    <row r="18" spans="1:5" ht="24" customHeight="1">
      <c r="A18" s="180"/>
      <c r="B18" s="162"/>
      <c r="C18" s="163"/>
      <c r="D18" s="164"/>
      <c r="E18" s="165"/>
    </row>
    <row r="19" spans="1:5" ht="24" customHeight="1">
      <c r="A19" s="180"/>
      <c r="B19" s="162"/>
      <c r="C19" s="163"/>
      <c r="D19" s="164"/>
      <c r="E19" s="165"/>
    </row>
    <row r="20" spans="1:5" ht="24" customHeight="1">
      <c r="A20" s="180"/>
      <c r="B20" s="162"/>
      <c r="C20" s="166"/>
      <c r="D20" s="164"/>
      <c r="E20" s="165"/>
    </row>
    <row r="21" spans="1:5" ht="24" customHeight="1">
      <c r="A21" s="180"/>
      <c r="B21" s="162"/>
      <c r="C21" s="166"/>
      <c r="D21" s="164"/>
      <c r="E21" s="165"/>
    </row>
    <row r="22" spans="1:5" ht="24" customHeight="1">
      <c r="A22" s="180"/>
      <c r="B22" s="162"/>
      <c r="C22" s="166"/>
      <c r="D22" s="164"/>
      <c r="E22" s="165"/>
    </row>
    <row r="23" spans="1:5" ht="24" customHeight="1">
      <c r="A23" s="180"/>
      <c r="B23" s="162"/>
      <c r="C23" s="166"/>
      <c r="D23" s="164"/>
      <c r="E23" s="165"/>
    </row>
    <row r="24" spans="1:5" ht="24" customHeight="1">
      <c r="A24" s="180"/>
      <c r="B24" s="162"/>
      <c r="C24" s="166"/>
      <c r="D24" s="164"/>
      <c r="E24" s="165"/>
    </row>
    <row r="25" spans="1:5" ht="24" customHeight="1">
      <c r="A25" s="180"/>
      <c r="B25" s="162"/>
      <c r="C25" s="166"/>
      <c r="D25" s="164"/>
      <c r="E25" s="165"/>
    </row>
    <row r="26" spans="1:5" ht="24" customHeight="1">
      <c r="A26" s="180"/>
      <c r="B26" s="162"/>
      <c r="C26" s="166"/>
      <c r="D26" s="164"/>
      <c r="E26" s="165"/>
    </row>
    <row r="27" spans="1:5" ht="24" customHeight="1">
      <c r="A27" s="180"/>
      <c r="B27" s="162"/>
      <c r="C27" s="166"/>
      <c r="D27" s="164"/>
      <c r="E27" s="165"/>
    </row>
    <row r="28" spans="1:5" ht="24" customHeight="1" thickBot="1">
      <c r="A28" s="181"/>
      <c r="B28" s="167"/>
      <c r="C28" s="168"/>
      <c r="D28" s="169"/>
      <c r="E28" s="170"/>
    </row>
    <row r="29" spans="1:5" ht="41.4" customHeight="1" thickTop="1" thickBot="1">
      <c r="A29" s="457" t="str">
        <f>A3</f>
        <v>費目（小項目）名：　　　　　　　</v>
      </c>
      <c r="B29" s="458"/>
      <c r="C29" s="325" t="s">
        <v>177</v>
      </c>
      <c r="D29" s="321">
        <f>SUM(D6:D28)</f>
        <v>0</v>
      </c>
      <c r="E29" s="322"/>
    </row>
    <row r="30" spans="1:5" ht="16.5" customHeight="1">
      <c r="A30" s="182"/>
      <c r="B30" s="182"/>
      <c r="C30" s="182"/>
      <c r="D30" s="183"/>
      <c r="E30" s="184"/>
    </row>
    <row r="31" spans="1:5" s="28" customFormat="1" ht="18" customHeight="1">
      <c r="A31" s="26"/>
      <c r="B31" s="26"/>
      <c r="C31" s="27"/>
      <c r="D31" s="27"/>
      <c r="E31" s="26"/>
    </row>
    <row r="32" spans="1:5" s="28" customFormat="1" ht="18" customHeight="1">
      <c r="A32" s="26"/>
      <c r="B32" s="26"/>
      <c r="C32" s="26"/>
      <c r="D32" s="26"/>
      <c r="E32" s="26"/>
    </row>
    <row r="33" spans="1:5" s="28" customFormat="1" ht="100.25" customHeight="1">
      <c r="A33" s="446" t="s">
        <v>223</v>
      </c>
      <c r="B33" s="447"/>
      <c r="C33" s="447"/>
      <c r="D33" s="447"/>
      <c r="E33" s="447"/>
    </row>
    <row r="34" spans="1:5" s="28" customFormat="1" ht="18" customHeight="1">
      <c r="A34" s="27"/>
      <c r="B34" s="27"/>
      <c r="C34" s="27"/>
      <c r="D34" s="27"/>
      <c r="E34" s="27"/>
    </row>
    <row r="35" spans="1:5" ht="18" customHeight="1"/>
    <row r="36" spans="1:5" ht="18" customHeight="1"/>
  </sheetData>
  <mergeCells count="8">
    <mergeCell ref="A33:E33"/>
    <mergeCell ref="A2:E2"/>
    <mergeCell ref="A4:A5"/>
    <mergeCell ref="B4:B5"/>
    <mergeCell ref="C4:C5"/>
    <mergeCell ref="E4:E5"/>
    <mergeCell ref="A29:B29"/>
    <mergeCell ref="D4:D5"/>
  </mergeCells>
  <phoneticPr fontId="1"/>
  <pageMargins left="0.70866141732283472" right="0.70866141732283472" top="0.74803149606299213" bottom="0.74803149606299213" header="0.31496062992125984" footer="0.31496062992125984"/>
  <pageSetup paperSize="9" scale="90" fitToHeight="0" orientation="portrait" r:id="rId1"/>
  <headerFooter>
    <oddHeader>&amp;R（2023.04版）</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756-A273-4A96-A043-9EFB9F3CA823}">
  <sheetPr>
    <pageSetUpPr fitToPage="1"/>
  </sheetPr>
  <dimension ref="A1:F25"/>
  <sheetViews>
    <sheetView workbookViewId="0"/>
  </sheetViews>
  <sheetFormatPr defaultColWidth="9" defaultRowHeight="14"/>
  <cols>
    <col min="1" max="1" width="8.58203125" style="229" customWidth="1"/>
    <col min="2" max="2" width="27.5" style="229" customWidth="1"/>
    <col min="3" max="3" width="13.83203125" style="229" customWidth="1"/>
    <col min="4" max="4" width="8.58203125" style="229" customWidth="1"/>
    <col min="5" max="5" width="16.58203125" style="229" customWidth="1"/>
    <col min="6" max="6" width="28.58203125" style="229" customWidth="1"/>
    <col min="7" max="16384" width="9" style="229"/>
  </cols>
  <sheetData>
    <row r="1" spans="1:6" ht="18" customHeight="1">
      <c r="F1" s="347" t="s">
        <v>193</v>
      </c>
    </row>
    <row r="2" spans="1:6" ht="28.25" customHeight="1">
      <c r="A2" s="471" t="s">
        <v>189</v>
      </c>
      <c r="B2" s="471"/>
      <c r="C2" s="471"/>
      <c r="D2" s="471"/>
      <c r="E2" s="471"/>
      <c r="F2" s="471"/>
    </row>
    <row r="3" spans="1:6" ht="25.75" customHeight="1" thickBot="1">
      <c r="A3" s="230"/>
      <c r="B3" s="231"/>
      <c r="C3" s="231"/>
      <c r="D3" s="231"/>
      <c r="E3" s="328"/>
      <c r="F3" s="326" t="s">
        <v>179</v>
      </c>
    </row>
    <row r="4" spans="1:6" ht="33.65" customHeight="1" thickBot="1">
      <c r="A4" s="232" t="s">
        <v>137</v>
      </c>
      <c r="B4" s="329" t="s">
        <v>138</v>
      </c>
      <c r="C4" s="314" t="s">
        <v>127</v>
      </c>
      <c r="D4" s="233" t="s">
        <v>190</v>
      </c>
      <c r="E4" s="327" t="s">
        <v>183</v>
      </c>
      <c r="F4" s="234" t="s">
        <v>140</v>
      </c>
    </row>
    <row r="5" spans="1:6" ht="25.75" customHeight="1" thickTop="1">
      <c r="A5" s="235"/>
      <c r="B5" s="330"/>
      <c r="C5" s="331"/>
      <c r="D5" s="332"/>
      <c r="E5" s="333">
        <f>C5*D5</f>
        <v>0</v>
      </c>
      <c r="F5" s="236"/>
    </row>
    <row r="6" spans="1:6" ht="25.75" customHeight="1">
      <c r="A6" s="237"/>
      <c r="B6" s="334"/>
      <c r="C6" s="335"/>
      <c r="D6" s="336"/>
      <c r="E6" s="337">
        <f t="shared" ref="E6:E7" si="0">C6*D6</f>
        <v>0</v>
      </c>
      <c r="F6" s="238"/>
    </row>
    <row r="7" spans="1:6" ht="25.75" customHeight="1">
      <c r="A7" s="239"/>
      <c r="B7" s="334"/>
      <c r="C7" s="335"/>
      <c r="D7" s="338"/>
      <c r="E7" s="337">
        <f t="shared" si="0"/>
        <v>0</v>
      </c>
      <c r="F7" s="238"/>
    </row>
    <row r="8" spans="1:6" ht="25.75" customHeight="1">
      <c r="A8" s="239"/>
      <c r="B8" s="334"/>
      <c r="C8" s="335"/>
      <c r="D8" s="338"/>
      <c r="E8" s="337">
        <f>C8*D8</f>
        <v>0</v>
      </c>
      <c r="F8" s="238"/>
    </row>
    <row r="9" spans="1:6" ht="25.75" customHeight="1" thickBot="1">
      <c r="A9" s="240"/>
      <c r="B9" s="339"/>
      <c r="C9" s="340"/>
      <c r="D9" s="341"/>
      <c r="E9" s="342">
        <f>C9*D9</f>
        <v>0</v>
      </c>
      <c r="F9" s="241"/>
    </row>
    <row r="10" spans="1:6" ht="25.75" customHeight="1" thickBot="1">
      <c r="A10" s="461" t="s">
        <v>181</v>
      </c>
      <c r="B10" s="462"/>
      <c r="C10" s="462"/>
      <c r="D10" s="463"/>
      <c r="E10" s="244">
        <f>SUM(E5:E9)</f>
        <v>0</v>
      </c>
      <c r="F10" s="245"/>
    </row>
    <row r="11" spans="1:6" ht="25.75" customHeight="1" thickBot="1">
      <c r="A11" s="461" t="s">
        <v>141</v>
      </c>
      <c r="B11" s="462"/>
      <c r="C11" s="462"/>
      <c r="D11" s="463"/>
      <c r="E11" s="242">
        <f>ROUNDDOWN(E10, -3)</f>
        <v>0</v>
      </c>
      <c r="F11" s="243"/>
    </row>
    <row r="12" spans="1:6" ht="25.75" customHeight="1">
      <c r="A12" s="343"/>
      <c r="B12" s="343"/>
      <c r="C12" s="343"/>
      <c r="D12" s="343"/>
      <c r="E12" s="344"/>
      <c r="F12" s="243"/>
    </row>
    <row r="13" spans="1:6" ht="30" customHeight="1">
      <c r="A13" s="471" t="s">
        <v>142</v>
      </c>
      <c r="B13" s="471"/>
      <c r="C13" s="471"/>
      <c r="D13" s="471"/>
      <c r="E13" s="471"/>
      <c r="F13" s="471"/>
    </row>
    <row r="14" spans="1:6" ht="30" customHeight="1" thickBot="1">
      <c r="A14" s="230"/>
      <c r="B14" s="231"/>
      <c r="C14" s="231"/>
      <c r="D14" s="231"/>
      <c r="E14" s="246"/>
      <c r="F14" s="326" t="s">
        <v>179</v>
      </c>
    </row>
    <row r="15" spans="1:6" ht="30" customHeight="1" thickBot="1">
      <c r="A15" s="232" t="s">
        <v>137</v>
      </c>
      <c r="B15" s="472" t="s">
        <v>138</v>
      </c>
      <c r="C15" s="473"/>
      <c r="D15" s="233" t="s">
        <v>139</v>
      </c>
      <c r="E15" s="327" t="s">
        <v>183</v>
      </c>
      <c r="F15" s="234" t="s">
        <v>140</v>
      </c>
    </row>
    <row r="16" spans="1:6" ht="30" customHeight="1" thickTop="1">
      <c r="A16" s="235"/>
      <c r="B16" s="465"/>
      <c r="C16" s="466"/>
      <c r="D16" s="247"/>
      <c r="E16" s="244"/>
      <c r="F16" s="236"/>
    </row>
    <row r="17" spans="1:6" ht="30" customHeight="1">
      <c r="A17" s="237"/>
      <c r="B17" s="467"/>
      <c r="C17" s="468"/>
      <c r="D17" s="248"/>
      <c r="E17" s="249"/>
      <c r="F17" s="238"/>
    </row>
    <row r="18" spans="1:6" ht="30" customHeight="1">
      <c r="A18" s="239"/>
      <c r="B18" s="467"/>
      <c r="C18" s="468"/>
      <c r="D18" s="250"/>
      <c r="E18" s="249"/>
      <c r="F18" s="238"/>
    </row>
    <row r="19" spans="1:6" ht="30" customHeight="1">
      <c r="A19" s="239"/>
      <c r="B19" s="467"/>
      <c r="C19" s="468"/>
      <c r="D19" s="250"/>
      <c r="E19" s="249"/>
      <c r="F19" s="238"/>
    </row>
    <row r="20" spans="1:6" ht="30" customHeight="1" thickBot="1">
      <c r="A20" s="240"/>
      <c r="B20" s="469"/>
      <c r="C20" s="470"/>
      <c r="D20" s="251"/>
      <c r="E20" s="252"/>
      <c r="F20" s="241"/>
    </row>
    <row r="21" spans="1:6" s="253" customFormat="1" ht="30.65" customHeight="1" thickBot="1">
      <c r="A21" s="461" t="s">
        <v>181</v>
      </c>
      <c r="B21" s="462"/>
      <c r="C21" s="462"/>
      <c r="D21" s="463"/>
      <c r="E21" s="244"/>
      <c r="F21" s="245"/>
    </row>
    <row r="22" spans="1:6" s="253" customFormat="1" ht="30.65" customHeight="1" thickBot="1">
      <c r="A22" s="461" t="s">
        <v>141</v>
      </c>
      <c r="B22" s="462"/>
      <c r="C22" s="462"/>
      <c r="D22" s="463"/>
      <c r="E22" s="242">
        <f>ROUNDDOWN(E21, -3)</f>
        <v>0</v>
      </c>
      <c r="F22" s="243"/>
    </row>
    <row r="23" spans="1:6" ht="18" customHeight="1">
      <c r="A23" s="254"/>
      <c r="B23" s="254"/>
      <c r="C23" s="254"/>
      <c r="D23" s="254"/>
      <c r="E23" s="254"/>
      <c r="F23" s="254"/>
    </row>
    <row r="24" spans="1:6" ht="18" customHeight="1">
      <c r="A24" s="254"/>
      <c r="B24" s="254"/>
      <c r="C24" s="254"/>
      <c r="D24" s="254"/>
      <c r="E24" s="254"/>
      <c r="F24" s="254"/>
    </row>
    <row r="25" spans="1:6" ht="75" customHeight="1">
      <c r="A25" s="464" t="s">
        <v>180</v>
      </c>
      <c r="B25" s="464"/>
      <c r="C25" s="464"/>
      <c r="D25" s="464"/>
      <c r="E25" s="464"/>
      <c r="F25" s="464"/>
    </row>
  </sheetData>
  <mergeCells count="13">
    <mergeCell ref="A2:F2"/>
    <mergeCell ref="A10:D10"/>
    <mergeCell ref="A11:D11"/>
    <mergeCell ref="B15:C15"/>
    <mergeCell ref="A13:F13"/>
    <mergeCell ref="A21:D21"/>
    <mergeCell ref="A22:D22"/>
    <mergeCell ref="A25:F25"/>
    <mergeCell ref="B16:C16"/>
    <mergeCell ref="B17:C17"/>
    <mergeCell ref="B18:C18"/>
    <mergeCell ref="B19:C19"/>
    <mergeCell ref="B20:C20"/>
  </mergeCells>
  <phoneticPr fontId="1"/>
  <pageMargins left="0.70866141732283472" right="0.70866141732283472" top="0.74803149606299213" bottom="0.74803149606299213" header="0.31496062992125984" footer="0.31496062992125984"/>
  <pageSetup paperSize="9" scale="79" orientation="portrait" r:id="rId1"/>
  <headerFooter>
    <oddHeader>&amp;R（2023.04版）</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A522-0881-45A4-94CA-2E13F138538C}">
  <sheetPr>
    <pageSetUpPr fitToPage="1"/>
  </sheetPr>
  <dimension ref="A1:G31"/>
  <sheetViews>
    <sheetView workbookViewId="0"/>
  </sheetViews>
  <sheetFormatPr defaultColWidth="9" defaultRowHeight="14"/>
  <cols>
    <col min="1" max="1" width="6.58203125" style="255" customWidth="1"/>
    <col min="2" max="2" width="21.08203125" style="255" customWidth="1"/>
    <col min="3" max="3" width="11.08203125" style="255" customWidth="1"/>
    <col min="4" max="4" width="8.58203125" style="255" customWidth="1"/>
    <col min="5" max="5" width="16.58203125" style="255" customWidth="1"/>
    <col min="6" max="6" width="8.58203125" style="255" customWidth="1"/>
    <col min="7" max="7" width="24.58203125" style="255" customWidth="1"/>
    <col min="8" max="16384" width="9" style="255"/>
  </cols>
  <sheetData>
    <row r="1" spans="1:7" ht="24" customHeight="1">
      <c r="G1" s="348" t="s">
        <v>129</v>
      </c>
    </row>
    <row r="2" spans="1:7" ht="30" customHeight="1">
      <c r="A2" s="507" t="s">
        <v>143</v>
      </c>
      <c r="B2" s="507"/>
      <c r="C2" s="507"/>
      <c r="D2" s="507"/>
      <c r="E2" s="507"/>
      <c r="F2" s="507"/>
      <c r="G2" s="507"/>
    </row>
    <row r="3" spans="1:7" ht="23.25" customHeight="1" thickBot="1">
      <c r="A3" s="256" t="s">
        <v>144</v>
      </c>
      <c r="B3" s="257"/>
      <c r="C3" s="257"/>
      <c r="D3" s="257"/>
      <c r="E3" s="257"/>
      <c r="F3" s="257"/>
      <c r="G3" s="326" t="s">
        <v>179</v>
      </c>
    </row>
    <row r="4" spans="1:7" ht="18" customHeight="1">
      <c r="A4" s="488" t="s">
        <v>145</v>
      </c>
      <c r="B4" s="490" t="s">
        <v>126</v>
      </c>
      <c r="C4" s="491"/>
      <c r="D4" s="494" t="s">
        <v>146</v>
      </c>
      <c r="E4" s="495" t="s">
        <v>187</v>
      </c>
      <c r="F4" s="508" t="s">
        <v>147</v>
      </c>
      <c r="G4" s="510" t="s">
        <v>148</v>
      </c>
    </row>
    <row r="5" spans="1:7" ht="18" customHeight="1" thickBot="1">
      <c r="A5" s="489"/>
      <c r="B5" s="492"/>
      <c r="C5" s="493"/>
      <c r="D5" s="492"/>
      <c r="E5" s="496"/>
      <c r="F5" s="509"/>
      <c r="G5" s="511"/>
    </row>
    <row r="6" spans="1:7" ht="24" customHeight="1" thickTop="1">
      <c r="A6" s="259"/>
      <c r="B6" s="503"/>
      <c r="C6" s="504"/>
      <c r="D6" s="260"/>
      <c r="E6" s="261"/>
      <c r="F6" s="262"/>
      <c r="G6" s="263"/>
    </row>
    <row r="7" spans="1:7" ht="24" customHeight="1">
      <c r="A7" s="219"/>
      <c r="B7" s="486"/>
      <c r="C7" s="487"/>
      <c r="D7" s="221"/>
      <c r="E7" s="222"/>
      <c r="F7" s="264"/>
      <c r="G7" s="265"/>
    </row>
    <row r="8" spans="1:7" ht="24" customHeight="1" thickBot="1">
      <c r="A8" s="223"/>
      <c r="B8" s="476"/>
      <c r="C8" s="477"/>
      <c r="D8" s="225"/>
      <c r="E8" s="226"/>
      <c r="F8" s="266"/>
      <c r="G8" s="267"/>
    </row>
    <row r="9" spans="1:7" ht="30" customHeight="1" thickTop="1" thickBot="1">
      <c r="A9" s="480" t="s">
        <v>184</v>
      </c>
      <c r="B9" s="481"/>
      <c r="C9" s="481"/>
      <c r="D9" s="482"/>
      <c r="E9" s="227">
        <f>SUM(E6:E8)</f>
        <v>0</v>
      </c>
      <c r="F9" s="268"/>
      <c r="G9" s="269"/>
    </row>
    <row r="10" spans="1:7" ht="30" customHeight="1" thickBot="1">
      <c r="A10" s="461" t="s">
        <v>185</v>
      </c>
      <c r="B10" s="462"/>
      <c r="C10" s="462"/>
      <c r="D10" s="463"/>
      <c r="E10" s="228">
        <f>ROUNDDOWN(E9,-3)</f>
        <v>0</v>
      </c>
      <c r="F10" s="268"/>
      <c r="G10" s="269"/>
    </row>
    <row r="11" spans="1:7" s="28" customFormat="1" ht="12" customHeight="1">
      <c r="A11" s="270"/>
      <c r="B11" s="270"/>
      <c r="C11" s="270"/>
      <c r="D11" s="270"/>
      <c r="E11" s="270"/>
      <c r="F11" s="270"/>
      <c r="G11" s="270"/>
    </row>
    <row r="12" spans="1:7" s="27" customFormat="1" ht="26.15" customHeight="1" thickBot="1">
      <c r="A12" s="193" t="s">
        <v>186</v>
      </c>
      <c r="B12" s="191"/>
      <c r="C12" s="191"/>
      <c r="D12" s="189"/>
      <c r="E12" s="189"/>
      <c r="F12" s="189"/>
      <c r="G12" s="326" t="s">
        <v>179</v>
      </c>
    </row>
    <row r="13" spans="1:7" s="28" customFormat="1" ht="21.65" customHeight="1">
      <c r="A13" s="488" t="s">
        <v>145</v>
      </c>
      <c r="B13" s="501" t="s">
        <v>126</v>
      </c>
      <c r="C13" s="501" t="s">
        <v>127</v>
      </c>
      <c r="D13" s="494" t="s">
        <v>149</v>
      </c>
      <c r="E13" s="495" t="s">
        <v>187</v>
      </c>
      <c r="F13" s="497" t="s">
        <v>128</v>
      </c>
      <c r="G13" s="498"/>
    </row>
    <row r="14" spans="1:7" s="28" customFormat="1" ht="21.65" customHeight="1" thickBot="1">
      <c r="A14" s="489"/>
      <c r="B14" s="502"/>
      <c r="C14" s="502"/>
      <c r="D14" s="492"/>
      <c r="E14" s="496"/>
      <c r="F14" s="499"/>
      <c r="G14" s="500"/>
    </row>
    <row r="15" spans="1:7" s="28" customFormat="1" ht="26.15" customHeight="1" thickTop="1">
      <c r="A15" s="219"/>
      <c r="B15" s="220"/>
      <c r="C15" s="220"/>
      <c r="D15" s="221"/>
      <c r="E15" s="222">
        <f>C15*D15</f>
        <v>0</v>
      </c>
      <c r="F15" s="484"/>
      <c r="G15" s="485"/>
    </row>
    <row r="16" spans="1:7" s="28" customFormat="1" ht="26.15" customHeight="1">
      <c r="A16" s="219"/>
      <c r="B16" s="220"/>
      <c r="C16" s="220"/>
      <c r="D16" s="221"/>
      <c r="E16" s="222">
        <f>C16*D16</f>
        <v>0</v>
      </c>
      <c r="F16" s="505"/>
      <c r="G16" s="506"/>
    </row>
    <row r="17" spans="1:7" s="28" customFormat="1" ht="26.15" customHeight="1" thickBot="1">
      <c r="A17" s="223"/>
      <c r="B17" s="224"/>
      <c r="C17" s="224"/>
      <c r="D17" s="225"/>
      <c r="E17" s="226">
        <f>C17*D17</f>
        <v>0</v>
      </c>
      <c r="F17" s="478"/>
      <c r="G17" s="479"/>
    </row>
    <row r="18" spans="1:7" s="28" customFormat="1" ht="26.15" customHeight="1" thickTop="1" thickBot="1">
      <c r="A18" s="480" t="s">
        <v>184</v>
      </c>
      <c r="B18" s="481"/>
      <c r="C18" s="481"/>
      <c r="D18" s="482"/>
      <c r="E18" s="227">
        <f>SUM(E15:E17)</f>
        <v>0</v>
      </c>
      <c r="F18" s="483"/>
      <c r="G18" s="483"/>
    </row>
    <row r="19" spans="1:7" s="28" customFormat="1" ht="26.15" customHeight="1" thickBot="1">
      <c r="A19" s="461" t="s">
        <v>185</v>
      </c>
      <c r="B19" s="462"/>
      <c r="C19" s="462"/>
      <c r="D19" s="463"/>
      <c r="E19" s="228">
        <f>ROUNDDOWN(E18,-3)</f>
        <v>0</v>
      </c>
      <c r="F19" s="474"/>
      <c r="G19" s="474"/>
    </row>
    <row r="20" spans="1:7" s="28" customFormat="1" ht="20.5" customHeight="1">
      <c r="A20" s="270"/>
      <c r="B20" s="270"/>
      <c r="C20" s="270"/>
      <c r="D20" s="270"/>
      <c r="E20" s="270"/>
      <c r="F20" s="270"/>
      <c r="G20" s="270"/>
    </row>
    <row r="21" spans="1:7" ht="24" customHeight="1" thickBot="1">
      <c r="A21" s="193" t="s">
        <v>150</v>
      </c>
      <c r="B21" s="191"/>
      <c r="C21" s="191"/>
      <c r="D21" s="189"/>
      <c r="E21" s="189"/>
      <c r="F21" s="189"/>
      <c r="G21" s="326" t="s">
        <v>179</v>
      </c>
    </row>
    <row r="22" spans="1:7" s="28" customFormat="1" ht="18" customHeight="1">
      <c r="A22" s="488" t="s">
        <v>145</v>
      </c>
      <c r="B22" s="490" t="s">
        <v>126</v>
      </c>
      <c r="C22" s="491"/>
      <c r="D22" s="494" t="s">
        <v>146</v>
      </c>
      <c r="E22" s="495" t="s">
        <v>187</v>
      </c>
      <c r="F22" s="497" t="s">
        <v>148</v>
      </c>
      <c r="G22" s="498"/>
    </row>
    <row r="23" spans="1:7" s="28" customFormat="1" ht="18" customHeight="1" thickBot="1">
      <c r="A23" s="489"/>
      <c r="B23" s="492"/>
      <c r="C23" s="493"/>
      <c r="D23" s="492"/>
      <c r="E23" s="496"/>
      <c r="F23" s="499"/>
      <c r="G23" s="500"/>
    </row>
    <row r="24" spans="1:7" ht="24" customHeight="1" thickTop="1">
      <c r="A24" s="219"/>
      <c r="B24" s="503"/>
      <c r="C24" s="504"/>
      <c r="D24" s="221"/>
      <c r="E24" s="222"/>
      <c r="F24" s="484"/>
      <c r="G24" s="485"/>
    </row>
    <row r="25" spans="1:7" ht="24" customHeight="1">
      <c r="A25" s="219"/>
      <c r="B25" s="486"/>
      <c r="C25" s="487"/>
      <c r="D25" s="221"/>
      <c r="E25" s="222"/>
      <c r="F25" s="478"/>
      <c r="G25" s="479"/>
    </row>
    <row r="26" spans="1:7" ht="24" customHeight="1" thickBot="1">
      <c r="A26" s="223"/>
      <c r="B26" s="476"/>
      <c r="C26" s="477"/>
      <c r="D26" s="225"/>
      <c r="E26" s="226"/>
      <c r="F26" s="478"/>
      <c r="G26" s="479"/>
    </row>
    <row r="27" spans="1:7" ht="30" customHeight="1" thickTop="1" thickBot="1">
      <c r="A27" s="480" t="s">
        <v>184</v>
      </c>
      <c r="B27" s="481"/>
      <c r="C27" s="481"/>
      <c r="D27" s="482"/>
      <c r="E27" s="227">
        <f>SUM(E24:E26)</f>
        <v>0</v>
      </c>
      <c r="F27" s="483"/>
      <c r="G27" s="483"/>
    </row>
    <row r="28" spans="1:7" ht="30" customHeight="1" thickBot="1">
      <c r="A28" s="461" t="s">
        <v>185</v>
      </c>
      <c r="B28" s="462"/>
      <c r="C28" s="462"/>
      <c r="D28" s="463"/>
      <c r="E28" s="228">
        <f>ROUNDDOWN(E27,-3)</f>
        <v>0</v>
      </c>
      <c r="F28" s="474"/>
      <c r="G28" s="474"/>
    </row>
    <row r="29" spans="1:7" ht="29.25" customHeight="1" thickBot="1">
      <c r="F29" s="271" t="s">
        <v>151</v>
      </c>
      <c r="G29" s="272">
        <f>E10+E19+E28</f>
        <v>0</v>
      </c>
    </row>
    <row r="30" spans="1:7" ht="29.25" customHeight="1">
      <c r="G30" s="273"/>
    </row>
    <row r="31" spans="1:7" s="28" customFormat="1" ht="62.4" customHeight="1">
      <c r="A31" s="475" t="s">
        <v>166</v>
      </c>
      <c r="B31" s="475"/>
      <c r="C31" s="475"/>
      <c r="D31" s="475"/>
      <c r="E31" s="475"/>
      <c r="F31" s="475"/>
      <c r="G31" s="475"/>
    </row>
  </sheetData>
  <mergeCells count="41">
    <mergeCell ref="E13:E14"/>
    <mergeCell ref="F13:G14"/>
    <mergeCell ref="F15:G15"/>
    <mergeCell ref="F16:G16"/>
    <mergeCell ref="A2:G2"/>
    <mergeCell ref="A4:A5"/>
    <mergeCell ref="B4:C5"/>
    <mergeCell ref="D4:D5"/>
    <mergeCell ref="E4:E5"/>
    <mergeCell ref="F4:F5"/>
    <mergeCell ref="G4:G5"/>
    <mergeCell ref="B6:C6"/>
    <mergeCell ref="B7:C7"/>
    <mergeCell ref="B8:C8"/>
    <mergeCell ref="A9:D9"/>
    <mergeCell ref="A10:D10"/>
    <mergeCell ref="A13:A14"/>
    <mergeCell ref="B13:B14"/>
    <mergeCell ref="C13:C14"/>
    <mergeCell ref="D13:D14"/>
    <mergeCell ref="B24:C24"/>
    <mergeCell ref="F24:G24"/>
    <mergeCell ref="B25:C25"/>
    <mergeCell ref="F25:G25"/>
    <mergeCell ref="F17:G17"/>
    <mergeCell ref="A18:D18"/>
    <mergeCell ref="F18:G18"/>
    <mergeCell ref="A19:D19"/>
    <mergeCell ref="F19:G19"/>
    <mergeCell ref="A22:A23"/>
    <mergeCell ref="B22:C23"/>
    <mergeCell ref="D22:D23"/>
    <mergeCell ref="E22:E23"/>
    <mergeCell ref="F22:G23"/>
    <mergeCell ref="A28:D28"/>
    <mergeCell ref="F28:G28"/>
    <mergeCell ref="A31:G31"/>
    <mergeCell ref="B26:C26"/>
    <mergeCell ref="F26:G26"/>
    <mergeCell ref="A27:D27"/>
    <mergeCell ref="F27:G27"/>
  </mergeCells>
  <phoneticPr fontId="1"/>
  <dataValidations count="1">
    <dataValidation type="list" allowBlank="1" showInputMessage="1" showErrorMessage="1" sqref="F6:F8" xr:uid="{31CBF193-4BF1-4711-8DC0-96239D972819}">
      <formula1>"有,無"</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Header>&amp;R（2023.04版）</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81AE-E6AD-4079-8FD8-B506BDFFE140}">
  <sheetPr>
    <pageSetUpPr fitToPage="1"/>
  </sheetPr>
  <dimension ref="A1:H16"/>
  <sheetViews>
    <sheetView workbookViewId="0"/>
  </sheetViews>
  <sheetFormatPr defaultColWidth="9" defaultRowHeight="14"/>
  <cols>
    <col min="1" max="1" width="9.08203125" style="274" customWidth="1"/>
    <col min="2" max="2" width="25.58203125" style="274" customWidth="1"/>
    <col min="3" max="3" width="8.58203125" style="274" customWidth="1"/>
    <col min="4" max="6" width="12.58203125" style="274" customWidth="1"/>
    <col min="7" max="7" width="16.08203125" style="274" customWidth="1"/>
    <col min="8" max="8" width="24.58203125" style="274" customWidth="1"/>
    <col min="9" max="16384" width="9" style="274"/>
  </cols>
  <sheetData>
    <row r="1" spans="1:8" ht="18" customHeight="1">
      <c r="G1" s="349" t="s">
        <v>135</v>
      </c>
    </row>
    <row r="2" spans="1:8" ht="30" customHeight="1">
      <c r="A2" s="507" t="s">
        <v>164</v>
      </c>
      <c r="B2" s="507"/>
      <c r="C2" s="507"/>
      <c r="D2" s="507"/>
      <c r="E2" s="507"/>
      <c r="F2" s="507"/>
      <c r="G2" s="507"/>
      <c r="H2" s="507"/>
    </row>
    <row r="3" spans="1:8" ht="15" customHeight="1">
      <c r="A3" s="275"/>
      <c r="B3" s="275"/>
      <c r="C3" s="276"/>
      <c r="D3" s="277"/>
      <c r="E3" s="277"/>
      <c r="F3" s="277"/>
      <c r="G3" s="268"/>
      <c r="H3" s="269"/>
    </row>
    <row r="4" spans="1:8" ht="24" customHeight="1" thickBot="1">
      <c r="A4" s="256"/>
      <c r="B4" s="257"/>
      <c r="C4" s="257"/>
      <c r="D4" s="257"/>
      <c r="E4" s="257"/>
      <c r="F4" s="257"/>
      <c r="G4" s="326" t="s">
        <v>179</v>
      </c>
      <c r="H4" s="258"/>
    </row>
    <row r="5" spans="1:8" ht="18" customHeight="1">
      <c r="A5" s="488" t="s">
        <v>145</v>
      </c>
      <c r="B5" s="501" t="s">
        <v>126</v>
      </c>
      <c r="C5" s="494" t="s">
        <v>146</v>
      </c>
      <c r="D5" s="495" t="s">
        <v>187</v>
      </c>
      <c r="E5" s="532" t="s">
        <v>148</v>
      </c>
      <c r="F5" s="533"/>
      <c r="G5" s="510"/>
    </row>
    <row r="6" spans="1:8" ht="18" customHeight="1" thickBot="1">
      <c r="A6" s="489"/>
      <c r="B6" s="502"/>
      <c r="C6" s="492"/>
      <c r="D6" s="496"/>
      <c r="E6" s="534"/>
      <c r="F6" s="535"/>
      <c r="G6" s="511"/>
    </row>
    <row r="7" spans="1:8" ht="24" customHeight="1" thickTop="1">
      <c r="A7" s="278"/>
      <c r="B7" s="519"/>
      <c r="C7" s="279"/>
      <c r="D7" s="280"/>
      <c r="E7" s="523"/>
      <c r="F7" s="524"/>
      <c r="G7" s="525"/>
    </row>
    <row r="8" spans="1:8" ht="24" customHeight="1">
      <c r="A8" s="316"/>
      <c r="B8" s="520"/>
      <c r="C8" s="313"/>
      <c r="D8" s="318"/>
      <c r="E8" s="526"/>
      <c r="F8" s="527"/>
      <c r="G8" s="528"/>
    </row>
    <row r="9" spans="1:8" ht="24" customHeight="1" thickBot="1">
      <c r="A9" s="315"/>
      <c r="B9" s="521"/>
      <c r="C9" s="285" t="s">
        <v>152</v>
      </c>
      <c r="D9" s="266">
        <f>SUM(D7:D8)</f>
        <v>0</v>
      </c>
      <c r="E9" s="526"/>
      <c r="F9" s="527"/>
      <c r="G9" s="528"/>
    </row>
    <row r="10" spans="1:8" ht="24" customHeight="1">
      <c r="A10" s="319"/>
      <c r="B10" s="522"/>
      <c r="C10" s="286"/>
      <c r="D10" s="317"/>
      <c r="E10" s="526"/>
      <c r="F10" s="527"/>
      <c r="G10" s="528"/>
    </row>
    <row r="11" spans="1:8" ht="24" customHeight="1">
      <c r="A11" s="281"/>
      <c r="B11" s="520"/>
      <c r="C11" s="282"/>
      <c r="D11" s="283"/>
      <c r="E11" s="526"/>
      <c r="F11" s="527"/>
      <c r="G11" s="528"/>
    </row>
    <row r="12" spans="1:8" ht="24" customHeight="1" thickBot="1">
      <c r="A12" s="284"/>
      <c r="B12" s="521"/>
      <c r="C12" s="285" t="s">
        <v>152</v>
      </c>
      <c r="D12" s="266">
        <f>SUM(D10:D11)</f>
        <v>0</v>
      </c>
      <c r="E12" s="529"/>
      <c r="F12" s="530"/>
      <c r="G12" s="531"/>
    </row>
    <row r="13" spans="1:8" ht="30" customHeight="1" thickBot="1">
      <c r="A13" s="516" t="s">
        <v>188</v>
      </c>
      <c r="B13" s="517"/>
      <c r="C13" s="518"/>
      <c r="D13" s="287">
        <f>D9+D12</f>
        <v>0</v>
      </c>
      <c r="E13" s="288"/>
      <c r="F13" s="192"/>
      <c r="G13" s="192"/>
      <c r="H13" s="58"/>
    </row>
    <row r="14" spans="1:8" ht="30" customHeight="1" thickBot="1">
      <c r="A14" s="513" t="s">
        <v>153</v>
      </c>
      <c r="B14" s="514"/>
      <c r="C14" s="514"/>
      <c r="D14" s="228">
        <f>ROUNDDOWN(D13,-3)</f>
        <v>0</v>
      </c>
      <c r="E14" s="269"/>
      <c r="F14" s="58"/>
      <c r="G14" s="58"/>
      <c r="H14" s="58"/>
    </row>
    <row r="15" spans="1:8" ht="18" customHeight="1">
      <c r="A15" s="276"/>
      <c r="B15" s="289"/>
      <c r="C15" s="515"/>
      <c r="D15" s="515"/>
      <c r="E15" s="515"/>
      <c r="F15" s="515"/>
      <c r="G15" s="515"/>
      <c r="H15" s="515"/>
    </row>
    <row r="16" spans="1:8" ht="85.25" customHeight="1">
      <c r="A16" s="512" t="s">
        <v>165</v>
      </c>
      <c r="B16" s="512"/>
      <c r="C16" s="512"/>
      <c r="D16" s="512"/>
      <c r="E16" s="512"/>
      <c r="F16" s="512"/>
      <c r="G16" s="512"/>
      <c r="H16" s="350"/>
    </row>
  </sheetData>
  <mergeCells count="18">
    <mergeCell ref="A2:H2"/>
    <mergeCell ref="A5:A6"/>
    <mergeCell ref="B5:B6"/>
    <mergeCell ref="C5:C6"/>
    <mergeCell ref="D5:D6"/>
    <mergeCell ref="E5:G6"/>
    <mergeCell ref="A16:G16"/>
    <mergeCell ref="A14:C14"/>
    <mergeCell ref="C15:H15"/>
    <mergeCell ref="A13:C13"/>
    <mergeCell ref="B7:B9"/>
    <mergeCell ref="B10:B12"/>
    <mergeCell ref="E7:G7"/>
    <mergeCell ref="E8:G8"/>
    <mergeCell ref="E9:G9"/>
    <mergeCell ref="E10:G10"/>
    <mergeCell ref="E11:G11"/>
    <mergeCell ref="E12:G12"/>
  </mergeCells>
  <phoneticPr fontId="1"/>
  <pageMargins left="0.70866141732283472" right="0.70866141732283472" top="0.74803149606299213" bottom="0.74803149606299213" header="0.31496062992125984" footer="0.31496062992125984"/>
  <pageSetup paperSize="9" fitToHeight="0" orientation="landscape" r:id="rId1"/>
  <headerFooter>
    <oddHeader>&amp;R（2023.04版）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C191-6EBE-41D3-86D6-84033741E2DA}">
  <sheetPr>
    <pageSetUpPr fitToPage="1"/>
  </sheetPr>
  <dimension ref="A1:E39"/>
  <sheetViews>
    <sheetView workbookViewId="0"/>
  </sheetViews>
  <sheetFormatPr defaultColWidth="9" defaultRowHeight="14"/>
  <cols>
    <col min="1" max="1" width="14.58203125" style="352" customWidth="1"/>
    <col min="2" max="2" width="24.5" style="352" customWidth="1"/>
    <col min="3" max="3" width="14.58203125" style="353" customWidth="1"/>
    <col min="4" max="4" width="48.58203125" style="352" customWidth="1"/>
    <col min="5" max="16384" width="9" style="352"/>
  </cols>
  <sheetData>
    <row r="1" spans="1:4" ht="18" customHeight="1">
      <c r="A1" s="357"/>
      <c r="B1" s="357"/>
      <c r="C1" s="376"/>
      <c r="D1" s="402" t="s">
        <v>194</v>
      </c>
    </row>
    <row r="2" spans="1:4" ht="24" customHeight="1">
      <c r="A2" s="547" t="s">
        <v>219</v>
      </c>
      <c r="B2" s="547"/>
      <c r="C2" s="547"/>
      <c r="D2" s="547"/>
    </row>
    <row r="3" spans="1:4" ht="24" customHeight="1" thickBot="1">
      <c r="A3" s="357" t="s">
        <v>220</v>
      </c>
      <c r="B3" s="357"/>
      <c r="C3" s="376"/>
      <c r="D3" s="401"/>
    </row>
    <row r="4" spans="1:4" ht="30" customHeight="1" thickBot="1">
      <c r="A4" s="539" t="s">
        <v>218</v>
      </c>
      <c r="B4" s="540"/>
      <c r="C4" s="400" t="s">
        <v>217</v>
      </c>
      <c r="D4" s="399" t="s">
        <v>216</v>
      </c>
    </row>
    <row r="5" spans="1:4" ht="24" customHeight="1" thickTop="1">
      <c r="A5" s="548" t="s">
        <v>215</v>
      </c>
      <c r="B5" s="398" t="s">
        <v>214</v>
      </c>
      <c r="C5" s="372"/>
      <c r="D5" s="397"/>
    </row>
    <row r="6" spans="1:4" ht="24" customHeight="1">
      <c r="A6" s="549"/>
      <c r="B6" s="396" t="s">
        <v>213</v>
      </c>
      <c r="C6" s="369"/>
      <c r="D6" s="388"/>
    </row>
    <row r="7" spans="1:4" ht="24" customHeight="1">
      <c r="A7" s="549"/>
      <c r="B7" s="395" t="s">
        <v>212</v>
      </c>
      <c r="C7" s="394"/>
      <c r="D7" s="388"/>
    </row>
    <row r="8" spans="1:4" ht="24" customHeight="1">
      <c r="A8" s="549"/>
      <c r="B8" s="357" t="s">
        <v>211</v>
      </c>
      <c r="C8" s="366"/>
      <c r="D8" s="388"/>
    </row>
    <row r="9" spans="1:4" ht="24" customHeight="1" thickBot="1">
      <c r="A9" s="549"/>
      <c r="B9" s="384"/>
      <c r="C9" s="383"/>
      <c r="D9" s="382"/>
    </row>
    <row r="10" spans="1:4" ht="24" customHeight="1" thickTop="1" thickBot="1">
      <c r="A10" s="550"/>
      <c r="B10" s="391" t="s">
        <v>152</v>
      </c>
      <c r="C10" s="390">
        <f>SUM(C5:C9)</f>
        <v>0</v>
      </c>
      <c r="D10" s="379"/>
    </row>
    <row r="11" spans="1:4" ht="24" customHeight="1">
      <c r="A11" s="551" t="s">
        <v>210</v>
      </c>
      <c r="B11" s="387" t="s">
        <v>209</v>
      </c>
      <c r="C11" s="386"/>
      <c r="D11" s="385"/>
    </row>
    <row r="12" spans="1:4" ht="24" customHeight="1">
      <c r="A12" s="549"/>
      <c r="B12" s="396" t="s">
        <v>208</v>
      </c>
      <c r="C12" s="369"/>
      <c r="D12" s="388"/>
    </row>
    <row r="13" spans="1:4" ht="24" customHeight="1">
      <c r="A13" s="549"/>
      <c r="B13" s="357" t="s">
        <v>207</v>
      </c>
      <c r="C13" s="366"/>
      <c r="D13" s="388"/>
    </row>
    <row r="14" spans="1:4" ht="24" customHeight="1">
      <c r="A14" s="549"/>
      <c r="B14" s="395" t="s">
        <v>206</v>
      </c>
      <c r="C14" s="394"/>
      <c r="D14" s="388"/>
    </row>
    <row r="15" spans="1:4" ht="24" customHeight="1">
      <c r="A15" s="549"/>
      <c r="B15" s="393" t="s">
        <v>205</v>
      </c>
      <c r="C15" s="392"/>
      <c r="D15" s="388"/>
    </row>
    <row r="16" spans="1:4" ht="24" customHeight="1" thickBot="1">
      <c r="A16" s="549"/>
      <c r="B16" s="384"/>
      <c r="C16" s="383"/>
      <c r="D16" s="382"/>
    </row>
    <row r="17" spans="1:5" ht="24" customHeight="1" thickTop="1" thickBot="1">
      <c r="A17" s="550"/>
      <c r="B17" s="391" t="s">
        <v>152</v>
      </c>
      <c r="C17" s="390">
        <f>SUM(C11:C16)</f>
        <v>0</v>
      </c>
      <c r="D17" s="379"/>
    </row>
    <row r="18" spans="1:5" ht="24" customHeight="1">
      <c r="A18" s="545" t="s">
        <v>204</v>
      </c>
      <c r="B18" s="387"/>
      <c r="C18" s="386"/>
      <c r="D18" s="385"/>
    </row>
    <row r="19" spans="1:5" ht="24" customHeight="1">
      <c r="A19" s="545"/>
      <c r="B19" s="389"/>
      <c r="C19" s="366"/>
      <c r="D19" s="388"/>
    </row>
    <row r="20" spans="1:5" ht="24" customHeight="1" thickBot="1">
      <c r="A20" s="545"/>
      <c r="B20" s="384"/>
      <c r="C20" s="383"/>
      <c r="D20" s="382"/>
    </row>
    <row r="21" spans="1:5" ht="24" customHeight="1" thickTop="1" thickBot="1">
      <c r="A21" s="546"/>
      <c r="B21" s="381" t="s">
        <v>152</v>
      </c>
      <c r="C21" s="380">
        <f>SUM(C18:C20)</f>
        <v>0</v>
      </c>
      <c r="D21" s="379"/>
    </row>
    <row r="22" spans="1:5" ht="24" customHeight="1">
      <c r="A22" s="545" t="s">
        <v>203</v>
      </c>
      <c r="B22" s="387"/>
      <c r="C22" s="386"/>
      <c r="D22" s="385"/>
    </row>
    <row r="23" spans="1:5" ht="24" customHeight="1" thickBot="1">
      <c r="A23" s="545"/>
      <c r="B23" s="384"/>
      <c r="C23" s="383"/>
      <c r="D23" s="382"/>
    </row>
    <row r="24" spans="1:5" ht="24" customHeight="1" thickTop="1" thickBot="1">
      <c r="A24" s="546"/>
      <c r="B24" s="381" t="s">
        <v>152</v>
      </c>
      <c r="C24" s="380">
        <f>SUM(C22:C23)</f>
        <v>0</v>
      </c>
      <c r="D24" s="379"/>
    </row>
    <row r="25" spans="1:5" ht="30" customHeight="1" thickBot="1">
      <c r="A25" s="461" t="s">
        <v>222</v>
      </c>
      <c r="B25" s="463"/>
      <c r="C25" s="378">
        <f>C10+C17+C24</f>
        <v>0</v>
      </c>
      <c r="D25" s="256"/>
    </row>
    <row r="26" spans="1:5" ht="30" customHeight="1" thickBot="1">
      <c r="A26" s="513" t="s">
        <v>153</v>
      </c>
      <c r="B26" s="514"/>
      <c r="C26" s="378">
        <f>ROUNDDOWN(C25,-3)</f>
        <v>0</v>
      </c>
      <c r="D26" s="377"/>
    </row>
    <row r="27" spans="1:5" ht="15" customHeight="1">
      <c r="A27" s="357"/>
      <c r="B27" s="357"/>
      <c r="C27" s="376"/>
      <c r="D27" s="357"/>
    </row>
    <row r="28" spans="1:5" ht="20.149999999999999" customHeight="1" thickBot="1">
      <c r="A28" s="357" t="s">
        <v>202</v>
      </c>
      <c r="B28" s="357"/>
      <c r="C28" s="375"/>
      <c r="D28" s="357"/>
      <c r="E28" s="357"/>
    </row>
    <row r="29" spans="1:5" ht="20.149999999999999" customHeight="1" thickBot="1">
      <c r="A29" s="539" t="s">
        <v>201</v>
      </c>
      <c r="B29" s="540"/>
      <c r="C29" s="374" t="s">
        <v>200</v>
      </c>
      <c r="D29" s="373" t="s">
        <v>199</v>
      </c>
      <c r="E29" s="373" t="s">
        <v>198</v>
      </c>
    </row>
    <row r="30" spans="1:5" ht="20.149999999999999" customHeight="1" thickTop="1">
      <c r="A30" s="541"/>
      <c r="B30" s="542"/>
      <c r="C30" s="372"/>
      <c r="D30" s="371"/>
      <c r="E30" s="370"/>
    </row>
    <row r="31" spans="1:5" ht="20.149999999999999" customHeight="1">
      <c r="A31" s="543"/>
      <c r="B31" s="544"/>
      <c r="C31" s="369"/>
      <c r="D31" s="368"/>
      <c r="E31" s="367"/>
    </row>
    <row r="32" spans="1:5" ht="20.149999999999999" customHeight="1">
      <c r="A32" s="543"/>
      <c r="B32" s="544"/>
      <c r="C32" s="366"/>
      <c r="D32" s="365"/>
      <c r="E32" s="364"/>
    </row>
    <row r="33" spans="1:5" ht="20.149999999999999" customHeight="1" thickBot="1">
      <c r="A33" s="536"/>
      <c r="B33" s="537"/>
      <c r="C33" s="363"/>
      <c r="D33" s="362"/>
      <c r="E33" s="361"/>
    </row>
    <row r="34" spans="1:5" ht="20.149999999999999" customHeight="1" thickBot="1">
      <c r="A34" s="461" t="s">
        <v>222</v>
      </c>
      <c r="B34" s="463"/>
      <c r="C34" s="360">
        <f>SUM(C30:C33)</f>
        <v>0</v>
      </c>
      <c r="D34" s="245"/>
      <c r="E34" s="357"/>
    </row>
    <row r="35" spans="1:5" ht="20.149999999999999" customHeight="1" thickBot="1">
      <c r="A35" s="461" t="s">
        <v>197</v>
      </c>
      <c r="B35" s="462"/>
      <c r="C35" s="360">
        <f>ROUNDDOWN(C34, -3)</f>
        <v>0</v>
      </c>
      <c r="D35" s="359"/>
      <c r="E35" s="357"/>
    </row>
    <row r="36" spans="1:5" ht="18.75" customHeight="1" thickBot="1">
      <c r="A36" s="357"/>
      <c r="B36" s="357"/>
      <c r="C36" s="358"/>
      <c r="D36" s="357"/>
    </row>
    <row r="37" spans="1:5" ht="29.5" customHeight="1" thickBot="1">
      <c r="B37" s="356" t="s">
        <v>196</v>
      </c>
      <c r="C37" s="355">
        <f>C26+C35</f>
        <v>0</v>
      </c>
    </row>
    <row r="38" spans="1:5">
      <c r="C38" s="354"/>
    </row>
    <row r="39" spans="1:5" ht="76.5" customHeight="1">
      <c r="A39" s="538" t="s">
        <v>221</v>
      </c>
      <c r="B39" s="538"/>
      <c r="C39" s="538"/>
      <c r="D39" s="538"/>
    </row>
  </sheetData>
  <mergeCells count="16">
    <mergeCell ref="A22:A24"/>
    <mergeCell ref="A2:D2"/>
    <mergeCell ref="A4:B4"/>
    <mergeCell ref="A5:A10"/>
    <mergeCell ref="A11:A17"/>
    <mergeCell ref="A18:A21"/>
    <mergeCell ref="A33:B33"/>
    <mergeCell ref="A34:B34"/>
    <mergeCell ref="A35:B35"/>
    <mergeCell ref="A39:D39"/>
    <mergeCell ref="A25:B25"/>
    <mergeCell ref="A26:B26"/>
    <mergeCell ref="A29:B29"/>
    <mergeCell ref="A30:B30"/>
    <mergeCell ref="A31:B31"/>
    <mergeCell ref="A32:B32"/>
  </mergeCells>
  <phoneticPr fontId="1"/>
  <pageMargins left="0.70866141732283472" right="0.70866141732283472" top="0.74803149606299213" bottom="0.74803149606299213" header="0.31496062992125984" footer="0.31496062992125984"/>
  <pageSetup paperSize="9" scale="73" fitToHeight="0" orientation="portrait" r:id="rId1"/>
  <headerFooter>
    <oddHeader>&amp;R（2023.04版）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7A94-81D8-4A60-A0B7-9651ECDF01FF}">
  <sheetPr>
    <pageSetUpPr fitToPage="1"/>
  </sheetPr>
  <dimension ref="A1:E15"/>
  <sheetViews>
    <sheetView view="pageBreakPreview" zoomScale="90" zoomScaleNormal="100" zoomScaleSheetLayoutView="90" workbookViewId="0"/>
  </sheetViews>
  <sheetFormatPr defaultColWidth="9" defaultRowHeight="14"/>
  <cols>
    <col min="1" max="1" width="25.58203125" style="254" customWidth="1"/>
    <col min="2" max="2" width="34.08203125" style="254" customWidth="1"/>
    <col min="3" max="3" width="9.5" style="254" bestFit="1" customWidth="1"/>
    <col min="4" max="4" width="21.08203125" style="254" customWidth="1"/>
    <col min="5" max="5" width="3.33203125" style="254" customWidth="1"/>
    <col min="6" max="16384" width="9" style="229"/>
  </cols>
  <sheetData>
    <row r="1" spans="1:5">
      <c r="B1" s="290"/>
      <c r="C1" s="290"/>
      <c r="D1" s="291" t="s">
        <v>225</v>
      </c>
    </row>
    <row r="2" spans="1:5" ht="24.75" customHeight="1">
      <c r="A2" s="254" t="s">
        <v>154</v>
      </c>
      <c r="B2" s="291" t="s">
        <v>155</v>
      </c>
      <c r="C2" s="292"/>
      <c r="D2" s="292"/>
    </row>
    <row r="4" spans="1:5" ht="135.75" customHeight="1"/>
    <row r="5" spans="1:5" ht="156" customHeight="1"/>
    <row r="6" spans="1:5" ht="156" customHeight="1"/>
    <row r="7" spans="1:5" ht="107.25" customHeight="1">
      <c r="A7" s="293"/>
      <c r="B7" s="293"/>
      <c r="C7" s="293"/>
      <c r="D7" s="293"/>
    </row>
    <row r="8" spans="1:5" ht="16.5">
      <c r="A8" s="294" t="s">
        <v>156</v>
      </c>
      <c r="B8" s="295"/>
      <c r="C8" s="295"/>
      <c r="D8" s="296"/>
    </row>
    <row r="9" spans="1:5" ht="84.75" customHeight="1">
      <c r="A9" s="297"/>
      <c r="B9" s="298"/>
      <c r="C9" s="298"/>
      <c r="D9" s="299"/>
    </row>
    <row r="10" spans="1:5" ht="18.5" customHeight="1">
      <c r="A10" s="312"/>
      <c r="B10" s="312"/>
      <c r="C10" s="312"/>
      <c r="D10" s="312"/>
    </row>
    <row r="11" spans="1:5" s="302" customFormat="1" ht="19" customHeight="1">
      <c r="A11" s="300" t="s">
        <v>157</v>
      </c>
      <c r="B11" s="300"/>
      <c r="C11" s="300"/>
      <c r="D11" s="300"/>
      <c r="E11" s="301"/>
    </row>
    <row r="12" spans="1:5" s="302" customFormat="1" ht="19" customHeight="1">
      <c r="A12" s="300" t="s">
        <v>158</v>
      </c>
      <c r="B12" s="300"/>
      <c r="C12" s="300"/>
      <c r="D12" s="300"/>
      <c r="E12" s="301"/>
    </row>
    <row r="13" spans="1:5" s="302" customFormat="1" ht="40.5" customHeight="1">
      <c r="A13" s="552" t="s">
        <v>159</v>
      </c>
      <c r="B13" s="552"/>
      <c r="C13" s="552"/>
      <c r="D13" s="552"/>
      <c r="E13" s="301"/>
    </row>
    <row r="14" spans="1:5" s="302" customFormat="1" ht="35.15" customHeight="1">
      <c r="A14" s="552" t="s">
        <v>160</v>
      </c>
      <c r="B14" s="552"/>
      <c r="C14" s="552"/>
      <c r="D14" s="552"/>
      <c r="E14" s="301"/>
    </row>
    <row r="15" spans="1:5" s="302" customFormat="1" ht="17.25" customHeight="1">
      <c r="A15" s="300" t="s">
        <v>161</v>
      </c>
      <c r="B15" s="300"/>
      <c r="C15" s="300"/>
      <c r="D15" s="300"/>
      <c r="E15" s="301"/>
    </row>
  </sheetData>
  <mergeCells count="2">
    <mergeCell ref="A13:D13"/>
    <mergeCell ref="A14:D14"/>
  </mergeCells>
  <phoneticPr fontId="1"/>
  <pageMargins left="0.70866141732283472" right="0.70866141732283472" top="0.74803149606299213" bottom="0.74803149606299213" header="0.31496062992125984" footer="0.31496062992125984"/>
  <pageSetup paperSize="9" scale="87" fitToHeight="0" orientation="portrait" r:id="rId1"/>
  <headerFooter>
    <oddHeader>&amp;R（2023.04版）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従事者基礎情報</vt:lpstr>
      <vt:lpstr>様式４ 内訳書</vt:lpstr>
      <vt:lpstr>様式５ 流用明細</vt:lpstr>
      <vt:lpstr>様式６ 直接人件費明細書 </vt:lpstr>
      <vt:lpstr>様式７ 業務従事者名簿 </vt:lpstr>
      <vt:lpstr>様式８ その他原価及び管理費等</vt:lpstr>
      <vt:lpstr>様式9 一般業務費</vt:lpstr>
      <vt:lpstr>様式10一般業務費出納簿 </vt:lpstr>
      <vt:lpstr>様式11 通訳傭上費・報告書作成費</vt:lpstr>
      <vt:lpstr>様式12 機材費</vt:lpstr>
      <vt:lpstr>様式13国内再委託費</vt:lpstr>
      <vt:lpstr>様式1４ 国内業務費</vt:lpstr>
      <vt:lpstr>【参考】様式15証書添付台紙 </vt:lpstr>
      <vt:lpstr>'様式1４ 国内業務費'!at15cl2it1</vt:lpstr>
      <vt:lpstr>'【参考】様式15証書添付台紙 '!Print_Area</vt:lpstr>
      <vt:lpstr>'様式10一般業務費出納簿 '!Print_Area</vt:lpstr>
      <vt:lpstr>'様式12 機材費'!Print_Area</vt:lpstr>
      <vt:lpstr>様式13国内再委託費!Print_Area</vt:lpstr>
      <vt:lpstr>'様式1４ 国内業務費'!Print_Area</vt:lpstr>
      <vt:lpstr>'様式４ 内訳書'!Print_Area</vt:lpstr>
      <vt:lpstr>'様式６ 直接人件費明細書 '!Print_Area</vt:lpstr>
      <vt:lpstr>'様式７ 業務従事者名簿 '!Print_Area</vt:lpstr>
      <vt:lpstr>従事者基礎情報</vt:lpstr>
      <vt:lpstr>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2023-03-13T06:49:47Z</cp:lastPrinted>
  <dcterms:created xsi:type="dcterms:W3CDTF">2015-09-16T23:33:35Z</dcterms:created>
  <dcterms:modified xsi:type="dcterms:W3CDTF">2023-03-13T06:49:50Z</dcterms:modified>
  <cp:category/>
  <cp:contentStatus/>
</cp:coreProperties>
</file>