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5" yWindow="-60" windowWidth="16965" windowHeight="11730" tabRatio="785"/>
  </bookViews>
  <sheets>
    <sheet name="入力方法" sheetId="29" r:id="rId1"/>
    <sheet name="従事者明細" sheetId="11" r:id="rId2"/>
    <sheet name=" 表紙2" sheetId="17" state="hidden" r:id="rId3"/>
    <sheet name="表紙" sheetId="27" state="hidden" r:id="rId4"/>
    <sheet name="内訳書" sheetId="28" r:id="rId5"/>
    <sheet name="旅費１ " sheetId="20" r:id="rId6"/>
    <sheet name="旅費２" sheetId="21" r:id="rId7"/>
    <sheet name="一般業務費" sheetId="22" r:id="rId8"/>
    <sheet name="成果品作成費" sheetId="23" r:id="rId9"/>
    <sheet name="再委託費" sheetId="24" r:id="rId10"/>
    <sheet name="直接人件費" sheetId="25" r:id="rId11"/>
    <sheet name="その他原価・一般管理費等" sheetId="26" r:id="rId12"/>
    <sheet name="業務従事者名簿" sheetId="12" state="hidden" r:id="rId13"/>
    <sheet name="年度毎内訳" sheetId="19" r:id="rId14"/>
  </sheets>
  <externalReferences>
    <externalReference r:id="rId15"/>
    <externalReference r:id="rId16"/>
    <externalReference r:id="rId17"/>
    <externalReference r:id="rId18"/>
  </externalReferences>
  <definedNames>
    <definedName name="_xlnm.Print_Area" localSheetId="11">その他原価・一般管理費等!$A$1:$K$23</definedName>
    <definedName name="_xlnm.Print_Area" localSheetId="7">一般業務費!$A$1:$F$10</definedName>
    <definedName name="_xlnm.Print_Area" localSheetId="12">業務従事者名簿!$A$1:$I$29</definedName>
    <definedName name="_xlnm.Print_Area" localSheetId="9">再委託費!$A$1:$F$10</definedName>
    <definedName name="_xlnm.Print_Area" localSheetId="1">従事者明細!$A$1:$I$11</definedName>
    <definedName name="_xlnm.Print_Area" localSheetId="8">成果品作成費!$A$1:$G$13</definedName>
    <definedName name="_xlnm.Print_Area" localSheetId="10">直接人件費!$A$1:$J$53</definedName>
    <definedName name="_xlnm.Print_Area" localSheetId="4">内訳書!$A$1:$H$44</definedName>
    <definedName name="_xlnm.Print_Area" localSheetId="0">入力方法!$A$1:$K$30</definedName>
    <definedName name="_xlnm.Print_Area" localSheetId="13">年度毎内訳!$A$1:$I$22</definedName>
    <definedName name="_xlnm.Print_Area" localSheetId="3">表紙!$A$1:$J$43</definedName>
    <definedName name="_xlnm.Print_Area" localSheetId="5">'旅費１ '!$A$1:$X$31</definedName>
    <definedName name="_xlnm.Print_Area" localSheetId="6">旅費２!$A$1:$F$9</definedName>
    <definedName name="_xlnm.Print_Titles" localSheetId="12">業務従事者名簿!$1:$4</definedName>
    <definedName name="Z_10FF6128_C413_492A_97F7_F629334DAAC5_.wvu.PrintArea" localSheetId="13" hidden="1">年度毎内訳!$A$1:$D$22</definedName>
    <definedName name="Z_23354667_189C_4570_A62C_5B2458A64BD0_.wvu.PrintArea" localSheetId="13" hidden="1">年度毎内訳!$A$1:$D$22</definedName>
    <definedName name="契約" localSheetId="0">[1]内訳書!$O$7:$O$10</definedName>
    <definedName name="契約" localSheetId="13">#REF!</definedName>
    <definedName name="契約">内訳書!$O$7:$O$10</definedName>
    <definedName name="契約金額" localSheetId="0">入力方法!$P$2:$P$4</definedName>
    <definedName name="契約金額">#REF!</definedName>
    <definedName name="経路" localSheetId="13">#REF!</definedName>
    <definedName name="経路">#REF!</definedName>
    <definedName name="見積">#REF!</definedName>
    <definedName name="見積金額">#REF!</definedName>
    <definedName name="処理">[2]単価!$G$3:$G$6</definedName>
    <definedName name="打合簿" localSheetId="0">[3]単価・従事者明細!$U$3:$U$4</definedName>
    <definedName name="打合簿">[4]単価・従事者明細!$U$3:$U$4</definedName>
    <definedName name="内外選択">[2]単価!$F$3:$F$4</definedName>
    <definedName name="分類" localSheetId="0">[1]従事者明細!$K$3:$K$6</definedName>
    <definedName name="分類" localSheetId="13">従事者明細!$K$3:$K$6</definedName>
    <definedName name="分類">従事者明細!$K$3:$K$6</definedName>
    <definedName name="様式番号">[4]単価・従事者明細!$S$3:$S$30</definedName>
  </definedNames>
  <calcPr calcId="145621"/>
</workbook>
</file>

<file path=xl/calcChain.xml><?xml version="1.0" encoding="utf-8"?>
<calcChain xmlns="http://schemas.openxmlformats.org/spreadsheetml/2006/main">
  <c r="C5" i="19" l="1"/>
  <c r="C4" i="19"/>
  <c r="H22" i="19" l="1"/>
  <c r="B9" i="28" l="1"/>
  <c r="J1" i="26" l="1"/>
  <c r="J1" i="25"/>
  <c r="F1" i="24"/>
  <c r="G1" i="23"/>
  <c r="F1" i="22"/>
  <c r="F1" i="21"/>
  <c r="X1" i="20"/>
  <c r="G1" i="28"/>
  <c r="B2" i="20"/>
  <c r="F20" i="19" l="1"/>
  <c r="G20" i="19"/>
  <c r="E20" i="19"/>
  <c r="F8" i="19"/>
  <c r="G8" i="19"/>
  <c r="E8" i="19"/>
  <c r="H9" i="19"/>
  <c r="F9" i="19"/>
  <c r="G9" i="19"/>
  <c r="E9" i="19"/>
  <c r="A3" i="28" l="1"/>
  <c r="D24" i="20" l="1"/>
  <c r="C24" i="20"/>
  <c r="B24" i="20"/>
  <c r="D23" i="20"/>
  <c r="C23" i="20"/>
  <c r="B23" i="20"/>
  <c r="D22" i="20"/>
  <c r="C22" i="20"/>
  <c r="B22" i="20"/>
  <c r="D21" i="20"/>
  <c r="C21" i="20"/>
  <c r="B21" i="20"/>
  <c r="D20" i="20"/>
  <c r="C20" i="20"/>
  <c r="B20" i="20"/>
  <c r="D19" i="20"/>
  <c r="C19" i="20"/>
  <c r="B19" i="20"/>
  <c r="D18" i="20"/>
  <c r="C18" i="20"/>
  <c r="B18" i="20"/>
  <c r="D17" i="20"/>
  <c r="C17" i="20"/>
  <c r="B17" i="20"/>
  <c r="D16" i="20"/>
  <c r="C16" i="20"/>
  <c r="B16" i="20"/>
  <c r="F6" i="23"/>
  <c r="F7" i="23"/>
  <c r="F8" i="23"/>
  <c r="F9" i="23"/>
  <c r="F10" i="23"/>
  <c r="U17" i="20" l="1"/>
  <c r="T17" i="20"/>
  <c r="U19" i="20"/>
  <c r="T19" i="20"/>
  <c r="U20" i="20"/>
  <c r="T20" i="20"/>
  <c r="U21" i="20"/>
  <c r="T21" i="20"/>
  <c r="U22" i="20"/>
  <c r="T22" i="20"/>
  <c r="U23" i="20"/>
  <c r="T23" i="20"/>
  <c r="U24" i="20"/>
  <c r="T24" i="20"/>
  <c r="U18" i="20"/>
  <c r="T18" i="20"/>
  <c r="P19" i="20"/>
  <c r="O20" i="20"/>
  <c r="O21" i="20"/>
  <c r="O22" i="20"/>
  <c r="O23" i="20"/>
  <c r="O24" i="20"/>
  <c r="U16" i="20"/>
  <c r="T16" i="20"/>
  <c r="P16" i="20"/>
  <c r="V16" i="20" s="1"/>
  <c r="X17" i="20"/>
  <c r="Q17" i="20"/>
  <c r="M17" i="20"/>
  <c r="N17" i="20"/>
  <c r="K17" i="20"/>
  <c r="R17" i="20"/>
  <c r="J17" i="20"/>
  <c r="O17" i="20"/>
  <c r="X18" i="20"/>
  <c r="M18" i="20"/>
  <c r="N18" i="20"/>
  <c r="K18" i="20"/>
  <c r="R18" i="20"/>
  <c r="Q18" i="20"/>
  <c r="J18" i="20"/>
  <c r="P17" i="20"/>
  <c r="O18" i="20"/>
  <c r="X19" i="20"/>
  <c r="Q19" i="20"/>
  <c r="J19" i="20"/>
  <c r="K19" i="20"/>
  <c r="R19" i="20"/>
  <c r="M19" i="20"/>
  <c r="N19" i="20"/>
  <c r="K16" i="20"/>
  <c r="R16" i="20"/>
  <c r="Q16" i="20"/>
  <c r="M16" i="20"/>
  <c r="N16" i="20"/>
  <c r="J16" i="20"/>
  <c r="P18" i="20"/>
  <c r="O19" i="20"/>
  <c r="X20" i="20"/>
  <c r="K20" i="20"/>
  <c r="R20" i="20"/>
  <c r="Q20" i="20"/>
  <c r="M20" i="20"/>
  <c r="N20" i="20"/>
  <c r="J20" i="20"/>
  <c r="X21" i="20"/>
  <c r="Q21" i="20"/>
  <c r="M21" i="20"/>
  <c r="K21" i="20"/>
  <c r="R21" i="20"/>
  <c r="N21" i="20"/>
  <c r="J21" i="20"/>
  <c r="X22" i="20"/>
  <c r="M22" i="20"/>
  <c r="N22" i="20"/>
  <c r="K22" i="20"/>
  <c r="R22" i="20"/>
  <c r="Q22" i="20"/>
  <c r="J22" i="20"/>
  <c r="X23" i="20"/>
  <c r="Q23" i="20"/>
  <c r="J23" i="20"/>
  <c r="K23" i="20"/>
  <c r="R23" i="20"/>
  <c r="M23" i="20"/>
  <c r="N23" i="20"/>
  <c r="X24" i="20"/>
  <c r="K24" i="20"/>
  <c r="R24" i="20"/>
  <c r="Q24" i="20"/>
  <c r="M24" i="20"/>
  <c r="N24" i="20"/>
  <c r="J24" i="20"/>
  <c r="P20" i="20"/>
  <c r="P21" i="20"/>
  <c r="P22" i="20"/>
  <c r="P23" i="20"/>
  <c r="P24" i="20"/>
  <c r="V19" i="20"/>
  <c r="V20" i="20"/>
  <c r="V22" i="20"/>
  <c r="V24" i="20"/>
  <c r="V17" i="20"/>
  <c r="V18" i="20"/>
  <c r="V21" i="20"/>
  <c r="V23" i="20"/>
  <c r="I16" i="20"/>
  <c r="O16" i="20" s="1"/>
  <c r="X16" i="20" s="1"/>
  <c r="I17" i="20"/>
  <c r="I18" i="20"/>
  <c r="I19" i="20"/>
  <c r="I20" i="20"/>
  <c r="I21" i="20"/>
  <c r="I22" i="20"/>
  <c r="I23" i="20"/>
  <c r="I24" i="20"/>
  <c r="E7" i="24"/>
  <c r="E6" i="24"/>
  <c r="E5" i="24"/>
  <c r="E4" i="24"/>
  <c r="F5" i="23"/>
  <c r="F4" i="23"/>
  <c r="E8" i="22"/>
  <c r="E7" i="22"/>
  <c r="E6" i="22"/>
  <c r="E5" i="22"/>
  <c r="E5" i="21"/>
  <c r="E6" i="21"/>
  <c r="E7" i="21"/>
  <c r="E4" i="21"/>
  <c r="A19" i="17"/>
  <c r="D25" i="20"/>
  <c r="C25" i="20"/>
  <c r="B25" i="20"/>
  <c r="D15" i="20"/>
  <c r="C15" i="20"/>
  <c r="B15" i="20"/>
  <c r="D14" i="20"/>
  <c r="C14" i="20"/>
  <c r="B14" i="20"/>
  <c r="D13" i="20"/>
  <c r="C13" i="20"/>
  <c r="B13" i="20"/>
  <c r="D12" i="20"/>
  <c r="C12" i="20"/>
  <c r="B12" i="20"/>
  <c r="P12" i="20" l="1"/>
  <c r="U12" i="20"/>
  <c r="T12" i="20"/>
  <c r="U25" i="20"/>
  <c r="T25" i="20"/>
  <c r="U15" i="20"/>
  <c r="T15" i="20"/>
  <c r="T14" i="20"/>
  <c r="U14" i="20"/>
  <c r="T13" i="20"/>
  <c r="U13" i="20"/>
  <c r="P13" i="20"/>
  <c r="V13" i="20" s="1"/>
  <c r="V25" i="20"/>
  <c r="Q25" i="20"/>
  <c r="J25" i="20"/>
  <c r="K25" i="20"/>
  <c r="R25" i="20"/>
  <c r="M25" i="20"/>
  <c r="N25" i="20"/>
  <c r="X25" i="20"/>
  <c r="P25" i="20"/>
  <c r="Q15" i="20"/>
  <c r="J15" i="20"/>
  <c r="K15" i="20"/>
  <c r="R15" i="20"/>
  <c r="M15" i="20"/>
  <c r="N15" i="20"/>
  <c r="I13" i="20"/>
  <c r="O13" i="20" s="1"/>
  <c r="Q13" i="20"/>
  <c r="K13" i="20"/>
  <c r="M13" i="20"/>
  <c r="R13" i="20"/>
  <c r="J13" i="20"/>
  <c r="N13" i="20"/>
  <c r="J12" i="20"/>
  <c r="R12" i="20"/>
  <c r="Q12" i="20"/>
  <c r="K12" i="20"/>
  <c r="N12" i="20"/>
  <c r="M12" i="20"/>
  <c r="I25" i="20"/>
  <c r="P14" i="20"/>
  <c r="V14" i="20" s="1"/>
  <c r="M14" i="20"/>
  <c r="N14" i="20"/>
  <c r="K14" i="20"/>
  <c r="R14" i="20"/>
  <c r="Q14" i="20"/>
  <c r="J14" i="20"/>
  <c r="O25" i="20"/>
  <c r="I15" i="20"/>
  <c r="O15" i="20" s="1"/>
  <c r="P15" i="20"/>
  <c r="V15" i="20" s="1"/>
  <c r="I14" i="20"/>
  <c r="O14" i="20" s="1"/>
  <c r="V12" i="20"/>
  <c r="I12" i="20"/>
  <c r="O12" i="20" s="1"/>
  <c r="X15" i="20" l="1"/>
  <c r="X14" i="20"/>
  <c r="X13" i="20"/>
  <c r="X12" i="20"/>
  <c r="I27" i="26" l="1"/>
  <c r="I34" i="25"/>
  <c r="I35" i="25"/>
  <c r="I36" i="25"/>
  <c r="I37" i="25"/>
  <c r="I38" i="25"/>
  <c r="I39" i="25"/>
  <c r="I40" i="25"/>
  <c r="I41" i="25"/>
  <c r="I42" i="25"/>
  <c r="I43" i="25"/>
  <c r="F43" i="25"/>
  <c r="D43" i="25"/>
  <c r="G43" i="25" s="1"/>
  <c r="C43" i="25"/>
  <c r="B43" i="25"/>
  <c r="F42" i="25"/>
  <c r="D42" i="25"/>
  <c r="E42" i="25" s="1"/>
  <c r="C42" i="25"/>
  <c r="B42" i="25"/>
  <c r="F41" i="25"/>
  <c r="D41" i="25"/>
  <c r="G41" i="25" s="1"/>
  <c r="C41" i="25"/>
  <c r="B41" i="25"/>
  <c r="F40" i="25"/>
  <c r="D40" i="25"/>
  <c r="E40" i="25" s="1"/>
  <c r="C40" i="25"/>
  <c r="B40" i="25"/>
  <c r="F39" i="25"/>
  <c r="D39" i="25"/>
  <c r="G39" i="25" s="1"/>
  <c r="C39" i="25"/>
  <c r="B39" i="25"/>
  <c r="F38" i="25"/>
  <c r="D38" i="25"/>
  <c r="E38" i="25" s="1"/>
  <c r="C38" i="25"/>
  <c r="B38" i="25"/>
  <c r="F37" i="25"/>
  <c r="D37" i="25"/>
  <c r="C37" i="25"/>
  <c r="B37" i="25"/>
  <c r="F36" i="25"/>
  <c r="D36" i="25"/>
  <c r="E36" i="25" s="1"/>
  <c r="C36" i="25"/>
  <c r="B36" i="25"/>
  <c r="F35" i="25"/>
  <c r="D35" i="25"/>
  <c r="C35" i="25"/>
  <c r="B35" i="25"/>
  <c r="F34" i="25"/>
  <c r="D34" i="25"/>
  <c r="E34" i="25" s="1"/>
  <c r="C34" i="25"/>
  <c r="B34" i="25"/>
  <c r="G34" i="25" l="1"/>
  <c r="E35" i="25"/>
  <c r="G35" i="25" s="1"/>
  <c r="G36" i="25"/>
  <c r="E37" i="25"/>
  <c r="G37" i="25" s="1"/>
  <c r="G38" i="25"/>
  <c r="E39" i="25"/>
  <c r="G40" i="25"/>
  <c r="E41" i="25"/>
  <c r="G42" i="25"/>
  <c r="E43" i="25"/>
  <c r="F19" i="25"/>
  <c r="D19" i="25"/>
  <c r="G19" i="25" s="1"/>
  <c r="C19" i="25"/>
  <c r="B19" i="25"/>
  <c r="F18" i="25"/>
  <c r="D18" i="25"/>
  <c r="E18" i="25" s="1"/>
  <c r="C18" i="25"/>
  <c r="B18" i="25"/>
  <c r="F17" i="25"/>
  <c r="D17" i="25"/>
  <c r="E17" i="25" s="1"/>
  <c r="C17" i="25"/>
  <c r="B17" i="25"/>
  <c r="F16" i="25"/>
  <c r="D16" i="25"/>
  <c r="E16" i="25" s="1"/>
  <c r="C16" i="25"/>
  <c r="B16" i="25"/>
  <c r="F15" i="25"/>
  <c r="D15" i="25"/>
  <c r="G15" i="25" s="1"/>
  <c r="C15" i="25"/>
  <c r="B15" i="25"/>
  <c r="F14" i="25"/>
  <c r="D14" i="25"/>
  <c r="E14" i="25" s="1"/>
  <c r="C14" i="25"/>
  <c r="B14" i="25"/>
  <c r="F13" i="25"/>
  <c r="D13" i="25"/>
  <c r="G13" i="25" s="1"/>
  <c r="C13" i="25"/>
  <c r="B13" i="25"/>
  <c r="G14" i="25" l="1"/>
  <c r="E19" i="25"/>
  <c r="G16" i="25"/>
  <c r="G18" i="25"/>
  <c r="E13" i="25"/>
  <c r="E15" i="25"/>
  <c r="G17" i="25"/>
  <c r="I33" i="25" l="1"/>
  <c r="I32" i="25"/>
  <c r="I8" i="25"/>
  <c r="I9" i="25"/>
  <c r="I10" i="25"/>
  <c r="I11" i="25"/>
  <c r="I12" i="25"/>
  <c r="I18" i="25"/>
  <c r="I20" i="25"/>
  <c r="I21" i="25"/>
  <c r="I7" i="25"/>
  <c r="F33" i="25"/>
  <c r="D33" i="25"/>
  <c r="E33" i="25" s="1"/>
  <c r="C33" i="25"/>
  <c r="B33" i="25"/>
  <c r="F32" i="25"/>
  <c r="D32" i="25"/>
  <c r="E32" i="25" s="1"/>
  <c r="C32" i="25"/>
  <c r="B32" i="25"/>
  <c r="I28" i="26"/>
  <c r="F21" i="25"/>
  <c r="D21" i="25"/>
  <c r="C21" i="25"/>
  <c r="B21" i="25"/>
  <c r="F20" i="25"/>
  <c r="D20" i="25"/>
  <c r="E20" i="25" s="1"/>
  <c r="C20" i="25"/>
  <c r="B20" i="25"/>
  <c r="F12" i="25"/>
  <c r="D12" i="25"/>
  <c r="E12" i="25" s="1"/>
  <c r="C12" i="25"/>
  <c r="B12" i="25"/>
  <c r="F11" i="25"/>
  <c r="D11" i="25"/>
  <c r="C11" i="25"/>
  <c r="B11" i="25"/>
  <c r="F10" i="25"/>
  <c r="D10" i="25"/>
  <c r="E10" i="25" s="1"/>
  <c r="C10" i="25"/>
  <c r="B10" i="25"/>
  <c r="F9" i="25"/>
  <c r="D9" i="25"/>
  <c r="C9" i="25"/>
  <c r="B9" i="25"/>
  <c r="F8" i="25"/>
  <c r="D8" i="25"/>
  <c r="E8" i="25" s="1"/>
  <c r="C8" i="25"/>
  <c r="B8" i="25"/>
  <c r="F7" i="25"/>
  <c r="D7" i="25"/>
  <c r="E7" i="25" s="1"/>
  <c r="C7" i="25"/>
  <c r="B7" i="25"/>
  <c r="D11" i="20"/>
  <c r="C11" i="20"/>
  <c r="B11" i="20"/>
  <c r="U11" i="20" l="1"/>
  <c r="T11" i="20"/>
  <c r="Q11" i="20"/>
  <c r="N11" i="20"/>
  <c r="K11" i="20"/>
  <c r="M11" i="20"/>
  <c r="J11" i="20"/>
  <c r="R11" i="20"/>
  <c r="I11" i="20"/>
  <c r="O11" i="20" s="1"/>
  <c r="P11" i="20"/>
  <c r="V11" i="20" s="1"/>
  <c r="V26" i="20" s="1"/>
  <c r="G52" i="25"/>
  <c r="E9" i="25"/>
  <c r="G9" i="25" s="1"/>
  <c r="E11" i="25"/>
  <c r="G11" i="25" s="1"/>
  <c r="G21" i="25"/>
  <c r="E21" i="25"/>
  <c r="G33" i="25"/>
  <c r="G32" i="25"/>
  <c r="G8" i="25"/>
  <c r="G10" i="25"/>
  <c r="G12" i="25"/>
  <c r="G20" i="25"/>
  <c r="G7" i="25"/>
  <c r="F44" i="25"/>
  <c r="F22" i="25"/>
  <c r="E8" i="24"/>
  <c r="E9" i="24" s="1"/>
  <c r="F11" i="23"/>
  <c r="F12" i="23" s="1"/>
  <c r="E9" i="22"/>
  <c r="E10" i="22" s="1"/>
  <c r="C2" i="22" s="1"/>
  <c r="G21" i="28" s="1"/>
  <c r="E8" i="21"/>
  <c r="E9" i="21" s="1"/>
  <c r="W26" i="20"/>
  <c r="F26" i="20"/>
  <c r="F27" i="20" s="1"/>
  <c r="F5" i="20" s="1"/>
  <c r="E26" i="20"/>
  <c r="G51" i="25" l="1"/>
  <c r="G53" i="25" s="1"/>
  <c r="G15" i="28"/>
  <c r="X11" i="20"/>
  <c r="X26" i="20" s="1"/>
  <c r="X27" i="20" s="1"/>
  <c r="F6" i="20" s="1"/>
  <c r="G17" i="28" s="1"/>
  <c r="O26" i="20"/>
  <c r="C2" i="24"/>
  <c r="G25" i="28" s="1"/>
  <c r="D2" i="23"/>
  <c r="G23" i="28" s="1"/>
  <c r="C2" i="21"/>
  <c r="G19" i="28" s="1"/>
  <c r="G25" i="25"/>
  <c r="H52" i="25" s="1"/>
  <c r="J52" i="25" s="1"/>
  <c r="D11" i="26" s="1"/>
  <c r="I11" i="26" s="1"/>
  <c r="G24" i="25"/>
  <c r="G44" i="25"/>
  <c r="F47" i="25"/>
  <c r="G22" i="25"/>
  <c r="H19" i="19"/>
  <c r="H18" i="19"/>
  <c r="H17" i="19"/>
  <c r="H16" i="19"/>
  <c r="H15" i="19"/>
  <c r="H14" i="19"/>
  <c r="H13" i="19"/>
  <c r="H12" i="19"/>
  <c r="H11" i="19"/>
  <c r="H10" i="19"/>
  <c r="H51" i="25" l="1"/>
  <c r="J51" i="25" s="1"/>
  <c r="D6" i="26" s="1"/>
  <c r="H8" i="19"/>
  <c r="C4" i="20"/>
  <c r="G13" i="28"/>
  <c r="H53" i="25"/>
  <c r="G26" i="25"/>
  <c r="G47" i="25"/>
  <c r="G48" i="25" s="1"/>
  <c r="C2" i="25" s="1"/>
  <c r="G29" i="28" s="1"/>
  <c r="G21" i="19"/>
  <c r="G22" i="19" s="1"/>
  <c r="E21" i="19"/>
  <c r="E22" i="19" s="1"/>
  <c r="I6" i="26" l="1"/>
  <c r="D21" i="26" s="1"/>
  <c r="D22" i="26" s="1"/>
  <c r="J53" i="25"/>
  <c r="F21" i="19"/>
  <c r="F22" i="19" s="1"/>
  <c r="H21" i="19"/>
  <c r="H20" i="19"/>
  <c r="I14" i="26" l="1"/>
  <c r="I15" i="26" s="1"/>
  <c r="C2" i="26" s="1"/>
  <c r="G31" i="28" s="1"/>
  <c r="G11" i="28" s="1"/>
  <c r="I22" i="26"/>
  <c r="H6" i="12"/>
  <c r="I6" i="12"/>
  <c r="H7" i="12"/>
  <c r="I7" i="12"/>
  <c r="H8" i="12"/>
  <c r="I8" i="12"/>
  <c r="H9" i="12"/>
  <c r="I9" i="12"/>
  <c r="H10" i="12"/>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B6" i="12"/>
  <c r="C6" i="12"/>
  <c r="D6" i="12"/>
  <c r="E6" i="12"/>
  <c r="F6" i="12"/>
  <c r="G6" i="12"/>
  <c r="B7" i="12"/>
  <c r="C7" i="12"/>
  <c r="D7" i="12"/>
  <c r="E7" i="12"/>
  <c r="F7" i="12"/>
  <c r="G7" i="12"/>
  <c r="B8" i="12"/>
  <c r="C8" i="12"/>
  <c r="D8" i="12"/>
  <c r="E8" i="12"/>
  <c r="F8" i="12"/>
  <c r="G8" i="12"/>
  <c r="B9" i="12"/>
  <c r="C9" i="12"/>
  <c r="D9" i="12"/>
  <c r="E9" i="12"/>
  <c r="F9" i="12"/>
  <c r="G9" i="12"/>
  <c r="B10" i="12"/>
  <c r="C10" i="12"/>
  <c r="D10" i="12"/>
  <c r="E10" i="12"/>
  <c r="F10" i="12"/>
  <c r="G10" i="12"/>
  <c r="B11" i="12"/>
  <c r="C11" i="12"/>
  <c r="D11" i="12"/>
  <c r="E11" i="12"/>
  <c r="F11" i="12"/>
  <c r="G11" i="12"/>
  <c r="B12" i="12"/>
  <c r="C12" i="12"/>
  <c r="D12" i="12"/>
  <c r="E12" i="12"/>
  <c r="F12" i="12"/>
  <c r="G12" i="12"/>
  <c r="B13" i="12"/>
  <c r="C13" i="12"/>
  <c r="D13" i="12"/>
  <c r="E13" i="12"/>
  <c r="F13" i="12"/>
  <c r="G13" i="12"/>
  <c r="B14" i="12"/>
  <c r="C14" i="12"/>
  <c r="D14" i="12"/>
  <c r="E14" i="12"/>
  <c r="F14" i="12"/>
  <c r="G14" i="12"/>
  <c r="B15" i="12"/>
  <c r="C15" i="12"/>
  <c r="D15" i="12"/>
  <c r="E15" i="12"/>
  <c r="F15" i="12"/>
  <c r="G15" i="12"/>
  <c r="B16" i="12"/>
  <c r="C16" i="12"/>
  <c r="D16" i="12"/>
  <c r="E16" i="12"/>
  <c r="F16" i="12"/>
  <c r="G16" i="12"/>
  <c r="B17" i="12"/>
  <c r="C17" i="12"/>
  <c r="D17" i="12"/>
  <c r="E17" i="12"/>
  <c r="F17" i="12"/>
  <c r="G17" i="12"/>
  <c r="B18" i="12"/>
  <c r="C18" i="12"/>
  <c r="D18" i="12"/>
  <c r="E18" i="12"/>
  <c r="F18" i="12"/>
  <c r="G18" i="12"/>
  <c r="B19" i="12"/>
  <c r="C19" i="12"/>
  <c r="D19" i="12"/>
  <c r="E19" i="12"/>
  <c r="F19" i="12"/>
  <c r="G19" i="12"/>
  <c r="B20" i="12"/>
  <c r="C20" i="12"/>
  <c r="D20" i="12"/>
  <c r="E20" i="12"/>
  <c r="F20" i="12"/>
  <c r="G20" i="12"/>
  <c r="B21" i="12"/>
  <c r="C21" i="12"/>
  <c r="D21" i="12"/>
  <c r="E21" i="12"/>
  <c r="F21" i="12"/>
  <c r="G21" i="12"/>
  <c r="B22" i="12"/>
  <c r="C22" i="12"/>
  <c r="D22" i="12"/>
  <c r="E22" i="12"/>
  <c r="F22" i="12"/>
  <c r="G22" i="12"/>
  <c r="B23" i="12"/>
  <c r="C23" i="12"/>
  <c r="D23" i="12"/>
  <c r="E23" i="12"/>
  <c r="F23" i="12"/>
  <c r="G23" i="12"/>
  <c r="B24" i="12"/>
  <c r="C24" i="12"/>
  <c r="D24" i="12"/>
  <c r="E24" i="12"/>
  <c r="F24" i="12"/>
  <c r="G24" i="12"/>
  <c r="I5" i="12"/>
  <c r="H5" i="12"/>
  <c r="G5" i="12"/>
  <c r="F5" i="12"/>
  <c r="E5" i="12"/>
  <c r="D5" i="12"/>
  <c r="C5" i="12"/>
  <c r="B5" i="12"/>
  <c r="C3" i="20" l="1"/>
  <c r="I23" i="26"/>
  <c r="C17" i="26" s="1"/>
  <c r="G33" i="28" s="1"/>
  <c r="G35" i="28" s="1"/>
  <c r="G37" i="28" s="1"/>
  <c r="H30" i="17" s="1"/>
  <c r="H30" i="27" l="1"/>
  <c r="G39" i="28"/>
  <c r="E9" i="28" s="1"/>
  <c r="C30" i="27" s="1"/>
  <c r="C30" i="17" l="1"/>
</calcChain>
</file>

<file path=xl/comments1.xml><?xml version="1.0" encoding="utf-8"?>
<comments xmlns="http://schemas.openxmlformats.org/spreadsheetml/2006/main">
  <authors>
    <author>JICA</author>
  </authors>
  <commentList>
    <comment ref="G2" authorId="0">
      <text>
        <r>
          <rPr>
            <b/>
            <sz val="9"/>
            <color indexed="81"/>
            <rFont val="ＭＳ Ｐゴシック"/>
            <family val="3"/>
            <charset val="128"/>
          </rPr>
          <t>1955/10/10
のように入力ください</t>
        </r>
        <r>
          <rPr>
            <sz val="9"/>
            <color indexed="81"/>
            <rFont val="ＭＳ Ｐゴシック"/>
            <family val="3"/>
            <charset val="128"/>
          </rPr>
          <t xml:space="preserve">
</t>
        </r>
      </text>
    </comment>
    <comment ref="I2" authorId="0">
      <text>
        <r>
          <rPr>
            <sz val="9"/>
            <color indexed="81"/>
            <rFont val="ＭＳ Ｐゴシック"/>
            <family val="3"/>
            <charset val="128"/>
          </rPr>
          <t xml:space="preserve">大学卒、大学院卒の２項目ある方がいらっしますので、セルの書式は設定していません。
</t>
        </r>
      </text>
    </comment>
  </commentList>
</comments>
</file>

<file path=xl/sharedStrings.xml><?xml version="1.0" encoding="utf-8"?>
<sst xmlns="http://schemas.openxmlformats.org/spreadsheetml/2006/main" count="333" uniqueCount="246">
  <si>
    <t>２．</t>
  </si>
  <si>
    <t>３．</t>
  </si>
  <si>
    <t>円</t>
    <rPh sb="0" eb="1">
      <t>エン</t>
    </rPh>
    <phoneticPr fontId="4"/>
  </si>
  <si>
    <t>日　　当（円）</t>
    <rPh sb="5" eb="6">
      <t>エン</t>
    </rPh>
    <phoneticPr fontId="4"/>
  </si>
  <si>
    <t>小計</t>
    <rPh sb="0" eb="2">
      <t>ショウケイ</t>
    </rPh>
    <phoneticPr fontId="2"/>
  </si>
  <si>
    <t>合計</t>
    <rPh sb="0" eb="2">
      <t>ゴウケイ</t>
    </rPh>
    <phoneticPr fontId="2"/>
  </si>
  <si>
    <t>所属分類</t>
    <rPh sb="0" eb="2">
      <t>ショゾク</t>
    </rPh>
    <rPh sb="2" eb="4">
      <t>ブンルイ</t>
    </rPh>
    <phoneticPr fontId="2"/>
  </si>
  <si>
    <t>Ａ</t>
    <phoneticPr fontId="2"/>
  </si>
  <si>
    <t>Ｂ</t>
    <phoneticPr fontId="2"/>
  </si>
  <si>
    <t>一般管理費率等</t>
    <rPh sb="0" eb="2">
      <t>イッパン</t>
    </rPh>
    <rPh sb="2" eb="5">
      <t>カンリヒ</t>
    </rPh>
    <rPh sb="5" eb="6">
      <t>リツ</t>
    </rPh>
    <rPh sb="6" eb="7">
      <t>トウ</t>
    </rPh>
    <phoneticPr fontId="2"/>
  </si>
  <si>
    <t>金　額（円）</t>
    <rPh sb="4" eb="5">
      <t>エン</t>
    </rPh>
    <phoneticPr fontId="4"/>
  </si>
  <si>
    <t>単　価（円）</t>
    <rPh sb="4" eb="5">
      <t>エン</t>
    </rPh>
    <phoneticPr fontId="4"/>
  </si>
  <si>
    <t>格付</t>
    <rPh sb="0" eb="1">
      <t>カク</t>
    </rPh>
    <rPh sb="1" eb="2">
      <t>ツ</t>
    </rPh>
    <phoneticPr fontId="2"/>
  </si>
  <si>
    <t>基準月額</t>
    <rPh sb="0" eb="2">
      <t>キジュン</t>
    </rPh>
    <rPh sb="2" eb="4">
      <t>ゲツガク</t>
    </rPh>
    <phoneticPr fontId="2"/>
  </si>
  <si>
    <t>現地業務期間
(日間)</t>
    <rPh sb="2" eb="4">
      <t>ギョウム</t>
    </rPh>
    <rPh sb="8" eb="9">
      <t>ニチ</t>
    </rPh>
    <rPh sb="9" eb="10">
      <t>カン</t>
    </rPh>
    <phoneticPr fontId="4"/>
  </si>
  <si>
    <t>その他原価率</t>
    <rPh sb="2" eb="3">
      <t>タ</t>
    </rPh>
    <rPh sb="3" eb="5">
      <t>ゲンカ</t>
    </rPh>
    <rPh sb="5" eb="6">
      <t>リツ</t>
    </rPh>
    <phoneticPr fontId="2"/>
  </si>
  <si>
    <t>事前に入力のこと</t>
    <rPh sb="0" eb="2">
      <t>ジゼン</t>
    </rPh>
    <rPh sb="3" eb="5">
      <t>ニュウリョク</t>
    </rPh>
    <phoneticPr fontId="2"/>
  </si>
  <si>
    <t>従事者キー</t>
    <rPh sb="0" eb="2">
      <t>ジュウジ</t>
    </rPh>
    <rPh sb="2" eb="3">
      <t>シャ</t>
    </rPh>
    <phoneticPr fontId="4"/>
  </si>
  <si>
    <t>従事者名</t>
    <rPh sb="0" eb="2">
      <t>ジュウジ</t>
    </rPh>
    <rPh sb="2" eb="3">
      <t>シャ</t>
    </rPh>
    <rPh sb="3" eb="4">
      <t>メイ</t>
    </rPh>
    <phoneticPr fontId="4"/>
  </si>
  <si>
    <t>担当業務</t>
    <rPh sb="0" eb="2">
      <t>タントウ</t>
    </rPh>
    <rPh sb="2" eb="4">
      <t>ギョウム</t>
    </rPh>
    <phoneticPr fontId="2"/>
  </si>
  <si>
    <t>所属先</t>
    <rPh sb="0" eb="2">
      <t>ショゾク</t>
    </rPh>
    <rPh sb="2" eb="3">
      <t>サキ</t>
    </rPh>
    <phoneticPr fontId="2"/>
  </si>
  <si>
    <t>分類</t>
    <rPh sb="0" eb="2">
      <t>ブンルイ</t>
    </rPh>
    <phoneticPr fontId="2"/>
  </si>
  <si>
    <t>格付</t>
    <rPh sb="0" eb="1">
      <t>カク</t>
    </rPh>
    <rPh sb="1" eb="2">
      <t>ヅ</t>
    </rPh>
    <phoneticPr fontId="4"/>
  </si>
  <si>
    <t>従事者キー</t>
    <rPh sb="0" eb="3">
      <t>ジュウジシャ</t>
    </rPh>
    <phoneticPr fontId="2"/>
  </si>
  <si>
    <t>A合計</t>
    <rPh sb="1" eb="3">
      <t>ゴウケイ</t>
    </rPh>
    <phoneticPr fontId="2"/>
  </si>
  <si>
    <t>B合計</t>
    <rPh sb="1" eb="3">
      <t>ゴウケイ</t>
    </rPh>
    <phoneticPr fontId="2"/>
  </si>
  <si>
    <t>A</t>
    <phoneticPr fontId="2"/>
  </si>
  <si>
    <t>B</t>
    <phoneticPr fontId="2"/>
  </si>
  <si>
    <t>C</t>
    <phoneticPr fontId="2"/>
  </si>
  <si>
    <t>航空券</t>
    <rPh sb="0" eb="3">
      <t>コウクウケン</t>
    </rPh>
    <phoneticPr fontId="2"/>
  </si>
  <si>
    <t>Y</t>
    <phoneticPr fontId="2"/>
  </si>
  <si>
    <t>業務従事者名簿　　　　　　　　　　　</t>
    <rPh sb="0" eb="2">
      <t>ギョウム</t>
    </rPh>
    <rPh sb="2" eb="5">
      <t>ジュウジシャ</t>
    </rPh>
    <rPh sb="5" eb="7">
      <t>メイボ</t>
    </rPh>
    <phoneticPr fontId="2"/>
  </si>
  <si>
    <t>氏名</t>
    <rPh sb="0" eb="2">
      <t>シメイ</t>
    </rPh>
    <phoneticPr fontId="4"/>
  </si>
  <si>
    <t>担当業務</t>
    <rPh sb="2" eb="4">
      <t>ギョウイム</t>
    </rPh>
    <phoneticPr fontId="4"/>
  </si>
  <si>
    <t>所属先</t>
  </si>
  <si>
    <t>格付</t>
  </si>
  <si>
    <r>
      <t>生年月日</t>
    </r>
    <r>
      <rPr>
        <vertAlign val="superscript"/>
        <sz val="12"/>
        <rFont val="ＭＳ ゴシック"/>
        <family val="3"/>
        <charset val="128"/>
      </rPr>
      <t>（注１）</t>
    </r>
    <rPh sb="0" eb="2">
      <t>セイネン</t>
    </rPh>
    <rPh sb="2" eb="4">
      <t>ガッピ</t>
    </rPh>
    <rPh sb="5" eb="6">
      <t>チュウ</t>
    </rPh>
    <phoneticPr fontId="2"/>
  </si>
  <si>
    <r>
      <t>最終学歴</t>
    </r>
    <r>
      <rPr>
        <vertAlign val="superscript"/>
        <sz val="12"/>
        <rFont val="ＭＳ ゴシック"/>
        <family val="3"/>
        <charset val="128"/>
      </rPr>
      <t xml:space="preserve"> (注２)</t>
    </r>
    <rPh sb="6" eb="7">
      <t>チュウ</t>
    </rPh>
    <phoneticPr fontId="4"/>
  </si>
  <si>
    <t>（注１）従来の様式から、業務従事者の同定を容易にすることを目的として、「生年月日」が追加されています。ご留意ください。</t>
    <rPh sb="1" eb="2">
      <t>チュウ</t>
    </rPh>
    <rPh sb="4" eb="6">
      <t>ジュウライ</t>
    </rPh>
    <rPh sb="7" eb="9">
      <t>ヨウシキ</t>
    </rPh>
    <rPh sb="12" eb="14">
      <t>ギョウム</t>
    </rPh>
    <rPh sb="14" eb="17">
      <t>ジュウジシャ</t>
    </rPh>
    <rPh sb="18" eb="20">
      <t>ドウテイ</t>
    </rPh>
    <rPh sb="21" eb="23">
      <t>ヨウイ</t>
    </rPh>
    <rPh sb="29" eb="31">
      <t>モクテキ</t>
    </rPh>
    <rPh sb="36" eb="38">
      <t>セイネン</t>
    </rPh>
    <rPh sb="38" eb="40">
      <t>ガッピ</t>
    </rPh>
    <rPh sb="42" eb="44">
      <t>ツイカ</t>
    </rPh>
    <rPh sb="52" eb="54">
      <t>リュウイ</t>
    </rPh>
    <phoneticPr fontId="2"/>
  </si>
  <si>
    <t>（注２）業務従事者の最終学歴（卒業年月）が大学院卒以上の場合、大学学歴と大学卒業年月もあわせて記載願います。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4"/>
  </si>
  <si>
    <r>
      <t>卒業年月</t>
    </r>
    <r>
      <rPr>
        <vertAlign val="superscript"/>
        <sz val="12"/>
        <rFont val="ＭＳ ゴシック"/>
        <family val="3"/>
        <charset val="128"/>
      </rPr>
      <t>(注２)</t>
    </r>
    <phoneticPr fontId="4"/>
  </si>
  <si>
    <t>Z</t>
    <phoneticPr fontId="2"/>
  </si>
  <si>
    <t>【付属書　Ⅳ】</t>
    <rPh sb="1" eb="4">
      <t>フゾクショ</t>
    </rPh>
    <phoneticPr fontId="2"/>
  </si>
  <si>
    <r>
      <t>生年月日</t>
    </r>
    <r>
      <rPr>
        <vertAlign val="superscript"/>
        <sz val="10"/>
        <color rgb="FF00CC00"/>
        <rFont val="ＭＳ ゴシック"/>
        <family val="3"/>
        <charset val="128"/>
      </rPr>
      <t>（注１）</t>
    </r>
    <rPh sb="0" eb="2">
      <t>セイネン</t>
    </rPh>
    <rPh sb="2" eb="4">
      <t>ガッピ</t>
    </rPh>
    <rPh sb="5" eb="6">
      <t>チュウ</t>
    </rPh>
    <phoneticPr fontId="4"/>
  </si>
  <si>
    <r>
      <t>最終学歴</t>
    </r>
    <r>
      <rPr>
        <vertAlign val="superscript"/>
        <sz val="10"/>
        <color rgb="FF00CC00"/>
        <rFont val="ＭＳ ゴシック"/>
        <family val="3"/>
        <charset val="128"/>
      </rPr>
      <t xml:space="preserve"> (注２)</t>
    </r>
    <rPh sb="6" eb="7">
      <t>チュウ</t>
    </rPh>
    <phoneticPr fontId="4"/>
  </si>
  <si>
    <t>【全体の留意事項】</t>
    <rPh sb="1" eb="3">
      <t>ゼンタイ</t>
    </rPh>
    <rPh sb="4" eb="6">
      <t>リュウイ</t>
    </rPh>
    <rPh sb="6" eb="8">
      <t>ジコウ</t>
    </rPh>
    <phoneticPr fontId="2"/>
  </si>
  <si>
    <t>各シートブルーのセル以外の必要項目に入力してください。</t>
    <rPh sb="0" eb="1">
      <t>カク</t>
    </rPh>
    <rPh sb="10" eb="12">
      <t>イガイ</t>
    </rPh>
    <rPh sb="13" eb="15">
      <t>ヒツヨウ</t>
    </rPh>
    <rPh sb="15" eb="17">
      <t>コウモク</t>
    </rPh>
    <rPh sb="18" eb="20">
      <t>ニュウリョク</t>
    </rPh>
    <phoneticPr fontId="2"/>
  </si>
  <si>
    <t>ブルーのセルは関数が入っています。</t>
    <rPh sb="7" eb="9">
      <t>カンスウ</t>
    </rPh>
    <rPh sb="10" eb="11">
      <t>ハイ</t>
    </rPh>
    <phoneticPr fontId="2"/>
  </si>
  <si>
    <t>必要項目が埋まります。</t>
    <rPh sb="0" eb="2">
      <t>ヒツヨウ</t>
    </rPh>
    <rPh sb="2" eb="4">
      <t>コウモク</t>
    </rPh>
    <rPh sb="5" eb="6">
      <t>ウ</t>
    </rPh>
    <phoneticPr fontId="2"/>
  </si>
  <si>
    <t>日当、宿泊日数、内国旅費の必要項目を入力ください。</t>
    <rPh sb="13" eb="15">
      <t>ヒツヨウ</t>
    </rPh>
    <rPh sb="15" eb="17">
      <t>コウモク</t>
    </rPh>
    <rPh sb="18" eb="20">
      <t>ニュウリョク</t>
    </rPh>
    <phoneticPr fontId="2"/>
  </si>
  <si>
    <t>業務従事者名簿は従事者キーを入力いただくことで項目が埋まります。</t>
    <rPh sb="0" eb="2">
      <t>ギョウム</t>
    </rPh>
    <rPh sb="2" eb="5">
      <t>ジュウジシャ</t>
    </rPh>
    <rPh sb="5" eb="7">
      <t>メイボ</t>
    </rPh>
    <rPh sb="8" eb="11">
      <t>ジュウジシャ</t>
    </rPh>
    <rPh sb="14" eb="16">
      <t>ニュウリョク</t>
    </rPh>
    <rPh sb="23" eb="25">
      <t>コウモク</t>
    </rPh>
    <rPh sb="26" eb="27">
      <t>ウ</t>
    </rPh>
    <phoneticPr fontId="2"/>
  </si>
  <si>
    <t>従事者明細シートに従事者名等必要項目を入力いただくと</t>
    <rPh sb="0" eb="3">
      <t>ジュウジシャ</t>
    </rPh>
    <rPh sb="3" eb="5">
      <t>メイサイ</t>
    </rPh>
    <rPh sb="9" eb="12">
      <t>ジュウジシャ</t>
    </rPh>
    <rPh sb="12" eb="13">
      <t>メイ</t>
    </rPh>
    <rPh sb="13" eb="14">
      <t>トウ</t>
    </rPh>
    <rPh sb="14" eb="16">
      <t>ヒツヨウ</t>
    </rPh>
    <rPh sb="16" eb="18">
      <t>コウモク</t>
    </rPh>
    <rPh sb="19" eb="21">
      <t>ニュウリョク</t>
    </rPh>
    <phoneticPr fontId="2"/>
  </si>
  <si>
    <t>その他原価・一般管理費を作成する数字が自動計算されます。</t>
    <rPh sb="2" eb="3">
      <t>タ</t>
    </rPh>
    <rPh sb="3" eb="5">
      <t>ゲンカ</t>
    </rPh>
    <rPh sb="6" eb="8">
      <t>イッパン</t>
    </rPh>
    <rPh sb="8" eb="11">
      <t>カンリヒ</t>
    </rPh>
    <rPh sb="12" eb="14">
      <t>サクセイ</t>
    </rPh>
    <rPh sb="16" eb="18">
      <t>スウジ</t>
    </rPh>
    <rPh sb="19" eb="21">
      <t>ジドウ</t>
    </rPh>
    <rPh sb="21" eb="23">
      <t>ケイサン</t>
    </rPh>
    <phoneticPr fontId="2"/>
  </si>
  <si>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</si>
  <si>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</si>
  <si>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（単位：千円）</t>
    <rPh sb="1" eb="3">
      <t>タンイ</t>
    </rPh>
    <rPh sb="4" eb="6">
      <t>センエン</t>
    </rPh>
    <phoneticPr fontId="31"/>
  </si>
  <si>
    <t>　　　年　月　日</t>
    <rPh sb="3" eb="4">
      <t>ネン</t>
    </rPh>
    <rPh sb="5" eb="6">
      <t>ガツ</t>
    </rPh>
    <rPh sb="7" eb="8">
      <t>ニチ</t>
    </rPh>
    <phoneticPr fontId="4"/>
  </si>
  <si>
    <t>独立行政法人国際協力機構</t>
  </si>
  <si>
    <t>契約担当役理事</t>
    <phoneticPr fontId="4"/>
  </si>
  <si>
    <t>株式会社●●●●●●</t>
    <rPh sb="0" eb="4">
      <t>カブシキガイシャ</t>
    </rPh>
    <phoneticPr fontId="4"/>
  </si>
  <si>
    <t xml:space="preserve"> 代表取締役　●●　●●   　 代表者印</t>
    <rPh sb="1" eb="3">
      <t>ダイヒョウ</t>
    </rPh>
    <rPh sb="3" eb="6">
      <t>トリシマリヤク</t>
    </rPh>
    <rPh sb="17" eb="20">
      <t>ダイヒョウシャ</t>
    </rPh>
    <rPh sb="20" eb="21">
      <t>イン</t>
    </rPh>
    <phoneticPr fontId="4"/>
  </si>
  <si>
    <t>　　標記業務に係る最終見積書を下記のとおり提出いたします。</t>
    <rPh sb="9" eb="11">
      <t>サイシュウ</t>
    </rPh>
    <phoneticPr fontId="4"/>
  </si>
  <si>
    <t>記</t>
    <rPh sb="0" eb="1">
      <t>キ</t>
    </rPh>
    <phoneticPr fontId="4"/>
  </si>
  <si>
    <t>1　最終見積金額：</t>
    <rPh sb="2" eb="4">
      <t>サイシュウ</t>
    </rPh>
    <rPh sb="4" eb="6">
      <t>ミツモ</t>
    </rPh>
    <rPh sb="6" eb="8">
      <t>キンガク</t>
    </rPh>
    <phoneticPr fontId="4"/>
  </si>
  <si>
    <t>2　最終見積金額内訳：別紙のとおり</t>
    <rPh sb="2" eb="4">
      <t>サイシュウ</t>
    </rPh>
    <rPh sb="4" eb="6">
      <t>ミツモ</t>
    </rPh>
    <rPh sb="6" eb="8">
      <t>キンガク</t>
    </rPh>
    <rPh sb="8" eb="10">
      <t>ウチワケ</t>
    </rPh>
    <rPh sb="11" eb="13">
      <t>ベッシ</t>
    </rPh>
    <phoneticPr fontId="4"/>
  </si>
  <si>
    <t>以上</t>
    <rPh sb="0" eb="2">
      <t>イジョウ</t>
    </rPh>
    <phoneticPr fontId="4"/>
  </si>
  <si>
    <t>に係る最終見積書の提出について</t>
    <phoneticPr fontId="2"/>
  </si>
  <si>
    <t>　　小寺　清　殿</t>
    <rPh sb="2" eb="4">
      <t>コデラ</t>
    </rPh>
    <rPh sb="5" eb="6">
      <t>キヨシ</t>
    </rPh>
    <phoneticPr fontId="4"/>
  </si>
  <si>
    <t>円を含む）</t>
  </si>
  <si>
    <t xml:space="preserve">   （消費税及び地方消費税　　　　　　</t>
    <rPh sb="4" eb="7">
      <t>ショウヒゼイ</t>
    </rPh>
    <rPh sb="7" eb="8">
      <t>オヨ</t>
    </rPh>
    <rPh sb="9" eb="11">
      <t>チホウ</t>
    </rPh>
    <rPh sb="11" eb="14">
      <t>ショウヒゼイ</t>
    </rPh>
    <phoneticPr fontId="4"/>
  </si>
  <si>
    <t>【普及促進　見積金額内訳書作成方法】</t>
  </si>
  <si>
    <t>【普及促進　契約金額内訳書作成方法】</t>
    <rPh sb="6" eb="8">
      <t>ケイヤク</t>
    </rPh>
    <phoneticPr fontId="2"/>
  </si>
  <si>
    <t>見積金額内訳書のファイルをそのまま使用できます。</t>
    <rPh sb="0" eb="2">
      <t>ミツモリ</t>
    </rPh>
    <rPh sb="2" eb="4">
      <t>キンガク</t>
    </rPh>
    <rPh sb="4" eb="7">
      <t>ウチワケショ</t>
    </rPh>
    <rPh sb="17" eb="19">
      <t>シヨウ</t>
    </rPh>
    <phoneticPr fontId="2"/>
  </si>
  <si>
    <t>【附属書Ⅲ】契約金額内訳書は、見積金額内訳書・明細書と同じファイルです。</t>
    <rPh sb="1" eb="4">
      <t>フゾクショ</t>
    </rPh>
    <rPh sb="6" eb="8">
      <t>ケイヤク</t>
    </rPh>
    <rPh sb="8" eb="10">
      <t>キンガク</t>
    </rPh>
    <rPh sb="10" eb="13">
      <t>ウチワケショ</t>
    </rPh>
    <rPh sb="15" eb="17">
      <t>ミツモリ</t>
    </rPh>
    <rPh sb="17" eb="19">
      <t>キンガク</t>
    </rPh>
    <rPh sb="19" eb="22">
      <t>ウチワケショ</t>
    </rPh>
    <rPh sb="23" eb="26">
      <t>メイサイショ</t>
    </rPh>
    <rPh sb="27" eb="28">
      <t>オナ</t>
    </rPh>
    <phoneticPr fontId="2"/>
  </si>
  <si>
    <t>【付属書Ⅳ】業務従事者名簿は、見積金額内訳書・明細書に格納されています。</t>
    <rPh sb="1" eb="4">
      <t>フゾクショ</t>
    </rPh>
    <rPh sb="6" eb="8">
      <t>ギョウム</t>
    </rPh>
    <rPh sb="8" eb="11">
      <t>ジュウジシャ</t>
    </rPh>
    <rPh sb="11" eb="13">
      <t>メイボ</t>
    </rPh>
    <rPh sb="15" eb="22">
      <t>ミツモリキンガクウチワケショ</t>
    </rPh>
    <rPh sb="23" eb="26">
      <t>メイサイショ</t>
    </rPh>
    <rPh sb="27" eb="29">
      <t>カクノウ</t>
    </rPh>
    <phoneticPr fontId="2"/>
  </si>
  <si>
    <t>表紙はシートの再表示から選択し表示させ使用ください。</t>
    <rPh sb="0" eb="2">
      <t>ヒョウシ</t>
    </rPh>
    <rPh sb="7" eb="10">
      <t>サイヒョウジ</t>
    </rPh>
    <rPh sb="12" eb="14">
      <t>センタク</t>
    </rPh>
    <rPh sb="15" eb="17">
      <t>ヒョウジ</t>
    </rPh>
    <rPh sb="19" eb="21">
      <t>シヨウ</t>
    </rPh>
    <phoneticPr fontId="2"/>
  </si>
  <si>
    <t>不明点は、担当者にお問い合わせください。</t>
    <rPh sb="0" eb="2">
      <t>フメイ</t>
    </rPh>
    <rPh sb="2" eb="3">
      <t>テン</t>
    </rPh>
    <rPh sb="5" eb="8">
      <t>タントウシャ</t>
    </rPh>
    <rPh sb="10" eb="11">
      <t>ト</t>
    </rPh>
    <rPh sb="12" eb="13">
      <t>ア</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</si>
  <si>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</si>
  <si>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</si>
  <si>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年度毎内訳は、各年度の予定額を入力ください。</t>
    <rPh sb="0" eb="2">
      <t>ネンド</t>
    </rPh>
    <rPh sb="2" eb="3">
      <t>ゴト</t>
    </rPh>
    <rPh sb="3" eb="5">
      <t>ウチワケ</t>
    </rPh>
    <rPh sb="7" eb="10">
      <t>カクネンド</t>
    </rPh>
    <rPh sb="11" eb="13">
      <t>ヨテイ</t>
    </rPh>
    <rPh sb="13" eb="14">
      <t>ガク</t>
    </rPh>
    <rPh sb="15" eb="17">
      <t>ニュウリョク</t>
    </rPh>
    <phoneticPr fontId="2"/>
  </si>
  <si>
    <t>１．</t>
    <phoneticPr fontId="2"/>
  </si>
  <si>
    <t>消費税及び地方消費税の合計金額（小計の8％）</t>
    <phoneticPr fontId="2"/>
  </si>
  <si>
    <t>合　　計</t>
    <phoneticPr fontId="2"/>
  </si>
  <si>
    <t>シートの再表示（シートにマウスの→を移動させ右クリック）から選択し表示させ使用ください。</t>
    <rPh sb="4" eb="7">
      <t>サイヒョウジ</t>
    </rPh>
    <rPh sb="18" eb="20">
      <t>イドウ</t>
    </rPh>
    <rPh sb="22" eb="23">
      <t>ミギ</t>
    </rPh>
    <rPh sb="30" eb="32">
      <t>センタク</t>
    </rPh>
    <rPh sb="33" eb="35">
      <t>ヒョウジ</t>
    </rPh>
    <rPh sb="37" eb="39">
      <t>シヨウ</t>
    </rPh>
    <phoneticPr fontId="2"/>
  </si>
  <si>
    <r>
      <rPr>
        <sz val="12"/>
        <color rgb="FFFF00FF"/>
        <rFont val="ＭＳ ゴシック"/>
        <family val="3"/>
        <charset val="128"/>
      </rPr>
      <t>人件費、旅費、業務従事者名簿</t>
    </r>
    <r>
      <rPr>
        <sz val="12"/>
        <color theme="1"/>
        <rFont val="ＭＳ ゴシック"/>
        <family val="3"/>
        <charset val="128"/>
      </rPr>
      <t>シートでは従事者キーを入力いただくことで</t>
    </r>
    <rPh sb="0" eb="3">
      <t>ジンケンヒ</t>
    </rPh>
    <rPh sb="4" eb="6">
      <t>リョヒ</t>
    </rPh>
    <rPh sb="7" eb="9">
      <t>ギョウム</t>
    </rPh>
    <rPh sb="9" eb="12">
      <t>ジュウジシャ</t>
    </rPh>
    <rPh sb="12" eb="14">
      <t>メイボ</t>
    </rPh>
    <rPh sb="19" eb="22">
      <t>ジュウジシャ</t>
    </rPh>
    <rPh sb="25" eb="27">
      <t>ニュウリョク</t>
    </rPh>
    <phoneticPr fontId="2"/>
  </si>
  <si>
    <r>
      <t>卒業年月</t>
    </r>
    <r>
      <rPr>
        <vertAlign val="superscript"/>
        <sz val="10"/>
        <color rgb="FF00CC00"/>
        <rFont val="ＭＳ ゴシック"/>
        <family val="3"/>
        <charset val="128"/>
      </rPr>
      <t>(注２)</t>
    </r>
    <phoneticPr fontId="4"/>
  </si>
  <si>
    <t>Ⅰ　業務原価</t>
    <rPh sb="2" eb="4">
      <t>ギョウム</t>
    </rPh>
    <rPh sb="4" eb="6">
      <t>ゲンカ</t>
    </rPh>
    <phoneticPr fontId="4"/>
  </si>
  <si>
    <t>円</t>
    <phoneticPr fontId="4"/>
  </si>
  <si>
    <t>　1　直接経費</t>
    <phoneticPr fontId="4"/>
  </si>
  <si>
    <t>　　　(1)　旅費（航空賃）</t>
    <rPh sb="7" eb="9">
      <t>リョヒ</t>
    </rPh>
    <rPh sb="10" eb="12">
      <t>コウクウ</t>
    </rPh>
    <rPh sb="12" eb="13">
      <t>チン</t>
    </rPh>
    <phoneticPr fontId="4"/>
  </si>
  <si>
    <t>氏　名</t>
    <phoneticPr fontId="4"/>
  </si>
  <si>
    <t>担当業務</t>
  </si>
  <si>
    <t>格付
(号)</t>
    <rPh sb="4" eb="5">
      <t>ゴウ</t>
    </rPh>
    <phoneticPr fontId="4"/>
  </si>
  <si>
    <t>（1）旅費
(航空賃)(円)</t>
    <rPh sb="12" eb="13">
      <t>エン</t>
    </rPh>
    <phoneticPr fontId="4"/>
  </si>
  <si>
    <t>滞在費（積算内訳も記入）</t>
    <phoneticPr fontId="4"/>
  </si>
  <si>
    <t>内国旅費
（円）</t>
    <rPh sb="6" eb="7">
      <t>エン</t>
    </rPh>
    <phoneticPr fontId="4"/>
  </si>
  <si>
    <t>金　　額
（円）</t>
    <rPh sb="0" eb="4">
      <t>キンガク</t>
    </rPh>
    <rPh sb="6" eb="7">
      <t>エン</t>
    </rPh>
    <phoneticPr fontId="4"/>
  </si>
  <si>
    <t>宿　泊　料（円）</t>
    <rPh sb="4" eb="5">
      <t>リョウ</t>
    </rPh>
    <rPh sb="6" eb="7">
      <t>エン</t>
    </rPh>
    <phoneticPr fontId="4"/>
  </si>
  <si>
    <t>合　　計</t>
    <rPh sb="0" eb="4">
      <t>ゴウケイ</t>
    </rPh>
    <phoneticPr fontId="4"/>
  </si>
  <si>
    <t>（1,000円未満切捨）</t>
    <phoneticPr fontId="4"/>
  </si>
  <si>
    <t>*　航空経路、搭乗クラス</t>
    <rPh sb="2" eb="4">
      <t>コウクウ</t>
    </rPh>
    <rPh sb="4" eb="6">
      <t>ケイロ</t>
    </rPh>
    <rPh sb="7" eb="9">
      <t>トウジョウ</t>
    </rPh>
    <phoneticPr fontId="4"/>
  </si>
  <si>
    <t>項　　目</t>
    <phoneticPr fontId="4"/>
  </si>
  <si>
    <t>内　　訳</t>
    <rPh sb="0" eb="1">
      <t>ウチ</t>
    </rPh>
    <rPh sb="3" eb="4">
      <t>ヤク</t>
    </rPh>
    <phoneticPr fontId="4"/>
  </si>
  <si>
    <t>単価（円）</t>
    <rPh sb="3" eb="4">
      <t>エン</t>
    </rPh>
    <phoneticPr fontId="4"/>
  </si>
  <si>
    <t>数量</t>
  </si>
  <si>
    <t>金額（円）</t>
    <rPh sb="3" eb="4">
      <t>エン</t>
    </rPh>
    <phoneticPr fontId="4"/>
  </si>
  <si>
    <t>備　考</t>
    <phoneticPr fontId="4"/>
  </si>
  <si>
    <t>合　　　　計</t>
    <phoneticPr fontId="4"/>
  </si>
  <si>
    <t>（1,000円未満切捨）</t>
    <phoneticPr fontId="4"/>
  </si>
  <si>
    <t>費　　　目</t>
    <rPh sb="0" eb="1">
      <t>ヒ</t>
    </rPh>
    <rPh sb="4" eb="5">
      <t>メ</t>
    </rPh>
    <phoneticPr fontId="4"/>
  </si>
  <si>
    <t>単　　価
（円）</t>
    <rPh sb="6" eb="7">
      <t>エン</t>
    </rPh>
    <phoneticPr fontId="4"/>
  </si>
  <si>
    <t>数　量</t>
    <phoneticPr fontId="4"/>
  </si>
  <si>
    <t>金　　額
（円）</t>
    <rPh sb="6" eb="7">
      <t>エン</t>
    </rPh>
    <phoneticPr fontId="4"/>
  </si>
  <si>
    <t>備　　考</t>
    <phoneticPr fontId="4"/>
  </si>
  <si>
    <t>特殊傭人費</t>
    <rPh sb="0" eb="2">
      <t>トクシュ</t>
    </rPh>
    <rPh sb="2" eb="3">
      <t>ヨウ</t>
    </rPh>
    <rPh sb="3" eb="4">
      <t>ジン</t>
    </rPh>
    <rPh sb="4" eb="5">
      <t>ヒ</t>
    </rPh>
    <phoneticPr fontId="4"/>
  </si>
  <si>
    <t>　(5)　成果品作成費</t>
    <rPh sb="5" eb="7">
      <t>セイカ</t>
    </rPh>
    <rPh sb="7" eb="8">
      <t>ヒン</t>
    </rPh>
    <rPh sb="8" eb="10">
      <t>サクセイ</t>
    </rPh>
    <rPh sb="10" eb="11">
      <t>ヒ</t>
    </rPh>
    <phoneticPr fontId="4"/>
  </si>
  <si>
    <t>項　目</t>
    <phoneticPr fontId="4"/>
  </si>
  <si>
    <t>内　訳</t>
    <phoneticPr fontId="4"/>
  </si>
  <si>
    <t>合　　計</t>
  </si>
  <si>
    <t>　(6)　再委託費</t>
    <rPh sb="5" eb="8">
      <t>サイイタク</t>
    </rPh>
    <rPh sb="8" eb="9">
      <t>ヒ</t>
    </rPh>
    <phoneticPr fontId="4"/>
  </si>
  <si>
    <t>内　訳</t>
    <rPh sb="0" eb="1">
      <t>ウチ</t>
    </rPh>
    <rPh sb="2" eb="3">
      <t>ヤク</t>
    </rPh>
    <phoneticPr fontId="4"/>
  </si>
  <si>
    <t>備考</t>
    <phoneticPr fontId="4"/>
  </si>
  <si>
    <t>２　直接人件費</t>
    <phoneticPr fontId="4"/>
  </si>
  <si>
    <t>（１）現地業務</t>
    <rPh sb="3" eb="5">
      <t>ゲンチチョウ</t>
    </rPh>
    <rPh sb="5" eb="7">
      <t>ギョウム</t>
    </rPh>
    <phoneticPr fontId="4"/>
  </si>
  <si>
    <t>氏　名</t>
    <rPh sb="0" eb="1">
      <t>シ</t>
    </rPh>
    <rPh sb="2" eb="3">
      <t>メイ</t>
    </rPh>
    <phoneticPr fontId="4"/>
  </si>
  <si>
    <t>担当業務</t>
    <rPh sb="0" eb="4">
      <t>タントウギョウム</t>
    </rPh>
    <phoneticPr fontId="4"/>
  </si>
  <si>
    <t>格付
（号）</t>
    <rPh sb="0" eb="2">
      <t>カクヅケ</t>
    </rPh>
    <rPh sb="4" eb="5">
      <t>ゴウ</t>
    </rPh>
    <phoneticPr fontId="4"/>
  </si>
  <si>
    <t>月額
（円）</t>
    <rPh sb="0" eb="2">
      <t>ゲツガクタンカ</t>
    </rPh>
    <rPh sb="4" eb="5">
      <t>エン</t>
    </rPh>
    <phoneticPr fontId="4"/>
  </si>
  <si>
    <t>現地業務</t>
    <rPh sb="0" eb="2">
      <t>ゲンチ</t>
    </rPh>
    <rPh sb="2" eb="4">
      <t>ギョウム</t>
    </rPh>
    <phoneticPr fontId="4"/>
  </si>
  <si>
    <t>現地業務</t>
    <rPh sb="2" eb="4">
      <t>ギョウム</t>
    </rPh>
    <phoneticPr fontId="4"/>
  </si>
  <si>
    <t>派遣期間
（人・月）</t>
    <rPh sb="2" eb="4">
      <t>キカン</t>
    </rPh>
    <rPh sb="6" eb="7">
      <t>ニン</t>
    </rPh>
    <rPh sb="8" eb="9">
      <t>ツキ</t>
    </rPh>
    <phoneticPr fontId="4"/>
  </si>
  <si>
    <t>金額
（円）</t>
    <rPh sb="0" eb="2">
      <t>キンガク</t>
    </rPh>
    <rPh sb="4" eb="5">
      <t>エン</t>
    </rPh>
    <phoneticPr fontId="4"/>
  </si>
  <si>
    <t>従事日数
合計（日）</t>
    <rPh sb="2" eb="4">
      <t>ニッスウ</t>
    </rPh>
    <rPh sb="8" eb="9">
      <t>ニチ</t>
    </rPh>
    <phoneticPr fontId="4"/>
  </si>
  <si>
    <t>小　　計(1)</t>
    <rPh sb="0" eb="1">
      <t>ショウ</t>
    </rPh>
    <phoneticPr fontId="4"/>
  </si>
  <si>
    <t>（２）国内業務</t>
    <rPh sb="3" eb="5">
      <t>コクナイ</t>
    </rPh>
    <rPh sb="5" eb="7">
      <t>ギョウム</t>
    </rPh>
    <phoneticPr fontId="4"/>
  </si>
  <si>
    <t>担当業務</t>
    <rPh sb="0" eb="2">
      <t>タントウ</t>
    </rPh>
    <rPh sb="2" eb="4">
      <t>ギョウム</t>
    </rPh>
    <phoneticPr fontId="4"/>
  </si>
  <si>
    <t>国内業務</t>
    <rPh sb="0" eb="2">
      <t>コクナイサギョウ</t>
    </rPh>
    <rPh sb="2" eb="4">
      <t>ギョウム</t>
    </rPh>
    <phoneticPr fontId="4"/>
  </si>
  <si>
    <t>国内業務</t>
    <rPh sb="0" eb="2">
      <t>コクナイ</t>
    </rPh>
    <rPh sb="2" eb="4">
      <t>ギョウム</t>
    </rPh>
    <phoneticPr fontId="4"/>
  </si>
  <si>
    <t>作業期間
（人・月）</t>
    <rPh sb="0" eb="2">
      <t>サギョウ</t>
    </rPh>
    <rPh sb="2" eb="4">
      <t>キカン</t>
    </rPh>
    <rPh sb="6" eb="7">
      <t>ニン</t>
    </rPh>
    <phoneticPr fontId="4"/>
  </si>
  <si>
    <t>従事日数　合計（日）</t>
    <rPh sb="2" eb="4">
      <t>ニッスウ</t>
    </rPh>
    <rPh sb="5" eb="7">
      <t>ゴウケイ</t>
    </rPh>
    <phoneticPr fontId="4"/>
  </si>
  <si>
    <t>小　　計(2)</t>
    <rPh sb="0" eb="1">
      <t>ショウ</t>
    </rPh>
    <phoneticPr fontId="4"/>
  </si>
  <si>
    <t>（３）直接人件費合計</t>
    <rPh sb="3" eb="8">
      <t>チョクセツジンケンヒ</t>
    </rPh>
    <rPh sb="8" eb="10">
      <t>ゴウケイ</t>
    </rPh>
    <phoneticPr fontId="4"/>
  </si>
  <si>
    <t>期間
（月）</t>
    <rPh sb="0" eb="2">
      <t>キカン</t>
    </rPh>
    <rPh sb="4" eb="5">
      <t>ツキ</t>
    </rPh>
    <phoneticPr fontId="4"/>
  </si>
  <si>
    <t>金　額（円）</t>
    <rPh sb="0" eb="1">
      <t>キン</t>
    </rPh>
    <rPh sb="2" eb="3">
      <t>ガク</t>
    </rPh>
    <rPh sb="4" eb="5">
      <t>エン</t>
    </rPh>
    <phoneticPr fontId="4"/>
  </si>
  <si>
    <t>(小計(1)＋小計(2))</t>
    <phoneticPr fontId="4"/>
  </si>
  <si>
    <t>(1,000円未満切捨)</t>
    <rPh sb="6" eb="7">
      <t>エン</t>
    </rPh>
    <rPh sb="7" eb="9">
      <t>ミマン</t>
    </rPh>
    <rPh sb="9" eb="11">
      <t>キリス</t>
    </rPh>
    <phoneticPr fontId="4"/>
  </si>
  <si>
    <t>　３　その他原価</t>
    <rPh sb="5" eb="6">
      <t>タ</t>
    </rPh>
    <rPh sb="6" eb="8">
      <t>ゲンカ</t>
    </rPh>
    <phoneticPr fontId="4"/>
  </si>
  <si>
    <t>＝</t>
    <phoneticPr fontId="4"/>
  </si>
  <si>
    <t>1,000円未満切捨</t>
    <phoneticPr fontId="4"/>
  </si>
  <si>
    <t>　Ⅱ　一般管理費等</t>
    <rPh sb="3" eb="5">
      <t>イッパン</t>
    </rPh>
    <rPh sb="5" eb="8">
      <t>カンリヒ</t>
    </rPh>
    <rPh sb="8" eb="9">
      <t>トウ</t>
    </rPh>
    <phoneticPr fontId="4"/>
  </si>
  <si>
    <t>（直接人件費＋その他原価）×</t>
    <rPh sb="9" eb="10">
      <t>タ</t>
    </rPh>
    <rPh sb="10" eb="12">
      <t>ゲンカ</t>
    </rPh>
    <phoneticPr fontId="4"/>
  </si>
  <si>
    <t>　　　　年　　月　　日</t>
    <rPh sb="4" eb="5">
      <t>ネン</t>
    </rPh>
    <rPh sb="7" eb="8">
      <t>ガツ</t>
    </rPh>
    <rPh sb="10" eb="11">
      <t>ニチ</t>
    </rPh>
    <phoneticPr fontId="4"/>
  </si>
  <si>
    <t>契約担当役理事 殿</t>
    <rPh sb="0" eb="2">
      <t>ケイヤク</t>
    </rPh>
    <rPh sb="2" eb="4">
      <t>タントウ</t>
    </rPh>
    <rPh sb="4" eb="5">
      <t>ヤク</t>
    </rPh>
    <rPh sb="5" eb="7">
      <t>リジ</t>
    </rPh>
    <rPh sb="8" eb="9">
      <t>トノ</t>
    </rPh>
    <phoneticPr fontId="4"/>
  </si>
  <si>
    <t>《整理番号》</t>
    <rPh sb="1" eb="3">
      <t>セイリ</t>
    </rPh>
    <phoneticPr fontId="4"/>
  </si>
  <si>
    <t>《提案法人名》</t>
    <rPh sb="1" eb="3">
      <t>テイアン</t>
    </rPh>
    <rPh sb="3" eb="5">
      <t>ホウジン</t>
    </rPh>
    <rPh sb="5" eb="6">
      <t>メイ</t>
    </rPh>
    <phoneticPr fontId="4"/>
  </si>
  <si>
    <t>《代表者名》　   　　　　　代表者印</t>
    <rPh sb="15" eb="18">
      <t>ダイヒョウシャ</t>
    </rPh>
    <rPh sb="18" eb="19">
      <t>イン</t>
    </rPh>
    <phoneticPr fontId="4"/>
  </si>
  <si>
    <t>○○○国○○○に係る見積書の提出について</t>
    <rPh sb="10" eb="13">
      <t>ミツモリショ</t>
    </rPh>
    <phoneticPr fontId="4"/>
  </si>
  <si>
    <t>　　標記業務に係る見積書を下記のとおり提出いたします。</t>
    <phoneticPr fontId="4"/>
  </si>
  <si>
    <t>1　見積金額：</t>
    <rPh sb="2" eb="4">
      <t>ミツモ</t>
    </rPh>
    <rPh sb="4" eb="6">
      <t>キンガク</t>
    </rPh>
    <phoneticPr fontId="4"/>
  </si>
  <si>
    <t>2　見積内訳：別紙のとおり</t>
    <rPh sb="2" eb="4">
      <t>ミツモ</t>
    </rPh>
    <rPh sb="4" eb="6">
      <t>ウチワケ</t>
    </rPh>
    <rPh sb="7" eb="9">
      <t>ベッシ</t>
    </rPh>
    <phoneticPr fontId="4"/>
  </si>
  <si>
    <t>業務委託契約</t>
    <rPh sb="0" eb="2">
      <t>ギョウム</t>
    </rPh>
    <rPh sb="2" eb="4">
      <t>イタク</t>
    </rPh>
    <rPh sb="4" eb="6">
      <t>ケイヤク</t>
    </rPh>
    <phoneticPr fontId="4"/>
  </si>
  <si>
    <t>　1　直接経費</t>
    <rPh sb="3" eb="5">
      <t>チョクセツ</t>
    </rPh>
    <rPh sb="5" eb="7">
      <t>ケイヒ</t>
    </rPh>
    <phoneticPr fontId="4"/>
  </si>
  <si>
    <t>　(1)　旅費（航空賃）</t>
    <rPh sb="5" eb="7">
      <t>リョヒ</t>
    </rPh>
    <rPh sb="8" eb="10">
      <t>コウクウ</t>
    </rPh>
    <rPh sb="10" eb="11">
      <t>チン</t>
    </rPh>
    <phoneticPr fontId="4"/>
  </si>
  <si>
    <t>　(2)　旅費（日当・宿泊料等）</t>
    <rPh sb="5" eb="7">
      <t>リョヒ</t>
    </rPh>
    <rPh sb="8" eb="10">
      <t>ニットウ</t>
    </rPh>
    <rPh sb="11" eb="14">
      <t>シュクハクリョウ</t>
    </rPh>
    <rPh sb="14" eb="15">
      <t>トウ</t>
    </rPh>
    <phoneticPr fontId="4"/>
  </si>
  <si>
    <t>円</t>
  </si>
  <si>
    <t>　(3)　旅費（戦争特約保険料）</t>
    <rPh sb="5" eb="7">
      <t>リョヒ</t>
    </rPh>
    <rPh sb="8" eb="10">
      <t>センソウ</t>
    </rPh>
    <rPh sb="10" eb="12">
      <t>トクヤク</t>
    </rPh>
    <rPh sb="12" eb="15">
      <t>ホケンリョウ</t>
    </rPh>
    <phoneticPr fontId="4"/>
  </si>
  <si>
    <t>　(4)　一般業務費</t>
    <rPh sb="5" eb="7">
      <t>イッパン</t>
    </rPh>
    <rPh sb="7" eb="9">
      <t>ギョウム</t>
    </rPh>
    <rPh sb="9" eb="10">
      <t>ヒ</t>
    </rPh>
    <phoneticPr fontId="4"/>
  </si>
  <si>
    <t>　2　直接人件費</t>
    <rPh sb="5" eb="8">
      <t>ジンケンヒ</t>
    </rPh>
    <phoneticPr fontId="4"/>
  </si>
  <si>
    <t>円</t>
    <phoneticPr fontId="4"/>
  </si>
  <si>
    <t>　3　その他原価</t>
    <rPh sb="5" eb="6">
      <t>タ</t>
    </rPh>
    <rPh sb="6" eb="8">
      <t>ゲンカ</t>
    </rPh>
    <phoneticPr fontId="4"/>
  </si>
  <si>
    <t>Ⅱ　一般管理費等</t>
    <rPh sb="2" eb="4">
      <t>イッパン</t>
    </rPh>
    <rPh sb="4" eb="7">
      <t>カンリヒ</t>
    </rPh>
    <rPh sb="7" eb="8">
      <t>トウ</t>
    </rPh>
    <phoneticPr fontId="4"/>
  </si>
  <si>
    <t>Ⅲ　小計</t>
    <rPh sb="2" eb="4">
      <t>ショウケイ</t>
    </rPh>
    <phoneticPr fontId="4"/>
  </si>
  <si>
    <t>消費税及び地方消費税の合計金額（小計の8％）　　　　　　　　</t>
    <phoneticPr fontId="4"/>
  </si>
  <si>
    <t>Ⅳ　合計</t>
    <rPh sb="2" eb="4">
      <t>ゴウケイ</t>
    </rPh>
    <phoneticPr fontId="4"/>
  </si>
  <si>
    <t>（１）法人</t>
    <rPh sb="3" eb="5">
      <t>ホウジン</t>
    </rPh>
    <phoneticPr fontId="2"/>
  </si>
  <si>
    <t>（２）個人</t>
    <rPh sb="3" eb="5">
      <t>コジン</t>
    </rPh>
    <phoneticPr fontId="2"/>
  </si>
  <si>
    <t>日当</t>
    <rPh sb="0" eb="2">
      <t>ニットウ</t>
    </rPh>
    <phoneticPr fontId="2"/>
  </si>
  <si>
    <t>宿泊料</t>
    <rPh sb="0" eb="2">
      <t>シュクハク</t>
    </rPh>
    <rPh sb="2" eb="3">
      <t>リョウ</t>
    </rPh>
    <phoneticPr fontId="2"/>
  </si>
  <si>
    <t>×</t>
    <phoneticPr fontId="2"/>
  </si>
  <si>
    <t>＝</t>
    <phoneticPr fontId="4"/>
  </si>
  <si>
    <t>合　　計</t>
    <rPh sb="0" eb="1">
      <t>ゴウ</t>
    </rPh>
    <phoneticPr fontId="2"/>
  </si>
  <si>
    <t>合　　　　計</t>
    <rPh sb="0" eb="1">
      <t>ゴウ</t>
    </rPh>
    <phoneticPr fontId="4"/>
  </si>
  <si>
    <t>　　Ａ．法人　Ｂ．個人　　</t>
    <rPh sb="4" eb="6">
      <t>ホウジン</t>
    </rPh>
    <phoneticPr fontId="2"/>
  </si>
  <si>
    <t>（注）所属分類を、以下の２種類から選択してください。</t>
    <rPh sb="1" eb="2">
      <t>チュウ</t>
    </rPh>
    <rPh sb="3" eb="5">
      <t>ショゾク</t>
    </rPh>
    <rPh sb="5" eb="7">
      <t>ブンルイ</t>
    </rPh>
    <rPh sb="9" eb="11">
      <t>イカ</t>
    </rPh>
    <rPh sb="13" eb="15">
      <t>シュルイ</t>
    </rPh>
    <rPh sb="17" eb="19">
      <t>センタク</t>
    </rPh>
    <phoneticPr fontId="2"/>
  </si>
  <si>
    <t>*航空経路</t>
    <rPh sb="1" eb="3">
      <t>コウクウ</t>
    </rPh>
    <rPh sb="3" eb="5">
      <t>ケイロ</t>
    </rPh>
    <phoneticPr fontId="2"/>
  </si>
  <si>
    <t>①</t>
    <phoneticPr fontId="2"/>
  </si>
  <si>
    <t>②</t>
    <phoneticPr fontId="2"/>
  </si>
  <si>
    <t>③</t>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</si>
  <si>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</si>
  <si>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</si>
  <si>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</si>
  <si>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</si>
  <si>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最終見積金額内訳書</t>
    <rPh sb="0" eb="2">
      <t>サイシュウ</t>
    </rPh>
    <rPh sb="2" eb="4">
      <t>ミツモリ</t>
    </rPh>
    <rPh sb="4" eb="6">
      <t>キンガク</t>
    </rPh>
    <rPh sb="6" eb="8">
      <t>ウチワケ</t>
    </rPh>
    <rPh sb="8" eb="9">
      <t>ショ</t>
    </rPh>
    <phoneticPr fontId="2"/>
  </si>
  <si>
    <t>[附属書Ⅲ]</t>
  </si>
  <si>
    <t>最終見積金額</t>
    <rPh sb="0" eb="2">
      <t>サイシュウ</t>
    </rPh>
    <rPh sb="2" eb="4">
      <t>ミツモリ</t>
    </rPh>
    <rPh sb="4" eb="6">
      <t>キンガク</t>
    </rPh>
    <phoneticPr fontId="2"/>
  </si>
  <si>
    <t>Ⅰ．業務原価</t>
    <phoneticPr fontId="2"/>
  </si>
  <si>
    <t>１．直接経費</t>
    <rPh sb="2" eb="4">
      <t>チョクセツ</t>
    </rPh>
    <rPh sb="4" eb="6">
      <t>ケイヒ</t>
    </rPh>
    <phoneticPr fontId="2"/>
  </si>
  <si>
    <t>旅費(航空賃）</t>
    <rPh sb="0" eb="2">
      <t>リョヒ</t>
    </rPh>
    <rPh sb="3" eb="5">
      <t>コウクウ</t>
    </rPh>
    <rPh sb="5" eb="6">
      <t>チン</t>
    </rPh>
    <phoneticPr fontId="2"/>
  </si>
  <si>
    <t>旅費(日当・宿泊費等）</t>
    <rPh sb="0" eb="2">
      <t>リョヒ</t>
    </rPh>
    <rPh sb="3" eb="5">
      <t>ニットウ</t>
    </rPh>
    <rPh sb="6" eb="9">
      <t>シュクハクヒ</t>
    </rPh>
    <rPh sb="9" eb="10">
      <t>トウ</t>
    </rPh>
    <phoneticPr fontId="2"/>
  </si>
  <si>
    <t>旅費（戦争特約保険料）</t>
    <rPh sb="0" eb="2">
      <t>リョヒ</t>
    </rPh>
    <rPh sb="3" eb="5">
      <t>センソウ</t>
    </rPh>
    <rPh sb="5" eb="7">
      <t>トクヤク</t>
    </rPh>
    <rPh sb="7" eb="9">
      <t>ホケン</t>
    </rPh>
    <rPh sb="9" eb="10">
      <t>リョウ</t>
    </rPh>
    <phoneticPr fontId="2"/>
  </si>
  <si>
    <t>４．</t>
    <phoneticPr fontId="2"/>
  </si>
  <si>
    <t>一般業務費</t>
    <rPh sb="0" eb="2">
      <t>イッパン</t>
    </rPh>
    <rPh sb="2" eb="4">
      <t>ギョウム</t>
    </rPh>
    <rPh sb="4" eb="5">
      <t>ヒ</t>
    </rPh>
    <phoneticPr fontId="31"/>
  </si>
  <si>
    <t>成果品作成費</t>
    <rPh sb="0" eb="2">
      <t>セイカ</t>
    </rPh>
    <rPh sb="2" eb="3">
      <t>ヒン</t>
    </rPh>
    <rPh sb="3" eb="5">
      <t>サクセイ</t>
    </rPh>
    <rPh sb="5" eb="6">
      <t>ヒ</t>
    </rPh>
    <phoneticPr fontId="31"/>
  </si>
  <si>
    <t>５．</t>
    <phoneticPr fontId="2"/>
  </si>
  <si>
    <t>６．</t>
  </si>
  <si>
    <t>再委託費</t>
    <rPh sb="0" eb="3">
      <t>サイイタク</t>
    </rPh>
    <rPh sb="3" eb="4">
      <t>ヒ</t>
    </rPh>
    <phoneticPr fontId="31"/>
  </si>
  <si>
    <t>２．直接人件費</t>
    <rPh sb="2" eb="4">
      <t>チョクセツ</t>
    </rPh>
    <rPh sb="4" eb="7">
      <t>ジンケンヒ</t>
    </rPh>
    <phoneticPr fontId="2"/>
  </si>
  <si>
    <t>３．その他原価</t>
    <rPh sb="4" eb="5">
      <t>タ</t>
    </rPh>
    <rPh sb="5" eb="7">
      <t>ゲンカ</t>
    </rPh>
    <phoneticPr fontId="2"/>
  </si>
  <si>
    <t>一般管理費等</t>
    <rPh sb="0" eb="2">
      <t>イッパン</t>
    </rPh>
    <rPh sb="2" eb="4">
      <t>カンリ</t>
    </rPh>
    <rPh sb="4" eb="5">
      <t>ヒ</t>
    </rPh>
    <rPh sb="5" eb="6">
      <t>トウ</t>
    </rPh>
    <phoneticPr fontId="31"/>
  </si>
  <si>
    <t>Ⅱ．</t>
    <phoneticPr fontId="2"/>
  </si>
  <si>
    <t>Ⅲ．</t>
    <phoneticPr fontId="2"/>
  </si>
  <si>
    <t>Ⅳ.</t>
    <phoneticPr fontId="2"/>
  </si>
  <si>
    <t>協力準備調査（BOPビジネス連携促進）に係る見積金額内訳書（年度毎内訳）</t>
    <rPh sb="0" eb="2">
      <t>キョウリョク</t>
    </rPh>
    <rPh sb="2" eb="4">
      <t>ジュンビ</t>
    </rPh>
    <rPh sb="4" eb="6">
      <t>チョウサ</t>
    </rPh>
    <rPh sb="14" eb="16">
      <t>レンケイ</t>
    </rPh>
    <rPh sb="16" eb="18">
      <t>ソクシン</t>
    </rPh>
    <rPh sb="30" eb="32">
      <t>ネンド</t>
    </rPh>
    <phoneticPr fontId="2"/>
  </si>
  <si>
    <t>（注３）所属分類を、以下の２種類から選択してください。</t>
    <rPh sb="1" eb="2">
      <t>チュウ</t>
    </rPh>
    <rPh sb="4" eb="6">
      <t>ショゾク</t>
    </rPh>
    <rPh sb="6" eb="8">
      <t>ブンルイ</t>
    </rPh>
    <rPh sb="10" eb="12">
      <t>イカ</t>
    </rPh>
    <rPh sb="14" eb="16">
      <t>シュルイ</t>
    </rPh>
    <rPh sb="18" eb="20">
      <t>センタク</t>
    </rPh>
    <phoneticPr fontId="2"/>
  </si>
  <si>
    <t>直接人件費</t>
    <phoneticPr fontId="4"/>
  </si>
  <si>
    <t>直接人件費</t>
    <phoneticPr fontId="4"/>
  </si>
  <si>
    <t>直接人件費＋その他原価</t>
  </si>
  <si>
    <t>（１）+（２）</t>
    <phoneticPr fontId="2"/>
  </si>
  <si>
    <t>（1,000円未満切捨）</t>
    <phoneticPr fontId="2"/>
  </si>
  <si>
    <t>様式１</t>
    <rPh sb="0" eb="2">
      <t>ヨウシキ</t>
    </rPh>
    <phoneticPr fontId="2"/>
  </si>
  <si>
    <t>様式２</t>
    <rPh sb="0" eb="2">
      <t>ヨウシキ</t>
    </rPh>
    <phoneticPr fontId="2"/>
  </si>
  <si>
    <t>提案事業名</t>
    <rPh sb="0" eb="2">
      <t>テイアン</t>
    </rPh>
    <rPh sb="2" eb="4">
      <t>ジギョウ</t>
    </rPh>
    <rPh sb="4" eb="5">
      <t>メイ</t>
    </rPh>
    <phoneticPr fontId="2"/>
  </si>
  <si>
    <t>経路</t>
    <rPh sb="0" eb="2">
      <t>ケイロ</t>
    </rPh>
    <phoneticPr fontId="2"/>
  </si>
  <si>
    <t>搭乗
クラス
（Y/C）</t>
    <rPh sb="0" eb="2">
      <t>トウジョウ</t>
    </rPh>
    <phoneticPr fontId="4"/>
  </si>
  <si>
    <t>Y</t>
    <phoneticPr fontId="2"/>
  </si>
  <si>
    <t>C</t>
    <phoneticPr fontId="2"/>
  </si>
  <si>
    <t>【BOP　見積金額内訳書作成方法】</t>
    <phoneticPr fontId="2"/>
  </si>
  <si>
    <t>【様式（シート）ごとの入力方法】</t>
    <rPh sb="1" eb="3">
      <t>ヨウシキ</t>
    </rPh>
    <rPh sb="11" eb="13">
      <t>ニュウリョク</t>
    </rPh>
    <rPh sb="13" eb="15">
      <t>ホウホウ</t>
    </rPh>
    <phoneticPr fontId="2"/>
  </si>
  <si>
    <r>
      <rPr>
        <sz val="12"/>
        <color rgb="FF3366FF"/>
        <rFont val="ＭＳ ゴシック"/>
        <family val="3"/>
        <charset val="128"/>
      </rPr>
      <t>旅費１</t>
    </r>
    <r>
      <rPr>
        <sz val="12"/>
        <color theme="1"/>
        <rFont val="ＭＳ ゴシック"/>
        <family val="3"/>
        <charset val="128"/>
      </rPr>
      <t>：　旅費については、従事者キー、渡航日数、航空賃、経路番号（下段航空経路）、クラス、</t>
    </r>
    <rPh sb="0" eb="2">
      <t>リョヒ</t>
    </rPh>
    <rPh sb="5" eb="7">
      <t>リョヒ</t>
    </rPh>
    <rPh sb="13" eb="16">
      <t>ジュウジシャ</t>
    </rPh>
    <rPh sb="19" eb="21">
      <t>トコウ</t>
    </rPh>
    <rPh sb="21" eb="23">
      <t>ニッスウ</t>
    </rPh>
    <rPh sb="24" eb="26">
      <t>コウクウ</t>
    </rPh>
    <rPh sb="26" eb="27">
      <t>チン</t>
    </rPh>
    <rPh sb="28" eb="30">
      <t>ケイロ</t>
    </rPh>
    <rPh sb="30" eb="32">
      <t>バンゴウ</t>
    </rPh>
    <rPh sb="33" eb="35">
      <t>カダン</t>
    </rPh>
    <rPh sb="35" eb="37">
      <t>コウクウ</t>
    </rPh>
    <rPh sb="37" eb="39">
      <t>ケイロ</t>
    </rPh>
    <phoneticPr fontId="2"/>
  </si>
  <si>
    <t>旅費２、一般業務費、成果品作成費、再委託費についいては必要項目を入力ください。</t>
    <rPh sb="0" eb="2">
      <t>リョヒ</t>
    </rPh>
    <rPh sb="4" eb="6">
      <t>イッパン</t>
    </rPh>
    <rPh sb="6" eb="8">
      <t>ギョウム</t>
    </rPh>
    <rPh sb="8" eb="9">
      <t>ヒ</t>
    </rPh>
    <rPh sb="10" eb="12">
      <t>セイカ</t>
    </rPh>
    <rPh sb="12" eb="13">
      <t>ヒン</t>
    </rPh>
    <rPh sb="13" eb="15">
      <t>サクセイ</t>
    </rPh>
    <rPh sb="15" eb="16">
      <t>ヒ</t>
    </rPh>
    <rPh sb="17" eb="20">
      <t>サイイタク</t>
    </rPh>
    <rPh sb="20" eb="21">
      <t>ヒ</t>
    </rPh>
    <rPh sb="27" eb="29">
      <t>ヒツヨウ</t>
    </rPh>
    <rPh sb="29" eb="31">
      <t>コウモク</t>
    </rPh>
    <rPh sb="32" eb="34">
      <t>ニュウリョク</t>
    </rPh>
    <phoneticPr fontId="2"/>
  </si>
  <si>
    <r>
      <rPr>
        <sz val="12"/>
        <color rgb="FF3366FF"/>
        <rFont val="ＭＳ ゴシック"/>
        <family val="3"/>
        <charset val="128"/>
      </rPr>
      <t>直接人件費</t>
    </r>
    <r>
      <rPr>
        <sz val="12"/>
        <color theme="1"/>
        <rFont val="ＭＳ ゴシック"/>
        <family val="3"/>
        <charset val="128"/>
      </rPr>
      <t>：直接人件費については、従事者キー、拘束日数を入力ください。</t>
    </r>
    <rPh sb="0" eb="2">
      <t>チョクセツ</t>
    </rPh>
    <rPh sb="2" eb="5">
      <t>ジンケンヒ</t>
    </rPh>
    <rPh sb="6" eb="8">
      <t>チョクセツ</t>
    </rPh>
    <rPh sb="8" eb="11">
      <t>ジンケンヒ</t>
    </rPh>
    <rPh sb="17" eb="20">
      <t>ジュウジシャ</t>
    </rPh>
    <rPh sb="23" eb="25">
      <t>コウソク</t>
    </rPh>
    <rPh sb="25" eb="27">
      <t>ニッスウ</t>
    </rPh>
    <rPh sb="28" eb="30">
      <t>ニュウリョク</t>
    </rPh>
    <phoneticPr fontId="2"/>
  </si>
  <si>
    <t>その他原価、一般管理費は、％のみ入力ください。</t>
    <rPh sb="2" eb="3">
      <t>タ</t>
    </rPh>
    <rPh sb="3" eb="5">
      <t>ゲンカ</t>
    </rPh>
    <rPh sb="6" eb="8">
      <t>イッパン</t>
    </rPh>
    <rPh sb="8" eb="11">
      <t>カンリヒ</t>
    </rPh>
    <rPh sb="16" eb="18">
      <t>ニュウリョク</t>
    </rPh>
    <phoneticPr fontId="2"/>
  </si>
  <si>
    <t>内訳書シートのA4セルのプルダウンから契約金額内訳書を選択することで</t>
    <rPh sb="0" eb="3">
      <t>ウチワケショ</t>
    </rPh>
    <rPh sb="19" eb="21">
      <t>ケイヤク</t>
    </rPh>
    <rPh sb="21" eb="23">
      <t>キンガク</t>
    </rPh>
    <rPh sb="23" eb="26">
      <t>ウチワケショ</t>
    </rPh>
    <rPh sb="27" eb="29">
      <t>センタク</t>
    </rPh>
    <phoneticPr fontId="2"/>
  </si>
  <si>
    <t>最終見積金額内訳書も内訳書シートのA4セルのプルダウンから選択できます。</t>
    <rPh sb="0" eb="2">
      <t>サイシュウ</t>
    </rPh>
    <rPh sb="2" eb="4">
      <t>ミツモリ</t>
    </rPh>
    <rPh sb="4" eb="6">
      <t>キンガク</t>
    </rPh>
    <rPh sb="6" eb="9">
      <t>ウチワケショ</t>
    </rPh>
    <rPh sb="10" eb="13">
      <t>ウチワケショ</t>
    </rPh>
    <rPh sb="29" eb="31">
      <t>センタク</t>
    </rPh>
    <phoneticPr fontId="2"/>
  </si>
  <si>
    <t>　(4)　一般業務費</t>
    <rPh sb="5" eb="7">
      <t>イッパン</t>
    </rPh>
    <rPh sb="7" eb="9">
      <t>ギョウム</t>
    </rPh>
    <phoneticPr fontId="4"/>
  </si>
  <si>
    <t>事業提案者名</t>
    <rPh sb="0" eb="2">
      <t>ジギョウ</t>
    </rPh>
    <rPh sb="2" eb="4">
      <t>テイアン</t>
    </rPh>
    <rPh sb="4" eb="5">
      <t>シャ</t>
    </rPh>
    <rPh sb="5" eb="6">
      <t>メイ</t>
    </rPh>
    <phoneticPr fontId="2"/>
  </si>
  <si>
    <t>（提案者名）</t>
    <rPh sb="3" eb="4">
      <t>モノ</t>
    </rPh>
    <phoneticPr fontId="2"/>
  </si>
  <si>
    <t>見積金額内訳明細書</t>
    <rPh sb="0" eb="2">
      <t>ミツモリ</t>
    </rPh>
    <rPh sb="8" eb="9">
      <t>ショ</t>
    </rPh>
    <phoneticPr fontId="2"/>
  </si>
  <si>
    <t>契約金額内訳明細書</t>
    <rPh sb="0" eb="2">
      <t>ケイヤク</t>
    </rPh>
    <phoneticPr fontId="2"/>
  </si>
  <si>
    <t>最終見積金額内訳明細書</t>
    <rPh sb="0" eb="2">
      <t>サイシュウ</t>
    </rPh>
    <rPh sb="2" eb="4">
      <t>ミツモリ</t>
    </rPh>
    <phoneticPr fontId="2"/>
  </si>
  <si>
    <t>○○○国○○○事業準備調査（BOPビジネス連携促進）</t>
    <rPh sb="7" eb="9">
      <t>ジギョウ</t>
    </rPh>
    <rPh sb="9" eb="11">
      <t>ジュンビ</t>
    </rPh>
    <rPh sb="11" eb="13">
      <t>チョウサ</t>
    </rPh>
    <rPh sb="21" eb="23">
      <t>レンケイ</t>
    </rPh>
    <rPh sb="23" eb="25">
      <t>ソクシン</t>
    </rPh>
    <phoneticPr fontId="2"/>
  </si>
  <si>
    <t>（2）旅費（日当・宿泊料等）</t>
    <rPh sb="6" eb="8">
      <t>ニットウ</t>
    </rPh>
    <rPh sb="9" eb="12">
      <t>シュクハクリョウ</t>
    </rPh>
    <rPh sb="12" eb="13">
      <t>トウ</t>
    </rPh>
    <phoneticPr fontId="4"/>
  </si>
  <si>
    <t>　　　(2)　旅費（日当・宿泊料等）</t>
    <rPh sb="7" eb="9">
      <t>リョヒ</t>
    </rPh>
    <rPh sb="10" eb="12">
      <t>ニットウ</t>
    </rPh>
    <rPh sb="13" eb="16">
      <t>シュクハクリョウ</t>
    </rPh>
    <rPh sb="16" eb="17">
      <t>トウ</t>
    </rPh>
    <phoneticPr fontId="4"/>
  </si>
  <si>
    <t>2014年度</t>
    <rPh sb="4" eb="6">
      <t>ネンド</t>
    </rPh>
    <phoneticPr fontId="2"/>
  </si>
  <si>
    <t>2015年度</t>
    <rPh sb="4" eb="6">
      <t>ネンド</t>
    </rPh>
    <phoneticPr fontId="2"/>
  </si>
  <si>
    <t>2016年度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</si>
</sst>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_ ;[Red]\-#,##0\ "/>
    <numFmt numFmtId="179" formatCode="#,##0.00_ ;[Red]\-#,##0.00\ "/>
    <numFmt numFmtId="180" formatCode="#&quot;号&quot;"/>
    <numFmt numFmtId="181" formatCode="[$-F800]dddd\,\ mmmm\ dd\,\ yyyy"/>
    <numFmt numFmtId="182" formatCode="#,##0&quot;円&quot;"/>
  </numFmts>
  <fonts count="48">
    <font>
      <sz val="12"/>
      <color theme="1"/>
      <name val="ＭＳ ゴシック"/>
      <family val="3"/>
      <charset val="128"/>
    </font>
    <font>
      <sz val="12"/>
      <name val="Osaka"/>
      <family val="3"/>
      <charset val="128"/>
    </font>
    <font>
      <sz val="6"/>
      <name val="ＭＳ ゴシック"/>
      <family val="3"/>
      <charset val="128"/>
    </font>
    <font>
      <sz val="12"/>
      <name val="ＭＳ ゴシック"/>
      <family val="3"/>
      <charset val="128"/>
    </font>
    <font>
      <sz val="6"/>
      <name val="Osaka"/>
      <family val="3"/>
      <charset val="128"/>
    </font>
    <font>
      <i/>
      <sz val="12"/>
      <name val="ＭＳ ゴシック"/>
      <family val="3"/>
      <charset val="128"/>
    </font>
    <font>
      <sz val="10"/>
      <name val="ＭＳ ゴシック"/>
      <family val="3"/>
      <charset val="128"/>
    </font>
    <font>
      <sz val="12"/>
      <name val="ＭＳ 明朝"/>
      <family val="1"/>
      <charset val="128"/>
    </font>
    <font>
      <sz val="12"/>
      <color theme="1"/>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14"/>
      <name val="ＭＳ ゴシック"/>
      <family val="3"/>
      <charset val="128"/>
    </font>
    <font>
      <vertAlign val="superscript"/>
      <sz val="12"/>
      <name val="ＭＳ ゴシック"/>
      <family val="3"/>
      <charset val="128"/>
    </font>
    <font>
      <sz val="8"/>
      <color rgb="FF00CC00"/>
      <name val="Osaka"/>
      <family val="3"/>
      <charset val="128"/>
    </font>
    <font>
      <b/>
      <sz val="14"/>
      <name val="ＭＳ ゴシック"/>
      <family val="3"/>
      <charset val="128"/>
    </font>
    <font>
      <sz val="9"/>
      <color indexed="81"/>
      <name val="ＭＳ Ｐゴシック"/>
      <family val="3"/>
      <charset val="128"/>
    </font>
    <font>
      <b/>
      <sz val="9"/>
      <color indexed="81"/>
      <name val="ＭＳ Ｐゴシック"/>
      <family val="3"/>
      <charset val="128"/>
    </font>
    <font>
      <vertAlign val="superscript"/>
      <sz val="10"/>
      <color rgb="FF00CC00"/>
      <name val="ＭＳ ゴシック"/>
      <family val="3"/>
      <charset val="128"/>
    </font>
    <font>
      <b/>
      <sz val="14"/>
      <color rgb="FFFF0000"/>
      <name val="ＭＳ ゴシック"/>
      <family val="3"/>
      <charset val="128"/>
    </font>
    <font>
      <sz val="12"/>
      <color rgb="FFFF00FF"/>
      <name val="ＭＳ ゴシック"/>
      <family val="3"/>
      <charset val="128"/>
    </font>
    <font>
      <b/>
      <sz val="14"/>
      <color theme="1"/>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1"/>
      <color theme="1"/>
      <name val="ＭＳ ゴシック"/>
      <family val="3"/>
      <charset val="128"/>
    </font>
    <font>
      <u/>
      <sz val="10"/>
      <color theme="1"/>
      <name val="ＭＳ ゴシック"/>
      <family val="3"/>
      <charset val="128"/>
    </font>
    <font>
      <sz val="6"/>
      <name val="ＭＳ Ｐゴシック"/>
      <family val="3"/>
      <charset val="128"/>
    </font>
    <font>
      <b/>
      <sz val="10"/>
      <name val="ＭＳ ゴシック"/>
      <family val="3"/>
      <charset val="128"/>
    </font>
    <font>
      <sz val="8"/>
      <name val="ＭＳ 明朝"/>
      <family val="1"/>
      <charset val="128"/>
    </font>
    <font>
      <sz val="11"/>
      <name val="ＭＳ 明朝"/>
      <family val="1"/>
      <charset val="128"/>
    </font>
    <font>
      <strike/>
      <sz val="8"/>
      <name val="ＭＳ 明朝"/>
      <family val="1"/>
      <charset val="128"/>
    </font>
    <font>
      <sz val="12"/>
      <color rgb="FF00CC00"/>
      <name val="ＭＳ ゴシック"/>
      <family val="3"/>
      <charset val="128"/>
    </font>
    <font>
      <sz val="10"/>
      <name val="ＭＳ 明朝"/>
      <family val="1"/>
      <charset val="128"/>
    </font>
    <font>
      <sz val="9"/>
      <color theme="1"/>
      <name val="ＭＳ ゴシック"/>
      <family val="3"/>
      <charset val="128"/>
    </font>
    <font>
      <b/>
      <sz val="12"/>
      <name val="ＭＳ ゴシック"/>
      <family val="3"/>
      <charset val="128"/>
    </font>
    <font>
      <u/>
      <sz val="12"/>
      <name val="ＭＳ ゴシック"/>
      <family val="3"/>
      <charset val="128"/>
    </font>
    <font>
      <sz val="12"/>
      <color rgb="FF3366FF"/>
      <name val="ＭＳ ゴシック"/>
      <family val="3"/>
      <charset val="128"/>
    </font>
    <font>
      <sz val="16"/>
      <name val="ＭＳ ゴシック"/>
      <family val="3"/>
      <charset val="128"/>
    </font>
    <font>
      <b/>
      <sz val="16"/>
      <name val="ＭＳ ゴシック"/>
      <family val="3"/>
      <charset val="128"/>
    </font>
    <font>
      <sz val="9"/>
      <name val="ＭＳ ゴシック"/>
      <family val="3"/>
      <charset val="128"/>
    </font>
    <font>
      <sz val="8"/>
      <name val="ＭＳ ゴシック"/>
      <family val="3"/>
      <charset val="128"/>
    </font>
    <font>
      <u/>
      <sz val="10"/>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double">
        <color indexed="64"/>
      </bottom>
      <diagonal/>
    </border>
  </borders>
  <cellStyleXfs count="88">
    <xf numFmtId="0" fontId="0"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xf numFmtId="0" fontId="8" fillId="0" borderId="0">
      <alignment vertical="center"/>
    </xf>
    <xf numFmtId="0" fontId="11" fillId="0" borderId="0">
      <alignment vertical="center"/>
    </xf>
    <xf numFmtId="0" fontId="11" fillId="0" borderId="0">
      <alignment vertical="center"/>
    </xf>
    <xf numFmtId="38" fontId="23" fillId="5" borderId="48" applyFill="0">
      <alignment horizont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26" fillId="0" borderId="0"/>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cellStyleXfs>
  <cellXfs count="382">
    <xf numFmtId="0" fontId="0" fillId="0" borderId="0" xfId="0">
      <alignment vertical="center"/>
    </xf>
    <xf numFmtId="0" fontId="3" fillId="0" borderId="1" xfId="3" applyFont="1" applyBorder="1" applyAlignment="1" applyProtection="1">
      <alignment horizontal="center" vertical="center"/>
      <protection locked="0"/>
    </xf>
    <xf numFmtId="0" fontId="3" fillId="0" borderId="0" xfId="0" applyFont="1" applyProtection="1">
      <alignment vertical="center"/>
    </xf>
    <xf numFmtId="0" fontId="3" fillId="0" borderId="1" xfId="0" applyFont="1" applyBorder="1" applyProtection="1">
      <alignment vertical="center"/>
    </xf>
    <xf numFmtId="0" fontId="3" fillId="0" borderId="4" xfId="0" applyFont="1" applyBorder="1" applyAlignment="1" applyProtection="1">
      <alignment horizontal="center" vertical="center"/>
    </xf>
    <xf numFmtId="0" fontId="3" fillId="0" borderId="0" xfId="0" applyFont="1" applyBorder="1" applyProtection="1">
      <alignment vertical="center"/>
    </xf>
    <xf numFmtId="0" fontId="12" fillId="4" borderId="0" xfId="0" applyFont="1" applyFill="1">
      <alignment vertical="center"/>
    </xf>
    <xf numFmtId="0" fontId="12" fillId="4" borderId="0" xfId="0" applyFont="1" applyFill="1" applyAlignment="1">
      <alignment horizontal="center" vertical="center"/>
    </xf>
    <xf numFmtId="0" fontId="12" fillId="0" borderId="1" xfId="0" applyFont="1" applyBorder="1" applyAlignment="1">
      <alignment horizontal="right" vertical="center"/>
    </xf>
    <xf numFmtId="38" fontId="12" fillId="2" borderId="1" xfId="1" applyFont="1" applyFill="1" applyBorder="1" applyAlignment="1">
      <alignment vertical="center" wrapText="1"/>
    </xf>
    <xf numFmtId="0" fontId="0" fillId="0" borderId="0" xfId="0" applyAlignment="1">
      <alignment horizontal="right" vertical="center"/>
    </xf>
    <xf numFmtId="0" fontId="3" fillId="0" borderId="45" xfId="3" applyFont="1" applyFill="1" applyBorder="1" applyAlignment="1">
      <alignment horizontal="center" vertical="center"/>
    </xf>
    <xf numFmtId="0" fontId="3" fillId="0" borderId="46" xfId="3" applyFont="1" applyFill="1" applyBorder="1" applyAlignment="1">
      <alignment horizontal="center" vertical="center"/>
    </xf>
    <xf numFmtId="0" fontId="6" fillId="0" borderId="0" xfId="3" applyFont="1" applyFill="1" applyBorder="1" applyAlignment="1">
      <alignment horizontal="left" vertical="center"/>
    </xf>
    <xf numFmtId="0" fontId="3" fillId="0" borderId="0" xfId="3" applyFont="1" applyFill="1" applyBorder="1" applyAlignment="1">
      <alignment horizontal="center" vertical="center"/>
    </xf>
    <xf numFmtId="0" fontId="12"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0" fontId="0" fillId="2" borderId="1" xfId="1" applyNumberFormat="1" applyFont="1" applyFill="1" applyBorder="1" applyAlignment="1">
      <alignment horizontal="center" vertical="center" wrapText="1"/>
    </xf>
    <xf numFmtId="38" fontId="3" fillId="0" borderId="1" xfId="1" applyFont="1" applyBorder="1" applyProtection="1">
      <alignment vertical="center"/>
    </xf>
    <xf numFmtId="38" fontId="3" fillId="0" borderId="1" xfId="1" applyFont="1" applyFill="1" applyBorder="1" applyProtection="1">
      <alignment vertical="center"/>
    </xf>
    <xf numFmtId="0" fontId="12" fillId="4" borderId="0" xfId="0" applyFont="1" applyFill="1" applyAlignment="1">
      <alignment horizontal="center" vertical="center" wrapText="1"/>
    </xf>
    <xf numFmtId="181" fontId="12" fillId="4" borderId="0" xfId="0" applyNumberFormat="1" applyFont="1" applyFill="1" applyAlignment="1">
      <alignment horizontal="center" vertical="center"/>
    </xf>
    <xf numFmtId="0" fontId="0" fillId="2" borderId="1" xfId="1" applyNumberFormat="1" applyFont="1" applyFill="1" applyBorder="1" applyAlignment="1">
      <alignment horizontal="center" vertical="center" wrapText="1"/>
    </xf>
    <xf numFmtId="0" fontId="3" fillId="0" borderId="47" xfId="3" applyFont="1" applyFill="1" applyBorder="1" applyAlignment="1">
      <alignment horizontal="center" vertical="center"/>
    </xf>
    <xf numFmtId="38" fontId="8" fillId="2" borderId="15" xfId="1" applyFont="1" applyFill="1" applyBorder="1">
      <alignment vertical="center"/>
    </xf>
    <xf numFmtId="0" fontId="15" fillId="0" borderId="1" xfId="3" applyFont="1" applyBorder="1" applyAlignment="1">
      <alignment wrapText="1"/>
    </xf>
    <xf numFmtId="0" fontId="16" fillId="0" borderId="0" xfId="0" applyFont="1" applyAlignment="1">
      <alignment horizontal="left" vertical="center"/>
    </xf>
    <xf numFmtId="0" fontId="22" fillId="0" borderId="0" xfId="0" applyFont="1">
      <alignment vertical="center"/>
    </xf>
    <xf numFmtId="0" fontId="0" fillId="0" borderId="0" xfId="0" applyFont="1">
      <alignment vertical="center"/>
    </xf>
    <xf numFmtId="0" fontId="10" fillId="0" borderId="0" xfId="0" applyFont="1">
      <alignment vertical="center"/>
    </xf>
    <xf numFmtId="0" fontId="0" fillId="4" borderId="1" xfId="0" applyFill="1" applyBorder="1">
      <alignment vertical="center"/>
    </xf>
    <xf numFmtId="181" fontId="0" fillId="2" borderId="1" xfId="1" applyNumberFormat="1" applyFont="1" applyFill="1" applyBorder="1" applyAlignment="1">
      <alignment horizontal="center" vertical="center" wrapText="1"/>
    </xf>
    <xf numFmtId="0" fontId="6" fillId="0" borderId="0" xfId="3" applyFont="1" applyAlignment="1" applyProtection="1">
      <alignment vertical="center"/>
    </xf>
    <xf numFmtId="0" fontId="12" fillId="0" borderId="0" xfId="3" applyFont="1" applyBorder="1" applyAlignment="1" applyProtection="1">
      <alignment vertical="center" wrapText="1"/>
    </xf>
    <xf numFmtId="0" fontId="12" fillId="0" borderId="0" xfId="3" applyFont="1" applyBorder="1" applyAlignment="1" applyProtection="1">
      <alignment vertical="center"/>
    </xf>
    <xf numFmtId="0" fontId="30" fillId="0" borderId="0" xfId="3" applyFont="1" applyBorder="1" applyAlignment="1" applyProtection="1">
      <alignment vertical="center" wrapText="1"/>
    </xf>
    <xf numFmtId="0" fontId="6" fillId="0" borderId="0" xfId="3" applyFont="1" applyAlignment="1" applyProtection="1">
      <alignment horizontal="right" vertical="center"/>
    </xf>
    <xf numFmtId="0" fontId="6" fillId="0" borderId="13" xfId="3" applyFont="1" applyBorder="1" applyAlignment="1" applyProtection="1">
      <alignment horizontal="center" vertical="center" wrapText="1"/>
    </xf>
    <xf numFmtId="0" fontId="6" fillId="0" borderId="13" xfId="3" applyFont="1" applyBorder="1" applyAlignment="1" applyProtection="1">
      <alignment horizontal="center" vertical="center"/>
    </xf>
    <xf numFmtId="0" fontId="32" fillId="2" borderId="6" xfId="3" applyFont="1" applyFill="1" applyBorder="1" applyAlignment="1" applyProtection="1">
      <alignment vertical="center"/>
    </xf>
    <xf numFmtId="3" fontId="32" fillId="2" borderId="1" xfId="3" applyNumberFormat="1" applyFont="1" applyFill="1" applyBorder="1" applyAlignment="1" applyProtection="1">
      <alignment vertical="center"/>
    </xf>
    <xf numFmtId="49" fontId="6" fillId="0" borderId="6" xfId="3" applyNumberFormat="1" applyFont="1" applyFill="1" applyBorder="1" applyAlignment="1" applyProtection="1">
      <alignment horizontal="right" vertical="center"/>
    </xf>
    <xf numFmtId="49" fontId="6" fillId="0" borderId="7" xfId="3" applyNumberFormat="1" applyFont="1" applyFill="1" applyBorder="1" applyAlignment="1" applyProtection="1">
      <alignment horizontal="right" vertical="center"/>
    </xf>
    <xf numFmtId="3" fontId="6" fillId="0" borderId="1" xfId="3" applyNumberFormat="1" applyFont="1" applyFill="1" applyBorder="1" applyAlignment="1" applyProtection="1">
      <alignment vertical="center"/>
      <protection locked="0"/>
    </xf>
    <xf numFmtId="0" fontId="6" fillId="0" borderId="7" xfId="3" applyFont="1" applyFill="1" applyBorder="1" applyAlignment="1" applyProtection="1">
      <alignment vertical="center"/>
    </xf>
    <xf numFmtId="3" fontId="6" fillId="0" borderId="1" xfId="3" applyNumberFormat="1" applyFont="1" applyFill="1" applyBorder="1" applyAlignment="1" applyProtection="1">
      <alignment vertical="center"/>
    </xf>
    <xf numFmtId="3" fontId="6" fillId="3" borderId="1" xfId="3" applyNumberFormat="1" applyFont="1" applyFill="1" applyBorder="1" applyAlignment="1" applyProtection="1">
      <alignment vertical="center"/>
      <protection locked="0"/>
    </xf>
    <xf numFmtId="0" fontId="6" fillId="0" borderId="6" xfId="3" applyFont="1" applyFill="1" applyBorder="1" applyAlignment="1" applyProtection="1">
      <alignment vertical="center"/>
    </xf>
    <xf numFmtId="49" fontId="6" fillId="0" borderId="6" xfId="3" applyNumberFormat="1" applyFont="1" applyBorder="1" applyAlignment="1" applyProtection="1">
      <alignment horizontal="right" vertical="center"/>
    </xf>
    <xf numFmtId="0" fontId="6" fillId="0" borderId="7" xfId="3" applyFont="1" applyBorder="1" applyAlignment="1" applyProtection="1">
      <alignment vertical="center"/>
    </xf>
    <xf numFmtId="49" fontId="32" fillId="2" borderId="6" xfId="3" applyNumberFormat="1" applyFont="1" applyFill="1" applyBorder="1" applyAlignment="1" applyProtection="1">
      <alignment vertical="center"/>
    </xf>
    <xf numFmtId="0" fontId="6" fillId="0" borderId="6" xfId="3" applyFont="1" applyBorder="1" applyAlignment="1" applyProtection="1">
      <alignment vertical="center"/>
    </xf>
    <xf numFmtId="0" fontId="32" fillId="2" borderId="21" xfId="3" applyFont="1" applyFill="1" applyBorder="1" applyAlignment="1" applyProtection="1">
      <alignment horizontal="left" vertical="center" wrapText="1"/>
    </xf>
    <xf numFmtId="3" fontId="32" fillId="2" borderId="13" xfId="3" applyNumberFormat="1" applyFont="1" applyFill="1" applyBorder="1" applyAlignment="1" applyProtection="1">
      <alignment vertical="center"/>
    </xf>
    <xf numFmtId="0" fontId="32" fillId="2" borderId="6" xfId="3" applyFont="1" applyFill="1" applyBorder="1" applyAlignment="1" applyProtection="1">
      <alignment vertical="center" wrapText="1"/>
    </xf>
    <xf numFmtId="0" fontId="12" fillId="0" borderId="0" xfId="3" applyFont="1" applyAlignment="1" applyProtection="1">
      <alignment vertical="center"/>
    </xf>
    <xf numFmtId="0" fontId="33" fillId="0" borderId="0" xfId="3" applyFont="1"/>
    <xf numFmtId="0" fontId="7" fillId="0" borderId="0" xfId="3" applyFont="1"/>
    <xf numFmtId="0" fontId="34" fillId="0" borderId="0" xfId="3" applyFont="1"/>
    <xf numFmtId="0" fontId="34" fillId="0" borderId="0" xfId="3" applyFont="1" applyAlignment="1">
      <alignment horizontal="right"/>
    </xf>
    <xf numFmtId="0" fontId="34" fillId="0" borderId="0" xfId="3" applyFont="1" applyAlignment="1">
      <alignment horizontal="left"/>
    </xf>
    <xf numFmtId="0" fontId="35" fillId="0" borderId="0" xfId="3" applyFont="1" applyAlignment="1">
      <alignment horizontal="left"/>
    </xf>
    <xf numFmtId="0" fontId="7" fillId="0" borderId="0" xfId="3" applyFont="1" applyAlignment="1">
      <alignment wrapText="1"/>
    </xf>
    <xf numFmtId="0" fontId="7" fillId="0" borderId="0" xfId="3" applyFont="1" applyAlignment="1">
      <alignment horizontal="right"/>
    </xf>
    <xf numFmtId="0" fontId="7" fillId="0" borderId="0" xfId="3" applyFont="1" applyFill="1"/>
    <xf numFmtId="0" fontId="7" fillId="0" borderId="0" xfId="3" applyFont="1" applyAlignment="1">
      <alignment horizontal="left"/>
    </xf>
    <xf numFmtId="38" fontId="7" fillId="2" borderId="0" xfId="1" applyFont="1" applyFill="1" applyAlignment="1"/>
    <xf numFmtId="0" fontId="12" fillId="2" borderId="2" xfId="3" applyFont="1" applyFill="1" applyBorder="1" applyAlignment="1" applyProtection="1">
      <alignment vertical="center"/>
      <protection locked="0"/>
    </xf>
    <xf numFmtId="49" fontId="32" fillId="0" borderId="6" xfId="3" applyNumberFormat="1" applyFont="1" applyFill="1" applyBorder="1" applyAlignment="1" applyProtection="1">
      <alignment vertical="center"/>
    </xf>
    <xf numFmtId="49" fontId="32" fillId="0" borderId="7" xfId="3" applyNumberFormat="1" applyFont="1" applyFill="1" applyBorder="1" applyAlignment="1" applyProtection="1">
      <alignment horizontal="left" vertical="center"/>
    </xf>
    <xf numFmtId="3" fontId="32" fillId="0" borderId="1" xfId="3" applyNumberFormat="1" applyFont="1" applyFill="1" applyBorder="1" applyAlignment="1" applyProtection="1">
      <alignment vertical="center"/>
      <protection locked="0"/>
    </xf>
    <xf numFmtId="0" fontId="32" fillId="2" borderId="7" xfId="3" applyFont="1" applyFill="1" applyBorder="1" applyAlignment="1" applyProtection="1">
      <alignment horizontal="left" vertical="center"/>
    </xf>
    <xf numFmtId="49" fontId="6" fillId="0" borderId="7" xfId="3" applyNumberFormat="1" applyFont="1" applyFill="1" applyBorder="1" applyAlignment="1" applyProtection="1">
      <alignment horizontal="left" vertical="center"/>
    </xf>
    <xf numFmtId="0" fontId="9" fillId="0" borderId="0" xfId="3" applyFont="1"/>
    <xf numFmtId="0" fontId="3" fillId="0" borderId="0" xfId="3" applyFont="1"/>
    <xf numFmtId="0" fontId="3" fillId="0" borderId="0" xfId="3" applyFont="1" applyAlignment="1">
      <alignment horizontal="center"/>
    </xf>
    <xf numFmtId="0" fontId="8" fillId="0" borderId="0" xfId="0" applyFont="1">
      <alignment vertical="center"/>
    </xf>
    <xf numFmtId="0" fontId="36" fillId="0" borderId="0" xfId="3" applyFont="1"/>
    <xf numFmtId="0" fontId="36" fillId="0" borderId="0" xfId="3" applyFont="1" applyAlignment="1">
      <alignment horizontal="center"/>
    </xf>
    <xf numFmtId="0" fontId="3" fillId="0" borderId="0" xfId="3" applyFont="1" applyFill="1" applyBorder="1" applyAlignment="1">
      <alignment horizontal="center"/>
    </xf>
    <xf numFmtId="0" fontId="8" fillId="4" borderId="0" xfId="0" applyFont="1" applyFill="1">
      <alignment vertical="center"/>
    </xf>
    <xf numFmtId="0" fontId="8" fillId="0" borderId="0" xfId="0" applyFont="1" applyAlignment="1">
      <alignment horizontal="center" vertical="center"/>
    </xf>
    <xf numFmtId="179" fontId="3" fillId="2" borderId="1" xfId="1" applyNumberFormat="1" applyFont="1" applyFill="1" applyBorder="1" applyProtection="1">
      <alignment vertical="center"/>
    </xf>
    <xf numFmtId="0" fontId="34" fillId="0" borderId="0" xfId="3" applyFont="1" applyAlignment="1">
      <alignment horizontal="left"/>
    </xf>
    <xf numFmtId="0" fontId="3" fillId="0" borderId="1" xfId="0" applyFont="1" applyBorder="1" applyAlignment="1" applyProtection="1">
      <alignment horizontal="center" vertical="center"/>
    </xf>
    <xf numFmtId="0" fontId="34" fillId="0" borderId="0" xfId="3" applyFont="1" applyAlignment="1"/>
    <xf numFmtId="0" fontId="37" fillId="0" borderId="0" xfId="3" applyFont="1"/>
    <xf numFmtId="0" fontId="6" fillId="0" borderId="0" xfId="0" applyFont="1" applyProtection="1">
      <alignment vertical="center"/>
    </xf>
    <xf numFmtId="38" fontId="12" fillId="2" borderId="1" xfId="1" applyFont="1" applyFill="1" applyBorder="1" applyAlignment="1">
      <alignment horizontal="center" vertical="center" wrapText="1"/>
    </xf>
    <xf numFmtId="0" fontId="6" fillId="0" borderId="1" xfId="0" applyFont="1" applyBorder="1" applyProtection="1">
      <alignment vertical="center"/>
    </xf>
    <xf numFmtId="38" fontId="12" fillId="2" borderId="1" xfId="1" applyFont="1" applyFill="1" applyBorder="1" applyProtection="1">
      <alignment vertical="center"/>
    </xf>
    <xf numFmtId="38" fontId="6" fillId="2" borderId="1" xfId="0" applyNumberFormat="1" applyFont="1" applyFill="1" applyBorder="1" applyProtection="1">
      <alignment vertical="center"/>
    </xf>
    <xf numFmtId="38" fontId="12" fillId="2" borderId="1" xfId="0" applyNumberFormat="1" applyFont="1" applyFill="1" applyBorder="1" applyProtection="1">
      <alignment vertical="center"/>
    </xf>
    <xf numFmtId="0" fontId="3" fillId="0" borderId="0" xfId="0" applyFont="1" applyBorder="1" applyAlignment="1" applyProtection="1">
      <alignment horizontal="center" vertical="center"/>
    </xf>
    <xf numFmtId="38" fontId="3" fillId="0" borderId="0" xfId="1" applyFont="1" applyBorder="1" applyProtection="1">
      <alignment vertical="center"/>
    </xf>
    <xf numFmtId="38" fontId="3" fillId="0" borderId="0" xfId="1" applyFont="1" applyFill="1" applyBorder="1" applyProtection="1">
      <alignment vertical="center"/>
    </xf>
    <xf numFmtId="0" fontId="6" fillId="0" borderId="0" xfId="0" applyFont="1" applyBorder="1" applyProtection="1">
      <alignment vertical="center"/>
    </xf>
    <xf numFmtId="38" fontId="12" fillId="2" borderId="0" xfId="0" applyNumberFormat="1" applyFont="1" applyFill="1" applyBorder="1" applyProtection="1">
      <alignment vertical="center"/>
    </xf>
    <xf numFmtId="0" fontId="38" fillId="0" borderId="1" xfId="0" applyFont="1" applyBorder="1" applyAlignment="1" applyProtection="1">
      <alignment horizontal="center" vertical="center" wrapText="1"/>
    </xf>
    <xf numFmtId="38" fontId="7" fillId="2" borderId="0" xfId="3" applyNumberFormat="1" applyFont="1" applyFill="1"/>
    <xf numFmtId="38" fontId="12" fillId="2" borderId="31" xfId="1" applyFont="1" applyFill="1" applyBorder="1">
      <alignment vertical="center"/>
    </xf>
    <xf numFmtId="49" fontId="6" fillId="0" borderId="7" xfId="3" applyNumberFormat="1" applyFont="1" applyFill="1" applyBorder="1" applyAlignment="1" applyProtection="1">
      <alignment horizontal="left" vertical="center"/>
    </xf>
    <xf numFmtId="0" fontId="3" fillId="0" borderId="0" xfId="3" applyFont="1" applyAlignment="1">
      <alignment vertical="center"/>
    </xf>
    <xf numFmtId="0" fontId="3" fillId="0" borderId="0" xfId="3" applyFont="1" applyBorder="1" applyAlignment="1" applyProtection="1">
      <alignment horizontal="center" vertical="center" wrapText="1"/>
      <protection locked="0"/>
    </xf>
    <xf numFmtId="0" fontId="3" fillId="0" borderId="0" xfId="3" applyFont="1" applyBorder="1" applyAlignment="1" applyProtection="1">
      <alignment horizontal="center" vertical="center"/>
      <protection locked="0"/>
    </xf>
    <xf numFmtId="0" fontId="39" fillId="0" borderId="0" xfId="3" applyFont="1" applyBorder="1" applyAlignment="1">
      <alignment vertical="center"/>
    </xf>
    <xf numFmtId="0" fontId="32" fillId="2" borderId="7" xfId="3" applyFont="1" applyFill="1" applyBorder="1" applyAlignment="1" applyProtection="1">
      <alignment vertical="center"/>
    </xf>
    <xf numFmtId="0" fontId="32" fillId="2" borderId="15" xfId="3" applyFont="1" applyFill="1" applyBorder="1" applyAlignment="1" applyProtection="1">
      <alignment vertical="center"/>
    </xf>
    <xf numFmtId="0" fontId="32" fillId="0" borderId="7" xfId="3" applyFont="1" applyFill="1" applyBorder="1" applyAlignment="1" applyProtection="1">
      <alignment vertical="center"/>
    </xf>
    <xf numFmtId="49" fontId="6" fillId="0" borderId="7" xfId="3" applyNumberFormat="1" applyFont="1" applyBorder="1" applyAlignment="1" applyProtection="1">
      <alignment vertical="center"/>
    </xf>
    <xf numFmtId="49" fontId="6" fillId="0" borderId="15" xfId="3" applyNumberFormat="1" applyFont="1" applyBorder="1" applyAlignment="1" applyProtection="1">
      <alignment vertical="center"/>
    </xf>
    <xf numFmtId="0" fontId="6" fillId="0" borderId="0" xfId="3" applyFont="1" applyAlignment="1">
      <alignment horizontal="right" vertical="center"/>
    </xf>
    <xf numFmtId="0" fontId="3" fillId="0" borderId="0" xfId="3" applyFont="1" applyBorder="1" applyAlignment="1">
      <alignment horizontal="left" vertical="center"/>
    </xf>
    <xf numFmtId="0" fontId="3" fillId="0" borderId="0" xfId="3" applyFont="1" applyBorder="1" applyAlignment="1">
      <alignment vertical="center"/>
    </xf>
    <xf numFmtId="38" fontId="40" fillId="2" borderId="0" xfId="1" applyFont="1" applyFill="1" applyBorder="1" applyAlignment="1">
      <alignment vertical="center"/>
    </xf>
    <xf numFmtId="0" fontId="3" fillId="0" borderId="0" xfId="3" applyFont="1" applyFill="1" applyBorder="1" applyAlignment="1">
      <alignment vertical="center"/>
    </xf>
    <xf numFmtId="38" fontId="3" fillId="0" borderId="0" xfId="1" applyFont="1" applyBorder="1" applyAlignment="1">
      <alignment vertical="center"/>
    </xf>
    <xf numFmtId="0" fontId="3" fillId="0" borderId="0" xfId="3" applyFont="1" applyFill="1" applyAlignment="1">
      <alignment vertical="center"/>
    </xf>
    <xf numFmtId="38" fontId="3" fillId="0" borderId="0" xfId="1" applyFont="1" applyAlignment="1">
      <alignment vertical="center"/>
    </xf>
    <xf numFmtId="0" fontId="3" fillId="0" borderId="0" xfId="3" applyFont="1" applyFill="1" applyAlignment="1">
      <alignment horizontal="center" vertical="center"/>
    </xf>
    <xf numFmtId="38" fontId="3" fillId="2" borderId="0" xfId="3" applyNumberFormat="1" applyFont="1" applyFill="1" applyAlignment="1">
      <alignment vertical="center"/>
    </xf>
    <xf numFmtId="38" fontId="3" fillId="0" borderId="0" xfId="3" applyNumberFormat="1" applyFont="1" applyAlignment="1">
      <alignment horizontal="center" vertical="center"/>
    </xf>
    <xf numFmtId="9" fontId="3" fillId="0" borderId="0" xfId="3" applyNumberFormat="1" applyFont="1" applyAlignment="1">
      <alignment vertical="center"/>
    </xf>
    <xf numFmtId="0" fontId="3" fillId="0" borderId="0" xfId="3" applyFont="1" applyAlignment="1">
      <alignment horizontal="right" vertical="center"/>
    </xf>
    <xf numFmtId="38" fontId="3" fillId="2" borderId="0" xfId="1" applyFont="1" applyFill="1" applyAlignment="1">
      <alignment vertical="center"/>
    </xf>
    <xf numFmtId="0" fontId="3" fillId="0" borderId="38" xfId="3" applyFont="1" applyBorder="1" applyAlignment="1">
      <alignment vertical="center"/>
    </xf>
    <xf numFmtId="38" fontId="3" fillId="0" borderId="44" xfId="1" applyFont="1" applyBorder="1" applyAlignment="1">
      <alignment vertical="center"/>
    </xf>
    <xf numFmtId="49" fontId="3" fillId="0" borderId="0" xfId="3" applyNumberFormat="1" applyFont="1" applyBorder="1" applyAlignment="1">
      <alignment horizontal="center" vertical="center"/>
    </xf>
    <xf numFmtId="49" fontId="3" fillId="0" borderId="0" xfId="3" applyNumberFormat="1" applyFont="1" applyFill="1" applyBorder="1" applyAlignment="1">
      <alignment horizontal="center" vertical="center"/>
    </xf>
    <xf numFmtId="38" fontId="3" fillId="2" borderId="0" xfId="1" applyFont="1" applyFill="1" applyBorder="1" applyAlignment="1">
      <alignment vertical="center"/>
    </xf>
    <xf numFmtId="0" fontId="3" fillId="0" borderId="0" xfId="3" applyFont="1" applyBorder="1" applyAlignment="1">
      <alignment horizontal="right" vertical="center"/>
    </xf>
    <xf numFmtId="38" fontId="40" fillId="2" borderId="0" xfId="1" applyFont="1" applyFill="1" applyAlignment="1">
      <alignment vertical="center"/>
    </xf>
    <xf numFmtId="0" fontId="40" fillId="0" borderId="0" xfId="3" applyFont="1" applyFill="1" applyAlignment="1">
      <alignment vertical="center"/>
    </xf>
    <xf numFmtId="0" fontId="3" fillId="0" borderId="0" xfId="0" applyFont="1" applyAlignment="1" applyProtection="1">
      <alignment vertical="center"/>
    </xf>
    <xf numFmtId="38" fontId="3" fillId="0" borderId="0" xfId="1" applyFont="1" applyAlignment="1" applyProtection="1">
      <alignment vertical="center"/>
    </xf>
    <xf numFmtId="49" fontId="3" fillId="0" borderId="0" xfId="3" applyNumberFormat="1" applyFont="1" applyBorder="1" applyAlignment="1">
      <alignment vertical="center"/>
    </xf>
    <xf numFmtId="38" fontId="3" fillId="2" borderId="1" xfId="1" applyFont="1" applyFill="1" applyBorder="1" applyAlignment="1">
      <alignment vertical="center"/>
    </xf>
    <xf numFmtId="0" fontId="6" fillId="0" borderId="0" xfId="0" applyFont="1" applyAlignment="1" applyProtection="1">
      <alignment horizontal="right" vertical="center"/>
    </xf>
    <xf numFmtId="0" fontId="3" fillId="0" borderId="0" xfId="3" applyFont="1" applyBorder="1" applyAlignment="1" applyProtection="1">
      <alignment horizontal="left" vertical="center"/>
    </xf>
    <xf numFmtId="0" fontId="3" fillId="0" borderId="2" xfId="3" applyFont="1" applyFill="1" applyBorder="1" applyAlignment="1" applyProtection="1">
      <alignment horizontal="left" vertical="center"/>
      <protection locked="0"/>
    </xf>
    <xf numFmtId="0" fontId="3" fillId="0" borderId="7" xfId="3" applyFont="1" applyFill="1" applyBorder="1" applyAlignment="1" applyProtection="1">
      <alignment horizontal="left" vertical="center"/>
      <protection locked="0"/>
    </xf>
    <xf numFmtId="0" fontId="3" fillId="0" borderId="0" xfId="3" applyFont="1" applyFill="1" applyBorder="1" applyAlignment="1" applyProtection="1">
      <alignment horizontal="left" vertical="center"/>
      <protection locked="0"/>
    </xf>
    <xf numFmtId="0" fontId="3" fillId="0" borderId="0" xfId="3" applyFont="1" applyAlignment="1" applyProtection="1">
      <alignment vertical="center"/>
    </xf>
    <xf numFmtId="0" fontId="20" fillId="0" borderId="0" xfId="0" applyFont="1" applyAlignment="1">
      <alignment horizontal="center" vertical="center"/>
    </xf>
    <xf numFmtId="0" fontId="3" fillId="0" borderId="0" xfId="3" applyFont="1" applyAlignment="1">
      <alignment horizontal="center" vertical="center"/>
    </xf>
    <xf numFmtId="0" fontId="39" fillId="0" borderId="0" xfId="3" applyFont="1" applyAlignment="1">
      <alignment horizontal="center"/>
    </xf>
    <xf numFmtId="38" fontId="3" fillId="0" borderId="0" xfId="1" applyFont="1" applyAlignment="1"/>
    <xf numFmtId="0" fontId="42" fillId="0" borderId="0" xfId="3" applyFont="1"/>
    <xf numFmtId="0" fontId="42" fillId="0" borderId="2" xfId="3" applyFont="1" applyBorder="1" applyAlignment="1"/>
    <xf numFmtId="38" fontId="43" fillId="0" borderId="2" xfId="3" applyNumberFormat="1" applyFont="1" applyBorder="1" applyAlignment="1"/>
    <xf numFmtId="38" fontId="42" fillId="0" borderId="2" xfId="1" applyFont="1" applyBorder="1" applyAlignment="1"/>
    <xf numFmtId="38" fontId="3" fillId="0" borderId="0" xfId="1" applyFont="1" applyAlignment="1">
      <alignment horizontal="right"/>
    </xf>
    <xf numFmtId="0" fontId="3" fillId="0" borderId="0" xfId="3" applyFont="1" applyFill="1"/>
    <xf numFmtId="38" fontId="3" fillId="0" borderId="0" xfId="1" applyFont="1" applyFill="1" applyAlignment="1"/>
    <xf numFmtId="0" fontId="44" fillId="0" borderId="0" xfId="3" applyFont="1" applyFill="1" applyAlignment="1">
      <alignment vertical="center"/>
    </xf>
    <xf numFmtId="38" fontId="3" fillId="0" borderId="0" xfId="1" applyFont="1" applyFill="1" applyAlignment="1">
      <alignment vertical="center"/>
    </xf>
    <xf numFmtId="182" fontId="3" fillId="0" borderId="0" xfId="3" applyNumberFormat="1" applyFont="1" applyAlignment="1">
      <alignment vertical="center"/>
    </xf>
    <xf numFmtId="0" fontId="45" fillId="0" borderId="0" xfId="3" applyFont="1"/>
    <xf numFmtId="0" fontId="6" fillId="0" borderId="0" xfId="3" applyFont="1" applyAlignment="1">
      <alignment vertical="center"/>
    </xf>
    <xf numFmtId="38" fontId="6" fillId="0" borderId="0" xfId="1" applyFont="1" applyAlignment="1">
      <alignment vertical="center"/>
    </xf>
    <xf numFmtId="38" fontId="6" fillId="0" borderId="0" xfId="1" applyFont="1" applyAlignment="1">
      <alignment horizontal="center" vertical="center"/>
    </xf>
    <xf numFmtId="176" fontId="46" fillId="0" borderId="0" xfId="3" applyNumberFormat="1" applyFont="1" applyAlignment="1">
      <alignment vertical="center"/>
    </xf>
    <xf numFmtId="0" fontId="47" fillId="0" borderId="0" xfId="3" applyFont="1" applyAlignment="1">
      <alignment horizontal="left" vertical="center" readingOrder="1"/>
    </xf>
    <xf numFmtId="38" fontId="46" fillId="0" borderId="0" xfId="1" applyFont="1" applyAlignment="1">
      <alignment vertical="center"/>
    </xf>
    <xf numFmtId="38" fontId="46" fillId="0" borderId="0" xfId="1" applyFont="1" applyAlignment="1">
      <alignment horizontal="center" vertical="center"/>
    </xf>
    <xf numFmtId="0" fontId="6" fillId="0" borderId="0" xfId="3" applyFont="1" applyBorder="1" applyAlignment="1">
      <alignment vertical="center"/>
    </xf>
    <xf numFmtId="0" fontId="6" fillId="0" borderId="2" xfId="3" applyFont="1" applyBorder="1" applyAlignment="1">
      <alignment horizontal="centerContinuous" vertical="center"/>
    </xf>
    <xf numFmtId="0" fontId="6" fillId="0" borderId="53" xfId="3" applyFont="1" applyBorder="1" applyAlignment="1">
      <alignment horizontal="centerContinuous" vertical="center"/>
    </xf>
    <xf numFmtId="0" fontId="6" fillId="0" borderId="0" xfId="3" applyFont="1" applyBorder="1" applyAlignment="1">
      <alignment horizontal="centerContinuous" vertical="center"/>
    </xf>
    <xf numFmtId="0" fontId="6" fillId="0" borderId="1" xfId="3" applyFont="1" applyBorder="1" applyAlignment="1">
      <alignment vertical="center"/>
    </xf>
    <xf numFmtId="0" fontId="6" fillId="0" borderId="42" xfId="3" applyFont="1" applyBorder="1" applyAlignment="1">
      <alignment vertical="center" wrapText="1"/>
    </xf>
    <xf numFmtId="38" fontId="6" fillId="0" borderId="29" xfId="1" applyFont="1" applyBorder="1" applyAlignment="1">
      <alignment horizontal="right" vertical="center" wrapText="1"/>
    </xf>
    <xf numFmtId="38" fontId="6" fillId="0" borderId="4" xfId="1" applyFont="1" applyBorder="1" applyAlignment="1">
      <alignment horizontal="center" vertical="center" wrapText="1"/>
    </xf>
    <xf numFmtId="38" fontId="6" fillId="2" borderId="30" xfId="1" applyFont="1" applyFill="1" applyBorder="1" applyAlignment="1">
      <alignment vertical="center"/>
    </xf>
    <xf numFmtId="176" fontId="6" fillId="0" borderId="2" xfId="3" applyNumberFormat="1" applyFont="1" applyBorder="1" applyAlignment="1">
      <alignment horizontal="center" vertical="center"/>
    </xf>
    <xf numFmtId="0" fontId="6" fillId="0" borderId="30" xfId="3" applyFont="1" applyBorder="1" applyAlignment="1">
      <alignment horizontal="center" vertical="center"/>
    </xf>
    <xf numFmtId="176" fontId="6" fillId="0" borderId="2" xfId="3" applyNumberFormat="1" applyFont="1" applyBorder="1" applyAlignment="1">
      <alignment horizontal="left" vertical="center"/>
    </xf>
    <xf numFmtId="176" fontId="6" fillId="0" borderId="31" xfId="3" applyNumberFormat="1" applyFont="1" applyBorder="1" applyAlignment="1">
      <alignment horizontal="center" vertical="center"/>
    </xf>
    <xf numFmtId="38" fontId="6" fillId="2" borderId="31" xfId="1" applyFont="1" applyFill="1" applyBorder="1" applyAlignment="1">
      <alignment vertical="center"/>
    </xf>
    <xf numFmtId="38" fontId="6" fillId="2" borderId="41" xfId="1" applyFont="1" applyFill="1" applyBorder="1" applyAlignment="1">
      <alignment vertical="center"/>
    </xf>
    <xf numFmtId="0" fontId="6" fillId="0" borderId="43" xfId="3" applyFont="1" applyBorder="1" applyAlignment="1">
      <alignment horizontal="center" vertical="center"/>
    </xf>
    <xf numFmtId="0" fontId="6" fillId="0" borderId="31" xfId="3" applyFont="1" applyBorder="1" applyAlignment="1">
      <alignment horizontal="center" vertical="center"/>
    </xf>
    <xf numFmtId="38" fontId="6" fillId="0" borderId="10" xfId="1" applyFont="1" applyBorder="1" applyAlignment="1">
      <alignment vertical="center"/>
    </xf>
    <xf numFmtId="38" fontId="6" fillId="2" borderId="11" xfId="1" applyFont="1" applyFill="1" applyBorder="1" applyAlignment="1">
      <alignment vertical="center"/>
    </xf>
    <xf numFmtId="0" fontId="6" fillId="2" borderId="35" xfId="3" applyFont="1" applyFill="1" applyBorder="1" applyAlignment="1">
      <alignment vertical="center"/>
    </xf>
    <xf numFmtId="0" fontId="6" fillId="2" borderId="35" xfId="3" applyFont="1" applyFill="1" applyBorder="1" applyAlignment="1">
      <alignment vertical="center" wrapText="1"/>
    </xf>
    <xf numFmtId="0" fontId="6" fillId="0" borderId="57" xfId="3" applyFont="1" applyBorder="1" applyAlignment="1">
      <alignment vertical="center"/>
    </xf>
    <xf numFmtId="38" fontId="6" fillId="0" borderId="34" xfId="1" applyFont="1" applyBorder="1" applyAlignment="1">
      <alignment horizontal="right" vertical="center"/>
    </xf>
    <xf numFmtId="38" fontId="6" fillId="2" borderId="2" xfId="1" applyFont="1" applyFill="1" applyBorder="1" applyAlignment="1">
      <alignment vertical="center"/>
    </xf>
    <xf numFmtId="0" fontId="6" fillId="0" borderId="2" xfId="3" applyFont="1" applyBorder="1" applyAlignment="1">
      <alignment horizontal="center" vertical="center"/>
    </xf>
    <xf numFmtId="38" fontId="6" fillId="2" borderId="4" xfId="1" applyFont="1" applyFill="1" applyBorder="1" applyAlignment="1">
      <alignment vertical="center"/>
    </xf>
    <xf numFmtId="38" fontId="6" fillId="2" borderId="5" xfId="1" applyFont="1" applyFill="1" applyBorder="1" applyAlignment="1">
      <alignment vertical="center"/>
    </xf>
    <xf numFmtId="0" fontId="6" fillId="0" borderId="7" xfId="3" applyFont="1" applyBorder="1" applyAlignment="1">
      <alignment horizontal="center" vertical="center"/>
    </xf>
    <xf numFmtId="38" fontId="6" fillId="0" borderId="4" xfId="1" applyFont="1" applyBorder="1" applyAlignment="1">
      <alignment vertical="center"/>
    </xf>
    <xf numFmtId="38" fontId="6" fillId="2" borderId="57" xfId="1" applyFont="1" applyFill="1" applyBorder="1" applyAlignment="1">
      <alignment vertical="center"/>
    </xf>
    <xf numFmtId="0" fontId="6" fillId="0" borderId="2" xfId="3" applyFont="1" applyBorder="1" applyAlignment="1">
      <alignment vertical="center"/>
    </xf>
    <xf numFmtId="38" fontId="6" fillId="0" borderId="34" xfId="1" applyFont="1" applyBorder="1" applyAlignment="1">
      <alignment vertical="center"/>
    </xf>
    <xf numFmtId="38" fontId="6" fillId="0" borderId="1" xfId="1" applyFont="1" applyBorder="1" applyAlignment="1">
      <alignment horizontal="center" vertical="center"/>
    </xf>
    <xf numFmtId="0" fontId="6" fillId="2" borderId="58" xfId="3" applyFont="1" applyFill="1" applyBorder="1" applyAlignment="1">
      <alignment vertical="center"/>
    </xf>
    <xf numFmtId="0" fontId="6" fillId="2" borderId="58" xfId="3" applyFont="1" applyFill="1" applyBorder="1" applyAlignment="1">
      <alignment vertical="center" wrapText="1"/>
    </xf>
    <xf numFmtId="0" fontId="6" fillId="0" borderId="59" xfId="3" applyFont="1" applyBorder="1" applyAlignment="1">
      <alignment vertical="center"/>
    </xf>
    <xf numFmtId="38" fontId="6" fillId="0" borderId="72" xfId="1" applyFont="1" applyBorder="1" applyAlignment="1">
      <alignment vertical="center"/>
    </xf>
    <xf numFmtId="38" fontId="6" fillId="0" borderId="60" xfId="1" applyFont="1" applyBorder="1" applyAlignment="1">
      <alignment horizontal="center" vertical="center" wrapText="1"/>
    </xf>
    <xf numFmtId="38" fontId="6" fillId="0" borderId="60" xfId="1" applyFont="1" applyBorder="1" applyAlignment="1">
      <alignment horizontal="center" vertical="center"/>
    </xf>
    <xf numFmtId="38" fontId="6" fillId="2" borderId="8" xfId="1" applyFont="1" applyFill="1" applyBorder="1" applyAlignment="1">
      <alignment vertical="center"/>
    </xf>
    <xf numFmtId="0" fontId="6" fillId="0" borderId="8" xfId="3" applyFont="1" applyBorder="1" applyAlignment="1">
      <alignment horizontal="center" vertical="center"/>
    </xf>
    <xf numFmtId="38" fontId="6" fillId="2" borderId="60" xfId="1" applyFont="1" applyFill="1" applyBorder="1" applyAlignment="1">
      <alignment vertical="center"/>
    </xf>
    <xf numFmtId="38" fontId="6" fillId="2" borderId="61" xfId="1" applyFont="1" applyFill="1" applyBorder="1" applyAlignment="1">
      <alignment vertical="center"/>
    </xf>
    <xf numFmtId="0" fontId="6" fillId="0" borderId="8" xfId="3" applyFont="1" applyBorder="1" applyAlignment="1">
      <alignment vertical="center"/>
    </xf>
    <xf numFmtId="38" fontId="6" fillId="0" borderId="60" xfId="1" applyFont="1" applyBorder="1" applyAlignment="1">
      <alignment vertical="center"/>
    </xf>
    <xf numFmtId="38" fontId="6" fillId="2" borderId="59" xfId="1" applyFont="1" applyFill="1" applyBorder="1" applyAlignment="1">
      <alignment vertical="center"/>
    </xf>
    <xf numFmtId="0" fontId="6" fillId="0" borderId="62" xfId="3" applyFont="1" applyBorder="1" applyAlignment="1">
      <alignment horizontal="left" vertical="center"/>
    </xf>
    <xf numFmtId="0" fontId="6" fillId="0" borderId="62" xfId="3" applyFont="1" applyBorder="1" applyAlignment="1">
      <alignment vertical="center"/>
    </xf>
    <xf numFmtId="0" fontId="6" fillId="0" borderId="63" xfId="3" applyFont="1" applyBorder="1" applyAlignment="1">
      <alignment vertical="center"/>
    </xf>
    <xf numFmtId="0" fontId="6" fillId="0" borderId="64" xfId="3" applyFont="1" applyBorder="1" applyAlignment="1">
      <alignment vertical="center"/>
    </xf>
    <xf numFmtId="38" fontId="6" fillId="0" borderId="64" xfId="1" applyFont="1" applyBorder="1" applyAlignment="1">
      <alignment vertical="center"/>
    </xf>
    <xf numFmtId="38" fontId="6" fillId="0" borderId="9" xfId="1" applyFont="1" applyBorder="1" applyAlignment="1">
      <alignment horizontal="center" vertical="center"/>
    </xf>
    <xf numFmtId="176" fontId="6" fillId="0" borderId="62" xfId="3" applyNumberFormat="1" applyFont="1" applyBorder="1" applyAlignment="1">
      <alignment horizontal="right" vertical="center"/>
    </xf>
    <xf numFmtId="176" fontId="6" fillId="0" borderId="62" xfId="3" applyNumberFormat="1" applyFont="1" applyBorder="1" applyAlignment="1">
      <alignment horizontal="center" vertical="center"/>
    </xf>
    <xf numFmtId="38" fontId="6" fillId="0" borderId="63" xfId="1" applyFont="1" applyBorder="1" applyAlignment="1">
      <alignment vertical="center"/>
    </xf>
    <xf numFmtId="0" fontId="6" fillId="0" borderId="0" xfId="3" applyFont="1" applyBorder="1" applyAlignment="1">
      <alignment horizontal="right" vertical="center"/>
    </xf>
    <xf numFmtId="38" fontId="6" fillId="0" borderId="22" xfId="1" applyFont="1" applyBorder="1" applyAlignment="1">
      <alignment vertical="center"/>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6" fillId="0" borderId="29" xfId="3" applyFont="1" applyBorder="1" applyAlignment="1">
      <alignment horizontal="center" vertical="center"/>
    </xf>
    <xf numFmtId="0" fontId="6" fillId="0" borderId="10" xfId="3" applyFont="1" applyBorder="1" applyAlignment="1">
      <alignment horizontal="center" vertical="center"/>
    </xf>
    <xf numFmtId="0" fontId="6" fillId="0" borderId="42" xfId="3" applyFont="1" applyBorder="1" applyAlignment="1">
      <alignment horizontal="center" vertical="center"/>
    </xf>
    <xf numFmtId="38" fontId="6" fillId="0" borderId="15" xfId="1" applyFont="1" applyBorder="1" applyAlignment="1">
      <alignment horizontal="right" vertical="center"/>
    </xf>
    <xf numFmtId="38" fontId="6" fillId="0" borderId="35" xfId="1" applyFont="1" applyBorder="1" applyAlignment="1">
      <alignment vertical="center"/>
    </xf>
    <xf numFmtId="38" fontId="6" fillId="2" borderId="15" xfId="1" applyFont="1" applyFill="1" applyBorder="1" applyAlignment="1">
      <alignment horizontal="right" vertical="center"/>
    </xf>
    <xf numFmtId="38" fontId="6" fillId="0" borderId="65" xfId="1" applyFont="1" applyBorder="1" applyAlignment="1">
      <alignment vertical="center"/>
    </xf>
    <xf numFmtId="0" fontId="6" fillId="0" borderId="23" xfId="3" applyFont="1" applyBorder="1" applyAlignment="1">
      <alignment vertical="center"/>
    </xf>
    <xf numFmtId="38" fontId="6" fillId="0" borderId="0" xfId="1" applyFont="1" applyAlignment="1">
      <alignment horizontal="right" vertical="center"/>
    </xf>
    <xf numFmtId="38" fontId="46" fillId="0" borderId="0" xfId="1" applyFont="1" applyBorder="1" applyAlignment="1">
      <alignment vertical="center"/>
    </xf>
    <xf numFmtId="0" fontId="6" fillId="0" borderId="10" xfId="3" applyFont="1" applyBorder="1" applyAlignment="1">
      <alignment horizontal="center" vertical="center" wrapText="1"/>
    </xf>
    <xf numFmtId="0" fontId="6" fillId="0" borderId="11" xfId="3" applyFont="1" applyBorder="1" applyAlignment="1">
      <alignment horizontal="center" vertical="center"/>
    </xf>
    <xf numFmtId="0" fontId="6" fillId="0" borderId="0" xfId="3" applyFont="1" applyAlignment="1">
      <alignment horizontal="center" vertical="center"/>
    </xf>
    <xf numFmtId="38" fontId="6" fillId="0" borderId="1" xfId="1" applyFont="1" applyBorder="1" applyAlignment="1">
      <alignment vertical="center"/>
    </xf>
    <xf numFmtId="38" fontId="6" fillId="2" borderId="1" xfId="1" applyFont="1" applyFill="1" applyBorder="1" applyAlignment="1">
      <alignment vertical="center"/>
    </xf>
    <xf numFmtId="0" fontId="6" fillId="0" borderId="17" xfId="3" applyFont="1" applyBorder="1" applyAlignment="1">
      <alignment vertical="center"/>
    </xf>
    <xf numFmtId="38" fontId="6" fillId="0" borderId="1" xfId="1" applyFont="1" applyBorder="1" applyAlignment="1">
      <alignment horizontal="right" vertical="center"/>
    </xf>
    <xf numFmtId="0" fontId="6" fillId="0" borderId="0" xfId="3" applyFont="1" applyBorder="1" applyAlignment="1">
      <alignment vertical="center" textRotation="255"/>
    </xf>
    <xf numFmtId="38" fontId="6" fillId="0" borderId="0" xfId="1" applyFont="1" applyBorder="1" applyAlignment="1">
      <alignment vertical="center"/>
    </xf>
    <xf numFmtId="0" fontId="6" fillId="0" borderId="12" xfId="3" applyFont="1" applyBorder="1" applyAlignment="1">
      <alignment vertical="center"/>
    </xf>
    <xf numFmtId="0" fontId="6" fillId="0" borderId="35" xfId="3" applyFont="1" applyBorder="1" applyAlignment="1">
      <alignment vertical="center"/>
    </xf>
    <xf numFmtId="176" fontId="6" fillId="2" borderId="15" xfId="3" applyNumberFormat="1" applyFont="1" applyFill="1" applyBorder="1" applyAlignment="1">
      <alignment horizontal="right" vertical="center"/>
    </xf>
    <xf numFmtId="176" fontId="6" fillId="2" borderId="35" xfId="3" applyNumberFormat="1" applyFont="1" applyFill="1" applyBorder="1" applyAlignment="1">
      <alignment vertical="center"/>
    </xf>
    <xf numFmtId="176" fontId="6" fillId="0" borderId="65" xfId="3" applyNumberFormat="1" applyFont="1" applyBorder="1" applyAlignment="1">
      <alignment vertical="center"/>
    </xf>
    <xf numFmtId="176" fontId="6" fillId="0" borderId="3" xfId="3" applyNumberFormat="1" applyFont="1" applyBorder="1" applyAlignment="1">
      <alignment vertical="center"/>
    </xf>
    <xf numFmtId="176" fontId="6" fillId="0" borderId="0" xfId="3" applyNumberFormat="1" applyFont="1" applyBorder="1" applyAlignment="1">
      <alignment vertical="center"/>
    </xf>
    <xf numFmtId="0" fontId="6" fillId="0" borderId="34" xfId="3" applyFont="1" applyBorder="1" applyAlignment="1">
      <alignment vertical="center"/>
    </xf>
    <xf numFmtId="0" fontId="6" fillId="0" borderId="4" xfId="3" applyFont="1" applyBorder="1" applyAlignment="1">
      <alignment vertical="center"/>
    </xf>
    <xf numFmtId="38" fontId="6" fillId="2" borderId="35" xfId="1" applyFont="1" applyFill="1" applyBorder="1" applyAlignment="1">
      <alignment vertical="center"/>
    </xf>
    <xf numFmtId="176" fontId="46" fillId="2" borderId="0" xfId="3" applyNumberFormat="1" applyFont="1" applyFill="1" applyAlignment="1">
      <alignment vertical="center"/>
    </xf>
    <xf numFmtId="0" fontId="6" fillId="0" borderId="33" xfId="3" applyFont="1" applyBorder="1" applyAlignment="1">
      <alignment horizontal="center" vertical="center"/>
    </xf>
    <xf numFmtId="38" fontId="8" fillId="2" borderId="1" xfId="1" applyFont="1" applyFill="1" applyBorder="1" applyAlignment="1">
      <alignment horizontal="center" vertical="center"/>
    </xf>
    <xf numFmtId="178" fontId="8" fillId="2" borderId="1" xfId="1" applyNumberFormat="1" applyFont="1" applyFill="1" applyBorder="1" applyProtection="1">
      <alignment vertical="center"/>
    </xf>
    <xf numFmtId="38" fontId="8" fillId="2" borderId="1" xfId="1" applyFont="1" applyFill="1" applyBorder="1" applyProtection="1">
      <alignment vertical="center"/>
    </xf>
    <xf numFmtId="0" fontId="6" fillId="0" borderId="26" xfId="3" applyFont="1" applyBorder="1" applyAlignment="1">
      <alignment horizontal="right" vertical="center"/>
    </xf>
    <xf numFmtId="0" fontId="6" fillId="0" borderId="26" xfId="3" applyFont="1" applyBorder="1" applyAlignment="1">
      <alignment vertical="center"/>
    </xf>
    <xf numFmtId="0" fontId="6" fillId="0" borderId="33" xfId="3" applyFont="1" applyBorder="1" applyAlignment="1">
      <alignment vertical="center"/>
    </xf>
    <xf numFmtId="0" fontId="6" fillId="0" borderId="28" xfId="3" applyFont="1" applyBorder="1" applyAlignment="1">
      <alignment horizontal="centerContinuous" vertical="center"/>
    </xf>
    <xf numFmtId="0" fontId="6" fillId="0" borderId="16" xfId="3" applyFont="1" applyBorder="1" applyAlignment="1">
      <alignment vertical="center"/>
    </xf>
    <xf numFmtId="38" fontId="6" fillId="0" borderId="40" xfId="1" applyFont="1" applyBorder="1" applyAlignment="1">
      <alignment vertical="center"/>
    </xf>
    <xf numFmtId="38" fontId="8" fillId="2" borderId="1" xfId="1" applyFont="1" applyFill="1" applyBorder="1">
      <alignment vertical="center"/>
    </xf>
    <xf numFmtId="0" fontId="6" fillId="0" borderId="27" xfId="3" applyFont="1" applyBorder="1" applyAlignment="1">
      <alignment horizontal="centerContinuous" vertical="center"/>
    </xf>
    <xf numFmtId="0" fontId="6" fillId="2" borderId="16" xfId="3" applyFont="1" applyFill="1" applyBorder="1" applyAlignment="1">
      <alignment vertical="center"/>
    </xf>
    <xf numFmtId="38" fontId="6" fillId="2" borderId="28" xfId="1" applyFont="1" applyFill="1" applyBorder="1" applyAlignment="1">
      <alignment vertical="center"/>
    </xf>
    <xf numFmtId="0" fontId="6" fillId="0" borderId="29" xfId="3" applyFont="1" applyBorder="1" applyAlignment="1">
      <alignment horizontal="center" vertical="center" wrapText="1"/>
    </xf>
    <xf numFmtId="38" fontId="6" fillId="0" borderId="11" xfId="1" applyFont="1" applyBorder="1" applyAlignment="1">
      <alignment horizontal="center" vertical="center"/>
    </xf>
    <xf numFmtId="0" fontId="6" fillId="0" borderId="29" xfId="3" applyFont="1" applyBorder="1" applyAlignment="1">
      <alignment vertical="center"/>
    </xf>
    <xf numFmtId="0" fontId="6" fillId="0" borderId="31" xfId="3" applyFont="1" applyBorder="1" applyAlignment="1">
      <alignment horizontal="right" vertical="center"/>
    </xf>
    <xf numFmtId="0" fontId="6" fillId="2" borderId="1" xfId="3" applyFont="1" applyFill="1" applyBorder="1" applyAlignment="1">
      <alignment horizontal="right" vertical="center"/>
    </xf>
    <xf numFmtId="38" fontId="6" fillId="2" borderId="19" xfId="1" applyFont="1" applyFill="1" applyBorder="1" applyAlignment="1">
      <alignment horizontal="right" vertical="center"/>
    </xf>
    <xf numFmtId="0" fontId="6" fillId="0" borderId="66" xfId="3" applyFont="1" applyBorder="1" applyAlignment="1">
      <alignment vertical="center"/>
    </xf>
    <xf numFmtId="0" fontId="6" fillId="0" borderId="65" xfId="3" applyFont="1" applyBorder="1" applyAlignment="1">
      <alignment horizontal="right" vertical="center"/>
    </xf>
    <xf numFmtId="0" fontId="6" fillId="0" borderId="55" xfId="3" applyFont="1" applyFill="1" applyBorder="1" applyAlignment="1">
      <alignment horizontal="right" vertical="center"/>
    </xf>
    <xf numFmtId="38" fontId="6" fillId="2" borderId="23" xfId="1" applyFont="1" applyFill="1" applyBorder="1" applyAlignment="1">
      <alignment horizontal="right" vertical="center"/>
    </xf>
    <xf numFmtId="0" fontId="12" fillId="2" borderId="2" xfId="3" applyFont="1" applyFill="1" applyBorder="1" applyAlignment="1" applyProtection="1">
      <alignment vertical="center"/>
    </xf>
    <xf numFmtId="0" fontId="12" fillId="2" borderId="2" xfId="3" applyFont="1" applyFill="1" applyBorder="1" applyAlignment="1" applyProtection="1">
      <alignment vertical="center" wrapText="1"/>
    </xf>
    <xf numFmtId="0" fontId="12" fillId="2" borderId="2" xfId="0" applyFont="1" applyFill="1" applyBorder="1" applyAlignment="1" applyProtection="1">
      <alignment vertical="center"/>
    </xf>
    <xf numFmtId="0" fontId="20" fillId="0" borderId="0" xfId="0" applyFont="1" applyAlignment="1">
      <alignment horizontal="center" vertical="center"/>
    </xf>
    <xf numFmtId="0" fontId="7" fillId="0" borderId="0" xfId="3" applyFont="1" applyAlignment="1">
      <alignment horizontal="center"/>
    </xf>
    <xf numFmtId="0" fontId="34" fillId="0" borderId="0" xfId="3" applyFont="1" applyAlignment="1">
      <alignment horizontal="left"/>
    </xf>
    <xf numFmtId="0" fontId="7" fillId="0" borderId="0" xfId="3" applyFont="1" applyAlignment="1">
      <alignment horizontal="left"/>
    </xf>
    <xf numFmtId="0" fontId="7" fillId="2" borderId="0" xfId="3" applyFont="1" applyFill="1" applyAlignment="1">
      <alignment horizontal="center" vertical="center" wrapText="1"/>
    </xf>
    <xf numFmtId="0" fontId="7" fillId="0" borderId="0" xfId="3" applyFont="1" applyAlignment="1">
      <alignment horizontal="center" vertical="center" wrapText="1"/>
    </xf>
    <xf numFmtId="0" fontId="37" fillId="0" borderId="0" xfId="3" applyFont="1" applyAlignment="1">
      <alignment horizontal="left" vertical="top" wrapText="1"/>
    </xf>
    <xf numFmtId="0" fontId="6" fillId="0" borderId="0" xfId="3" applyFont="1" applyAlignment="1">
      <alignment horizontal="center"/>
    </xf>
    <xf numFmtId="0" fontId="39" fillId="0" borderId="0" xfId="3" applyFont="1" applyAlignment="1">
      <alignment horizontal="center"/>
    </xf>
    <xf numFmtId="0" fontId="45" fillId="0" borderId="1" xfId="3" applyFont="1" applyBorder="1" applyAlignment="1">
      <alignment horizontal="center" vertical="center" wrapText="1"/>
    </xf>
    <xf numFmtId="0" fontId="6" fillId="0" borderId="71" xfId="3" applyFont="1" applyBorder="1" applyAlignment="1">
      <alignment horizontal="center" vertical="center"/>
    </xf>
    <xf numFmtId="0" fontId="6" fillId="0" borderId="53" xfId="3" applyFont="1" applyBorder="1" applyAlignment="1">
      <alignment vertical="center"/>
    </xf>
    <xf numFmtId="0" fontId="6" fillId="0" borderId="65" xfId="3" applyFont="1" applyBorder="1" applyAlignment="1">
      <alignment vertical="center"/>
    </xf>
    <xf numFmtId="0" fontId="6" fillId="0" borderId="49" xfId="3" applyFont="1" applyBorder="1" applyAlignment="1">
      <alignment horizontal="center" vertical="center"/>
    </xf>
    <xf numFmtId="0" fontId="6" fillId="0" borderId="14" xfId="3" applyFont="1" applyBorder="1" applyAlignment="1">
      <alignment vertical="center"/>
    </xf>
    <xf numFmtId="0" fontId="6" fillId="0" borderId="55" xfId="3" applyFont="1" applyBorder="1" applyAlignment="1">
      <alignment vertical="center"/>
    </xf>
    <xf numFmtId="0" fontId="6" fillId="0" borderId="49" xfId="3" applyFont="1" applyBorder="1" applyAlignment="1">
      <alignment horizontal="center" vertical="center" wrapText="1"/>
    </xf>
    <xf numFmtId="0" fontId="6" fillId="0" borderId="50" xfId="3" applyFont="1" applyBorder="1" applyAlignment="1">
      <alignment horizontal="center" vertical="center" wrapText="1"/>
    </xf>
    <xf numFmtId="0" fontId="6" fillId="0" borderId="18" xfId="3" applyFont="1" applyBorder="1" applyAlignment="1">
      <alignment vertical="center" wrapText="1"/>
    </xf>
    <xf numFmtId="0" fontId="6" fillId="0" borderId="56" xfId="3" applyFont="1" applyBorder="1" applyAlignment="1">
      <alignment vertical="center" wrapText="1"/>
    </xf>
    <xf numFmtId="0" fontId="6" fillId="0" borderId="0" xfId="3" applyFont="1" applyAlignment="1">
      <alignment horizontal="center" vertical="center"/>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4" xfId="3" applyFont="1" applyBorder="1" applyAlignment="1" applyProtection="1">
      <alignment horizontal="center" vertical="center"/>
      <protection locked="0"/>
    </xf>
    <xf numFmtId="0" fontId="3" fillId="0" borderId="1" xfId="3" applyFont="1" applyBorder="1" applyAlignment="1" applyProtection="1">
      <alignment horizontal="left" vertical="center"/>
      <protection locked="0"/>
    </xf>
    <xf numFmtId="38" fontId="6" fillId="0" borderId="51" xfId="1" applyFont="1" applyBorder="1" applyAlignment="1">
      <alignment horizontal="center" vertical="center" wrapText="1"/>
    </xf>
    <xf numFmtId="38" fontId="6" fillId="0" borderId="52" xfId="1" applyFont="1" applyBorder="1" applyAlignment="1">
      <alignment horizontal="center" vertical="center" wrapText="1"/>
    </xf>
    <xf numFmtId="38" fontId="6" fillId="0" borderId="22" xfId="1" applyFont="1" applyBorder="1" applyAlignment="1">
      <alignment horizontal="center" vertical="center" wrapText="1"/>
    </xf>
    <xf numFmtId="0" fontId="6" fillId="0" borderId="30" xfId="3" applyFont="1" applyBorder="1" applyAlignment="1">
      <alignment horizontal="center" vertical="center"/>
    </xf>
    <xf numFmtId="0" fontId="6" fillId="0" borderId="42" xfId="3" applyFont="1" applyBorder="1" applyAlignment="1">
      <alignment horizontal="center" vertical="center"/>
    </xf>
    <xf numFmtId="38" fontId="6" fillId="0" borderId="14" xfId="1" applyFont="1" applyBorder="1" applyAlignment="1">
      <alignment horizontal="center" vertical="center" wrapText="1"/>
    </xf>
    <xf numFmtId="38" fontId="6" fillId="0" borderId="55" xfId="1" applyFont="1" applyBorder="1" applyAlignment="1">
      <alignment vertical="center"/>
    </xf>
    <xf numFmtId="38" fontId="6" fillId="0" borderId="54" xfId="1" applyFont="1" applyBorder="1" applyAlignment="1">
      <alignment horizontal="center" vertical="center" wrapText="1"/>
    </xf>
    <xf numFmtId="38" fontId="6" fillId="0" borderId="23" xfId="1" applyFont="1" applyBorder="1" applyAlignment="1">
      <alignment vertical="center"/>
    </xf>
    <xf numFmtId="0" fontId="6" fillId="0" borderId="28" xfId="3" applyFont="1" applyBorder="1" applyAlignment="1">
      <alignment horizontal="center" vertical="center"/>
    </xf>
    <xf numFmtId="0" fontId="6" fillId="0" borderId="32" xfId="3" applyFont="1" applyBorder="1" applyAlignment="1">
      <alignment horizontal="center" vertical="center"/>
    </xf>
    <xf numFmtId="0" fontId="6" fillId="0" borderId="39" xfId="3" applyFont="1" applyBorder="1" applyAlignment="1">
      <alignment horizontal="center" vertical="center"/>
    </xf>
    <xf numFmtId="0" fontId="6" fillId="0" borderId="68" xfId="3" applyFont="1" applyBorder="1" applyAlignment="1" applyProtection="1">
      <alignment horizontal="center" vertical="center" wrapText="1"/>
    </xf>
    <xf numFmtId="0" fontId="6" fillId="0" borderId="69" xfId="3" applyFont="1" applyBorder="1" applyAlignment="1" applyProtection="1">
      <alignment horizontal="center" vertical="center" wrapText="1"/>
    </xf>
    <xf numFmtId="0" fontId="6" fillId="0" borderId="66" xfId="3" applyFont="1" applyBorder="1" applyAlignment="1" applyProtection="1">
      <alignment horizontal="center" vertical="center" wrapText="1"/>
    </xf>
    <xf numFmtId="0" fontId="6" fillId="0" borderId="50" xfId="3" applyFont="1" applyBorder="1" applyAlignment="1" applyProtection="1">
      <alignment horizontal="center" vertical="center" wrapText="1"/>
    </xf>
    <xf numFmtId="0" fontId="6" fillId="0" borderId="18" xfId="3" applyFont="1" applyBorder="1" applyAlignment="1" applyProtection="1">
      <alignment horizontal="center" vertical="center" wrapText="1"/>
    </xf>
    <xf numFmtId="0" fontId="6" fillId="0" borderId="56" xfId="3" applyFont="1" applyBorder="1" applyAlignment="1" applyProtection="1">
      <alignment horizontal="center" vertical="center" wrapText="1"/>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3" fillId="0" borderId="32" xfId="1" applyFont="1" applyBorder="1" applyAlignment="1">
      <alignment vertical="center"/>
    </xf>
    <xf numFmtId="0" fontId="6" fillId="0" borderId="0" xfId="3" applyFont="1" applyAlignment="1">
      <alignment vertical="top" wrapText="1"/>
    </xf>
    <xf numFmtId="177" fontId="6" fillId="0" borderId="29" xfId="3" applyNumberFormat="1" applyFont="1" applyBorder="1" applyAlignment="1">
      <alignment horizontal="center" vertical="center"/>
    </xf>
    <xf numFmtId="177" fontId="3" fillId="0" borderId="31" xfId="3" applyNumberFormat="1" applyFont="1" applyBorder="1" applyAlignment="1">
      <alignment horizontal="center" vertical="center"/>
    </xf>
    <xf numFmtId="0" fontId="6" fillId="0" borderId="24" xfId="3" applyFont="1" applyBorder="1" applyAlignment="1">
      <alignment horizontal="center" vertical="center" textRotation="255"/>
    </xf>
    <xf numFmtId="0" fontId="6" fillId="0" borderId="25" xfId="3" applyFont="1" applyBorder="1" applyAlignment="1">
      <alignment horizontal="center" vertical="center" textRotation="255"/>
    </xf>
    <xf numFmtId="0" fontId="3" fillId="0" borderId="25" xfId="3" applyFont="1" applyBorder="1" applyAlignment="1">
      <alignment horizontal="center" vertical="center" textRotation="255"/>
    </xf>
    <xf numFmtId="0" fontId="3" fillId="0" borderId="26" xfId="3" applyFont="1" applyBorder="1" applyAlignment="1">
      <alignment horizontal="center" vertical="center" textRotation="255"/>
    </xf>
    <xf numFmtId="38" fontId="6" fillId="0" borderId="6" xfId="1" applyFont="1" applyBorder="1" applyAlignment="1">
      <alignment horizontal="right" vertical="center"/>
    </xf>
    <xf numFmtId="38" fontId="6" fillId="0" borderId="7" xfId="1" applyFont="1" applyBorder="1" applyAlignment="1">
      <alignment horizontal="right" vertical="center"/>
    </xf>
    <xf numFmtId="38" fontId="6" fillId="0" borderId="15" xfId="1" applyFont="1" applyBorder="1" applyAlignment="1">
      <alignment horizontal="right" vertical="center"/>
    </xf>
    <xf numFmtId="0" fontId="6" fillId="0" borderId="27" xfId="3" applyFont="1" applyBorder="1" applyAlignment="1">
      <alignment horizontal="right" vertical="center"/>
    </xf>
    <xf numFmtId="0" fontId="6" fillId="0" borderId="28" xfId="3" applyFont="1" applyBorder="1" applyAlignment="1">
      <alignment horizontal="right" vertical="center"/>
    </xf>
    <xf numFmtId="0" fontId="6" fillId="0" borderId="32" xfId="3" applyFont="1" applyBorder="1" applyAlignment="1">
      <alignment horizontal="right" vertical="center"/>
    </xf>
    <xf numFmtId="0" fontId="6" fillId="0" borderId="20" xfId="3" applyFont="1" applyBorder="1" applyAlignment="1">
      <alignment vertical="center"/>
    </xf>
    <xf numFmtId="0" fontId="3" fillId="0" borderId="15" xfId="3" applyFont="1" applyBorder="1" applyAlignment="1">
      <alignment vertical="center"/>
    </xf>
    <xf numFmtId="0" fontId="6" fillId="0" borderId="29" xfId="3" applyFont="1" applyBorder="1" applyAlignment="1">
      <alignment horizontal="center" vertical="center"/>
    </xf>
    <xf numFmtId="0" fontId="3" fillId="0" borderId="31" xfId="3" applyFont="1" applyBorder="1" applyAlignment="1">
      <alignment horizontal="center" vertical="center"/>
    </xf>
    <xf numFmtId="0" fontId="3" fillId="0" borderId="32" xfId="3" applyFont="1" applyBorder="1" applyAlignment="1">
      <alignment horizontal="right" vertical="center"/>
    </xf>
    <xf numFmtId="0" fontId="6" fillId="0" borderId="1" xfId="0" applyFont="1" applyBorder="1" applyAlignment="1" applyProtection="1">
      <alignment horizontal="center" vertical="center" wrapText="1"/>
    </xf>
    <xf numFmtId="0" fontId="6" fillId="0" borderId="24"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68" xfId="3" applyFont="1" applyBorder="1" applyAlignment="1">
      <alignment horizontal="center" vertical="center"/>
    </xf>
    <xf numFmtId="0" fontId="6" fillId="0" borderId="69" xfId="3" applyFont="1" applyBorder="1" applyAlignment="1">
      <alignment horizontal="center" vertical="center"/>
    </xf>
    <xf numFmtId="0" fontId="6" fillId="0" borderId="66" xfId="3" applyFont="1" applyBorder="1" applyAlignment="1">
      <alignment horizontal="center" vertical="center"/>
    </xf>
    <xf numFmtId="0" fontId="6" fillId="0" borderId="14" xfId="3" applyFont="1" applyBorder="1" applyAlignment="1">
      <alignment horizontal="center" vertical="center"/>
    </xf>
    <xf numFmtId="0" fontId="6" fillId="0" borderId="55" xfId="3" applyFont="1" applyBorder="1" applyAlignment="1">
      <alignment horizontal="center" vertical="center"/>
    </xf>
    <xf numFmtId="0" fontId="6" fillId="0" borderId="41" xfId="3" applyFont="1" applyBorder="1" applyAlignment="1">
      <alignment horizontal="center" vertical="center"/>
    </xf>
    <xf numFmtId="0" fontId="6" fillId="0" borderId="13" xfId="3" applyFont="1" applyBorder="1" applyAlignment="1">
      <alignment horizontal="center" vertical="center" wrapText="1"/>
    </xf>
    <xf numFmtId="38" fontId="6" fillId="0" borderId="36" xfId="1" applyFont="1" applyBorder="1" applyAlignment="1">
      <alignment horizontal="center" vertical="center" wrapText="1"/>
    </xf>
    <xf numFmtId="38" fontId="6" fillId="0" borderId="70" xfId="1" applyFont="1" applyBorder="1" applyAlignment="1">
      <alignment horizontal="center" vertical="center"/>
    </xf>
    <xf numFmtId="0" fontId="6" fillId="0" borderId="53" xfId="3" applyFont="1" applyBorder="1" applyAlignment="1">
      <alignment horizontal="center" vertical="center"/>
    </xf>
    <xf numFmtId="0" fontId="6" fillId="0" borderId="65" xfId="3" applyFont="1" applyBorder="1" applyAlignment="1">
      <alignment horizontal="center" vertical="center"/>
    </xf>
    <xf numFmtId="0" fontId="6" fillId="0" borderId="55" xfId="3" applyFont="1" applyBorder="1" applyAlignment="1">
      <alignment horizontal="center" vertical="center" wrapText="1"/>
    </xf>
    <xf numFmtId="38" fontId="6" fillId="0" borderId="67" xfId="1" applyFont="1" applyBorder="1" applyAlignment="1">
      <alignment horizontal="center" vertical="center" wrapText="1"/>
    </xf>
    <xf numFmtId="38" fontId="6" fillId="0" borderId="56" xfId="1" applyFont="1" applyBorder="1" applyAlignment="1">
      <alignment horizontal="center" vertical="center"/>
    </xf>
    <xf numFmtId="49" fontId="3" fillId="0" borderId="37" xfId="3" applyNumberFormat="1" applyFont="1" applyBorder="1" applyAlignment="1">
      <alignment horizontal="center" vertical="center"/>
    </xf>
    <xf numFmtId="49" fontId="3" fillId="0" borderId="38" xfId="3" applyNumberFormat="1" applyFont="1" applyBorder="1" applyAlignment="1">
      <alignment horizontal="center" vertical="center"/>
    </xf>
    <xf numFmtId="49" fontId="3" fillId="0" borderId="44" xfId="3" applyNumberFormat="1" applyFont="1" applyBorder="1" applyAlignment="1">
      <alignment horizontal="center" vertical="center"/>
    </xf>
    <xf numFmtId="0" fontId="3" fillId="0" borderId="0" xfId="3" applyFont="1" applyAlignment="1">
      <alignment horizontal="center" vertical="center"/>
    </xf>
    <xf numFmtId="0" fontId="16" fillId="0" borderId="0" xfId="3" applyFont="1" applyFill="1" applyBorder="1" applyAlignment="1">
      <alignment horizontal="center" vertical="center"/>
    </xf>
    <xf numFmtId="0" fontId="13" fillId="0" borderId="9" xfId="3" applyFont="1" applyFill="1" applyBorder="1" applyAlignment="1">
      <alignment horizontal="center" vertical="center"/>
    </xf>
    <xf numFmtId="0" fontId="6" fillId="0" borderId="0" xfId="3" applyFont="1" applyFill="1" applyBorder="1" applyAlignment="1">
      <alignment horizontal="left" vertical="center"/>
    </xf>
    <xf numFmtId="0" fontId="6" fillId="0" borderId="7" xfId="3" applyFont="1" applyBorder="1" applyAlignment="1" applyProtection="1">
      <alignment horizontal="left" vertical="center"/>
    </xf>
    <xf numFmtId="0" fontId="29" fillId="0" borderId="0" xfId="3" applyFont="1" applyBorder="1" applyAlignment="1" applyProtection="1">
      <alignment horizontal="center" vertical="center" wrapText="1"/>
    </xf>
    <xf numFmtId="0" fontId="12" fillId="0" borderId="0" xfId="3" applyFont="1" applyBorder="1" applyAlignment="1" applyProtection="1">
      <alignment horizontal="right" vertical="center"/>
    </xf>
    <xf numFmtId="0" fontId="6" fillId="0" borderId="6" xfId="3" applyFont="1" applyBorder="1" applyAlignment="1" applyProtection="1">
      <alignment horizontal="center" vertical="center"/>
    </xf>
    <xf numFmtId="0" fontId="6" fillId="0" borderId="21" xfId="3" applyFont="1" applyBorder="1" applyAlignment="1" applyProtection="1">
      <alignment horizontal="center" vertical="center"/>
    </xf>
    <xf numFmtId="0" fontId="32" fillId="2" borderId="7" xfId="3" applyFont="1" applyFill="1" applyBorder="1" applyAlignment="1" applyProtection="1">
      <alignment horizontal="left" vertical="center" wrapText="1"/>
    </xf>
    <xf numFmtId="0" fontId="6" fillId="0" borderId="0" xfId="3" applyFont="1" applyBorder="1" applyAlignment="1" applyProtection="1">
      <alignment vertical="top" wrapText="1"/>
    </xf>
    <xf numFmtId="0" fontId="6" fillId="0" borderId="0" xfId="0" applyFont="1" applyBorder="1" applyAlignment="1" applyProtection="1">
      <alignment vertical="top" wrapText="1"/>
    </xf>
    <xf numFmtId="0" fontId="6" fillId="0" borderId="0" xfId="3" applyFont="1" applyBorder="1" applyAlignment="1" applyProtection="1">
      <alignment horizontal="left" vertical="top" wrapText="1"/>
    </xf>
    <xf numFmtId="49" fontId="6" fillId="0" borderId="7" xfId="3" applyNumberFormat="1" applyFont="1" applyBorder="1" applyAlignment="1" applyProtection="1">
      <alignment horizontal="left" vertical="center"/>
    </xf>
    <xf numFmtId="49" fontId="6" fillId="0" borderId="7" xfId="3" applyNumberFormat="1" applyFont="1" applyFill="1" applyBorder="1" applyAlignment="1" applyProtection="1">
      <alignment horizontal="left" vertical="center"/>
    </xf>
  </cellXfs>
  <cellStyles count="88">
    <cellStyle name="スタイル 1" xfId="7"/>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0"/>
  <tableStyles count="0" defaultTableStyle="TableStyleMedium2" defaultPivotStyle="PivotStyleLight16"/>
  <colors>
    <mruColors>
      <color rgb="FF66FFCC"/>
      <color rgb="FF00FF99"/>
      <color rgb="FFFF00FF"/>
      <color rgb="FFFF9933"/>
      <color rgb="FFFFCCFF"/>
      <color rgb="FF66FFFF"/>
      <color rgb="FFFFFFCC"/>
      <color rgb="FF00CC00"/>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66675</xdr:colOff>
      <xdr:row>40</xdr:row>
      <xdr:rowOff>38100</xdr:rowOff>
    </xdr:from>
    <xdr:to>
      <xdr:col>7</xdr:col>
      <xdr:colOff>200025</xdr:colOff>
      <xdr:row>43</xdr:row>
      <xdr:rowOff>38100</xdr:rowOff>
    </xdr:to>
    <xdr:sp macro="" textlink="">
      <xdr:nvSpPr>
        <xdr:cNvPr id="2" name="テキスト ボックス 1"/>
        <xdr:cNvSpPr txBox="1"/>
      </xdr:nvSpPr>
      <xdr:spPr>
        <a:xfrm>
          <a:off x="66675" y="6791325"/>
          <a:ext cx="5676900" cy="5429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r>
            <a:rPr kumimoji="1" lang="ja-JP" altLang="en-US" sz="1200"/>
            <a:t>契約金額内訳書明細は、</a:t>
          </a:r>
          <a:r>
            <a:rPr kumimoji="1" lang="ja-JP" altLang="en-US" sz="1200" u="sng"/>
            <a:t>すべて消費税抜きの金額</a:t>
          </a:r>
          <a:r>
            <a:rPr kumimoji="1" lang="ja-JP" altLang="en-US" sz="1200"/>
            <a:t>を入力してください。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200025</xdr:rowOff>
    </xdr:from>
    <xdr:to>
      <xdr:col>3</xdr:col>
      <xdr:colOff>266700</xdr:colOff>
      <xdr:row>14</xdr:row>
      <xdr:rowOff>123825</xdr:rowOff>
    </xdr:to>
    <xdr:sp macro="" textlink="">
      <xdr:nvSpPr>
        <xdr:cNvPr id="2" name="角丸四角形吹き出し 1"/>
        <xdr:cNvSpPr/>
      </xdr:nvSpPr>
      <xdr:spPr>
        <a:xfrm>
          <a:off x="152400" y="2647950"/>
          <a:ext cx="2009775" cy="685800"/>
        </a:xfrm>
        <a:prstGeom prst="wedgeRoundRectCallout">
          <a:avLst>
            <a:gd name="adj1" fmla="val -18452"/>
            <a:gd name="adj2" fmla="val -11549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同一の業務従事者が複数回渡航する場合には、渡航毎の記入をお願いいたします。</a:t>
          </a:r>
        </a:p>
      </xdr:txBody>
    </xdr:sp>
    <xdr:clientData fPrintsWithSheet="0"/>
  </xdr:twoCellAnchor>
  <xdr:twoCellAnchor>
    <xdr:from>
      <xdr:col>2</xdr:col>
      <xdr:colOff>228600</xdr:colOff>
      <xdr:row>19</xdr:row>
      <xdr:rowOff>152400</xdr:rowOff>
    </xdr:from>
    <xdr:to>
      <xdr:col>7</xdr:col>
      <xdr:colOff>333375</xdr:colOff>
      <xdr:row>22</xdr:row>
      <xdr:rowOff>76200</xdr:rowOff>
    </xdr:to>
    <xdr:sp macro="" textlink="">
      <xdr:nvSpPr>
        <xdr:cNvPr id="3" name="角丸四角形吹き出し 2"/>
        <xdr:cNvSpPr/>
      </xdr:nvSpPr>
      <xdr:spPr>
        <a:xfrm>
          <a:off x="1552575" y="5667375"/>
          <a:ext cx="3381375" cy="1066800"/>
        </a:xfrm>
        <a:prstGeom prst="wedgeRoundRectCallout">
          <a:avLst>
            <a:gd name="adj1" fmla="val 2337"/>
            <a:gd name="adj2" fmla="val -13752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航空保安料サービス、発券手数料等の消費税を抜いた額を記入ください。なお発券手数料については、税抜きの航空券代の</a:t>
          </a:r>
          <a:r>
            <a:rPr kumimoji="1" lang="en-US" altLang="ja-JP" sz="1100" b="1" u="sng">
              <a:solidFill>
                <a:srgbClr val="FF0000"/>
              </a:solidFill>
            </a:rPr>
            <a:t>5</a:t>
          </a:r>
          <a:r>
            <a:rPr kumimoji="1" lang="ja-JP" altLang="en-US" sz="1100" b="1" u="sng">
              <a:solidFill>
                <a:srgbClr val="FF0000"/>
              </a:solidFill>
            </a:rPr>
            <a:t>％</a:t>
          </a:r>
          <a:r>
            <a:rPr kumimoji="1" lang="ja-JP" altLang="en-US" sz="1100"/>
            <a:t>が精算対象の上限となりますのでご注意ください。</a:t>
          </a:r>
        </a:p>
      </xdr:txBody>
    </xdr:sp>
    <xdr:clientData fPrintsWithSheet="0"/>
  </xdr:twoCellAnchor>
  <xdr:twoCellAnchor>
    <xdr:from>
      <xdr:col>9</xdr:col>
      <xdr:colOff>142876</xdr:colOff>
      <xdr:row>27</xdr:row>
      <xdr:rowOff>38100</xdr:rowOff>
    </xdr:from>
    <xdr:to>
      <xdr:col>14</xdr:col>
      <xdr:colOff>266701</xdr:colOff>
      <xdr:row>30</xdr:row>
      <xdr:rowOff>152400</xdr:rowOff>
    </xdr:to>
    <xdr:sp macro="" textlink="">
      <xdr:nvSpPr>
        <xdr:cNvPr id="4" name="角丸四角形吹き出し 3"/>
        <xdr:cNvSpPr/>
      </xdr:nvSpPr>
      <xdr:spPr>
        <a:xfrm>
          <a:off x="5057776" y="8229600"/>
          <a:ext cx="2209800" cy="628650"/>
        </a:xfrm>
        <a:prstGeom prst="wedgeRoundRectCallout">
          <a:avLst>
            <a:gd name="adj1" fmla="val -60518"/>
            <a:gd name="adj2" fmla="val -4325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記入例：　</a:t>
          </a:r>
          <a:endParaRPr kumimoji="1" lang="en-US" altLang="ja-JP" sz="1100"/>
        </a:p>
        <a:p>
          <a:pPr algn="l"/>
          <a:r>
            <a:rPr kumimoji="1" lang="ja-JP" altLang="en-US" sz="1100"/>
            <a:t>①成田　→　Ａ国Ｂ市　→　成田　　</a:t>
          </a:r>
          <a:endParaRPr kumimoji="1" lang="en-US" altLang="ja-JP" sz="1100"/>
        </a:p>
        <a:p>
          <a:pPr algn="l">
            <a:lnSpc>
              <a:spcPts val="1300"/>
            </a:lnSpc>
          </a:pPr>
          <a:r>
            <a:rPr kumimoji="1" lang="ja-JP" altLang="en-US" sz="1100"/>
            <a:t>②成田　→　Ａ国Ｃ市　→　成田　　</a:t>
          </a:r>
        </a:p>
      </xdr:txBody>
    </xdr:sp>
    <xdr:clientData fPrintsWithSheet="0"/>
  </xdr:twoCellAnchor>
  <xdr:twoCellAnchor>
    <xdr:from>
      <xdr:col>5</xdr:col>
      <xdr:colOff>809625</xdr:colOff>
      <xdr:row>18</xdr:row>
      <xdr:rowOff>123825</xdr:rowOff>
    </xdr:from>
    <xdr:to>
      <xdr:col>15</xdr:col>
      <xdr:colOff>28576</xdr:colOff>
      <xdr:row>21</xdr:row>
      <xdr:rowOff>247650</xdr:rowOff>
    </xdr:to>
    <xdr:sp macro="" textlink="">
      <xdr:nvSpPr>
        <xdr:cNvPr id="5" name="角丸四角形吹き出し 4"/>
        <xdr:cNvSpPr/>
      </xdr:nvSpPr>
      <xdr:spPr>
        <a:xfrm>
          <a:off x="3943350" y="4886325"/>
          <a:ext cx="3724276" cy="1266825"/>
        </a:xfrm>
        <a:prstGeom prst="wedgeRoundRectCallout">
          <a:avLst>
            <a:gd name="adj1" fmla="val 4187"/>
            <a:gd name="adj2" fmla="val -14074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場合の上限額は基準額（</a:t>
          </a:r>
          <a:r>
            <a:rPr kumimoji="1" lang="en-US" altLang="ja-JP" sz="1100"/>
            <a:t>『</a:t>
          </a:r>
          <a:r>
            <a:rPr kumimoji="1" lang="ja-JP" altLang="en-US" sz="1100"/>
            <a:t>見積書作成の手引き</a:t>
          </a:r>
          <a:r>
            <a:rPr kumimoji="1" lang="en-US" altLang="ja-JP" sz="1100"/>
            <a:t>』</a:t>
          </a:r>
          <a:r>
            <a:rPr kumimoji="1" lang="ja-JP" altLang="en-US" sz="1100"/>
            <a:t>参照）の９０％、</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場合の上限額は基準額の８０％が上限額となります。このため長期派遣の場合には、渡航毎に日当・宿泊の単価を分けて記載ください。</a:t>
          </a:r>
        </a:p>
      </xdr:txBody>
    </xdr:sp>
    <xdr:clientData fPrintsWithSheet="0"/>
  </xdr:twoCellAnchor>
  <xdr:twoCellAnchor>
    <xdr:from>
      <xdr:col>14</xdr:col>
      <xdr:colOff>438150</xdr:colOff>
      <xdr:row>3</xdr:row>
      <xdr:rowOff>85725</xdr:rowOff>
    </xdr:from>
    <xdr:to>
      <xdr:col>22</xdr:col>
      <xdr:colOff>476250</xdr:colOff>
      <xdr:row>5</xdr:row>
      <xdr:rowOff>219075</xdr:rowOff>
    </xdr:to>
    <xdr:sp macro="" textlink="">
      <xdr:nvSpPr>
        <xdr:cNvPr id="6" name="角丸四角形吹き出し 5"/>
        <xdr:cNvSpPr/>
      </xdr:nvSpPr>
      <xdr:spPr>
        <a:xfrm>
          <a:off x="7124700" y="333375"/>
          <a:ext cx="4105275" cy="628650"/>
        </a:xfrm>
        <a:prstGeom prst="wedgeRoundRectCallout">
          <a:avLst>
            <a:gd name="adj1" fmla="val 4891"/>
            <a:gd name="adj2" fmla="val 13089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宿泊日数は、</a:t>
          </a:r>
          <a:r>
            <a:rPr kumimoji="1" lang="ja-JP" altLang="en-US" sz="1100" b="1" u="sng">
              <a:solidFill>
                <a:srgbClr val="FF0000"/>
              </a:solidFill>
            </a:rPr>
            <a:t>機中泊を抜いた日数</a:t>
          </a:r>
          <a:r>
            <a:rPr kumimoji="1" lang="ja-JP" altLang="en-US" sz="1100"/>
            <a:t>で計上ください。国により一律で設定されていますので</a:t>
          </a:r>
          <a:r>
            <a:rPr kumimoji="1" lang="en-US" altLang="ja-JP" sz="1100"/>
            <a:t>『</a:t>
          </a:r>
          <a:r>
            <a:rPr kumimoji="1" lang="ja-JP" altLang="en-US" sz="1100"/>
            <a:t>見積書作成の手引き</a:t>
          </a:r>
          <a:r>
            <a:rPr kumimoji="1" lang="en-US" altLang="ja-JP" sz="1100"/>
            <a:t>』</a:t>
          </a:r>
          <a:r>
            <a:rPr kumimoji="1" lang="ja-JP" altLang="en-US" sz="1100"/>
            <a:t>をご確認ください。</a:t>
          </a:r>
        </a:p>
      </xdr:txBody>
    </xdr:sp>
    <xdr:clientData fPrintsWithSheet="0"/>
  </xdr:twoCellAnchor>
  <xdr:twoCellAnchor>
    <xdr:from>
      <xdr:col>19</xdr:col>
      <xdr:colOff>19050</xdr:colOff>
      <xdr:row>13</xdr:row>
      <xdr:rowOff>133350</xdr:rowOff>
    </xdr:from>
    <xdr:to>
      <xdr:col>23</xdr:col>
      <xdr:colOff>438150</xdr:colOff>
      <xdr:row>15</xdr:row>
      <xdr:rowOff>238125</xdr:rowOff>
    </xdr:to>
    <xdr:sp macro="" textlink="">
      <xdr:nvSpPr>
        <xdr:cNvPr id="7" name="角丸四角形吹き出し 6"/>
        <xdr:cNvSpPr/>
      </xdr:nvSpPr>
      <xdr:spPr>
        <a:xfrm>
          <a:off x="10029825" y="2990850"/>
          <a:ext cx="2200275" cy="866775"/>
        </a:xfrm>
        <a:prstGeom prst="wedgeRoundRectCallout">
          <a:avLst>
            <a:gd name="adj1" fmla="val 13629"/>
            <a:gd name="adj2" fmla="val -21457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電車の運賃等、消費税が内税の場合についても、消費税分を抜いて計上ください。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809625</xdr:colOff>
      <xdr:row>1</xdr:row>
      <xdr:rowOff>0</xdr:rowOff>
    </xdr:to>
    <xdr:sp macro="" textlink="">
      <xdr:nvSpPr>
        <xdr:cNvPr id="2" name="テキスト 1"/>
        <xdr:cNvSpPr txBox="1">
          <a:spLocks noChangeArrowheads="1"/>
        </xdr:cNvSpPr>
      </xdr:nvSpPr>
      <xdr:spPr bwMode="auto">
        <a:xfrm>
          <a:off x="1390650" y="0"/>
          <a:ext cx="800100"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資機材等購入費</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0</xdr:colOff>
      <xdr:row>1</xdr:row>
      <xdr:rowOff>0</xdr:rowOff>
    </xdr:from>
    <xdr:to>
      <xdr:col>1</xdr:col>
      <xdr:colOff>809625</xdr:colOff>
      <xdr:row>1</xdr:row>
      <xdr:rowOff>0</xdr:rowOff>
    </xdr:to>
    <xdr:sp macro="" textlink="">
      <xdr:nvSpPr>
        <xdr:cNvPr id="3" name="テキスト 2"/>
        <xdr:cNvSpPr txBox="1">
          <a:spLocks noChangeArrowheads="1"/>
        </xdr:cNvSpPr>
      </xdr:nvSpPr>
      <xdr:spPr bwMode="auto">
        <a:xfrm>
          <a:off x="1381125" y="0"/>
          <a:ext cx="80962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資機材等損料</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104775</xdr:colOff>
      <xdr:row>1</xdr:row>
      <xdr:rowOff>0</xdr:rowOff>
    </xdr:from>
    <xdr:to>
      <xdr:col>1</xdr:col>
      <xdr:colOff>704850</xdr:colOff>
      <xdr:row>1</xdr:row>
      <xdr:rowOff>0</xdr:rowOff>
    </xdr:to>
    <xdr:sp macro="" textlink="">
      <xdr:nvSpPr>
        <xdr:cNvPr id="4" name="テキスト 3"/>
        <xdr:cNvSpPr txBox="1">
          <a:spLocks noChangeArrowheads="1"/>
        </xdr:cNvSpPr>
      </xdr:nvSpPr>
      <xdr:spPr bwMode="auto">
        <a:xfrm>
          <a:off x="1485900"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76200</xdr:colOff>
      <xdr:row>1</xdr:row>
      <xdr:rowOff>0</xdr:rowOff>
    </xdr:from>
    <xdr:to>
      <xdr:col>1</xdr:col>
      <xdr:colOff>676275</xdr:colOff>
      <xdr:row>1</xdr:row>
      <xdr:rowOff>0</xdr:rowOff>
    </xdr:to>
    <xdr:sp macro="" textlink="">
      <xdr:nvSpPr>
        <xdr:cNvPr id="5" name="テキスト 5"/>
        <xdr:cNvSpPr txBox="1">
          <a:spLocks noChangeArrowheads="1"/>
        </xdr:cNvSpPr>
      </xdr:nvSpPr>
      <xdr:spPr bwMode="auto">
        <a:xfrm>
          <a:off x="1457325"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0</xdr:col>
      <xdr:colOff>466724</xdr:colOff>
      <xdr:row>3</xdr:row>
      <xdr:rowOff>133351</xdr:rowOff>
    </xdr:from>
    <xdr:to>
      <xdr:col>4</xdr:col>
      <xdr:colOff>323850</xdr:colOff>
      <xdr:row>6</xdr:row>
      <xdr:rowOff>209550</xdr:rowOff>
    </xdr:to>
    <xdr:sp macro="" textlink="">
      <xdr:nvSpPr>
        <xdr:cNvPr id="6" name="角丸四角形吹き出し 5"/>
        <xdr:cNvSpPr/>
      </xdr:nvSpPr>
      <xdr:spPr>
        <a:xfrm>
          <a:off x="466724" y="647701"/>
          <a:ext cx="4019551" cy="847724"/>
        </a:xfrm>
        <a:prstGeom prst="wedgeRoundRectCallout">
          <a:avLst>
            <a:gd name="adj1" fmla="val -32004"/>
            <a:gd name="adj2" fmla="val -9847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該当国のみ特約分経費の計上が可能です。詳細は</a:t>
          </a:r>
          <a:r>
            <a:rPr kumimoji="1" lang="en-US" altLang="ja-JP" sz="1100"/>
            <a:t>『</a:t>
          </a:r>
          <a:r>
            <a:rPr kumimoji="1" lang="ja-JP" altLang="en-US" sz="1100"/>
            <a:t>見積書作成要領</a:t>
          </a:r>
          <a:r>
            <a:rPr kumimoji="1" lang="en-US" altLang="ja-JP" sz="1100"/>
            <a:t>』</a:t>
          </a:r>
          <a:r>
            <a:rPr kumimoji="1" lang="ja-JP" altLang="en-US" sz="1100"/>
            <a:t>をご確認ください。　　　　　　　　　　　　　　　　　　　　　　　　　　　　　　　</a:t>
          </a:r>
          <a:r>
            <a:rPr kumimoji="1" lang="en-US" altLang="ja-JP" sz="1100"/>
            <a:t>(</a:t>
          </a:r>
          <a:r>
            <a:rPr kumimoji="1" lang="ja-JP" altLang="en-US" sz="1100"/>
            <a:t>基本保険料は「その他原価」に含まれますので計上できません。</a:t>
          </a:r>
          <a:r>
            <a:rPr kumimoji="1" lang="en-US" altLang="ja-JP" sz="1100"/>
            <a:t>)</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885825</xdr:colOff>
      <xdr:row>5</xdr:row>
      <xdr:rowOff>200025</xdr:rowOff>
    </xdr:from>
    <xdr:to>
      <xdr:col>4</xdr:col>
      <xdr:colOff>428625</xdr:colOff>
      <xdr:row>7</xdr:row>
      <xdr:rowOff>266700</xdr:rowOff>
    </xdr:to>
    <xdr:sp macro="" textlink="">
      <xdr:nvSpPr>
        <xdr:cNvPr id="2" name="角丸四角形吹き出し 1"/>
        <xdr:cNvSpPr/>
      </xdr:nvSpPr>
      <xdr:spPr>
        <a:xfrm>
          <a:off x="1266825" y="1162050"/>
          <a:ext cx="3343275" cy="676275"/>
        </a:xfrm>
        <a:prstGeom prst="wedgeRoundRectCallout">
          <a:avLst>
            <a:gd name="adj1" fmla="val 6447"/>
            <a:gd name="adj2" fmla="val -12600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日額単価を記載ください。（当該国の商慣習等にて雇用保険料等を提案者が負担する際は含めてください。）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6</xdr:row>
      <xdr:rowOff>85725</xdr:rowOff>
    </xdr:from>
    <xdr:to>
      <xdr:col>6</xdr:col>
      <xdr:colOff>323850</xdr:colOff>
      <xdr:row>8</xdr:row>
      <xdr:rowOff>200025</xdr:rowOff>
    </xdr:to>
    <xdr:sp macro="" textlink="">
      <xdr:nvSpPr>
        <xdr:cNvPr id="2" name="角丸四角形吹き出し 1"/>
        <xdr:cNvSpPr/>
      </xdr:nvSpPr>
      <xdr:spPr>
        <a:xfrm>
          <a:off x="228599" y="1371600"/>
          <a:ext cx="4743451" cy="628650"/>
        </a:xfrm>
        <a:prstGeom prst="wedgeRoundRectCallout">
          <a:avLst>
            <a:gd name="adj1" fmla="val -37337"/>
            <a:gd name="adj2" fmla="val -10737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400"/>
            <a:t>最終成果品を内訳ごとに記載ください。</a:t>
          </a:r>
          <a:r>
            <a:rPr kumimoji="1" lang="en-US" altLang="ja-JP" sz="1400"/>
            <a:t>(</a:t>
          </a:r>
          <a:r>
            <a:rPr kumimoji="1" lang="ja-JP" altLang="en-US" sz="1400"/>
            <a:t>例：ファイナル・レポート　和文、ファイナル・レポート英文</a:t>
          </a:r>
          <a:r>
            <a:rPr kumimoji="1" lang="en-US" altLang="ja-JP" sz="1400"/>
            <a:t>)</a:t>
          </a:r>
          <a:endParaRPr kumimoji="1" lang="ja-JP" altLang="en-US" sz="14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809625</xdr:colOff>
      <xdr:row>1</xdr:row>
      <xdr:rowOff>0</xdr:rowOff>
    </xdr:to>
    <xdr:sp macro="" textlink="">
      <xdr:nvSpPr>
        <xdr:cNvPr id="2" name="テキスト 1"/>
        <xdr:cNvSpPr txBox="1">
          <a:spLocks noChangeArrowheads="1"/>
        </xdr:cNvSpPr>
      </xdr:nvSpPr>
      <xdr:spPr bwMode="auto">
        <a:xfrm>
          <a:off x="342900" y="0"/>
          <a:ext cx="800100"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資機材等購入費</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0</xdr:colOff>
      <xdr:row>1</xdr:row>
      <xdr:rowOff>0</xdr:rowOff>
    </xdr:from>
    <xdr:to>
      <xdr:col>1</xdr:col>
      <xdr:colOff>809625</xdr:colOff>
      <xdr:row>1</xdr:row>
      <xdr:rowOff>0</xdr:rowOff>
    </xdr:to>
    <xdr:sp macro="" textlink="">
      <xdr:nvSpPr>
        <xdr:cNvPr id="3" name="テキスト 2"/>
        <xdr:cNvSpPr txBox="1">
          <a:spLocks noChangeArrowheads="1"/>
        </xdr:cNvSpPr>
      </xdr:nvSpPr>
      <xdr:spPr bwMode="auto">
        <a:xfrm>
          <a:off x="333375" y="0"/>
          <a:ext cx="80962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資機材等損料</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104775</xdr:colOff>
      <xdr:row>1</xdr:row>
      <xdr:rowOff>0</xdr:rowOff>
    </xdr:from>
    <xdr:to>
      <xdr:col>1</xdr:col>
      <xdr:colOff>704850</xdr:colOff>
      <xdr:row>1</xdr:row>
      <xdr:rowOff>0</xdr:rowOff>
    </xdr:to>
    <xdr:sp macro="" textlink="">
      <xdr:nvSpPr>
        <xdr:cNvPr id="4" name="テキスト 3"/>
        <xdr:cNvSpPr txBox="1">
          <a:spLocks noChangeArrowheads="1"/>
        </xdr:cNvSpPr>
      </xdr:nvSpPr>
      <xdr:spPr bwMode="auto">
        <a:xfrm>
          <a:off x="438150"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8</xdr:col>
      <xdr:colOff>66675</xdr:colOff>
      <xdr:row>1</xdr:row>
      <xdr:rowOff>19051</xdr:rowOff>
    </xdr:from>
    <xdr:to>
      <xdr:col>10</xdr:col>
      <xdr:colOff>485776</xdr:colOff>
      <xdr:row>4</xdr:row>
      <xdr:rowOff>114300</xdr:rowOff>
    </xdr:to>
    <xdr:sp macro="" textlink="">
      <xdr:nvSpPr>
        <xdr:cNvPr id="6" name="角丸四角形吹き出し 5"/>
        <xdr:cNvSpPr/>
      </xdr:nvSpPr>
      <xdr:spPr>
        <a:xfrm>
          <a:off x="4752975" y="19051"/>
          <a:ext cx="2105026" cy="742949"/>
        </a:xfrm>
        <a:prstGeom prst="wedgeRoundRectCallout">
          <a:avLst>
            <a:gd name="adj1" fmla="val -66519"/>
            <a:gd name="adj2" fmla="val 5872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法人は上限</a:t>
          </a:r>
          <a:r>
            <a:rPr kumimoji="1" lang="en-US" altLang="ja-JP" sz="1100" b="1" u="sng">
              <a:solidFill>
                <a:srgbClr val="FF0000"/>
              </a:solidFill>
            </a:rPr>
            <a:t>120%</a:t>
          </a:r>
          <a:r>
            <a:rPr kumimoji="1" lang="ja-JP" altLang="en-US" sz="1100" b="1" u="sng">
              <a:solidFill>
                <a:srgbClr val="FF0000"/>
              </a:solidFill>
            </a:rPr>
            <a:t>以内</a:t>
          </a:r>
          <a:r>
            <a:rPr kumimoji="1" lang="ja-JP" altLang="en-US" sz="1100"/>
            <a:t>に設定ください。個人は適用外です。</a:t>
          </a:r>
        </a:p>
      </xdr:txBody>
    </xdr:sp>
    <xdr:clientData fPrintsWithSheet="0"/>
  </xdr:twoCellAnchor>
  <xdr:twoCellAnchor>
    <xdr:from>
      <xdr:col>7</xdr:col>
      <xdr:colOff>171450</xdr:colOff>
      <xdr:row>16</xdr:row>
      <xdr:rowOff>28575</xdr:rowOff>
    </xdr:from>
    <xdr:to>
      <xdr:col>10</xdr:col>
      <xdr:colOff>266700</xdr:colOff>
      <xdr:row>20</xdr:row>
      <xdr:rowOff>76200</xdr:rowOff>
    </xdr:to>
    <xdr:sp macro="" textlink="">
      <xdr:nvSpPr>
        <xdr:cNvPr id="7" name="角丸四角形吹き出し 6"/>
        <xdr:cNvSpPr/>
      </xdr:nvSpPr>
      <xdr:spPr>
        <a:xfrm>
          <a:off x="4838700" y="3667125"/>
          <a:ext cx="2171700" cy="1114425"/>
        </a:xfrm>
        <a:prstGeom prst="wedgeRoundRectCallout">
          <a:avLst>
            <a:gd name="adj1" fmla="val -66519"/>
            <a:gd name="adj2" fmla="val 5872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法人は上限</a:t>
          </a:r>
          <a:r>
            <a:rPr kumimoji="1" lang="en-US" altLang="ja-JP" sz="1100" b="1" u="sng">
              <a:solidFill>
                <a:srgbClr val="FF0000"/>
              </a:solidFill>
            </a:rPr>
            <a:t>40%</a:t>
          </a:r>
          <a:r>
            <a:rPr kumimoji="1" lang="ja-JP" altLang="en-US" sz="1100" b="1" u="sng">
              <a:solidFill>
                <a:srgbClr val="FF0000"/>
              </a:solidFill>
            </a:rPr>
            <a:t>以内</a:t>
          </a:r>
          <a:r>
            <a:rPr kumimoji="1" lang="ja-JP" altLang="en-US" sz="1100"/>
            <a:t>に設定ください。個人は適用外です。　　　（紛争影響国・地域は別途設定）</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352;&#36617;&#20363;_&#9679;BOP&#27096;&#24335;1.2._&#35211;&#31309;&#37329;&#38989;&#20869;&#35379;&#26360;&#12539;&#20869;&#35379;&#26126;&#3204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6360;&#24335;/&#31934;&#31639;&#26360;&#24335;&#26368;&#26032;&#29256;0718/2014.7.3_&#20419;&#36914;&#65288;&#27096;&#24335;&#65289;&#31934;&#31639;&#22577;&#21578;&#26360;0725&#12469;&#12531;&#12503;&#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2"/>
      <sheetName val="表紙"/>
      <sheetName val="内訳書"/>
      <sheetName val="旅費１ "/>
      <sheetName val="旅費２"/>
      <sheetName val="一般業務費"/>
      <sheetName val="成果品作成費"/>
      <sheetName val="再委託費"/>
      <sheetName val="直接人件費"/>
      <sheetName val="その他原価・一般管理費等"/>
      <sheetName val="業務従事者名簿"/>
      <sheetName val="年度毎内訳"/>
      <sheetName val="Sheet2"/>
    </sheetNames>
    <sheetDataSet>
      <sheetData sheetId="0"/>
      <sheetData sheetId="1">
        <row r="3">
          <cell r="K3" t="str">
            <v>A</v>
          </cell>
        </row>
        <row r="4">
          <cell r="K4" t="str">
            <v>B</v>
          </cell>
        </row>
        <row r="5">
          <cell r="K5" t="str">
            <v>C</v>
          </cell>
        </row>
        <row r="6">
          <cell r="K6" t="str">
            <v>Z</v>
          </cell>
        </row>
      </sheetData>
      <sheetData sheetId="2"/>
      <sheetData sheetId="3"/>
      <sheetData sheetId="4">
        <row r="7">
          <cell r="O7" t="str">
            <v>見積金額内訳書</v>
          </cell>
        </row>
        <row r="8">
          <cell r="O8" t="str">
            <v>契約金額内訳書</v>
          </cell>
        </row>
        <row r="9">
          <cell r="O9" t="str">
            <v>最終見積金額内訳書</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促進）"/>
      <sheetName val="様式2（経費精算報告書）（促進）"/>
      <sheetName val="様式3（チェックリスト）（促進）"/>
      <sheetName val="様式4（内訳書）（促進）"/>
      <sheetName val="内訳書明細"/>
      <sheetName val="様式5-1（流用打合簿なし）（促進）"/>
      <sheetName val="様式5-2（流用打合簿あり）（促進）"/>
      <sheetName val="流用明細"/>
      <sheetName val="様式6（業務従事者） (促進）"/>
      <sheetName val="様式7（従事計画表）（促進）"/>
      <sheetName val="様式8（機材費）（促進）"/>
      <sheetName val="様式9（航空費）（促進）"/>
      <sheetName val="様式10（証書・台紙）（促進）"/>
      <sheetName val="様式11（旅費）（促進）"/>
      <sheetName val="様式12（旅費その他）（促進）"/>
      <sheetName val="様式13（現地普及促進費）（促進）"/>
      <sheetName val="様式14（現地普及促進費）（促進）"/>
      <sheetName val="様式15（出納簿）（促進）"/>
      <sheetName val="様式16国内普及促進費"/>
      <sheetName val="様式17（管理費）（促進）"/>
      <sheetName val="様式18（外部人材活用費）（促進）"/>
      <sheetName val="様式19間接原価、一般管理費等"/>
      <sheetName val="様式20（証書貼付台紙）（促進）"/>
      <sheetName val="様式21業務完了届"/>
      <sheetName val="様式22請求書"/>
    </sheetNames>
    <sheetDataSet>
      <sheetData sheetId="0" refreshError="1"/>
      <sheetData sheetId="1" refreshError="1"/>
      <sheetData sheetId="2" refreshError="1"/>
      <sheetData sheetId="3" refreshError="1"/>
      <sheetData sheetId="4">
        <row r="3">
          <cell r="U3" t="str">
            <v>有</v>
          </cell>
        </row>
        <row r="4">
          <cell r="U4" t="str">
            <v>無</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5"/>
  <sheetViews>
    <sheetView tabSelected="1" zoomScaleNormal="100" zoomScaleSheetLayoutView="100" workbookViewId="0">
      <selection activeCell="K3" sqref="K3"/>
    </sheetView>
  </sheetViews>
  <sheetFormatPr defaultRowHeight="14.25"/>
  <cols>
    <col min="1" max="1" width="3.5" style="30" bestFit="1" customWidth="1"/>
    <col min="2" max="10" width="9" style="30"/>
    <col min="11" max="11" width="12" style="30" customWidth="1"/>
    <col min="12" max="15" width="9" style="30"/>
    <col min="16" max="16" width="0" style="30" hidden="1" customWidth="1"/>
    <col min="17" max="16384" width="9" style="30"/>
  </cols>
  <sheetData>
    <row r="1" spans="1:16" ht="43.5" customHeight="1">
      <c r="B1" s="283" t="s">
        <v>226</v>
      </c>
      <c r="C1" s="283"/>
      <c r="D1" s="283"/>
      <c r="E1" s="283"/>
      <c r="F1" s="283"/>
      <c r="G1" s="283"/>
      <c r="H1" s="283"/>
      <c r="I1" s="283"/>
      <c r="J1" s="283"/>
      <c r="K1" s="283"/>
    </row>
    <row r="2" spans="1:16" ht="22.5" customHeight="1">
      <c r="B2" s="28" t="s">
        <v>45</v>
      </c>
      <c r="C2" s="145"/>
      <c r="D2" s="145"/>
      <c r="E2" s="145"/>
      <c r="F2" s="145"/>
      <c r="G2" s="145"/>
      <c r="H2" s="145"/>
      <c r="P2" s="30" t="s">
        <v>70</v>
      </c>
    </row>
    <row r="3" spans="1:16" ht="18" customHeight="1">
      <c r="A3" s="30">
        <v>1</v>
      </c>
      <c r="B3" s="30" t="s">
        <v>46</v>
      </c>
      <c r="P3" s="30" t="s">
        <v>71</v>
      </c>
    </row>
    <row r="4" spans="1:16" ht="18" customHeight="1">
      <c r="A4" s="30">
        <v>2</v>
      </c>
      <c r="B4" s="30" t="s">
        <v>47</v>
      </c>
    </row>
    <row r="5" spans="1:16" ht="18" customHeight="1">
      <c r="A5" s="30">
        <v>3</v>
      </c>
      <c r="B5" s="30" t="s">
        <v>51</v>
      </c>
    </row>
    <row r="6" spans="1:16" ht="18" customHeight="1">
      <c r="B6" s="30" t="s">
        <v>84</v>
      </c>
    </row>
    <row r="7" spans="1:16" ht="18" customHeight="1">
      <c r="B7" s="30" t="s">
        <v>48</v>
      </c>
    </row>
    <row r="8" spans="1:16" ht="18" customHeight="1"/>
    <row r="9" spans="1:16" ht="18" customHeight="1">
      <c r="B9" s="29" t="s">
        <v>227</v>
      </c>
    </row>
    <row r="10" spans="1:16" ht="18" customHeight="1">
      <c r="A10" s="30">
        <v>1</v>
      </c>
      <c r="B10" s="30" t="s">
        <v>228</v>
      </c>
    </row>
    <row r="11" spans="1:16" ht="18" customHeight="1">
      <c r="B11" s="30" t="s">
        <v>49</v>
      </c>
    </row>
    <row r="12" spans="1:16" ht="18" customHeight="1">
      <c r="A12" s="30">
        <v>2</v>
      </c>
      <c r="B12" s="30" t="s">
        <v>229</v>
      </c>
    </row>
    <row r="13" spans="1:16" s="31" customFormat="1" ht="18" customHeight="1">
      <c r="A13" s="30">
        <v>3</v>
      </c>
      <c r="B13" s="30" t="s">
        <v>230</v>
      </c>
    </row>
    <row r="14" spans="1:16" s="31" customFormat="1" ht="18" customHeight="1">
      <c r="A14" s="30"/>
      <c r="B14" s="30" t="s">
        <v>52</v>
      </c>
    </row>
    <row r="15" spans="1:16" ht="18" customHeight="1">
      <c r="A15" s="30">
        <v>4</v>
      </c>
      <c r="B15" s="30" t="s">
        <v>231</v>
      </c>
    </row>
    <row r="16" spans="1:16" ht="18" customHeight="1">
      <c r="A16" s="30">
        <v>5</v>
      </c>
      <c r="B16" s="30" t="s">
        <v>79</v>
      </c>
    </row>
    <row r="17" spans="1:2" ht="18" customHeight="1"/>
    <row r="18" spans="1:2" ht="18" customHeight="1">
      <c r="B18" s="31"/>
    </row>
    <row r="19" spans="1:2" ht="18" hidden="1" customHeight="1">
      <c r="A19" s="30">
        <v>1</v>
      </c>
      <c r="B19" s="30" t="s">
        <v>73</v>
      </c>
    </row>
    <row r="20" spans="1:2" ht="18" hidden="1" customHeight="1">
      <c r="B20" s="30" t="s">
        <v>232</v>
      </c>
    </row>
    <row r="21" spans="1:2" ht="18" hidden="1" customHeight="1">
      <c r="B21" s="30" t="s">
        <v>72</v>
      </c>
    </row>
    <row r="22" spans="1:2" ht="18" hidden="1" customHeight="1">
      <c r="A22" s="30">
        <v>2</v>
      </c>
      <c r="B22" s="30" t="s">
        <v>74</v>
      </c>
    </row>
    <row r="23" spans="1:2" ht="18" hidden="1" customHeight="1">
      <c r="B23" s="30" t="s">
        <v>83</v>
      </c>
    </row>
    <row r="24" spans="1:2" ht="18" hidden="1" customHeight="1">
      <c r="B24" s="30" t="s">
        <v>50</v>
      </c>
    </row>
    <row r="25" spans="1:2" ht="18" hidden="1" customHeight="1">
      <c r="A25" s="30">
        <v>3</v>
      </c>
      <c r="B25" s="30" t="s">
        <v>233</v>
      </c>
    </row>
    <row r="26" spans="1:2" ht="18" hidden="1" customHeight="1">
      <c r="B26" s="30" t="s">
        <v>75</v>
      </c>
    </row>
    <row r="27" spans="1:2" ht="18" hidden="1" customHeight="1">
      <c r="A27" s="30">
        <v>4</v>
      </c>
      <c r="B27" s="30" t="s">
        <v>76</v>
      </c>
    </row>
    <row r="28" spans="1:2" ht="18" customHeight="1"/>
    <row r="29" spans="1:2" ht="18" customHeight="1"/>
    <row r="30" spans="1:2" ht="18" customHeight="1"/>
    <row r="31" spans="1:2" ht="18" customHeight="1"/>
    <row r="32" spans="1:2" ht="18" customHeight="1"/>
    <row r="33" ht="18" customHeight="1"/>
    <row r="34" ht="18" customHeight="1"/>
    <row r="35" ht="18" customHeight="1"/>
  </sheetData>
  <mergeCells count="1">
    <mergeCell ref="B1:K1"/>
  </mergeCells>
  <phoneticPr fontId="2"/>
  <printOptions horizontalCentered="1"/>
  <pageMargins left="0.43307086614173229" right="0.23622047244094491" top="0.43307086614173229" bottom="0.74803149606299213" header="0.31496062992125984" footer="0.31496062992125984"/>
  <pageSetup paperSize="9" scale="94" orientation="portrait" cellComments="asDisplayed"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activeCell="K3" sqref="K3"/>
    </sheetView>
  </sheetViews>
  <sheetFormatPr defaultColWidth="10.625" defaultRowHeight="20.25" customHeight="1"/>
  <cols>
    <col min="1" max="1" width="18.125" style="160" customWidth="1"/>
    <col min="2" max="2" width="13.125" style="160" customWidth="1"/>
    <col min="3" max="3" width="15.875" style="160" customWidth="1"/>
    <col min="4" max="4" width="7.5" style="160" customWidth="1"/>
    <col min="5" max="5" width="13.375" style="160" customWidth="1"/>
    <col min="6" max="6" width="11.625" style="160" customWidth="1"/>
    <col min="7" max="256" width="10.625" style="160"/>
    <col min="257" max="257" width="18.125" style="160" customWidth="1"/>
    <col min="258" max="258" width="13.125" style="160" customWidth="1"/>
    <col min="259" max="259" width="15.875" style="160" customWidth="1"/>
    <col min="260" max="260" width="7.5" style="160" customWidth="1"/>
    <col min="261" max="261" width="13.375" style="160" customWidth="1"/>
    <col min="262" max="262" width="11.625" style="160" customWidth="1"/>
    <col min="263" max="512" width="10.625" style="160"/>
    <col min="513" max="513" width="18.125" style="160" customWidth="1"/>
    <col min="514" max="514" width="13.125" style="160" customWidth="1"/>
    <col min="515" max="515" width="15.875" style="160" customWidth="1"/>
    <col min="516" max="516" width="7.5" style="160" customWidth="1"/>
    <col min="517" max="517" width="13.375" style="160" customWidth="1"/>
    <col min="518" max="518" width="11.625" style="160" customWidth="1"/>
    <col min="519" max="768" width="10.625" style="160"/>
    <col min="769" max="769" width="18.125" style="160" customWidth="1"/>
    <col min="770" max="770" width="13.125" style="160" customWidth="1"/>
    <col min="771" max="771" width="15.875" style="160" customWidth="1"/>
    <col min="772" max="772" width="7.5" style="160" customWidth="1"/>
    <col min="773" max="773" width="13.375" style="160" customWidth="1"/>
    <col min="774" max="774" width="11.625" style="160" customWidth="1"/>
    <col min="775" max="1024" width="10.625" style="160"/>
    <col min="1025" max="1025" width="18.125" style="160" customWidth="1"/>
    <col min="1026" max="1026" width="13.125" style="160" customWidth="1"/>
    <col min="1027" max="1027" width="15.875" style="160" customWidth="1"/>
    <col min="1028" max="1028" width="7.5" style="160" customWidth="1"/>
    <col min="1029" max="1029" width="13.375" style="160" customWidth="1"/>
    <col min="1030" max="1030" width="11.625" style="160" customWidth="1"/>
    <col min="1031" max="1280" width="10.625" style="160"/>
    <col min="1281" max="1281" width="18.125" style="160" customWidth="1"/>
    <col min="1282" max="1282" width="13.125" style="160" customWidth="1"/>
    <col min="1283" max="1283" width="15.875" style="160" customWidth="1"/>
    <col min="1284" max="1284" width="7.5" style="160" customWidth="1"/>
    <col min="1285" max="1285" width="13.375" style="160" customWidth="1"/>
    <col min="1286" max="1286" width="11.625" style="160" customWidth="1"/>
    <col min="1287" max="1536" width="10.625" style="160"/>
    <col min="1537" max="1537" width="18.125" style="160" customWidth="1"/>
    <col min="1538" max="1538" width="13.125" style="160" customWidth="1"/>
    <col min="1539" max="1539" width="15.875" style="160" customWidth="1"/>
    <col min="1540" max="1540" width="7.5" style="160" customWidth="1"/>
    <col min="1541" max="1541" width="13.375" style="160" customWidth="1"/>
    <col min="1542" max="1542" width="11.625" style="160" customWidth="1"/>
    <col min="1543" max="1792" width="10.625" style="160"/>
    <col min="1793" max="1793" width="18.125" style="160" customWidth="1"/>
    <col min="1794" max="1794" width="13.125" style="160" customWidth="1"/>
    <col min="1795" max="1795" width="15.875" style="160" customWidth="1"/>
    <col min="1796" max="1796" width="7.5" style="160" customWidth="1"/>
    <col min="1797" max="1797" width="13.375" style="160" customWidth="1"/>
    <col min="1798" max="1798" width="11.625" style="160" customWidth="1"/>
    <col min="1799" max="2048" width="10.625" style="160"/>
    <col min="2049" max="2049" width="18.125" style="160" customWidth="1"/>
    <col min="2050" max="2050" width="13.125" style="160" customWidth="1"/>
    <col min="2051" max="2051" width="15.875" style="160" customWidth="1"/>
    <col min="2052" max="2052" width="7.5" style="160" customWidth="1"/>
    <col min="2053" max="2053" width="13.375" style="160" customWidth="1"/>
    <col min="2054" max="2054" width="11.625" style="160" customWidth="1"/>
    <col min="2055" max="2304" width="10.625" style="160"/>
    <col min="2305" max="2305" width="18.125" style="160" customWidth="1"/>
    <col min="2306" max="2306" width="13.125" style="160" customWidth="1"/>
    <col min="2307" max="2307" width="15.875" style="160" customWidth="1"/>
    <col min="2308" max="2308" width="7.5" style="160" customWidth="1"/>
    <col min="2309" max="2309" width="13.375" style="160" customWidth="1"/>
    <col min="2310" max="2310" width="11.625" style="160" customWidth="1"/>
    <col min="2311" max="2560" width="10.625" style="160"/>
    <col min="2561" max="2561" width="18.125" style="160" customWidth="1"/>
    <col min="2562" max="2562" width="13.125" style="160" customWidth="1"/>
    <col min="2563" max="2563" width="15.875" style="160" customWidth="1"/>
    <col min="2564" max="2564" width="7.5" style="160" customWidth="1"/>
    <col min="2565" max="2565" width="13.375" style="160" customWidth="1"/>
    <col min="2566" max="2566" width="11.625" style="160" customWidth="1"/>
    <col min="2567" max="2816" width="10.625" style="160"/>
    <col min="2817" max="2817" width="18.125" style="160" customWidth="1"/>
    <col min="2818" max="2818" width="13.125" style="160" customWidth="1"/>
    <col min="2819" max="2819" width="15.875" style="160" customWidth="1"/>
    <col min="2820" max="2820" width="7.5" style="160" customWidth="1"/>
    <col min="2821" max="2821" width="13.375" style="160" customWidth="1"/>
    <col min="2822" max="2822" width="11.625" style="160" customWidth="1"/>
    <col min="2823" max="3072" width="10.625" style="160"/>
    <col min="3073" max="3073" width="18.125" style="160" customWidth="1"/>
    <col min="3074" max="3074" width="13.125" style="160" customWidth="1"/>
    <col min="3075" max="3075" width="15.875" style="160" customWidth="1"/>
    <col min="3076" max="3076" width="7.5" style="160" customWidth="1"/>
    <col min="3077" max="3077" width="13.375" style="160" customWidth="1"/>
    <col min="3078" max="3078" width="11.625" style="160" customWidth="1"/>
    <col min="3079" max="3328" width="10.625" style="160"/>
    <col min="3329" max="3329" width="18.125" style="160" customWidth="1"/>
    <col min="3330" max="3330" width="13.125" style="160" customWidth="1"/>
    <col min="3331" max="3331" width="15.875" style="160" customWidth="1"/>
    <col min="3332" max="3332" width="7.5" style="160" customWidth="1"/>
    <col min="3333" max="3333" width="13.375" style="160" customWidth="1"/>
    <col min="3334" max="3334" width="11.625" style="160" customWidth="1"/>
    <col min="3335" max="3584" width="10.625" style="160"/>
    <col min="3585" max="3585" width="18.125" style="160" customWidth="1"/>
    <col min="3586" max="3586" width="13.125" style="160" customWidth="1"/>
    <col min="3587" max="3587" width="15.875" style="160" customWidth="1"/>
    <col min="3588" max="3588" width="7.5" style="160" customWidth="1"/>
    <col min="3589" max="3589" width="13.375" style="160" customWidth="1"/>
    <col min="3590" max="3590" width="11.625" style="160" customWidth="1"/>
    <col min="3591" max="3840" width="10.625" style="160"/>
    <col min="3841" max="3841" width="18.125" style="160" customWidth="1"/>
    <col min="3842" max="3842" width="13.125" style="160" customWidth="1"/>
    <col min="3843" max="3843" width="15.875" style="160" customWidth="1"/>
    <col min="3844" max="3844" width="7.5" style="160" customWidth="1"/>
    <col min="3845" max="3845" width="13.375" style="160" customWidth="1"/>
    <col min="3846" max="3846" width="11.625" style="160" customWidth="1"/>
    <col min="3847" max="4096" width="10.625" style="160"/>
    <col min="4097" max="4097" width="18.125" style="160" customWidth="1"/>
    <col min="4098" max="4098" width="13.125" style="160" customWidth="1"/>
    <col min="4099" max="4099" width="15.875" style="160" customWidth="1"/>
    <col min="4100" max="4100" width="7.5" style="160" customWidth="1"/>
    <col min="4101" max="4101" width="13.375" style="160" customWidth="1"/>
    <col min="4102" max="4102" width="11.625" style="160" customWidth="1"/>
    <col min="4103" max="4352" width="10.625" style="160"/>
    <col min="4353" max="4353" width="18.125" style="160" customWidth="1"/>
    <col min="4354" max="4354" width="13.125" style="160" customWidth="1"/>
    <col min="4355" max="4355" width="15.875" style="160" customWidth="1"/>
    <col min="4356" max="4356" width="7.5" style="160" customWidth="1"/>
    <col min="4357" max="4357" width="13.375" style="160" customWidth="1"/>
    <col min="4358" max="4358" width="11.625" style="160" customWidth="1"/>
    <col min="4359" max="4608" width="10.625" style="160"/>
    <col min="4609" max="4609" width="18.125" style="160" customWidth="1"/>
    <col min="4610" max="4610" width="13.125" style="160" customWidth="1"/>
    <col min="4611" max="4611" width="15.875" style="160" customWidth="1"/>
    <col min="4612" max="4612" width="7.5" style="160" customWidth="1"/>
    <col min="4613" max="4613" width="13.375" style="160" customWidth="1"/>
    <col min="4614" max="4614" width="11.625" style="160" customWidth="1"/>
    <col min="4615" max="4864" width="10.625" style="160"/>
    <col min="4865" max="4865" width="18.125" style="160" customWidth="1"/>
    <col min="4866" max="4866" width="13.125" style="160" customWidth="1"/>
    <col min="4867" max="4867" width="15.875" style="160" customWidth="1"/>
    <col min="4868" max="4868" width="7.5" style="160" customWidth="1"/>
    <col min="4869" max="4869" width="13.375" style="160" customWidth="1"/>
    <col min="4870" max="4870" width="11.625" style="160" customWidth="1"/>
    <col min="4871" max="5120" width="10.625" style="160"/>
    <col min="5121" max="5121" width="18.125" style="160" customWidth="1"/>
    <col min="5122" max="5122" width="13.125" style="160" customWidth="1"/>
    <col min="5123" max="5123" width="15.875" style="160" customWidth="1"/>
    <col min="5124" max="5124" width="7.5" style="160" customWidth="1"/>
    <col min="5125" max="5125" width="13.375" style="160" customWidth="1"/>
    <col min="5126" max="5126" width="11.625" style="160" customWidth="1"/>
    <col min="5127" max="5376" width="10.625" style="160"/>
    <col min="5377" max="5377" width="18.125" style="160" customWidth="1"/>
    <col min="5378" max="5378" width="13.125" style="160" customWidth="1"/>
    <col min="5379" max="5379" width="15.875" style="160" customWidth="1"/>
    <col min="5380" max="5380" width="7.5" style="160" customWidth="1"/>
    <col min="5381" max="5381" width="13.375" style="160" customWidth="1"/>
    <col min="5382" max="5382" width="11.625" style="160" customWidth="1"/>
    <col min="5383" max="5632" width="10.625" style="160"/>
    <col min="5633" max="5633" width="18.125" style="160" customWidth="1"/>
    <col min="5634" max="5634" width="13.125" style="160" customWidth="1"/>
    <col min="5635" max="5635" width="15.875" style="160" customWidth="1"/>
    <col min="5636" max="5636" width="7.5" style="160" customWidth="1"/>
    <col min="5637" max="5637" width="13.375" style="160" customWidth="1"/>
    <col min="5638" max="5638" width="11.625" style="160" customWidth="1"/>
    <col min="5639" max="5888" width="10.625" style="160"/>
    <col min="5889" max="5889" width="18.125" style="160" customWidth="1"/>
    <col min="5890" max="5890" width="13.125" style="160" customWidth="1"/>
    <col min="5891" max="5891" width="15.875" style="160" customWidth="1"/>
    <col min="5892" max="5892" width="7.5" style="160" customWidth="1"/>
    <col min="5893" max="5893" width="13.375" style="160" customWidth="1"/>
    <col min="5894" max="5894" width="11.625" style="160" customWidth="1"/>
    <col min="5895" max="6144" width="10.625" style="160"/>
    <col min="6145" max="6145" width="18.125" style="160" customWidth="1"/>
    <col min="6146" max="6146" width="13.125" style="160" customWidth="1"/>
    <col min="6147" max="6147" width="15.875" style="160" customWidth="1"/>
    <col min="6148" max="6148" width="7.5" style="160" customWidth="1"/>
    <col min="6149" max="6149" width="13.375" style="160" customWidth="1"/>
    <col min="6150" max="6150" width="11.625" style="160" customWidth="1"/>
    <col min="6151" max="6400" width="10.625" style="160"/>
    <col min="6401" max="6401" width="18.125" style="160" customWidth="1"/>
    <col min="6402" max="6402" width="13.125" style="160" customWidth="1"/>
    <col min="6403" max="6403" width="15.875" style="160" customWidth="1"/>
    <col min="6404" max="6404" width="7.5" style="160" customWidth="1"/>
    <col min="6405" max="6405" width="13.375" style="160" customWidth="1"/>
    <col min="6406" max="6406" width="11.625" style="160" customWidth="1"/>
    <col min="6407" max="6656" width="10.625" style="160"/>
    <col min="6657" max="6657" width="18.125" style="160" customWidth="1"/>
    <col min="6658" max="6658" width="13.125" style="160" customWidth="1"/>
    <col min="6659" max="6659" width="15.875" style="160" customWidth="1"/>
    <col min="6660" max="6660" width="7.5" style="160" customWidth="1"/>
    <col min="6661" max="6661" width="13.375" style="160" customWidth="1"/>
    <col min="6662" max="6662" width="11.625" style="160" customWidth="1"/>
    <col min="6663" max="6912" width="10.625" style="160"/>
    <col min="6913" max="6913" width="18.125" style="160" customWidth="1"/>
    <col min="6914" max="6914" width="13.125" style="160" customWidth="1"/>
    <col min="6915" max="6915" width="15.875" style="160" customWidth="1"/>
    <col min="6916" max="6916" width="7.5" style="160" customWidth="1"/>
    <col min="6917" max="6917" width="13.375" style="160" customWidth="1"/>
    <col min="6918" max="6918" width="11.625" style="160" customWidth="1"/>
    <col min="6919" max="7168" width="10.625" style="160"/>
    <col min="7169" max="7169" width="18.125" style="160" customWidth="1"/>
    <col min="7170" max="7170" width="13.125" style="160" customWidth="1"/>
    <col min="7171" max="7171" width="15.875" style="160" customWidth="1"/>
    <col min="7172" max="7172" width="7.5" style="160" customWidth="1"/>
    <col min="7173" max="7173" width="13.375" style="160" customWidth="1"/>
    <col min="7174" max="7174" width="11.625" style="160" customWidth="1"/>
    <col min="7175" max="7424" width="10.625" style="160"/>
    <col min="7425" max="7425" width="18.125" style="160" customWidth="1"/>
    <col min="7426" max="7426" width="13.125" style="160" customWidth="1"/>
    <col min="7427" max="7427" width="15.875" style="160" customWidth="1"/>
    <col min="7428" max="7428" width="7.5" style="160" customWidth="1"/>
    <col min="7429" max="7429" width="13.375" style="160" customWidth="1"/>
    <col min="7430" max="7430" width="11.625" style="160" customWidth="1"/>
    <col min="7431" max="7680" width="10.625" style="160"/>
    <col min="7681" max="7681" width="18.125" style="160" customWidth="1"/>
    <col min="7682" max="7682" width="13.125" style="160" customWidth="1"/>
    <col min="7683" max="7683" width="15.875" style="160" customWidth="1"/>
    <col min="7684" max="7684" width="7.5" style="160" customWidth="1"/>
    <col min="7685" max="7685" width="13.375" style="160" customWidth="1"/>
    <col min="7686" max="7686" width="11.625" style="160" customWidth="1"/>
    <col min="7687" max="7936" width="10.625" style="160"/>
    <col min="7937" max="7937" width="18.125" style="160" customWidth="1"/>
    <col min="7938" max="7938" width="13.125" style="160" customWidth="1"/>
    <col min="7939" max="7939" width="15.875" style="160" customWidth="1"/>
    <col min="7940" max="7940" width="7.5" style="160" customWidth="1"/>
    <col min="7941" max="7941" width="13.375" style="160" customWidth="1"/>
    <col min="7942" max="7942" width="11.625" style="160" customWidth="1"/>
    <col min="7943" max="8192" width="10.625" style="160"/>
    <col min="8193" max="8193" width="18.125" style="160" customWidth="1"/>
    <col min="8194" max="8194" width="13.125" style="160" customWidth="1"/>
    <col min="8195" max="8195" width="15.875" style="160" customWidth="1"/>
    <col min="8196" max="8196" width="7.5" style="160" customWidth="1"/>
    <col min="8197" max="8197" width="13.375" style="160" customWidth="1"/>
    <col min="8198" max="8198" width="11.625" style="160" customWidth="1"/>
    <col min="8199" max="8448" width="10.625" style="160"/>
    <col min="8449" max="8449" width="18.125" style="160" customWidth="1"/>
    <col min="8450" max="8450" width="13.125" style="160" customWidth="1"/>
    <col min="8451" max="8451" width="15.875" style="160" customWidth="1"/>
    <col min="8452" max="8452" width="7.5" style="160" customWidth="1"/>
    <col min="8453" max="8453" width="13.375" style="160" customWidth="1"/>
    <col min="8454" max="8454" width="11.625" style="160" customWidth="1"/>
    <col min="8455" max="8704" width="10.625" style="160"/>
    <col min="8705" max="8705" width="18.125" style="160" customWidth="1"/>
    <col min="8706" max="8706" width="13.125" style="160" customWidth="1"/>
    <col min="8707" max="8707" width="15.875" style="160" customWidth="1"/>
    <col min="8708" max="8708" width="7.5" style="160" customWidth="1"/>
    <col min="8709" max="8709" width="13.375" style="160" customWidth="1"/>
    <col min="8710" max="8710" width="11.625" style="160" customWidth="1"/>
    <col min="8711" max="8960" width="10.625" style="160"/>
    <col min="8961" max="8961" width="18.125" style="160" customWidth="1"/>
    <col min="8962" max="8962" width="13.125" style="160" customWidth="1"/>
    <col min="8963" max="8963" width="15.875" style="160" customWidth="1"/>
    <col min="8964" max="8964" width="7.5" style="160" customWidth="1"/>
    <col min="8965" max="8965" width="13.375" style="160" customWidth="1"/>
    <col min="8966" max="8966" width="11.625" style="160" customWidth="1"/>
    <col min="8967" max="9216" width="10.625" style="160"/>
    <col min="9217" max="9217" width="18.125" style="160" customWidth="1"/>
    <col min="9218" max="9218" width="13.125" style="160" customWidth="1"/>
    <col min="9219" max="9219" width="15.875" style="160" customWidth="1"/>
    <col min="9220" max="9220" width="7.5" style="160" customWidth="1"/>
    <col min="9221" max="9221" width="13.375" style="160" customWidth="1"/>
    <col min="9222" max="9222" width="11.625" style="160" customWidth="1"/>
    <col min="9223" max="9472" width="10.625" style="160"/>
    <col min="9473" max="9473" width="18.125" style="160" customWidth="1"/>
    <col min="9474" max="9474" width="13.125" style="160" customWidth="1"/>
    <col min="9475" max="9475" width="15.875" style="160" customWidth="1"/>
    <col min="9476" max="9476" width="7.5" style="160" customWidth="1"/>
    <col min="9477" max="9477" width="13.375" style="160" customWidth="1"/>
    <col min="9478" max="9478" width="11.625" style="160" customWidth="1"/>
    <col min="9479" max="9728" width="10.625" style="160"/>
    <col min="9729" max="9729" width="18.125" style="160" customWidth="1"/>
    <col min="9730" max="9730" width="13.125" style="160" customWidth="1"/>
    <col min="9731" max="9731" width="15.875" style="160" customWidth="1"/>
    <col min="9732" max="9732" width="7.5" style="160" customWidth="1"/>
    <col min="9733" max="9733" width="13.375" style="160" customWidth="1"/>
    <col min="9734" max="9734" width="11.625" style="160" customWidth="1"/>
    <col min="9735" max="9984" width="10.625" style="160"/>
    <col min="9985" max="9985" width="18.125" style="160" customWidth="1"/>
    <col min="9986" max="9986" width="13.125" style="160" customWidth="1"/>
    <col min="9987" max="9987" width="15.875" style="160" customWidth="1"/>
    <col min="9988" max="9988" width="7.5" style="160" customWidth="1"/>
    <col min="9989" max="9989" width="13.375" style="160" customWidth="1"/>
    <col min="9990" max="9990" width="11.625" style="160" customWidth="1"/>
    <col min="9991" max="10240" width="10.625" style="160"/>
    <col min="10241" max="10241" width="18.125" style="160" customWidth="1"/>
    <col min="10242" max="10242" width="13.125" style="160" customWidth="1"/>
    <col min="10243" max="10243" width="15.875" style="160" customWidth="1"/>
    <col min="10244" max="10244" width="7.5" style="160" customWidth="1"/>
    <col min="10245" max="10245" width="13.375" style="160" customWidth="1"/>
    <col min="10246" max="10246" width="11.625" style="160" customWidth="1"/>
    <col min="10247" max="10496" width="10.625" style="160"/>
    <col min="10497" max="10497" width="18.125" style="160" customWidth="1"/>
    <col min="10498" max="10498" width="13.125" style="160" customWidth="1"/>
    <col min="10499" max="10499" width="15.875" style="160" customWidth="1"/>
    <col min="10500" max="10500" width="7.5" style="160" customWidth="1"/>
    <col min="10501" max="10501" width="13.375" style="160" customWidth="1"/>
    <col min="10502" max="10502" width="11.625" style="160" customWidth="1"/>
    <col min="10503" max="10752" width="10.625" style="160"/>
    <col min="10753" max="10753" width="18.125" style="160" customWidth="1"/>
    <col min="10754" max="10754" width="13.125" style="160" customWidth="1"/>
    <col min="10755" max="10755" width="15.875" style="160" customWidth="1"/>
    <col min="10756" max="10756" width="7.5" style="160" customWidth="1"/>
    <col min="10757" max="10757" width="13.375" style="160" customWidth="1"/>
    <col min="10758" max="10758" width="11.625" style="160" customWidth="1"/>
    <col min="10759" max="11008" width="10.625" style="160"/>
    <col min="11009" max="11009" width="18.125" style="160" customWidth="1"/>
    <col min="11010" max="11010" width="13.125" style="160" customWidth="1"/>
    <col min="11011" max="11011" width="15.875" style="160" customWidth="1"/>
    <col min="11012" max="11012" width="7.5" style="160" customWidth="1"/>
    <col min="11013" max="11013" width="13.375" style="160" customWidth="1"/>
    <col min="11014" max="11014" width="11.625" style="160" customWidth="1"/>
    <col min="11015" max="11264" width="10.625" style="160"/>
    <col min="11265" max="11265" width="18.125" style="160" customWidth="1"/>
    <col min="11266" max="11266" width="13.125" style="160" customWidth="1"/>
    <col min="11267" max="11267" width="15.875" style="160" customWidth="1"/>
    <col min="11268" max="11268" width="7.5" style="160" customWidth="1"/>
    <col min="11269" max="11269" width="13.375" style="160" customWidth="1"/>
    <col min="11270" max="11270" width="11.625" style="160" customWidth="1"/>
    <col min="11271" max="11520" width="10.625" style="160"/>
    <col min="11521" max="11521" width="18.125" style="160" customWidth="1"/>
    <col min="11522" max="11522" width="13.125" style="160" customWidth="1"/>
    <col min="11523" max="11523" width="15.875" style="160" customWidth="1"/>
    <col min="11524" max="11524" width="7.5" style="160" customWidth="1"/>
    <col min="11525" max="11525" width="13.375" style="160" customWidth="1"/>
    <col min="11526" max="11526" width="11.625" style="160" customWidth="1"/>
    <col min="11527" max="11776" width="10.625" style="160"/>
    <col min="11777" max="11777" width="18.125" style="160" customWidth="1"/>
    <col min="11778" max="11778" width="13.125" style="160" customWidth="1"/>
    <col min="11779" max="11779" width="15.875" style="160" customWidth="1"/>
    <col min="11780" max="11780" width="7.5" style="160" customWidth="1"/>
    <col min="11781" max="11781" width="13.375" style="160" customWidth="1"/>
    <col min="11782" max="11782" width="11.625" style="160" customWidth="1"/>
    <col min="11783" max="12032" width="10.625" style="160"/>
    <col min="12033" max="12033" width="18.125" style="160" customWidth="1"/>
    <col min="12034" max="12034" width="13.125" style="160" customWidth="1"/>
    <col min="12035" max="12035" width="15.875" style="160" customWidth="1"/>
    <col min="12036" max="12036" width="7.5" style="160" customWidth="1"/>
    <col min="12037" max="12037" width="13.375" style="160" customWidth="1"/>
    <col min="12038" max="12038" width="11.625" style="160" customWidth="1"/>
    <col min="12039" max="12288" width="10.625" style="160"/>
    <col min="12289" max="12289" width="18.125" style="160" customWidth="1"/>
    <col min="12290" max="12290" width="13.125" style="160" customWidth="1"/>
    <col min="12291" max="12291" width="15.875" style="160" customWidth="1"/>
    <col min="12292" max="12292" width="7.5" style="160" customWidth="1"/>
    <col min="12293" max="12293" width="13.375" style="160" customWidth="1"/>
    <col min="12294" max="12294" width="11.625" style="160" customWidth="1"/>
    <col min="12295" max="12544" width="10.625" style="160"/>
    <col min="12545" max="12545" width="18.125" style="160" customWidth="1"/>
    <col min="12546" max="12546" width="13.125" style="160" customWidth="1"/>
    <col min="12547" max="12547" width="15.875" style="160" customWidth="1"/>
    <col min="12548" max="12548" width="7.5" style="160" customWidth="1"/>
    <col min="12549" max="12549" width="13.375" style="160" customWidth="1"/>
    <col min="12550" max="12550" width="11.625" style="160" customWidth="1"/>
    <col min="12551" max="12800" width="10.625" style="160"/>
    <col min="12801" max="12801" width="18.125" style="160" customWidth="1"/>
    <col min="12802" max="12802" width="13.125" style="160" customWidth="1"/>
    <col min="12803" max="12803" width="15.875" style="160" customWidth="1"/>
    <col min="12804" max="12804" width="7.5" style="160" customWidth="1"/>
    <col min="12805" max="12805" width="13.375" style="160" customWidth="1"/>
    <col min="12806" max="12806" width="11.625" style="160" customWidth="1"/>
    <col min="12807" max="13056" width="10.625" style="160"/>
    <col min="13057" max="13057" width="18.125" style="160" customWidth="1"/>
    <col min="13058" max="13058" width="13.125" style="160" customWidth="1"/>
    <col min="13059" max="13059" width="15.875" style="160" customWidth="1"/>
    <col min="13060" max="13060" width="7.5" style="160" customWidth="1"/>
    <col min="13061" max="13061" width="13.375" style="160" customWidth="1"/>
    <col min="13062" max="13062" width="11.625" style="160" customWidth="1"/>
    <col min="13063" max="13312" width="10.625" style="160"/>
    <col min="13313" max="13313" width="18.125" style="160" customWidth="1"/>
    <col min="13314" max="13314" width="13.125" style="160" customWidth="1"/>
    <col min="13315" max="13315" width="15.875" style="160" customWidth="1"/>
    <col min="13316" max="13316" width="7.5" style="160" customWidth="1"/>
    <col min="13317" max="13317" width="13.375" style="160" customWidth="1"/>
    <col min="13318" max="13318" width="11.625" style="160" customWidth="1"/>
    <col min="13319" max="13568" width="10.625" style="160"/>
    <col min="13569" max="13569" width="18.125" style="160" customWidth="1"/>
    <col min="13570" max="13570" width="13.125" style="160" customWidth="1"/>
    <col min="13571" max="13571" width="15.875" style="160" customWidth="1"/>
    <col min="13572" max="13572" width="7.5" style="160" customWidth="1"/>
    <col min="13573" max="13573" width="13.375" style="160" customWidth="1"/>
    <col min="13574" max="13574" width="11.625" style="160" customWidth="1"/>
    <col min="13575" max="13824" width="10.625" style="160"/>
    <col min="13825" max="13825" width="18.125" style="160" customWidth="1"/>
    <col min="13826" max="13826" width="13.125" style="160" customWidth="1"/>
    <col min="13827" max="13827" width="15.875" style="160" customWidth="1"/>
    <col min="13828" max="13828" width="7.5" style="160" customWidth="1"/>
    <col min="13829" max="13829" width="13.375" style="160" customWidth="1"/>
    <col min="13830" max="13830" width="11.625" style="160" customWidth="1"/>
    <col min="13831" max="14080" width="10.625" style="160"/>
    <col min="14081" max="14081" width="18.125" style="160" customWidth="1"/>
    <col min="14082" max="14082" width="13.125" style="160" customWidth="1"/>
    <col min="14083" max="14083" width="15.875" style="160" customWidth="1"/>
    <col min="14084" max="14084" width="7.5" style="160" customWidth="1"/>
    <col min="14085" max="14085" width="13.375" style="160" customWidth="1"/>
    <col min="14086" max="14086" width="11.625" style="160" customWidth="1"/>
    <col min="14087" max="14336" width="10.625" style="160"/>
    <col min="14337" max="14337" width="18.125" style="160" customWidth="1"/>
    <col min="14338" max="14338" width="13.125" style="160" customWidth="1"/>
    <col min="14339" max="14339" width="15.875" style="160" customWidth="1"/>
    <col min="14340" max="14340" width="7.5" style="160" customWidth="1"/>
    <col min="14341" max="14341" width="13.375" style="160" customWidth="1"/>
    <col min="14342" max="14342" width="11.625" style="160" customWidth="1"/>
    <col min="14343" max="14592" width="10.625" style="160"/>
    <col min="14593" max="14593" width="18.125" style="160" customWidth="1"/>
    <col min="14594" max="14594" width="13.125" style="160" customWidth="1"/>
    <col min="14595" max="14595" width="15.875" style="160" customWidth="1"/>
    <col min="14596" max="14596" width="7.5" style="160" customWidth="1"/>
    <col min="14597" max="14597" width="13.375" style="160" customWidth="1"/>
    <col min="14598" max="14598" width="11.625" style="160" customWidth="1"/>
    <col min="14599" max="14848" width="10.625" style="160"/>
    <col min="14849" max="14849" width="18.125" style="160" customWidth="1"/>
    <col min="14850" max="14850" width="13.125" style="160" customWidth="1"/>
    <col min="14851" max="14851" width="15.875" style="160" customWidth="1"/>
    <col min="14852" max="14852" width="7.5" style="160" customWidth="1"/>
    <col min="14853" max="14853" width="13.375" style="160" customWidth="1"/>
    <col min="14854" max="14854" width="11.625" style="160" customWidth="1"/>
    <col min="14855" max="15104" width="10.625" style="160"/>
    <col min="15105" max="15105" width="18.125" style="160" customWidth="1"/>
    <col min="15106" max="15106" width="13.125" style="160" customWidth="1"/>
    <col min="15107" max="15107" width="15.875" style="160" customWidth="1"/>
    <col min="15108" max="15108" width="7.5" style="160" customWidth="1"/>
    <col min="15109" max="15109" width="13.375" style="160" customWidth="1"/>
    <col min="15110" max="15110" width="11.625" style="160" customWidth="1"/>
    <col min="15111" max="15360" width="10.625" style="160"/>
    <col min="15361" max="15361" width="18.125" style="160" customWidth="1"/>
    <col min="15362" max="15362" width="13.125" style="160" customWidth="1"/>
    <col min="15363" max="15363" width="15.875" style="160" customWidth="1"/>
    <col min="15364" max="15364" width="7.5" style="160" customWidth="1"/>
    <col min="15365" max="15365" width="13.375" style="160" customWidth="1"/>
    <col min="15366" max="15366" width="11.625" style="160" customWidth="1"/>
    <col min="15367" max="15616" width="10.625" style="160"/>
    <col min="15617" max="15617" width="18.125" style="160" customWidth="1"/>
    <col min="15618" max="15618" width="13.125" style="160" customWidth="1"/>
    <col min="15619" max="15619" width="15.875" style="160" customWidth="1"/>
    <col min="15620" max="15620" width="7.5" style="160" customWidth="1"/>
    <col min="15621" max="15621" width="13.375" style="160" customWidth="1"/>
    <col min="15622" max="15622" width="11.625" style="160" customWidth="1"/>
    <col min="15623" max="15872" width="10.625" style="160"/>
    <col min="15873" max="15873" width="18.125" style="160" customWidth="1"/>
    <col min="15874" max="15874" width="13.125" style="160" customWidth="1"/>
    <col min="15875" max="15875" width="15.875" style="160" customWidth="1"/>
    <col min="15876" max="15876" width="7.5" style="160" customWidth="1"/>
    <col min="15877" max="15877" width="13.375" style="160" customWidth="1"/>
    <col min="15878" max="15878" width="11.625" style="160" customWidth="1"/>
    <col min="15879" max="16128" width="10.625" style="160"/>
    <col min="16129" max="16129" width="18.125" style="160" customWidth="1"/>
    <col min="16130" max="16130" width="13.125" style="160" customWidth="1"/>
    <col min="16131" max="16131" width="15.875" style="160" customWidth="1"/>
    <col min="16132" max="16132" width="7.5" style="160" customWidth="1"/>
    <col min="16133" max="16133" width="13.375" style="160" customWidth="1"/>
    <col min="16134" max="16134" width="11.625" style="160" customWidth="1"/>
    <col min="16135" max="16384" width="10.625" style="160"/>
  </cols>
  <sheetData>
    <row r="1" spans="1:6" ht="20.25" customHeight="1">
      <c r="F1" s="139" t="str">
        <f>IF(内訳書!$A$4="見積金額内訳書",内訳書!$R$9,"")</f>
        <v>様式２</v>
      </c>
    </row>
    <row r="2" spans="1:6" ht="20.25" customHeight="1" thickBot="1">
      <c r="A2" s="160" t="s">
        <v>119</v>
      </c>
      <c r="C2" s="165">
        <f>E9</f>
        <v>0</v>
      </c>
      <c r="D2" s="160" t="s">
        <v>2</v>
      </c>
    </row>
    <row r="3" spans="1:6" ht="20.25" customHeight="1">
      <c r="A3" s="226" t="s">
        <v>116</v>
      </c>
      <c r="B3" s="227" t="s">
        <v>120</v>
      </c>
      <c r="C3" s="183" t="s">
        <v>103</v>
      </c>
      <c r="D3" s="183" t="s">
        <v>104</v>
      </c>
      <c r="E3" s="183" t="s">
        <v>105</v>
      </c>
      <c r="F3" s="228" t="s">
        <v>121</v>
      </c>
    </row>
    <row r="4" spans="1:6" ht="20.25" customHeight="1">
      <c r="A4" s="252"/>
      <c r="B4" s="253"/>
      <c r="C4" s="229"/>
      <c r="D4" s="230"/>
      <c r="E4" s="231">
        <f t="shared" ref="E4:E7" si="0">C4*D4</f>
        <v>0</v>
      </c>
      <c r="F4" s="188"/>
    </row>
    <row r="5" spans="1:6" ht="20.25" customHeight="1">
      <c r="A5" s="252"/>
      <c r="B5" s="253"/>
      <c r="C5" s="230"/>
      <c r="D5" s="230"/>
      <c r="E5" s="254">
        <f t="shared" si="0"/>
        <v>0</v>
      </c>
      <c r="F5" s="188"/>
    </row>
    <row r="6" spans="1:6" ht="20.25" customHeight="1">
      <c r="A6" s="252"/>
      <c r="B6" s="253"/>
      <c r="C6" s="230"/>
      <c r="D6" s="230"/>
      <c r="E6" s="254">
        <f t="shared" si="0"/>
        <v>0</v>
      </c>
      <c r="F6" s="188"/>
    </row>
    <row r="7" spans="1:6" ht="20.25" customHeight="1">
      <c r="A7" s="252"/>
      <c r="B7" s="253"/>
      <c r="C7" s="230"/>
      <c r="D7" s="230"/>
      <c r="E7" s="254">
        <f t="shared" si="0"/>
        <v>0</v>
      </c>
      <c r="F7" s="188"/>
    </row>
    <row r="8" spans="1:6" ht="20.25" customHeight="1" thickBot="1">
      <c r="A8" s="339" t="s">
        <v>181</v>
      </c>
      <c r="B8" s="340"/>
      <c r="C8" s="340"/>
      <c r="D8" s="346"/>
      <c r="E8" s="232">
        <f>SUM(E4:E7)</f>
        <v>0</v>
      </c>
      <c r="F8" s="233"/>
    </row>
    <row r="9" spans="1:6" ht="20.25" customHeight="1" thickBot="1">
      <c r="D9" s="113" t="s">
        <v>108</v>
      </c>
      <c r="E9" s="223">
        <f>ROUNDDOWN(E8,-3)</f>
        <v>0</v>
      </c>
    </row>
    <row r="10" spans="1:6" ht="20.25" customHeight="1">
      <c r="E10" s="167"/>
    </row>
    <row r="24" spans="1:6" ht="20.25" customHeight="1">
      <c r="A24" s="329"/>
      <c r="B24" s="329"/>
      <c r="C24" s="329"/>
      <c r="D24" s="329"/>
      <c r="E24" s="329"/>
      <c r="F24" s="329"/>
    </row>
    <row r="25" spans="1:6" ht="20.25" customHeight="1">
      <c r="A25" s="329"/>
      <c r="B25" s="329"/>
      <c r="C25" s="329"/>
      <c r="D25" s="329"/>
      <c r="E25" s="329"/>
      <c r="F25" s="329"/>
    </row>
  </sheetData>
  <mergeCells count="2">
    <mergeCell ref="A8:D8"/>
    <mergeCell ref="A24:F25"/>
  </mergeCells>
  <phoneticPr fontId="2"/>
  <printOptions gridLinesSet="0"/>
  <pageMargins left="0.59055118110236227" right="0.59055118110236227" top="0.63" bottom="0.68"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P53"/>
  <sheetViews>
    <sheetView view="pageBreakPreview" zoomScaleNormal="100" zoomScaleSheetLayoutView="100" workbookViewId="0">
      <selection activeCell="K3" sqref="K3"/>
    </sheetView>
  </sheetViews>
  <sheetFormatPr defaultColWidth="10.625" defaultRowHeight="20.25" customHeight="1"/>
  <cols>
    <col min="1" max="1" width="3" style="160" customWidth="1"/>
    <col min="2" max="2" width="13.875" style="160" customWidth="1"/>
    <col min="3" max="3" width="13.375" style="160" customWidth="1"/>
    <col min="4" max="4" width="6.625" style="160" customWidth="1"/>
    <col min="5" max="5" width="13.75" style="160" customWidth="1"/>
    <col min="6" max="6" width="9.375" style="160" customWidth="1"/>
    <col min="7" max="7" width="13.25" style="161" customWidth="1"/>
    <col min="8" max="8" width="10.25" style="160" customWidth="1"/>
    <col min="9" max="9" width="8.375" style="160" customWidth="1"/>
    <col min="10" max="10" width="10.5" style="160" customWidth="1"/>
    <col min="11" max="11" width="4.625" style="160" customWidth="1"/>
    <col min="12" max="12" width="2.625" style="160" customWidth="1"/>
    <col min="13" max="13" width="4.625" style="160" customWidth="1"/>
    <col min="14" max="14" width="2.625" style="160" customWidth="1"/>
    <col min="15" max="15" width="9.5" style="160" bestFit="1" customWidth="1"/>
    <col min="16" max="16" width="10.375" style="160" customWidth="1"/>
    <col min="17" max="257" width="10.625" style="160"/>
    <col min="258" max="258" width="13.875" style="160" customWidth="1"/>
    <col min="259" max="259" width="13.375" style="160" customWidth="1"/>
    <col min="260" max="260" width="6.625" style="160" customWidth="1"/>
    <col min="261" max="261" width="13.75" style="160" customWidth="1"/>
    <col min="262" max="262" width="9.375" style="160" customWidth="1"/>
    <col min="263" max="263" width="13.25" style="160" customWidth="1"/>
    <col min="264" max="264" width="10.25" style="160" bestFit="1" customWidth="1"/>
    <col min="265" max="265" width="4.625" style="160" customWidth="1"/>
    <col min="266" max="266" width="2.625" style="160" customWidth="1"/>
    <col min="267" max="267" width="4.625" style="160" customWidth="1"/>
    <col min="268" max="268" width="2.625" style="160" customWidth="1"/>
    <col min="269" max="269" width="4.625" style="160" customWidth="1"/>
    <col min="270" max="270" width="2.625" style="160" customWidth="1"/>
    <col min="271" max="271" width="3.875" style="160" customWidth="1"/>
    <col min="272" max="272" width="10.375" style="160" customWidth="1"/>
    <col min="273" max="513" width="10.625" style="160"/>
    <col min="514" max="514" width="13.875" style="160" customWidth="1"/>
    <col min="515" max="515" width="13.375" style="160" customWidth="1"/>
    <col min="516" max="516" width="6.625" style="160" customWidth="1"/>
    <col min="517" max="517" width="13.75" style="160" customWidth="1"/>
    <col min="518" max="518" width="9.375" style="160" customWidth="1"/>
    <col min="519" max="519" width="13.25" style="160" customWidth="1"/>
    <col min="520" max="520" width="10.25" style="160" bestFit="1" customWidth="1"/>
    <col min="521" max="521" width="4.625" style="160" customWidth="1"/>
    <col min="522" max="522" width="2.625" style="160" customWidth="1"/>
    <col min="523" max="523" width="4.625" style="160" customWidth="1"/>
    <col min="524" max="524" width="2.625" style="160" customWidth="1"/>
    <col min="525" max="525" width="4.625" style="160" customWidth="1"/>
    <col min="526" max="526" width="2.625" style="160" customWidth="1"/>
    <col min="527" max="527" width="3.875" style="160" customWidth="1"/>
    <col min="528" max="528" width="10.375" style="160" customWidth="1"/>
    <col min="529" max="769" width="10.625" style="160"/>
    <col min="770" max="770" width="13.875" style="160" customWidth="1"/>
    <col min="771" max="771" width="13.375" style="160" customWidth="1"/>
    <col min="772" max="772" width="6.625" style="160" customWidth="1"/>
    <col min="773" max="773" width="13.75" style="160" customWidth="1"/>
    <col min="774" max="774" width="9.375" style="160" customWidth="1"/>
    <col min="775" max="775" width="13.25" style="160" customWidth="1"/>
    <col min="776" max="776" width="10.25" style="160" bestFit="1" customWidth="1"/>
    <col min="777" max="777" width="4.625" style="160" customWidth="1"/>
    <col min="778" max="778" width="2.625" style="160" customWidth="1"/>
    <col min="779" max="779" width="4.625" style="160" customWidth="1"/>
    <col min="780" max="780" width="2.625" style="160" customWidth="1"/>
    <col min="781" max="781" width="4.625" style="160" customWidth="1"/>
    <col min="782" max="782" width="2.625" style="160" customWidth="1"/>
    <col min="783" max="783" width="3.875" style="160" customWidth="1"/>
    <col min="784" max="784" width="10.375" style="160" customWidth="1"/>
    <col min="785" max="1025" width="10.625" style="160"/>
    <col min="1026" max="1026" width="13.875" style="160" customWidth="1"/>
    <col min="1027" max="1027" width="13.375" style="160" customWidth="1"/>
    <col min="1028" max="1028" width="6.625" style="160" customWidth="1"/>
    <col min="1029" max="1029" width="13.75" style="160" customWidth="1"/>
    <col min="1030" max="1030" width="9.375" style="160" customWidth="1"/>
    <col min="1031" max="1031" width="13.25" style="160" customWidth="1"/>
    <col min="1032" max="1032" width="10.25" style="160" bestFit="1" customWidth="1"/>
    <col min="1033" max="1033" width="4.625" style="160" customWidth="1"/>
    <col min="1034" max="1034" width="2.625" style="160" customWidth="1"/>
    <col min="1035" max="1035" width="4.625" style="160" customWidth="1"/>
    <col min="1036" max="1036" width="2.625" style="160" customWidth="1"/>
    <col min="1037" max="1037" width="4.625" style="160" customWidth="1"/>
    <col min="1038" max="1038" width="2.625" style="160" customWidth="1"/>
    <col min="1039" max="1039" width="3.875" style="160" customWidth="1"/>
    <col min="1040" max="1040" width="10.375" style="160" customWidth="1"/>
    <col min="1041" max="1281" width="10.625" style="160"/>
    <col min="1282" max="1282" width="13.875" style="160" customWidth="1"/>
    <col min="1283" max="1283" width="13.375" style="160" customWidth="1"/>
    <col min="1284" max="1284" width="6.625" style="160" customWidth="1"/>
    <col min="1285" max="1285" width="13.75" style="160" customWidth="1"/>
    <col min="1286" max="1286" width="9.375" style="160" customWidth="1"/>
    <col min="1287" max="1287" width="13.25" style="160" customWidth="1"/>
    <col min="1288" max="1288" width="10.25" style="160" bestFit="1" customWidth="1"/>
    <col min="1289" max="1289" width="4.625" style="160" customWidth="1"/>
    <col min="1290" max="1290" width="2.625" style="160" customWidth="1"/>
    <col min="1291" max="1291" width="4.625" style="160" customWidth="1"/>
    <col min="1292" max="1292" width="2.625" style="160" customWidth="1"/>
    <col min="1293" max="1293" width="4.625" style="160" customWidth="1"/>
    <col min="1294" max="1294" width="2.625" style="160" customWidth="1"/>
    <col min="1295" max="1295" width="3.875" style="160" customWidth="1"/>
    <col min="1296" max="1296" width="10.375" style="160" customWidth="1"/>
    <col min="1297" max="1537" width="10.625" style="160"/>
    <col min="1538" max="1538" width="13.875" style="160" customWidth="1"/>
    <col min="1539" max="1539" width="13.375" style="160" customWidth="1"/>
    <col min="1540" max="1540" width="6.625" style="160" customWidth="1"/>
    <col min="1541" max="1541" width="13.75" style="160" customWidth="1"/>
    <col min="1542" max="1542" width="9.375" style="160" customWidth="1"/>
    <col min="1543" max="1543" width="13.25" style="160" customWidth="1"/>
    <col min="1544" max="1544" width="10.25" style="160" bestFit="1" customWidth="1"/>
    <col min="1545" max="1545" width="4.625" style="160" customWidth="1"/>
    <col min="1546" max="1546" width="2.625" style="160" customWidth="1"/>
    <col min="1547" max="1547" width="4.625" style="160" customWidth="1"/>
    <col min="1548" max="1548" width="2.625" style="160" customWidth="1"/>
    <col min="1549" max="1549" width="4.625" style="160" customWidth="1"/>
    <col min="1550" max="1550" width="2.625" style="160" customWidth="1"/>
    <col min="1551" max="1551" width="3.875" style="160" customWidth="1"/>
    <col min="1552" max="1552" width="10.375" style="160" customWidth="1"/>
    <col min="1553" max="1793" width="10.625" style="160"/>
    <col min="1794" max="1794" width="13.875" style="160" customWidth="1"/>
    <col min="1795" max="1795" width="13.375" style="160" customWidth="1"/>
    <col min="1796" max="1796" width="6.625" style="160" customWidth="1"/>
    <col min="1797" max="1797" width="13.75" style="160" customWidth="1"/>
    <col min="1798" max="1798" width="9.375" style="160" customWidth="1"/>
    <col min="1799" max="1799" width="13.25" style="160" customWidth="1"/>
    <col min="1800" max="1800" width="10.25" style="160" bestFit="1" customWidth="1"/>
    <col min="1801" max="1801" width="4.625" style="160" customWidth="1"/>
    <col min="1802" max="1802" width="2.625" style="160" customWidth="1"/>
    <col min="1803" max="1803" width="4.625" style="160" customWidth="1"/>
    <col min="1804" max="1804" width="2.625" style="160" customWidth="1"/>
    <col min="1805" max="1805" width="4.625" style="160" customWidth="1"/>
    <col min="1806" max="1806" width="2.625" style="160" customWidth="1"/>
    <col min="1807" max="1807" width="3.875" style="160" customWidth="1"/>
    <col min="1808" max="1808" width="10.375" style="160" customWidth="1"/>
    <col min="1809" max="2049" width="10.625" style="160"/>
    <col min="2050" max="2050" width="13.875" style="160" customWidth="1"/>
    <col min="2051" max="2051" width="13.375" style="160" customWidth="1"/>
    <col min="2052" max="2052" width="6.625" style="160" customWidth="1"/>
    <col min="2053" max="2053" width="13.75" style="160" customWidth="1"/>
    <col min="2054" max="2054" width="9.375" style="160" customWidth="1"/>
    <col min="2055" max="2055" width="13.25" style="160" customWidth="1"/>
    <col min="2056" max="2056" width="10.25" style="160" bestFit="1" customWidth="1"/>
    <col min="2057" max="2057" width="4.625" style="160" customWidth="1"/>
    <col min="2058" max="2058" width="2.625" style="160" customWidth="1"/>
    <col min="2059" max="2059" width="4.625" style="160" customWidth="1"/>
    <col min="2060" max="2060" width="2.625" style="160" customWidth="1"/>
    <col min="2061" max="2061" width="4.625" style="160" customWidth="1"/>
    <col min="2062" max="2062" width="2.625" style="160" customWidth="1"/>
    <col min="2063" max="2063" width="3.875" style="160" customWidth="1"/>
    <col min="2064" max="2064" width="10.375" style="160" customWidth="1"/>
    <col min="2065" max="2305" width="10.625" style="160"/>
    <col min="2306" max="2306" width="13.875" style="160" customWidth="1"/>
    <col min="2307" max="2307" width="13.375" style="160" customWidth="1"/>
    <col min="2308" max="2308" width="6.625" style="160" customWidth="1"/>
    <col min="2309" max="2309" width="13.75" style="160" customWidth="1"/>
    <col min="2310" max="2310" width="9.375" style="160" customWidth="1"/>
    <col min="2311" max="2311" width="13.25" style="160" customWidth="1"/>
    <col min="2312" max="2312" width="10.25" style="160" bestFit="1" customWidth="1"/>
    <col min="2313" max="2313" width="4.625" style="160" customWidth="1"/>
    <col min="2314" max="2314" width="2.625" style="160" customWidth="1"/>
    <col min="2315" max="2315" width="4.625" style="160" customWidth="1"/>
    <col min="2316" max="2316" width="2.625" style="160" customWidth="1"/>
    <col min="2317" max="2317" width="4.625" style="160" customWidth="1"/>
    <col min="2318" max="2318" width="2.625" style="160" customWidth="1"/>
    <col min="2319" max="2319" width="3.875" style="160" customWidth="1"/>
    <col min="2320" max="2320" width="10.375" style="160" customWidth="1"/>
    <col min="2321" max="2561" width="10.625" style="160"/>
    <col min="2562" max="2562" width="13.875" style="160" customWidth="1"/>
    <col min="2563" max="2563" width="13.375" style="160" customWidth="1"/>
    <col min="2564" max="2564" width="6.625" style="160" customWidth="1"/>
    <col min="2565" max="2565" width="13.75" style="160" customWidth="1"/>
    <col min="2566" max="2566" width="9.375" style="160" customWidth="1"/>
    <col min="2567" max="2567" width="13.25" style="160" customWidth="1"/>
    <col min="2568" max="2568" width="10.25" style="160" bestFit="1" customWidth="1"/>
    <col min="2569" max="2569" width="4.625" style="160" customWidth="1"/>
    <col min="2570" max="2570" width="2.625" style="160" customWidth="1"/>
    <col min="2571" max="2571" width="4.625" style="160" customWidth="1"/>
    <col min="2572" max="2572" width="2.625" style="160" customWidth="1"/>
    <col min="2573" max="2573" width="4.625" style="160" customWidth="1"/>
    <col min="2574" max="2574" width="2.625" style="160" customWidth="1"/>
    <col min="2575" max="2575" width="3.875" style="160" customWidth="1"/>
    <col min="2576" max="2576" width="10.375" style="160" customWidth="1"/>
    <col min="2577" max="2817" width="10.625" style="160"/>
    <col min="2818" max="2818" width="13.875" style="160" customWidth="1"/>
    <col min="2819" max="2819" width="13.375" style="160" customWidth="1"/>
    <col min="2820" max="2820" width="6.625" style="160" customWidth="1"/>
    <col min="2821" max="2821" width="13.75" style="160" customWidth="1"/>
    <col min="2822" max="2822" width="9.375" style="160" customWidth="1"/>
    <col min="2823" max="2823" width="13.25" style="160" customWidth="1"/>
    <col min="2824" max="2824" width="10.25" style="160" bestFit="1" customWidth="1"/>
    <col min="2825" max="2825" width="4.625" style="160" customWidth="1"/>
    <col min="2826" max="2826" width="2.625" style="160" customWidth="1"/>
    <col min="2827" max="2827" width="4.625" style="160" customWidth="1"/>
    <col min="2828" max="2828" width="2.625" style="160" customWidth="1"/>
    <col min="2829" max="2829" width="4.625" style="160" customWidth="1"/>
    <col min="2830" max="2830" width="2.625" style="160" customWidth="1"/>
    <col min="2831" max="2831" width="3.875" style="160" customWidth="1"/>
    <col min="2832" max="2832" width="10.375" style="160" customWidth="1"/>
    <col min="2833" max="3073" width="10.625" style="160"/>
    <col min="3074" max="3074" width="13.875" style="160" customWidth="1"/>
    <col min="3075" max="3075" width="13.375" style="160" customWidth="1"/>
    <col min="3076" max="3076" width="6.625" style="160" customWidth="1"/>
    <col min="3077" max="3077" width="13.75" style="160" customWidth="1"/>
    <col min="3078" max="3078" width="9.375" style="160" customWidth="1"/>
    <col min="3079" max="3079" width="13.25" style="160" customWidth="1"/>
    <col min="3080" max="3080" width="10.25" style="160" bestFit="1" customWidth="1"/>
    <col min="3081" max="3081" width="4.625" style="160" customWidth="1"/>
    <col min="3082" max="3082" width="2.625" style="160" customWidth="1"/>
    <col min="3083" max="3083" width="4.625" style="160" customWidth="1"/>
    <col min="3084" max="3084" width="2.625" style="160" customWidth="1"/>
    <col min="3085" max="3085" width="4.625" style="160" customWidth="1"/>
    <col min="3086" max="3086" width="2.625" style="160" customWidth="1"/>
    <col min="3087" max="3087" width="3.875" style="160" customWidth="1"/>
    <col min="3088" max="3088" width="10.375" style="160" customWidth="1"/>
    <col min="3089" max="3329" width="10.625" style="160"/>
    <col min="3330" max="3330" width="13.875" style="160" customWidth="1"/>
    <col min="3331" max="3331" width="13.375" style="160" customWidth="1"/>
    <col min="3332" max="3332" width="6.625" style="160" customWidth="1"/>
    <col min="3333" max="3333" width="13.75" style="160" customWidth="1"/>
    <col min="3334" max="3334" width="9.375" style="160" customWidth="1"/>
    <col min="3335" max="3335" width="13.25" style="160" customWidth="1"/>
    <col min="3336" max="3336" width="10.25" style="160" bestFit="1" customWidth="1"/>
    <col min="3337" max="3337" width="4.625" style="160" customWidth="1"/>
    <col min="3338" max="3338" width="2.625" style="160" customWidth="1"/>
    <col min="3339" max="3339" width="4.625" style="160" customWidth="1"/>
    <col min="3340" max="3340" width="2.625" style="160" customWidth="1"/>
    <col min="3341" max="3341" width="4.625" style="160" customWidth="1"/>
    <col min="3342" max="3342" width="2.625" style="160" customWidth="1"/>
    <col min="3343" max="3343" width="3.875" style="160" customWidth="1"/>
    <col min="3344" max="3344" width="10.375" style="160" customWidth="1"/>
    <col min="3345" max="3585" width="10.625" style="160"/>
    <col min="3586" max="3586" width="13.875" style="160" customWidth="1"/>
    <col min="3587" max="3587" width="13.375" style="160" customWidth="1"/>
    <col min="3588" max="3588" width="6.625" style="160" customWidth="1"/>
    <col min="3589" max="3589" width="13.75" style="160" customWidth="1"/>
    <col min="3590" max="3590" width="9.375" style="160" customWidth="1"/>
    <col min="3591" max="3591" width="13.25" style="160" customWidth="1"/>
    <col min="3592" max="3592" width="10.25" style="160" bestFit="1" customWidth="1"/>
    <col min="3593" max="3593" width="4.625" style="160" customWidth="1"/>
    <col min="3594" max="3594" width="2.625" style="160" customWidth="1"/>
    <col min="3595" max="3595" width="4.625" style="160" customWidth="1"/>
    <col min="3596" max="3596" width="2.625" style="160" customWidth="1"/>
    <col min="3597" max="3597" width="4.625" style="160" customWidth="1"/>
    <col min="3598" max="3598" width="2.625" style="160" customWidth="1"/>
    <col min="3599" max="3599" width="3.875" style="160" customWidth="1"/>
    <col min="3600" max="3600" width="10.375" style="160" customWidth="1"/>
    <col min="3601" max="3841" width="10.625" style="160"/>
    <col min="3842" max="3842" width="13.875" style="160" customWidth="1"/>
    <col min="3843" max="3843" width="13.375" style="160" customWidth="1"/>
    <col min="3844" max="3844" width="6.625" style="160" customWidth="1"/>
    <col min="3845" max="3845" width="13.75" style="160" customWidth="1"/>
    <col min="3846" max="3846" width="9.375" style="160" customWidth="1"/>
    <col min="3847" max="3847" width="13.25" style="160" customWidth="1"/>
    <col min="3848" max="3848" width="10.25" style="160" bestFit="1" customWidth="1"/>
    <col min="3849" max="3849" width="4.625" style="160" customWidth="1"/>
    <col min="3850" max="3850" width="2.625" style="160" customWidth="1"/>
    <col min="3851" max="3851" width="4.625" style="160" customWidth="1"/>
    <col min="3852" max="3852" width="2.625" style="160" customWidth="1"/>
    <col min="3853" max="3853" width="4.625" style="160" customWidth="1"/>
    <col min="3854" max="3854" width="2.625" style="160" customWidth="1"/>
    <col min="3855" max="3855" width="3.875" style="160" customWidth="1"/>
    <col min="3856" max="3856" width="10.375" style="160" customWidth="1"/>
    <col min="3857" max="4097" width="10.625" style="160"/>
    <col min="4098" max="4098" width="13.875" style="160" customWidth="1"/>
    <col min="4099" max="4099" width="13.375" style="160" customWidth="1"/>
    <col min="4100" max="4100" width="6.625" style="160" customWidth="1"/>
    <col min="4101" max="4101" width="13.75" style="160" customWidth="1"/>
    <col min="4102" max="4102" width="9.375" style="160" customWidth="1"/>
    <col min="4103" max="4103" width="13.25" style="160" customWidth="1"/>
    <col min="4104" max="4104" width="10.25" style="160" bestFit="1" customWidth="1"/>
    <col min="4105" max="4105" width="4.625" style="160" customWidth="1"/>
    <col min="4106" max="4106" width="2.625" style="160" customWidth="1"/>
    <col min="4107" max="4107" width="4.625" style="160" customWidth="1"/>
    <col min="4108" max="4108" width="2.625" style="160" customWidth="1"/>
    <col min="4109" max="4109" width="4.625" style="160" customWidth="1"/>
    <col min="4110" max="4110" width="2.625" style="160" customWidth="1"/>
    <col min="4111" max="4111" width="3.875" style="160" customWidth="1"/>
    <col min="4112" max="4112" width="10.375" style="160" customWidth="1"/>
    <col min="4113" max="4353" width="10.625" style="160"/>
    <col min="4354" max="4354" width="13.875" style="160" customWidth="1"/>
    <col min="4355" max="4355" width="13.375" style="160" customWidth="1"/>
    <col min="4356" max="4356" width="6.625" style="160" customWidth="1"/>
    <col min="4357" max="4357" width="13.75" style="160" customWidth="1"/>
    <col min="4358" max="4358" width="9.375" style="160" customWidth="1"/>
    <col min="4359" max="4359" width="13.25" style="160" customWidth="1"/>
    <col min="4360" max="4360" width="10.25" style="160" bestFit="1" customWidth="1"/>
    <col min="4361" max="4361" width="4.625" style="160" customWidth="1"/>
    <col min="4362" max="4362" width="2.625" style="160" customWidth="1"/>
    <col min="4363" max="4363" width="4.625" style="160" customWidth="1"/>
    <col min="4364" max="4364" width="2.625" style="160" customWidth="1"/>
    <col min="4365" max="4365" width="4.625" style="160" customWidth="1"/>
    <col min="4366" max="4366" width="2.625" style="160" customWidth="1"/>
    <col min="4367" max="4367" width="3.875" style="160" customWidth="1"/>
    <col min="4368" max="4368" width="10.375" style="160" customWidth="1"/>
    <col min="4369" max="4609" width="10.625" style="160"/>
    <col min="4610" max="4610" width="13.875" style="160" customWidth="1"/>
    <col min="4611" max="4611" width="13.375" style="160" customWidth="1"/>
    <col min="4612" max="4612" width="6.625" style="160" customWidth="1"/>
    <col min="4613" max="4613" width="13.75" style="160" customWidth="1"/>
    <col min="4614" max="4614" width="9.375" style="160" customWidth="1"/>
    <col min="4615" max="4615" width="13.25" style="160" customWidth="1"/>
    <col min="4616" max="4616" width="10.25" style="160" bestFit="1" customWidth="1"/>
    <col min="4617" max="4617" width="4.625" style="160" customWidth="1"/>
    <col min="4618" max="4618" width="2.625" style="160" customWidth="1"/>
    <col min="4619" max="4619" width="4.625" style="160" customWidth="1"/>
    <col min="4620" max="4620" width="2.625" style="160" customWidth="1"/>
    <col min="4621" max="4621" width="4.625" style="160" customWidth="1"/>
    <col min="4622" max="4622" width="2.625" style="160" customWidth="1"/>
    <col min="4623" max="4623" width="3.875" style="160" customWidth="1"/>
    <col min="4624" max="4624" width="10.375" style="160" customWidth="1"/>
    <col min="4625" max="4865" width="10.625" style="160"/>
    <col min="4866" max="4866" width="13.875" style="160" customWidth="1"/>
    <col min="4867" max="4867" width="13.375" style="160" customWidth="1"/>
    <col min="4868" max="4868" width="6.625" style="160" customWidth="1"/>
    <col min="4869" max="4869" width="13.75" style="160" customWidth="1"/>
    <col min="4870" max="4870" width="9.375" style="160" customWidth="1"/>
    <col min="4871" max="4871" width="13.25" style="160" customWidth="1"/>
    <col min="4872" max="4872" width="10.25" style="160" bestFit="1" customWidth="1"/>
    <col min="4873" max="4873" width="4.625" style="160" customWidth="1"/>
    <col min="4874" max="4874" width="2.625" style="160" customWidth="1"/>
    <col min="4875" max="4875" width="4.625" style="160" customWidth="1"/>
    <col min="4876" max="4876" width="2.625" style="160" customWidth="1"/>
    <col min="4877" max="4877" width="4.625" style="160" customWidth="1"/>
    <col min="4878" max="4878" width="2.625" style="160" customWidth="1"/>
    <col min="4879" max="4879" width="3.875" style="160" customWidth="1"/>
    <col min="4880" max="4880" width="10.375" style="160" customWidth="1"/>
    <col min="4881" max="5121" width="10.625" style="160"/>
    <col min="5122" max="5122" width="13.875" style="160" customWidth="1"/>
    <col min="5123" max="5123" width="13.375" style="160" customWidth="1"/>
    <col min="5124" max="5124" width="6.625" style="160" customWidth="1"/>
    <col min="5125" max="5125" width="13.75" style="160" customWidth="1"/>
    <col min="5126" max="5126" width="9.375" style="160" customWidth="1"/>
    <col min="5127" max="5127" width="13.25" style="160" customWidth="1"/>
    <col min="5128" max="5128" width="10.25" style="160" bestFit="1" customWidth="1"/>
    <col min="5129" max="5129" width="4.625" style="160" customWidth="1"/>
    <col min="5130" max="5130" width="2.625" style="160" customWidth="1"/>
    <col min="5131" max="5131" width="4.625" style="160" customWidth="1"/>
    <col min="5132" max="5132" width="2.625" style="160" customWidth="1"/>
    <col min="5133" max="5133" width="4.625" style="160" customWidth="1"/>
    <col min="5134" max="5134" width="2.625" style="160" customWidth="1"/>
    <col min="5135" max="5135" width="3.875" style="160" customWidth="1"/>
    <col min="5136" max="5136" width="10.375" style="160" customWidth="1"/>
    <col min="5137" max="5377" width="10.625" style="160"/>
    <col min="5378" max="5378" width="13.875" style="160" customWidth="1"/>
    <col min="5379" max="5379" width="13.375" style="160" customWidth="1"/>
    <col min="5380" max="5380" width="6.625" style="160" customWidth="1"/>
    <col min="5381" max="5381" width="13.75" style="160" customWidth="1"/>
    <col min="5382" max="5382" width="9.375" style="160" customWidth="1"/>
    <col min="5383" max="5383" width="13.25" style="160" customWidth="1"/>
    <col min="5384" max="5384" width="10.25" style="160" bestFit="1" customWidth="1"/>
    <col min="5385" max="5385" width="4.625" style="160" customWidth="1"/>
    <col min="5386" max="5386" width="2.625" style="160" customWidth="1"/>
    <col min="5387" max="5387" width="4.625" style="160" customWidth="1"/>
    <col min="5388" max="5388" width="2.625" style="160" customWidth="1"/>
    <col min="5389" max="5389" width="4.625" style="160" customWidth="1"/>
    <col min="5390" max="5390" width="2.625" style="160" customWidth="1"/>
    <col min="5391" max="5391" width="3.875" style="160" customWidth="1"/>
    <col min="5392" max="5392" width="10.375" style="160" customWidth="1"/>
    <col min="5393" max="5633" width="10.625" style="160"/>
    <col min="5634" max="5634" width="13.875" style="160" customWidth="1"/>
    <col min="5635" max="5635" width="13.375" style="160" customWidth="1"/>
    <col min="5636" max="5636" width="6.625" style="160" customWidth="1"/>
    <col min="5637" max="5637" width="13.75" style="160" customWidth="1"/>
    <col min="5638" max="5638" width="9.375" style="160" customWidth="1"/>
    <col min="5639" max="5639" width="13.25" style="160" customWidth="1"/>
    <col min="5640" max="5640" width="10.25" style="160" bestFit="1" customWidth="1"/>
    <col min="5641" max="5641" width="4.625" style="160" customWidth="1"/>
    <col min="5642" max="5642" width="2.625" style="160" customWidth="1"/>
    <col min="5643" max="5643" width="4.625" style="160" customWidth="1"/>
    <col min="5644" max="5644" width="2.625" style="160" customWidth="1"/>
    <col min="5645" max="5645" width="4.625" style="160" customWidth="1"/>
    <col min="5646" max="5646" width="2.625" style="160" customWidth="1"/>
    <col min="5647" max="5647" width="3.875" style="160" customWidth="1"/>
    <col min="5648" max="5648" width="10.375" style="160" customWidth="1"/>
    <col min="5649" max="5889" width="10.625" style="160"/>
    <col min="5890" max="5890" width="13.875" style="160" customWidth="1"/>
    <col min="5891" max="5891" width="13.375" style="160" customWidth="1"/>
    <col min="5892" max="5892" width="6.625" style="160" customWidth="1"/>
    <col min="5893" max="5893" width="13.75" style="160" customWidth="1"/>
    <col min="5894" max="5894" width="9.375" style="160" customWidth="1"/>
    <col min="5895" max="5895" width="13.25" style="160" customWidth="1"/>
    <col min="5896" max="5896" width="10.25" style="160" bestFit="1" customWidth="1"/>
    <col min="5897" max="5897" width="4.625" style="160" customWidth="1"/>
    <col min="5898" max="5898" width="2.625" style="160" customWidth="1"/>
    <col min="5899" max="5899" width="4.625" style="160" customWidth="1"/>
    <col min="5900" max="5900" width="2.625" style="160" customWidth="1"/>
    <col min="5901" max="5901" width="4.625" style="160" customWidth="1"/>
    <col min="5902" max="5902" width="2.625" style="160" customWidth="1"/>
    <col min="5903" max="5903" width="3.875" style="160" customWidth="1"/>
    <col min="5904" max="5904" width="10.375" style="160" customWidth="1"/>
    <col min="5905" max="6145" width="10.625" style="160"/>
    <col min="6146" max="6146" width="13.875" style="160" customWidth="1"/>
    <col min="6147" max="6147" width="13.375" style="160" customWidth="1"/>
    <col min="6148" max="6148" width="6.625" style="160" customWidth="1"/>
    <col min="6149" max="6149" width="13.75" style="160" customWidth="1"/>
    <col min="6150" max="6150" width="9.375" style="160" customWidth="1"/>
    <col min="6151" max="6151" width="13.25" style="160" customWidth="1"/>
    <col min="6152" max="6152" width="10.25" style="160" bestFit="1" customWidth="1"/>
    <col min="6153" max="6153" width="4.625" style="160" customWidth="1"/>
    <col min="6154" max="6154" width="2.625" style="160" customWidth="1"/>
    <col min="6155" max="6155" width="4.625" style="160" customWidth="1"/>
    <col min="6156" max="6156" width="2.625" style="160" customWidth="1"/>
    <col min="6157" max="6157" width="4.625" style="160" customWidth="1"/>
    <col min="6158" max="6158" width="2.625" style="160" customWidth="1"/>
    <col min="6159" max="6159" width="3.875" style="160" customWidth="1"/>
    <col min="6160" max="6160" width="10.375" style="160" customWidth="1"/>
    <col min="6161" max="6401" width="10.625" style="160"/>
    <col min="6402" max="6402" width="13.875" style="160" customWidth="1"/>
    <col min="6403" max="6403" width="13.375" style="160" customWidth="1"/>
    <col min="6404" max="6404" width="6.625" style="160" customWidth="1"/>
    <col min="6405" max="6405" width="13.75" style="160" customWidth="1"/>
    <col min="6406" max="6406" width="9.375" style="160" customWidth="1"/>
    <col min="6407" max="6407" width="13.25" style="160" customWidth="1"/>
    <col min="6408" max="6408" width="10.25" style="160" bestFit="1" customWidth="1"/>
    <col min="6409" max="6409" width="4.625" style="160" customWidth="1"/>
    <col min="6410" max="6410" width="2.625" style="160" customWidth="1"/>
    <col min="6411" max="6411" width="4.625" style="160" customWidth="1"/>
    <col min="6412" max="6412" width="2.625" style="160" customWidth="1"/>
    <col min="6413" max="6413" width="4.625" style="160" customWidth="1"/>
    <col min="6414" max="6414" width="2.625" style="160" customWidth="1"/>
    <col min="6415" max="6415" width="3.875" style="160" customWidth="1"/>
    <col min="6416" max="6416" width="10.375" style="160" customWidth="1"/>
    <col min="6417" max="6657" width="10.625" style="160"/>
    <col min="6658" max="6658" width="13.875" style="160" customWidth="1"/>
    <col min="6659" max="6659" width="13.375" style="160" customWidth="1"/>
    <col min="6660" max="6660" width="6.625" style="160" customWidth="1"/>
    <col min="6661" max="6661" width="13.75" style="160" customWidth="1"/>
    <col min="6662" max="6662" width="9.375" style="160" customWidth="1"/>
    <col min="6663" max="6663" width="13.25" style="160" customWidth="1"/>
    <col min="6664" max="6664" width="10.25" style="160" bestFit="1" customWidth="1"/>
    <col min="6665" max="6665" width="4.625" style="160" customWidth="1"/>
    <col min="6666" max="6666" width="2.625" style="160" customWidth="1"/>
    <col min="6667" max="6667" width="4.625" style="160" customWidth="1"/>
    <col min="6668" max="6668" width="2.625" style="160" customWidth="1"/>
    <col min="6669" max="6669" width="4.625" style="160" customWidth="1"/>
    <col min="6670" max="6670" width="2.625" style="160" customWidth="1"/>
    <col min="6671" max="6671" width="3.875" style="160" customWidth="1"/>
    <col min="6672" max="6672" width="10.375" style="160" customWidth="1"/>
    <col min="6673" max="6913" width="10.625" style="160"/>
    <col min="6914" max="6914" width="13.875" style="160" customWidth="1"/>
    <col min="6915" max="6915" width="13.375" style="160" customWidth="1"/>
    <col min="6916" max="6916" width="6.625" style="160" customWidth="1"/>
    <col min="6917" max="6917" width="13.75" style="160" customWidth="1"/>
    <col min="6918" max="6918" width="9.375" style="160" customWidth="1"/>
    <col min="6919" max="6919" width="13.25" style="160" customWidth="1"/>
    <col min="6920" max="6920" width="10.25" style="160" bestFit="1" customWidth="1"/>
    <col min="6921" max="6921" width="4.625" style="160" customWidth="1"/>
    <col min="6922" max="6922" width="2.625" style="160" customWidth="1"/>
    <col min="6923" max="6923" width="4.625" style="160" customWidth="1"/>
    <col min="6924" max="6924" width="2.625" style="160" customWidth="1"/>
    <col min="6925" max="6925" width="4.625" style="160" customWidth="1"/>
    <col min="6926" max="6926" width="2.625" style="160" customWidth="1"/>
    <col min="6927" max="6927" width="3.875" style="160" customWidth="1"/>
    <col min="6928" max="6928" width="10.375" style="160" customWidth="1"/>
    <col min="6929" max="7169" width="10.625" style="160"/>
    <col min="7170" max="7170" width="13.875" style="160" customWidth="1"/>
    <col min="7171" max="7171" width="13.375" style="160" customWidth="1"/>
    <col min="7172" max="7172" width="6.625" style="160" customWidth="1"/>
    <col min="7173" max="7173" width="13.75" style="160" customWidth="1"/>
    <col min="7174" max="7174" width="9.375" style="160" customWidth="1"/>
    <col min="7175" max="7175" width="13.25" style="160" customWidth="1"/>
    <col min="7176" max="7176" width="10.25" style="160" bestFit="1" customWidth="1"/>
    <col min="7177" max="7177" width="4.625" style="160" customWidth="1"/>
    <col min="7178" max="7178" width="2.625" style="160" customWidth="1"/>
    <col min="7179" max="7179" width="4.625" style="160" customWidth="1"/>
    <col min="7180" max="7180" width="2.625" style="160" customWidth="1"/>
    <col min="7181" max="7181" width="4.625" style="160" customWidth="1"/>
    <col min="7182" max="7182" width="2.625" style="160" customWidth="1"/>
    <col min="7183" max="7183" width="3.875" style="160" customWidth="1"/>
    <col min="7184" max="7184" width="10.375" style="160" customWidth="1"/>
    <col min="7185" max="7425" width="10.625" style="160"/>
    <col min="7426" max="7426" width="13.875" style="160" customWidth="1"/>
    <col min="7427" max="7427" width="13.375" style="160" customWidth="1"/>
    <col min="7428" max="7428" width="6.625" style="160" customWidth="1"/>
    <col min="7429" max="7429" width="13.75" style="160" customWidth="1"/>
    <col min="7430" max="7430" width="9.375" style="160" customWidth="1"/>
    <col min="7431" max="7431" width="13.25" style="160" customWidth="1"/>
    <col min="7432" max="7432" width="10.25" style="160" bestFit="1" customWidth="1"/>
    <col min="7433" max="7433" width="4.625" style="160" customWidth="1"/>
    <col min="7434" max="7434" width="2.625" style="160" customWidth="1"/>
    <col min="7435" max="7435" width="4.625" style="160" customWidth="1"/>
    <col min="7436" max="7436" width="2.625" style="160" customWidth="1"/>
    <col min="7437" max="7437" width="4.625" style="160" customWidth="1"/>
    <col min="7438" max="7438" width="2.625" style="160" customWidth="1"/>
    <col min="7439" max="7439" width="3.875" style="160" customWidth="1"/>
    <col min="7440" max="7440" width="10.375" style="160" customWidth="1"/>
    <col min="7441" max="7681" width="10.625" style="160"/>
    <col min="7682" max="7682" width="13.875" style="160" customWidth="1"/>
    <col min="7683" max="7683" width="13.375" style="160" customWidth="1"/>
    <col min="7684" max="7684" width="6.625" style="160" customWidth="1"/>
    <col min="7685" max="7685" width="13.75" style="160" customWidth="1"/>
    <col min="7686" max="7686" width="9.375" style="160" customWidth="1"/>
    <col min="7687" max="7687" width="13.25" style="160" customWidth="1"/>
    <col min="7688" max="7688" width="10.25" style="160" bestFit="1" customWidth="1"/>
    <col min="7689" max="7689" width="4.625" style="160" customWidth="1"/>
    <col min="7690" max="7690" width="2.625" style="160" customWidth="1"/>
    <col min="7691" max="7691" width="4.625" style="160" customWidth="1"/>
    <col min="7692" max="7692" width="2.625" style="160" customWidth="1"/>
    <col min="7693" max="7693" width="4.625" style="160" customWidth="1"/>
    <col min="7694" max="7694" width="2.625" style="160" customWidth="1"/>
    <col min="7695" max="7695" width="3.875" style="160" customWidth="1"/>
    <col min="7696" max="7696" width="10.375" style="160" customWidth="1"/>
    <col min="7697" max="7937" width="10.625" style="160"/>
    <col min="7938" max="7938" width="13.875" style="160" customWidth="1"/>
    <col min="7939" max="7939" width="13.375" style="160" customWidth="1"/>
    <col min="7940" max="7940" width="6.625" style="160" customWidth="1"/>
    <col min="7941" max="7941" width="13.75" style="160" customWidth="1"/>
    <col min="7942" max="7942" width="9.375" style="160" customWidth="1"/>
    <col min="7943" max="7943" width="13.25" style="160" customWidth="1"/>
    <col min="7944" max="7944" width="10.25" style="160" bestFit="1" customWidth="1"/>
    <col min="7945" max="7945" width="4.625" style="160" customWidth="1"/>
    <col min="7946" max="7946" width="2.625" style="160" customWidth="1"/>
    <col min="7947" max="7947" width="4.625" style="160" customWidth="1"/>
    <col min="7948" max="7948" width="2.625" style="160" customWidth="1"/>
    <col min="7949" max="7949" width="4.625" style="160" customWidth="1"/>
    <col min="7950" max="7950" width="2.625" style="160" customWidth="1"/>
    <col min="7951" max="7951" width="3.875" style="160" customWidth="1"/>
    <col min="7952" max="7952" width="10.375" style="160" customWidth="1"/>
    <col min="7953" max="8193" width="10.625" style="160"/>
    <col min="8194" max="8194" width="13.875" style="160" customWidth="1"/>
    <col min="8195" max="8195" width="13.375" style="160" customWidth="1"/>
    <col min="8196" max="8196" width="6.625" style="160" customWidth="1"/>
    <col min="8197" max="8197" width="13.75" style="160" customWidth="1"/>
    <col min="8198" max="8198" width="9.375" style="160" customWidth="1"/>
    <col min="8199" max="8199" width="13.25" style="160" customWidth="1"/>
    <col min="8200" max="8200" width="10.25" style="160" bestFit="1" customWidth="1"/>
    <col min="8201" max="8201" width="4.625" style="160" customWidth="1"/>
    <col min="8202" max="8202" width="2.625" style="160" customWidth="1"/>
    <col min="8203" max="8203" width="4.625" style="160" customWidth="1"/>
    <col min="8204" max="8204" width="2.625" style="160" customWidth="1"/>
    <col min="8205" max="8205" width="4.625" style="160" customWidth="1"/>
    <col min="8206" max="8206" width="2.625" style="160" customWidth="1"/>
    <col min="8207" max="8207" width="3.875" style="160" customWidth="1"/>
    <col min="8208" max="8208" width="10.375" style="160" customWidth="1"/>
    <col min="8209" max="8449" width="10.625" style="160"/>
    <col min="8450" max="8450" width="13.875" style="160" customWidth="1"/>
    <col min="8451" max="8451" width="13.375" style="160" customWidth="1"/>
    <col min="8452" max="8452" width="6.625" style="160" customWidth="1"/>
    <col min="8453" max="8453" width="13.75" style="160" customWidth="1"/>
    <col min="8454" max="8454" width="9.375" style="160" customWidth="1"/>
    <col min="8455" max="8455" width="13.25" style="160" customWidth="1"/>
    <col min="8456" max="8456" width="10.25" style="160" bestFit="1" customWidth="1"/>
    <col min="8457" max="8457" width="4.625" style="160" customWidth="1"/>
    <col min="8458" max="8458" width="2.625" style="160" customWidth="1"/>
    <col min="8459" max="8459" width="4.625" style="160" customWidth="1"/>
    <col min="8460" max="8460" width="2.625" style="160" customWidth="1"/>
    <col min="8461" max="8461" width="4.625" style="160" customWidth="1"/>
    <col min="8462" max="8462" width="2.625" style="160" customWidth="1"/>
    <col min="8463" max="8463" width="3.875" style="160" customWidth="1"/>
    <col min="8464" max="8464" width="10.375" style="160" customWidth="1"/>
    <col min="8465" max="8705" width="10.625" style="160"/>
    <col min="8706" max="8706" width="13.875" style="160" customWidth="1"/>
    <col min="8707" max="8707" width="13.375" style="160" customWidth="1"/>
    <col min="8708" max="8708" width="6.625" style="160" customWidth="1"/>
    <col min="8709" max="8709" width="13.75" style="160" customWidth="1"/>
    <col min="8710" max="8710" width="9.375" style="160" customWidth="1"/>
    <col min="8711" max="8711" width="13.25" style="160" customWidth="1"/>
    <col min="8712" max="8712" width="10.25" style="160" bestFit="1" customWidth="1"/>
    <col min="8713" max="8713" width="4.625" style="160" customWidth="1"/>
    <col min="8714" max="8714" width="2.625" style="160" customWidth="1"/>
    <col min="8715" max="8715" width="4.625" style="160" customWidth="1"/>
    <col min="8716" max="8716" width="2.625" style="160" customWidth="1"/>
    <col min="8717" max="8717" width="4.625" style="160" customWidth="1"/>
    <col min="8718" max="8718" width="2.625" style="160" customWidth="1"/>
    <col min="8719" max="8719" width="3.875" style="160" customWidth="1"/>
    <col min="8720" max="8720" width="10.375" style="160" customWidth="1"/>
    <col min="8721" max="8961" width="10.625" style="160"/>
    <col min="8962" max="8962" width="13.875" style="160" customWidth="1"/>
    <col min="8963" max="8963" width="13.375" style="160" customWidth="1"/>
    <col min="8964" max="8964" width="6.625" style="160" customWidth="1"/>
    <col min="8965" max="8965" width="13.75" style="160" customWidth="1"/>
    <col min="8966" max="8966" width="9.375" style="160" customWidth="1"/>
    <col min="8967" max="8967" width="13.25" style="160" customWidth="1"/>
    <col min="8968" max="8968" width="10.25" style="160" bestFit="1" customWidth="1"/>
    <col min="8969" max="8969" width="4.625" style="160" customWidth="1"/>
    <col min="8970" max="8970" width="2.625" style="160" customWidth="1"/>
    <col min="8971" max="8971" width="4.625" style="160" customWidth="1"/>
    <col min="8972" max="8972" width="2.625" style="160" customWidth="1"/>
    <col min="8973" max="8973" width="4.625" style="160" customWidth="1"/>
    <col min="8974" max="8974" width="2.625" style="160" customWidth="1"/>
    <col min="8975" max="8975" width="3.875" style="160" customWidth="1"/>
    <col min="8976" max="8976" width="10.375" style="160" customWidth="1"/>
    <col min="8977" max="9217" width="10.625" style="160"/>
    <col min="9218" max="9218" width="13.875" style="160" customWidth="1"/>
    <col min="9219" max="9219" width="13.375" style="160" customWidth="1"/>
    <col min="9220" max="9220" width="6.625" style="160" customWidth="1"/>
    <col min="9221" max="9221" width="13.75" style="160" customWidth="1"/>
    <col min="9222" max="9222" width="9.375" style="160" customWidth="1"/>
    <col min="9223" max="9223" width="13.25" style="160" customWidth="1"/>
    <col min="9224" max="9224" width="10.25" style="160" bestFit="1" customWidth="1"/>
    <col min="9225" max="9225" width="4.625" style="160" customWidth="1"/>
    <col min="9226" max="9226" width="2.625" style="160" customWidth="1"/>
    <col min="9227" max="9227" width="4.625" style="160" customWidth="1"/>
    <col min="9228" max="9228" width="2.625" style="160" customWidth="1"/>
    <col min="9229" max="9229" width="4.625" style="160" customWidth="1"/>
    <col min="9230" max="9230" width="2.625" style="160" customWidth="1"/>
    <col min="9231" max="9231" width="3.875" style="160" customWidth="1"/>
    <col min="9232" max="9232" width="10.375" style="160" customWidth="1"/>
    <col min="9233" max="9473" width="10.625" style="160"/>
    <col min="9474" max="9474" width="13.875" style="160" customWidth="1"/>
    <col min="9475" max="9475" width="13.375" style="160" customWidth="1"/>
    <col min="9476" max="9476" width="6.625" style="160" customWidth="1"/>
    <col min="9477" max="9477" width="13.75" style="160" customWidth="1"/>
    <col min="9478" max="9478" width="9.375" style="160" customWidth="1"/>
    <col min="9479" max="9479" width="13.25" style="160" customWidth="1"/>
    <col min="9480" max="9480" width="10.25" style="160" bestFit="1" customWidth="1"/>
    <col min="9481" max="9481" width="4.625" style="160" customWidth="1"/>
    <col min="9482" max="9482" width="2.625" style="160" customWidth="1"/>
    <col min="9483" max="9483" width="4.625" style="160" customWidth="1"/>
    <col min="9484" max="9484" width="2.625" style="160" customWidth="1"/>
    <col min="9485" max="9485" width="4.625" style="160" customWidth="1"/>
    <col min="9486" max="9486" width="2.625" style="160" customWidth="1"/>
    <col min="9487" max="9487" width="3.875" style="160" customWidth="1"/>
    <col min="9488" max="9488" width="10.375" style="160" customWidth="1"/>
    <col min="9489" max="9729" width="10.625" style="160"/>
    <col min="9730" max="9730" width="13.875" style="160" customWidth="1"/>
    <col min="9731" max="9731" width="13.375" style="160" customWidth="1"/>
    <col min="9732" max="9732" width="6.625" style="160" customWidth="1"/>
    <col min="9733" max="9733" width="13.75" style="160" customWidth="1"/>
    <col min="9734" max="9734" width="9.375" style="160" customWidth="1"/>
    <col min="9735" max="9735" width="13.25" style="160" customWidth="1"/>
    <col min="9736" max="9736" width="10.25" style="160" bestFit="1" customWidth="1"/>
    <col min="9737" max="9737" width="4.625" style="160" customWidth="1"/>
    <col min="9738" max="9738" width="2.625" style="160" customWidth="1"/>
    <col min="9739" max="9739" width="4.625" style="160" customWidth="1"/>
    <col min="9740" max="9740" width="2.625" style="160" customWidth="1"/>
    <col min="9741" max="9741" width="4.625" style="160" customWidth="1"/>
    <col min="9742" max="9742" width="2.625" style="160" customWidth="1"/>
    <col min="9743" max="9743" width="3.875" style="160" customWidth="1"/>
    <col min="9744" max="9744" width="10.375" style="160" customWidth="1"/>
    <col min="9745" max="9985" width="10.625" style="160"/>
    <col min="9986" max="9986" width="13.875" style="160" customWidth="1"/>
    <col min="9987" max="9987" width="13.375" style="160" customWidth="1"/>
    <col min="9988" max="9988" width="6.625" style="160" customWidth="1"/>
    <col min="9989" max="9989" width="13.75" style="160" customWidth="1"/>
    <col min="9990" max="9990" width="9.375" style="160" customWidth="1"/>
    <col min="9991" max="9991" width="13.25" style="160" customWidth="1"/>
    <col min="9992" max="9992" width="10.25" style="160" bestFit="1" customWidth="1"/>
    <col min="9993" max="9993" width="4.625" style="160" customWidth="1"/>
    <col min="9994" max="9994" width="2.625" style="160" customWidth="1"/>
    <col min="9995" max="9995" width="4.625" style="160" customWidth="1"/>
    <col min="9996" max="9996" width="2.625" style="160" customWidth="1"/>
    <col min="9997" max="9997" width="4.625" style="160" customWidth="1"/>
    <col min="9998" max="9998" width="2.625" style="160" customWidth="1"/>
    <col min="9999" max="9999" width="3.875" style="160" customWidth="1"/>
    <col min="10000" max="10000" width="10.375" style="160" customWidth="1"/>
    <col min="10001" max="10241" width="10.625" style="160"/>
    <col min="10242" max="10242" width="13.875" style="160" customWidth="1"/>
    <col min="10243" max="10243" width="13.375" style="160" customWidth="1"/>
    <col min="10244" max="10244" width="6.625" style="160" customWidth="1"/>
    <col min="10245" max="10245" width="13.75" style="160" customWidth="1"/>
    <col min="10246" max="10246" width="9.375" style="160" customWidth="1"/>
    <col min="10247" max="10247" width="13.25" style="160" customWidth="1"/>
    <col min="10248" max="10248" width="10.25" style="160" bestFit="1" customWidth="1"/>
    <col min="10249" max="10249" width="4.625" style="160" customWidth="1"/>
    <col min="10250" max="10250" width="2.625" style="160" customWidth="1"/>
    <col min="10251" max="10251" width="4.625" style="160" customWidth="1"/>
    <col min="10252" max="10252" width="2.625" style="160" customWidth="1"/>
    <col min="10253" max="10253" width="4.625" style="160" customWidth="1"/>
    <col min="10254" max="10254" width="2.625" style="160" customWidth="1"/>
    <col min="10255" max="10255" width="3.875" style="160" customWidth="1"/>
    <col min="10256" max="10256" width="10.375" style="160" customWidth="1"/>
    <col min="10257" max="10497" width="10.625" style="160"/>
    <col min="10498" max="10498" width="13.875" style="160" customWidth="1"/>
    <col min="10499" max="10499" width="13.375" style="160" customWidth="1"/>
    <col min="10500" max="10500" width="6.625" style="160" customWidth="1"/>
    <col min="10501" max="10501" width="13.75" style="160" customWidth="1"/>
    <col min="10502" max="10502" width="9.375" style="160" customWidth="1"/>
    <col min="10503" max="10503" width="13.25" style="160" customWidth="1"/>
    <col min="10504" max="10504" width="10.25" style="160" bestFit="1" customWidth="1"/>
    <col min="10505" max="10505" width="4.625" style="160" customWidth="1"/>
    <col min="10506" max="10506" width="2.625" style="160" customWidth="1"/>
    <col min="10507" max="10507" width="4.625" style="160" customWidth="1"/>
    <col min="10508" max="10508" width="2.625" style="160" customWidth="1"/>
    <col min="10509" max="10509" width="4.625" style="160" customWidth="1"/>
    <col min="10510" max="10510" width="2.625" style="160" customWidth="1"/>
    <col min="10511" max="10511" width="3.875" style="160" customWidth="1"/>
    <col min="10512" max="10512" width="10.375" style="160" customWidth="1"/>
    <col min="10513" max="10753" width="10.625" style="160"/>
    <col min="10754" max="10754" width="13.875" style="160" customWidth="1"/>
    <col min="10755" max="10755" width="13.375" style="160" customWidth="1"/>
    <col min="10756" max="10756" width="6.625" style="160" customWidth="1"/>
    <col min="10757" max="10757" width="13.75" style="160" customWidth="1"/>
    <col min="10758" max="10758" width="9.375" style="160" customWidth="1"/>
    <col min="10759" max="10759" width="13.25" style="160" customWidth="1"/>
    <col min="10760" max="10760" width="10.25" style="160" bestFit="1" customWidth="1"/>
    <col min="10761" max="10761" width="4.625" style="160" customWidth="1"/>
    <col min="10762" max="10762" width="2.625" style="160" customWidth="1"/>
    <col min="10763" max="10763" width="4.625" style="160" customWidth="1"/>
    <col min="10764" max="10764" width="2.625" style="160" customWidth="1"/>
    <col min="10765" max="10765" width="4.625" style="160" customWidth="1"/>
    <col min="10766" max="10766" width="2.625" style="160" customWidth="1"/>
    <col min="10767" max="10767" width="3.875" style="160" customWidth="1"/>
    <col min="10768" max="10768" width="10.375" style="160" customWidth="1"/>
    <col min="10769" max="11009" width="10.625" style="160"/>
    <col min="11010" max="11010" width="13.875" style="160" customWidth="1"/>
    <col min="11011" max="11011" width="13.375" style="160" customWidth="1"/>
    <col min="11012" max="11012" width="6.625" style="160" customWidth="1"/>
    <col min="11013" max="11013" width="13.75" style="160" customWidth="1"/>
    <col min="11014" max="11014" width="9.375" style="160" customWidth="1"/>
    <col min="11015" max="11015" width="13.25" style="160" customWidth="1"/>
    <col min="11016" max="11016" width="10.25" style="160" bestFit="1" customWidth="1"/>
    <col min="11017" max="11017" width="4.625" style="160" customWidth="1"/>
    <col min="11018" max="11018" width="2.625" style="160" customWidth="1"/>
    <col min="11019" max="11019" width="4.625" style="160" customWidth="1"/>
    <col min="11020" max="11020" width="2.625" style="160" customWidth="1"/>
    <col min="11021" max="11021" width="4.625" style="160" customWidth="1"/>
    <col min="11022" max="11022" width="2.625" style="160" customWidth="1"/>
    <col min="11023" max="11023" width="3.875" style="160" customWidth="1"/>
    <col min="11024" max="11024" width="10.375" style="160" customWidth="1"/>
    <col min="11025" max="11265" width="10.625" style="160"/>
    <col min="11266" max="11266" width="13.875" style="160" customWidth="1"/>
    <col min="11267" max="11267" width="13.375" style="160" customWidth="1"/>
    <col min="11268" max="11268" width="6.625" style="160" customWidth="1"/>
    <col min="11269" max="11269" width="13.75" style="160" customWidth="1"/>
    <col min="11270" max="11270" width="9.375" style="160" customWidth="1"/>
    <col min="11271" max="11271" width="13.25" style="160" customWidth="1"/>
    <col min="11272" max="11272" width="10.25" style="160" bestFit="1" customWidth="1"/>
    <col min="11273" max="11273" width="4.625" style="160" customWidth="1"/>
    <col min="11274" max="11274" width="2.625" style="160" customWidth="1"/>
    <col min="11275" max="11275" width="4.625" style="160" customWidth="1"/>
    <col min="11276" max="11276" width="2.625" style="160" customWidth="1"/>
    <col min="11277" max="11277" width="4.625" style="160" customWidth="1"/>
    <col min="11278" max="11278" width="2.625" style="160" customWidth="1"/>
    <col min="11279" max="11279" width="3.875" style="160" customWidth="1"/>
    <col min="11280" max="11280" width="10.375" style="160" customWidth="1"/>
    <col min="11281" max="11521" width="10.625" style="160"/>
    <col min="11522" max="11522" width="13.875" style="160" customWidth="1"/>
    <col min="11523" max="11523" width="13.375" style="160" customWidth="1"/>
    <col min="11524" max="11524" width="6.625" style="160" customWidth="1"/>
    <col min="11525" max="11525" width="13.75" style="160" customWidth="1"/>
    <col min="11526" max="11526" width="9.375" style="160" customWidth="1"/>
    <col min="11527" max="11527" width="13.25" style="160" customWidth="1"/>
    <col min="11528" max="11528" width="10.25" style="160" bestFit="1" customWidth="1"/>
    <col min="11529" max="11529" width="4.625" style="160" customWidth="1"/>
    <col min="11530" max="11530" width="2.625" style="160" customWidth="1"/>
    <col min="11531" max="11531" width="4.625" style="160" customWidth="1"/>
    <col min="11532" max="11532" width="2.625" style="160" customWidth="1"/>
    <col min="11533" max="11533" width="4.625" style="160" customWidth="1"/>
    <col min="11534" max="11534" width="2.625" style="160" customWidth="1"/>
    <col min="11535" max="11535" width="3.875" style="160" customWidth="1"/>
    <col min="11536" max="11536" width="10.375" style="160" customWidth="1"/>
    <col min="11537" max="11777" width="10.625" style="160"/>
    <col min="11778" max="11778" width="13.875" style="160" customWidth="1"/>
    <col min="11779" max="11779" width="13.375" style="160" customWidth="1"/>
    <col min="11780" max="11780" width="6.625" style="160" customWidth="1"/>
    <col min="11781" max="11781" width="13.75" style="160" customWidth="1"/>
    <col min="11782" max="11782" width="9.375" style="160" customWidth="1"/>
    <col min="11783" max="11783" width="13.25" style="160" customWidth="1"/>
    <col min="11784" max="11784" width="10.25" style="160" bestFit="1" customWidth="1"/>
    <col min="11785" max="11785" width="4.625" style="160" customWidth="1"/>
    <col min="11786" max="11786" width="2.625" style="160" customWidth="1"/>
    <col min="11787" max="11787" width="4.625" style="160" customWidth="1"/>
    <col min="11788" max="11788" width="2.625" style="160" customWidth="1"/>
    <col min="11789" max="11789" width="4.625" style="160" customWidth="1"/>
    <col min="11790" max="11790" width="2.625" style="160" customWidth="1"/>
    <col min="11791" max="11791" width="3.875" style="160" customWidth="1"/>
    <col min="11792" max="11792" width="10.375" style="160" customWidth="1"/>
    <col min="11793" max="12033" width="10.625" style="160"/>
    <col min="12034" max="12034" width="13.875" style="160" customWidth="1"/>
    <col min="12035" max="12035" width="13.375" style="160" customWidth="1"/>
    <col min="12036" max="12036" width="6.625" style="160" customWidth="1"/>
    <col min="12037" max="12037" width="13.75" style="160" customWidth="1"/>
    <col min="12038" max="12038" width="9.375" style="160" customWidth="1"/>
    <col min="12039" max="12039" width="13.25" style="160" customWidth="1"/>
    <col min="12040" max="12040" width="10.25" style="160" bestFit="1" customWidth="1"/>
    <col min="12041" max="12041" width="4.625" style="160" customWidth="1"/>
    <col min="12042" max="12042" width="2.625" style="160" customWidth="1"/>
    <col min="12043" max="12043" width="4.625" style="160" customWidth="1"/>
    <col min="12044" max="12044" width="2.625" style="160" customWidth="1"/>
    <col min="12045" max="12045" width="4.625" style="160" customWidth="1"/>
    <col min="12046" max="12046" width="2.625" style="160" customWidth="1"/>
    <col min="12047" max="12047" width="3.875" style="160" customWidth="1"/>
    <col min="12048" max="12048" width="10.375" style="160" customWidth="1"/>
    <col min="12049" max="12289" width="10.625" style="160"/>
    <col min="12290" max="12290" width="13.875" style="160" customWidth="1"/>
    <col min="12291" max="12291" width="13.375" style="160" customWidth="1"/>
    <col min="12292" max="12292" width="6.625" style="160" customWidth="1"/>
    <col min="12293" max="12293" width="13.75" style="160" customWidth="1"/>
    <col min="12294" max="12294" width="9.375" style="160" customWidth="1"/>
    <col min="12295" max="12295" width="13.25" style="160" customWidth="1"/>
    <col min="12296" max="12296" width="10.25" style="160" bestFit="1" customWidth="1"/>
    <col min="12297" max="12297" width="4.625" style="160" customWidth="1"/>
    <col min="12298" max="12298" width="2.625" style="160" customWidth="1"/>
    <col min="12299" max="12299" width="4.625" style="160" customWidth="1"/>
    <col min="12300" max="12300" width="2.625" style="160" customWidth="1"/>
    <col min="12301" max="12301" width="4.625" style="160" customWidth="1"/>
    <col min="12302" max="12302" width="2.625" style="160" customWidth="1"/>
    <col min="12303" max="12303" width="3.875" style="160" customWidth="1"/>
    <col min="12304" max="12304" width="10.375" style="160" customWidth="1"/>
    <col min="12305" max="12545" width="10.625" style="160"/>
    <col min="12546" max="12546" width="13.875" style="160" customWidth="1"/>
    <col min="12547" max="12547" width="13.375" style="160" customWidth="1"/>
    <col min="12548" max="12548" width="6.625" style="160" customWidth="1"/>
    <col min="12549" max="12549" width="13.75" style="160" customWidth="1"/>
    <col min="12550" max="12550" width="9.375" style="160" customWidth="1"/>
    <col min="12551" max="12551" width="13.25" style="160" customWidth="1"/>
    <col min="12552" max="12552" width="10.25" style="160" bestFit="1" customWidth="1"/>
    <col min="12553" max="12553" width="4.625" style="160" customWidth="1"/>
    <col min="12554" max="12554" width="2.625" style="160" customWidth="1"/>
    <col min="12555" max="12555" width="4.625" style="160" customWidth="1"/>
    <col min="12556" max="12556" width="2.625" style="160" customWidth="1"/>
    <col min="12557" max="12557" width="4.625" style="160" customWidth="1"/>
    <col min="12558" max="12558" width="2.625" style="160" customWidth="1"/>
    <col min="12559" max="12559" width="3.875" style="160" customWidth="1"/>
    <col min="12560" max="12560" width="10.375" style="160" customWidth="1"/>
    <col min="12561" max="12801" width="10.625" style="160"/>
    <col min="12802" max="12802" width="13.875" style="160" customWidth="1"/>
    <col min="12803" max="12803" width="13.375" style="160" customWidth="1"/>
    <col min="12804" max="12804" width="6.625" style="160" customWidth="1"/>
    <col min="12805" max="12805" width="13.75" style="160" customWidth="1"/>
    <col min="12806" max="12806" width="9.375" style="160" customWidth="1"/>
    <col min="12807" max="12807" width="13.25" style="160" customWidth="1"/>
    <col min="12808" max="12808" width="10.25" style="160" bestFit="1" customWidth="1"/>
    <col min="12809" max="12809" width="4.625" style="160" customWidth="1"/>
    <col min="12810" max="12810" width="2.625" style="160" customWidth="1"/>
    <col min="12811" max="12811" width="4.625" style="160" customWidth="1"/>
    <col min="12812" max="12812" width="2.625" style="160" customWidth="1"/>
    <col min="12813" max="12813" width="4.625" style="160" customWidth="1"/>
    <col min="12814" max="12814" width="2.625" style="160" customWidth="1"/>
    <col min="12815" max="12815" width="3.875" style="160" customWidth="1"/>
    <col min="12816" max="12816" width="10.375" style="160" customWidth="1"/>
    <col min="12817" max="13057" width="10.625" style="160"/>
    <col min="13058" max="13058" width="13.875" style="160" customWidth="1"/>
    <col min="13059" max="13059" width="13.375" style="160" customWidth="1"/>
    <col min="13060" max="13060" width="6.625" style="160" customWidth="1"/>
    <col min="13061" max="13061" width="13.75" style="160" customWidth="1"/>
    <col min="13062" max="13062" width="9.375" style="160" customWidth="1"/>
    <col min="13063" max="13063" width="13.25" style="160" customWidth="1"/>
    <col min="13064" max="13064" width="10.25" style="160" bestFit="1" customWidth="1"/>
    <col min="13065" max="13065" width="4.625" style="160" customWidth="1"/>
    <col min="13066" max="13066" width="2.625" style="160" customWidth="1"/>
    <col min="13067" max="13067" width="4.625" style="160" customWidth="1"/>
    <col min="13068" max="13068" width="2.625" style="160" customWidth="1"/>
    <col min="13069" max="13069" width="4.625" style="160" customWidth="1"/>
    <col min="13070" max="13070" width="2.625" style="160" customWidth="1"/>
    <col min="13071" max="13071" width="3.875" style="160" customWidth="1"/>
    <col min="13072" max="13072" width="10.375" style="160" customWidth="1"/>
    <col min="13073" max="13313" width="10.625" style="160"/>
    <col min="13314" max="13314" width="13.875" style="160" customWidth="1"/>
    <col min="13315" max="13315" width="13.375" style="160" customWidth="1"/>
    <col min="13316" max="13316" width="6.625" style="160" customWidth="1"/>
    <col min="13317" max="13317" width="13.75" style="160" customWidth="1"/>
    <col min="13318" max="13318" width="9.375" style="160" customWidth="1"/>
    <col min="13319" max="13319" width="13.25" style="160" customWidth="1"/>
    <col min="13320" max="13320" width="10.25" style="160" bestFit="1" customWidth="1"/>
    <col min="13321" max="13321" width="4.625" style="160" customWidth="1"/>
    <col min="13322" max="13322" width="2.625" style="160" customWidth="1"/>
    <col min="13323" max="13323" width="4.625" style="160" customWidth="1"/>
    <col min="13324" max="13324" width="2.625" style="160" customWidth="1"/>
    <col min="13325" max="13325" width="4.625" style="160" customWidth="1"/>
    <col min="13326" max="13326" width="2.625" style="160" customWidth="1"/>
    <col min="13327" max="13327" width="3.875" style="160" customWidth="1"/>
    <col min="13328" max="13328" width="10.375" style="160" customWidth="1"/>
    <col min="13329" max="13569" width="10.625" style="160"/>
    <col min="13570" max="13570" width="13.875" style="160" customWidth="1"/>
    <col min="13571" max="13571" width="13.375" style="160" customWidth="1"/>
    <col min="13572" max="13572" width="6.625" style="160" customWidth="1"/>
    <col min="13573" max="13573" width="13.75" style="160" customWidth="1"/>
    <col min="13574" max="13574" width="9.375" style="160" customWidth="1"/>
    <col min="13575" max="13575" width="13.25" style="160" customWidth="1"/>
    <col min="13576" max="13576" width="10.25" style="160" bestFit="1" customWidth="1"/>
    <col min="13577" max="13577" width="4.625" style="160" customWidth="1"/>
    <col min="13578" max="13578" width="2.625" style="160" customWidth="1"/>
    <col min="13579" max="13579" width="4.625" style="160" customWidth="1"/>
    <col min="13580" max="13580" width="2.625" style="160" customWidth="1"/>
    <col min="13581" max="13581" width="4.625" style="160" customWidth="1"/>
    <col min="13582" max="13582" width="2.625" style="160" customWidth="1"/>
    <col min="13583" max="13583" width="3.875" style="160" customWidth="1"/>
    <col min="13584" max="13584" width="10.375" style="160" customWidth="1"/>
    <col min="13585" max="13825" width="10.625" style="160"/>
    <col min="13826" max="13826" width="13.875" style="160" customWidth="1"/>
    <col min="13827" max="13827" width="13.375" style="160" customWidth="1"/>
    <col min="13828" max="13828" width="6.625" style="160" customWidth="1"/>
    <col min="13829" max="13829" width="13.75" style="160" customWidth="1"/>
    <col min="13830" max="13830" width="9.375" style="160" customWidth="1"/>
    <col min="13831" max="13831" width="13.25" style="160" customWidth="1"/>
    <col min="13832" max="13832" width="10.25" style="160" bestFit="1" customWidth="1"/>
    <col min="13833" max="13833" width="4.625" style="160" customWidth="1"/>
    <col min="13834" max="13834" width="2.625" style="160" customWidth="1"/>
    <col min="13835" max="13835" width="4.625" style="160" customWidth="1"/>
    <col min="13836" max="13836" width="2.625" style="160" customWidth="1"/>
    <col min="13837" max="13837" width="4.625" style="160" customWidth="1"/>
    <col min="13838" max="13838" width="2.625" style="160" customWidth="1"/>
    <col min="13839" max="13839" width="3.875" style="160" customWidth="1"/>
    <col min="13840" max="13840" width="10.375" style="160" customWidth="1"/>
    <col min="13841" max="14081" width="10.625" style="160"/>
    <col min="14082" max="14082" width="13.875" style="160" customWidth="1"/>
    <col min="14083" max="14083" width="13.375" style="160" customWidth="1"/>
    <col min="14084" max="14084" width="6.625" style="160" customWidth="1"/>
    <col min="14085" max="14085" width="13.75" style="160" customWidth="1"/>
    <col min="14086" max="14086" width="9.375" style="160" customWidth="1"/>
    <col min="14087" max="14087" width="13.25" style="160" customWidth="1"/>
    <col min="14088" max="14088" width="10.25" style="160" bestFit="1" customWidth="1"/>
    <col min="14089" max="14089" width="4.625" style="160" customWidth="1"/>
    <col min="14090" max="14090" width="2.625" style="160" customWidth="1"/>
    <col min="14091" max="14091" width="4.625" style="160" customWidth="1"/>
    <col min="14092" max="14092" width="2.625" style="160" customWidth="1"/>
    <col min="14093" max="14093" width="4.625" style="160" customWidth="1"/>
    <col min="14094" max="14094" width="2.625" style="160" customWidth="1"/>
    <col min="14095" max="14095" width="3.875" style="160" customWidth="1"/>
    <col min="14096" max="14096" width="10.375" style="160" customWidth="1"/>
    <col min="14097" max="14337" width="10.625" style="160"/>
    <col min="14338" max="14338" width="13.875" style="160" customWidth="1"/>
    <col min="14339" max="14339" width="13.375" style="160" customWidth="1"/>
    <col min="14340" max="14340" width="6.625" style="160" customWidth="1"/>
    <col min="14341" max="14341" width="13.75" style="160" customWidth="1"/>
    <col min="14342" max="14342" width="9.375" style="160" customWidth="1"/>
    <col min="14343" max="14343" width="13.25" style="160" customWidth="1"/>
    <col min="14344" max="14344" width="10.25" style="160" bestFit="1" customWidth="1"/>
    <col min="14345" max="14345" width="4.625" style="160" customWidth="1"/>
    <col min="14346" max="14346" width="2.625" style="160" customWidth="1"/>
    <col min="14347" max="14347" width="4.625" style="160" customWidth="1"/>
    <col min="14348" max="14348" width="2.625" style="160" customWidth="1"/>
    <col min="14349" max="14349" width="4.625" style="160" customWidth="1"/>
    <col min="14350" max="14350" width="2.625" style="160" customWidth="1"/>
    <col min="14351" max="14351" width="3.875" style="160" customWidth="1"/>
    <col min="14352" max="14352" width="10.375" style="160" customWidth="1"/>
    <col min="14353" max="14593" width="10.625" style="160"/>
    <col min="14594" max="14594" width="13.875" style="160" customWidth="1"/>
    <col min="14595" max="14595" width="13.375" style="160" customWidth="1"/>
    <col min="14596" max="14596" width="6.625" style="160" customWidth="1"/>
    <col min="14597" max="14597" width="13.75" style="160" customWidth="1"/>
    <col min="14598" max="14598" width="9.375" style="160" customWidth="1"/>
    <col min="14599" max="14599" width="13.25" style="160" customWidth="1"/>
    <col min="14600" max="14600" width="10.25" style="160" bestFit="1" customWidth="1"/>
    <col min="14601" max="14601" width="4.625" style="160" customWidth="1"/>
    <col min="14602" max="14602" width="2.625" style="160" customWidth="1"/>
    <col min="14603" max="14603" width="4.625" style="160" customWidth="1"/>
    <col min="14604" max="14604" width="2.625" style="160" customWidth="1"/>
    <col min="14605" max="14605" width="4.625" style="160" customWidth="1"/>
    <col min="14606" max="14606" width="2.625" style="160" customWidth="1"/>
    <col min="14607" max="14607" width="3.875" style="160" customWidth="1"/>
    <col min="14608" max="14608" width="10.375" style="160" customWidth="1"/>
    <col min="14609" max="14849" width="10.625" style="160"/>
    <col min="14850" max="14850" width="13.875" style="160" customWidth="1"/>
    <col min="14851" max="14851" width="13.375" style="160" customWidth="1"/>
    <col min="14852" max="14852" width="6.625" style="160" customWidth="1"/>
    <col min="14853" max="14853" width="13.75" style="160" customWidth="1"/>
    <col min="14854" max="14854" width="9.375" style="160" customWidth="1"/>
    <col min="14855" max="14855" width="13.25" style="160" customWidth="1"/>
    <col min="14856" max="14856" width="10.25" style="160" bestFit="1" customWidth="1"/>
    <col min="14857" max="14857" width="4.625" style="160" customWidth="1"/>
    <col min="14858" max="14858" width="2.625" style="160" customWidth="1"/>
    <col min="14859" max="14859" width="4.625" style="160" customWidth="1"/>
    <col min="14860" max="14860" width="2.625" style="160" customWidth="1"/>
    <col min="14861" max="14861" width="4.625" style="160" customWidth="1"/>
    <col min="14862" max="14862" width="2.625" style="160" customWidth="1"/>
    <col min="14863" max="14863" width="3.875" style="160" customWidth="1"/>
    <col min="14864" max="14864" width="10.375" style="160" customWidth="1"/>
    <col min="14865" max="15105" width="10.625" style="160"/>
    <col min="15106" max="15106" width="13.875" style="160" customWidth="1"/>
    <col min="15107" max="15107" width="13.375" style="160" customWidth="1"/>
    <col min="15108" max="15108" width="6.625" style="160" customWidth="1"/>
    <col min="15109" max="15109" width="13.75" style="160" customWidth="1"/>
    <col min="15110" max="15110" width="9.375" style="160" customWidth="1"/>
    <col min="15111" max="15111" width="13.25" style="160" customWidth="1"/>
    <col min="15112" max="15112" width="10.25" style="160" bestFit="1" customWidth="1"/>
    <col min="15113" max="15113" width="4.625" style="160" customWidth="1"/>
    <col min="15114" max="15114" width="2.625" style="160" customWidth="1"/>
    <col min="15115" max="15115" width="4.625" style="160" customWidth="1"/>
    <col min="15116" max="15116" width="2.625" style="160" customWidth="1"/>
    <col min="15117" max="15117" width="4.625" style="160" customWidth="1"/>
    <col min="15118" max="15118" width="2.625" style="160" customWidth="1"/>
    <col min="15119" max="15119" width="3.875" style="160" customWidth="1"/>
    <col min="15120" max="15120" width="10.375" style="160" customWidth="1"/>
    <col min="15121" max="15361" width="10.625" style="160"/>
    <col min="15362" max="15362" width="13.875" style="160" customWidth="1"/>
    <col min="15363" max="15363" width="13.375" style="160" customWidth="1"/>
    <col min="15364" max="15364" width="6.625" style="160" customWidth="1"/>
    <col min="15365" max="15365" width="13.75" style="160" customWidth="1"/>
    <col min="15366" max="15366" width="9.375" style="160" customWidth="1"/>
    <col min="15367" max="15367" width="13.25" style="160" customWidth="1"/>
    <col min="15368" max="15368" width="10.25" style="160" bestFit="1" customWidth="1"/>
    <col min="15369" max="15369" width="4.625" style="160" customWidth="1"/>
    <col min="15370" max="15370" width="2.625" style="160" customWidth="1"/>
    <col min="15371" max="15371" width="4.625" style="160" customWidth="1"/>
    <col min="15372" max="15372" width="2.625" style="160" customWidth="1"/>
    <col min="15373" max="15373" width="4.625" style="160" customWidth="1"/>
    <col min="15374" max="15374" width="2.625" style="160" customWidth="1"/>
    <col min="15375" max="15375" width="3.875" style="160" customWidth="1"/>
    <col min="15376" max="15376" width="10.375" style="160" customWidth="1"/>
    <col min="15377" max="15617" width="10.625" style="160"/>
    <col min="15618" max="15618" width="13.875" style="160" customWidth="1"/>
    <col min="15619" max="15619" width="13.375" style="160" customWidth="1"/>
    <col min="15620" max="15620" width="6.625" style="160" customWidth="1"/>
    <col min="15621" max="15621" width="13.75" style="160" customWidth="1"/>
    <col min="15622" max="15622" width="9.375" style="160" customWidth="1"/>
    <col min="15623" max="15623" width="13.25" style="160" customWidth="1"/>
    <col min="15624" max="15624" width="10.25" style="160" bestFit="1" customWidth="1"/>
    <col min="15625" max="15625" width="4.625" style="160" customWidth="1"/>
    <col min="15626" max="15626" width="2.625" style="160" customWidth="1"/>
    <col min="15627" max="15627" width="4.625" style="160" customWidth="1"/>
    <col min="15628" max="15628" width="2.625" style="160" customWidth="1"/>
    <col min="15629" max="15629" width="4.625" style="160" customWidth="1"/>
    <col min="15630" max="15630" width="2.625" style="160" customWidth="1"/>
    <col min="15631" max="15631" width="3.875" style="160" customWidth="1"/>
    <col min="15632" max="15632" width="10.375" style="160" customWidth="1"/>
    <col min="15633" max="15873" width="10.625" style="160"/>
    <col min="15874" max="15874" width="13.875" style="160" customWidth="1"/>
    <col min="15875" max="15875" width="13.375" style="160" customWidth="1"/>
    <col min="15876" max="15876" width="6.625" style="160" customWidth="1"/>
    <col min="15877" max="15877" width="13.75" style="160" customWidth="1"/>
    <col min="15878" max="15878" width="9.375" style="160" customWidth="1"/>
    <col min="15879" max="15879" width="13.25" style="160" customWidth="1"/>
    <col min="15880" max="15880" width="10.25" style="160" bestFit="1" customWidth="1"/>
    <col min="15881" max="15881" width="4.625" style="160" customWidth="1"/>
    <col min="15882" max="15882" width="2.625" style="160" customWidth="1"/>
    <col min="15883" max="15883" width="4.625" style="160" customWidth="1"/>
    <col min="15884" max="15884" width="2.625" style="160" customWidth="1"/>
    <col min="15885" max="15885" width="4.625" style="160" customWidth="1"/>
    <col min="15886" max="15886" width="2.625" style="160" customWidth="1"/>
    <col min="15887" max="15887" width="3.875" style="160" customWidth="1"/>
    <col min="15888" max="15888" width="10.375" style="160" customWidth="1"/>
    <col min="15889" max="16129" width="10.625" style="160"/>
    <col min="16130" max="16130" width="13.875" style="160" customWidth="1"/>
    <col min="16131" max="16131" width="13.375" style="160" customWidth="1"/>
    <col min="16132" max="16132" width="6.625" style="160" customWidth="1"/>
    <col min="16133" max="16133" width="13.75" style="160" customWidth="1"/>
    <col min="16134" max="16134" width="9.375" style="160" customWidth="1"/>
    <col min="16135" max="16135" width="13.25" style="160" customWidth="1"/>
    <col min="16136" max="16136" width="10.25" style="160" bestFit="1" customWidth="1"/>
    <col min="16137" max="16137" width="4.625" style="160" customWidth="1"/>
    <col min="16138" max="16138" width="2.625" style="160" customWidth="1"/>
    <col min="16139" max="16139" width="4.625" style="160" customWidth="1"/>
    <col min="16140" max="16140" width="2.625" style="160" customWidth="1"/>
    <col min="16141" max="16141" width="4.625" style="160" customWidth="1"/>
    <col min="16142" max="16142" width="2.625" style="160" customWidth="1"/>
    <col min="16143" max="16143" width="3.875" style="160" customWidth="1"/>
    <col min="16144" max="16144" width="10.375" style="160" customWidth="1"/>
    <col min="16145" max="16384" width="10.625" style="160"/>
  </cols>
  <sheetData>
    <row r="1" spans="1:15" ht="20.25" customHeight="1">
      <c r="J1" s="139" t="str">
        <f>IF(内訳書!$A$4="見積金額内訳書",内訳書!$R$9,"")</f>
        <v>様式２</v>
      </c>
    </row>
    <row r="2" spans="1:15" ht="20.25" customHeight="1">
      <c r="B2" s="160" t="s">
        <v>122</v>
      </c>
      <c r="C2" s="255">
        <f>G48</f>
        <v>0</v>
      </c>
      <c r="D2" s="160" t="s">
        <v>2</v>
      </c>
    </row>
    <row r="3" spans="1:15" ht="20.25" customHeight="1" thickBot="1">
      <c r="B3" s="160" t="s">
        <v>123</v>
      </c>
      <c r="H3" s="197"/>
    </row>
    <row r="4" spans="1:15" ht="20.25" customHeight="1">
      <c r="A4" s="292" t="s">
        <v>23</v>
      </c>
      <c r="B4" s="293" t="s">
        <v>124</v>
      </c>
      <c r="C4" s="296" t="s">
        <v>125</v>
      </c>
      <c r="D4" s="299" t="s">
        <v>126</v>
      </c>
      <c r="E4" s="299" t="s">
        <v>127</v>
      </c>
      <c r="F4" s="355" t="s">
        <v>128</v>
      </c>
      <c r="G4" s="312"/>
      <c r="H4" s="256" t="s">
        <v>129</v>
      </c>
      <c r="I4" s="347" t="s">
        <v>6</v>
      </c>
    </row>
    <row r="5" spans="1:15" ht="20.25" customHeight="1">
      <c r="A5" s="292"/>
      <c r="B5" s="359"/>
      <c r="C5" s="353"/>
      <c r="D5" s="353"/>
      <c r="E5" s="353"/>
      <c r="F5" s="356" t="s">
        <v>130</v>
      </c>
      <c r="G5" s="362" t="s">
        <v>131</v>
      </c>
      <c r="H5" s="348" t="s">
        <v>132</v>
      </c>
      <c r="I5" s="347"/>
    </row>
    <row r="6" spans="1:15" ht="20.25" customHeight="1" thickBot="1">
      <c r="A6" s="292"/>
      <c r="B6" s="360"/>
      <c r="C6" s="354"/>
      <c r="D6" s="354"/>
      <c r="E6" s="354"/>
      <c r="F6" s="361"/>
      <c r="G6" s="363"/>
      <c r="H6" s="349"/>
      <c r="I6" s="347"/>
      <c r="M6" s="3" t="s">
        <v>6</v>
      </c>
      <c r="N6" s="3" t="s">
        <v>12</v>
      </c>
      <c r="O6" s="3" t="s">
        <v>13</v>
      </c>
    </row>
    <row r="7" spans="1:15" ht="20.25" customHeight="1">
      <c r="A7" s="171"/>
      <c r="B7" s="26" t="str">
        <f>IF($A7="","",VLOOKUP($A7,従事者明細!$A$3:$F$40,2))</f>
        <v/>
      </c>
      <c r="C7" s="9" t="str">
        <f>IF($A7="","",VLOOKUP($A7,従事者明細!$A$3:$F$40,3))</f>
        <v/>
      </c>
      <c r="D7" s="257" t="str">
        <f>IF($A7="","",VLOOKUP($A7,従事者明細!$A$3:$F$40,6))</f>
        <v/>
      </c>
      <c r="E7" s="258" t="str">
        <f>IF(D7="","",VLOOKUP(D7,$N$7:$O$11,2,FALSE))</f>
        <v/>
      </c>
      <c r="F7" s="84">
        <f>ROUND(H7/30,2)</f>
        <v>0</v>
      </c>
      <c r="G7" s="259" t="str">
        <f>IF(D7="","",E7*ROUND(F7,2))</f>
        <v/>
      </c>
      <c r="H7" s="260"/>
      <c r="I7" s="90" t="str">
        <f>IF($A7="","",VLOOKUP($A7,従事者明細!$A$3:$F$40,5))</f>
        <v/>
      </c>
      <c r="M7" s="86" t="s">
        <v>7</v>
      </c>
      <c r="N7" s="86">
        <v>2</v>
      </c>
      <c r="O7" s="20">
        <v>940000</v>
      </c>
    </row>
    <row r="8" spans="1:15" ht="20.25" customHeight="1">
      <c r="A8" s="171"/>
      <c r="B8" s="26" t="str">
        <f>IF($A8="","",VLOOKUP($A8,従事者明細!$A$3:$F$40,2))</f>
        <v/>
      </c>
      <c r="C8" s="9" t="str">
        <f>IF($A8="","",VLOOKUP($A8,従事者明細!$A$3:$F$40,3))</f>
        <v/>
      </c>
      <c r="D8" s="257" t="str">
        <f>IF($A8="","",VLOOKUP($A8,従事者明細!$A$3:$F$40,6))</f>
        <v/>
      </c>
      <c r="E8" s="258" t="str">
        <f t="shared" ref="E8:E21" si="0">IF(D8="","",VLOOKUP(D8,$N$7:$O$11,2,FALSE))</f>
        <v/>
      </c>
      <c r="F8" s="84">
        <f t="shared" ref="F8:F21" si="1">ROUND(H8/30,2)</f>
        <v>0</v>
      </c>
      <c r="G8" s="259" t="str">
        <f t="shared" ref="G8:G21" si="2">IF(D8="","",E8*ROUND(F8,2))</f>
        <v/>
      </c>
      <c r="H8" s="261"/>
      <c r="I8" s="90" t="str">
        <f>IF($A8="","",VLOOKUP($A8,従事者明細!$A$3:$F$40,5))</f>
        <v/>
      </c>
      <c r="M8" s="86" t="s">
        <v>8</v>
      </c>
      <c r="N8" s="86">
        <v>3</v>
      </c>
      <c r="O8" s="20">
        <v>820000</v>
      </c>
    </row>
    <row r="9" spans="1:15" ht="20.25" customHeight="1">
      <c r="A9" s="171"/>
      <c r="B9" s="26" t="str">
        <f>IF($A9="","",VLOOKUP($A9,従事者明細!$A$3:$F$40,2))</f>
        <v/>
      </c>
      <c r="C9" s="9" t="str">
        <f>IF($A9="","",VLOOKUP($A9,従事者明細!$A$3:$F$40,3))</f>
        <v/>
      </c>
      <c r="D9" s="257" t="str">
        <f>IF($A9="","",VLOOKUP($A9,従事者明細!$A$3:$F$40,6))</f>
        <v/>
      </c>
      <c r="E9" s="258" t="str">
        <f t="shared" si="0"/>
        <v/>
      </c>
      <c r="F9" s="84">
        <f t="shared" si="1"/>
        <v>0</v>
      </c>
      <c r="G9" s="259" t="str">
        <f t="shared" si="2"/>
        <v/>
      </c>
      <c r="H9" s="261"/>
      <c r="I9" s="90" t="str">
        <f>IF($A9="","",VLOOKUP($A9,従事者明細!$A$3:$F$40,5))</f>
        <v/>
      </c>
      <c r="M9" s="86"/>
      <c r="N9" s="86">
        <v>4</v>
      </c>
      <c r="O9" s="20">
        <v>668000</v>
      </c>
    </row>
    <row r="10" spans="1:15" ht="20.25" customHeight="1">
      <c r="A10" s="171"/>
      <c r="B10" s="26" t="str">
        <f>IF($A10="","",VLOOKUP($A10,従事者明細!$A$3:$F$40,2))</f>
        <v/>
      </c>
      <c r="C10" s="9" t="str">
        <f>IF($A10="","",VLOOKUP($A10,従事者明細!$A$3:$F$40,3))</f>
        <v/>
      </c>
      <c r="D10" s="257" t="str">
        <f>IF($A10="","",VLOOKUP($A10,従事者明細!$A$3:$F$40,6))</f>
        <v/>
      </c>
      <c r="E10" s="258" t="str">
        <f t="shared" si="0"/>
        <v/>
      </c>
      <c r="F10" s="84">
        <f t="shared" si="1"/>
        <v>0</v>
      </c>
      <c r="G10" s="259" t="str">
        <f t="shared" si="2"/>
        <v/>
      </c>
      <c r="H10" s="261"/>
      <c r="I10" s="90" t="str">
        <f>IF($A10="","",VLOOKUP($A10,従事者明細!$A$3:$F$40,5))</f>
        <v/>
      </c>
      <c r="M10" s="2"/>
      <c r="N10" s="4">
        <v>5</v>
      </c>
      <c r="O10" s="21">
        <v>542000</v>
      </c>
    </row>
    <row r="11" spans="1:15" ht="20.25" customHeight="1">
      <c r="A11" s="171"/>
      <c r="B11" s="26" t="str">
        <f>IF($A11="","",VLOOKUP($A11,従事者明細!$A$3:$F$40,2))</f>
        <v/>
      </c>
      <c r="C11" s="9" t="str">
        <f>IF($A11="","",VLOOKUP($A11,従事者明細!$A$3:$F$40,3))</f>
        <v/>
      </c>
      <c r="D11" s="257" t="str">
        <f>IF($A11="","",VLOOKUP($A11,従事者明細!$A$3:$F$40,6))</f>
        <v/>
      </c>
      <c r="E11" s="258" t="str">
        <f t="shared" si="0"/>
        <v/>
      </c>
      <c r="F11" s="84">
        <f t="shared" si="1"/>
        <v>0</v>
      </c>
      <c r="G11" s="259" t="str">
        <f t="shared" si="2"/>
        <v/>
      </c>
      <c r="H11" s="261"/>
      <c r="I11" s="90" t="str">
        <f>IF($A11="","",VLOOKUP($A11,従事者明細!$A$3:$F$40,5))</f>
        <v/>
      </c>
      <c r="M11" s="2"/>
      <c r="N11" s="86">
        <v>6</v>
      </c>
      <c r="O11" s="21">
        <v>452000</v>
      </c>
    </row>
    <row r="12" spans="1:15" ht="20.25" customHeight="1">
      <c r="A12" s="171"/>
      <c r="B12" s="26" t="str">
        <f>IF($A12="","",VLOOKUP($A12,従事者明細!$A$3:$F$40,2))</f>
        <v/>
      </c>
      <c r="C12" s="9" t="str">
        <f>IF($A12="","",VLOOKUP($A12,従事者明細!$A$3:$F$40,3))</f>
        <v/>
      </c>
      <c r="D12" s="257" t="str">
        <f>IF($A12="","",VLOOKUP($A12,従事者明細!$A$3:$F$40,6))</f>
        <v/>
      </c>
      <c r="E12" s="258" t="str">
        <f t="shared" si="0"/>
        <v/>
      </c>
      <c r="F12" s="84">
        <f t="shared" si="1"/>
        <v>0</v>
      </c>
      <c r="G12" s="259" t="str">
        <f t="shared" si="2"/>
        <v/>
      </c>
      <c r="H12" s="261"/>
      <c r="I12" s="90" t="str">
        <f>IF($A12="","",VLOOKUP($A12,従事者明細!$A$3:$F$40,5))</f>
        <v/>
      </c>
    </row>
    <row r="13" spans="1:15" ht="20.25" customHeight="1">
      <c r="A13" s="171"/>
      <c r="B13" s="26" t="str">
        <f>IF($A13="","",VLOOKUP($A13,従事者明細!$A$3:$F$40,2))</f>
        <v/>
      </c>
      <c r="C13" s="9" t="str">
        <f>IF($A13="","",VLOOKUP($A13,従事者明細!$A$3:$F$40,3))</f>
        <v/>
      </c>
      <c r="D13" s="257" t="str">
        <f>IF($A13="","",VLOOKUP($A13,従事者明細!$A$3:$F$40,6))</f>
        <v/>
      </c>
      <c r="E13" s="258" t="str">
        <f t="shared" si="0"/>
        <v/>
      </c>
      <c r="F13" s="84">
        <f t="shared" ref="F13:F18" si="3">ROUND(H13/30,2)</f>
        <v>0</v>
      </c>
      <c r="G13" s="259" t="str">
        <f t="shared" ref="G13:G18" si="4">IF(D13="","",E13*ROUND(F13,2))</f>
        <v/>
      </c>
      <c r="H13" s="261"/>
      <c r="I13" s="90"/>
    </row>
    <row r="14" spans="1:15" ht="20.25" customHeight="1">
      <c r="A14" s="171"/>
      <c r="B14" s="26" t="str">
        <f>IF($A14="","",VLOOKUP($A14,従事者明細!$A$3:$F$40,2))</f>
        <v/>
      </c>
      <c r="C14" s="9" t="str">
        <f>IF($A14="","",VLOOKUP($A14,従事者明細!$A$3:$F$40,3))</f>
        <v/>
      </c>
      <c r="D14" s="257" t="str">
        <f>IF($A14="","",VLOOKUP($A14,従事者明細!$A$3:$F$40,6))</f>
        <v/>
      </c>
      <c r="E14" s="258" t="str">
        <f t="shared" si="0"/>
        <v/>
      </c>
      <c r="F14" s="84">
        <f t="shared" si="3"/>
        <v>0</v>
      </c>
      <c r="G14" s="259" t="str">
        <f t="shared" si="4"/>
        <v/>
      </c>
      <c r="H14" s="261"/>
      <c r="I14" s="90"/>
    </row>
    <row r="15" spans="1:15" ht="20.25" customHeight="1">
      <c r="A15" s="171"/>
      <c r="B15" s="26" t="str">
        <f>IF($A15="","",VLOOKUP($A15,従事者明細!$A$3:$F$40,2))</f>
        <v/>
      </c>
      <c r="C15" s="9" t="str">
        <f>IF($A15="","",VLOOKUP($A15,従事者明細!$A$3:$F$40,3))</f>
        <v/>
      </c>
      <c r="D15" s="257" t="str">
        <f>IF($A15="","",VLOOKUP($A15,従事者明細!$A$3:$F$40,6))</f>
        <v/>
      </c>
      <c r="E15" s="258" t="str">
        <f t="shared" si="0"/>
        <v/>
      </c>
      <c r="F15" s="84">
        <f t="shared" si="3"/>
        <v>0</v>
      </c>
      <c r="G15" s="259" t="str">
        <f t="shared" si="4"/>
        <v/>
      </c>
      <c r="H15" s="261"/>
      <c r="I15" s="90"/>
    </row>
    <row r="16" spans="1:15" ht="20.25" customHeight="1">
      <c r="A16" s="171"/>
      <c r="B16" s="26" t="str">
        <f>IF($A16="","",VLOOKUP($A16,従事者明細!$A$3:$F$40,2))</f>
        <v/>
      </c>
      <c r="C16" s="9" t="str">
        <f>IF($A16="","",VLOOKUP($A16,従事者明細!$A$3:$F$40,3))</f>
        <v/>
      </c>
      <c r="D16" s="257" t="str">
        <f>IF($A16="","",VLOOKUP($A16,従事者明細!$A$3:$F$40,6))</f>
        <v/>
      </c>
      <c r="E16" s="258" t="str">
        <f t="shared" si="0"/>
        <v/>
      </c>
      <c r="F16" s="84">
        <f t="shared" si="3"/>
        <v>0</v>
      </c>
      <c r="G16" s="259" t="str">
        <f t="shared" si="4"/>
        <v/>
      </c>
      <c r="H16" s="261"/>
      <c r="I16" s="90"/>
    </row>
    <row r="17" spans="1:15" ht="20.25" customHeight="1">
      <c r="A17" s="171"/>
      <c r="B17" s="26" t="str">
        <f>IF($A17="","",VLOOKUP($A17,従事者明細!$A$3:$F$40,2))</f>
        <v/>
      </c>
      <c r="C17" s="9" t="str">
        <f>IF($A17="","",VLOOKUP($A17,従事者明細!$A$3:$F$40,3))</f>
        <v/>
      </c>
      <c r="D17" s="257" t="str">
        <f>IF($A17="","",VLOOKUP($A17,従事者明細!$A$3:$F$40,6))</f>
        <v/>
      </c>
      <c r="E17" s="258" t="str">
        <f t="shared" si="0"/>
        <v/>
      </c>
      <c r="F17" s="84">
        <f t="shared" si="3"/>
        <v>0</v>
      </c>
      <c r="G17" s="259" t="str">
        <f t="shared" si="4"/>
        <v/>
      </c>
      <c r="H17" s="261"/>
      <c r="I17" s="90"/>
    </row>
    <row r="18" spans="1:15" ht="20.25" customHeight="1">
      <c r="A18" s="171"/>
      <c r="B18" s="26" t="str">
        <f>IF($A18="","",VLOOKUP($A18,従事者明細!$A$3:$F$40,2))</f>
        <v/>
      </c>
      <c r="C18" s="9" t="str">
        <f>IF($A18="","",VLOOKUP($A18,従事者明細!$A$3:$F$40,3))</f>
        <v/>
      </c>
      <c r="D18" s="257" t="str">
        <f>IF($A18="","",VLOOKUP($A18,従事者明細!$A$3:$F$40,6))</f>
        <v/>
      </c>
      <c r="E18" s="258" t="str">
        <f t="shared" si="0"/>
        <v/>
      </c>
      <c r="F18" s="84">
        <f t="shared" si="3"/>
        <v>0</v>
      </c>
      <c r="G18" s="259" t="str">
        <f t="shared" si="4"/>
        <v/>
      </c>
      <c r="H18" s="261"/>
      <c r="I18" s="90" t="str">
        <f>IF($A18="","",VLOOKUP($A18,従事者明細!$A$3:$F$40,5))</f>
        <v/>
      </c>
    </row>
    <row r="19" spans="1:15" ht="20.25" customHeight="1">
      <c r="A19" s="171"/>
      <c r="B19" s="26" t="str">
        <f>IF($A19="","",VLOOKUP($A19,従事者明細!$A$3:$F$40,2))</f>
        <v/>
      </c>
      <c r="C19" s="9" t="str">
        <f>IF($A19="","",VLOOKUP($A19,従事者明細!$A$3:$F$40,3))</f>
        <v/>
      </c>
      <c r="D19" s="257" t="str">
        <f>IF($A19="","",VLOOKUP($A19,従事者明細!$A$3:$F$40,6))</f>
        <v/>
      </c>
      <c r="E19" s="258" t="str">
        <f t="shared" si="0"/>
        <v/>
      </c>
      <c r="F19" s="84">
        <f t="shared" ref="F19" si="5">ROUND(H19/30,2)</f>
        <v>0</v>
      </c>
      <c r="G19" s="259" t="str">
        <f t="shared" ref="G19" si="6">IF(D19="","",E19*ROUND(F19,2))</f>
        <v/>
      </c>
      <c r="H19" s="261"/>
      <c r="I19" s="90"/>
    </row>
    <row r="20" spans="1:15" ht="20.25" customHeight="1">
      <c r="A20" s="171"/>
      <c r="B20" s="26" t="str">
        <f>IF($A20="","",VLOOKUP($A20,従事者明細!$A$3:$F$40,2))</f>
        <v/>
      </c>
      <c r="C20" s="9" t="str">
        <f>IF($A20="","",VLOOKUP($A20,従事者明細!$A$3:$F$40,3))</f>
        <v/>
      </c>
      <c r="D20" s="257" t="str">
        <f>IF($A20="","",VLOOKUP($A20,従事者明細!$A$3:$F$40,6))</f>
        <v/>
      </c>
      <c r="E20" s="258" t="str">
        <f t="shared" si="0"/>
        <v/>
      </c>
      <c r="F20" s="84">
        <f t="shared" si="1"/>
        <v>0</v>
      </c>
      <c r="G20" s="259" t="str">
        <f t="shared" si="2"/>
        <v/>
      </c>
      <c r="H20" s="261"/>
      <c r="I20" s="90" t="str">
        <f>IF($A20="","",VLOOKUP($A20,従事者明細!$A$3:$F$40,5))</f>
        <v/>
      </c>
      <c r="M20" s="167"/>
      <c r="N20" s="167"/>
      <c r="O20" s="167"/>
    </row>
    <row r="21" spans="1:15" ht="20.25" customHeight="1">
      <c r="A21" s="171"/>
      <c r="B21" s="26" t="str">
        <f>IF($A21="","",VLOOKUP($A21,従事者明細!$A$3:$F$40,2))</f>
        <v/>
      </c>
      <c r="C21" s="9" t="str">
        <f>IF($A21="","",VLOOKUP($A21,従事者明細!$A$3:$F$40,3))</f>
        <v/>
      </c>
      <c r="D21" s="257" t="str">
        <f>IF($A21="","",VLOOKUP($A21,従事者明細!$A$3:$F$40,6))</f>
        <v/>
      </c>
      <c r="E21" s="258" t="str">
        <f t="shared" si="0"/>
        <v/>
      </c>
      <c r="F21" s="84">
        <f t="shared" si="1"/>
        <v>0</v>
      </c>
      <c r="G21" s="259" t="str">
        <f t="shared" si="2"/>
        <v/>
      </c>
      <c r="H21" s="262"/>
      <c r="I21" s="90" t="str">
        <f>IF($A21="","",VLOOKUP($A21,従事者明細!$A$3:$F$40,5))</f>
        <v/>
      </c>
      <c r="M21" s="167"/>
      <c r="N21" s="167"/>
      <c r="O21" s="167"/>
    </row>
    <row r="22" spans="1:15" ht="20.25" customHeight="1" thickBot="1">
      <c r="A22" s="171"/>
      <c r="B22" s="263" t="s">
        <v>133</v>
      </c>
      <c r="C22" s="263"/>
      <c r="D22" s="263"/>
      <c r="E22" s="263"/>
      <c r="F22" s="264">
        <f>SUM(F7:F21)</f>
        <v>0</v>
      </c>
      <c r="G22" s="265">
        <f>SUM(G7:G21)</f>
        <v>0</v>
      </c>
      <c r="H22" s="261"/>
      <c r="I22" s="171"/>
      <c r="M22" s="5"/>
      <c r="N22" s="5"/>
      <c r="O22" s="5"/>
    </row>
    <row r="23" spans="1:15" ht="20.25" customHeight="1">
      <c r="B23" s="170"/>
      <c r="C23" s="170"/>
      <c r="D23" s="170"/>
      <c r="E23" s="170"/>
      <c r="F23" s="167"/>
      <c r="G23" s="244"/>
      <c r="H23" s="167"/>
      <c r="I23" s="167"/>
      <c r="M23" s="95"/>
      <c r="N23" s="95"/>
      <c r="O23" s="96"/>
    </row>
    <row r="24" spans="1:15" ht="20.25" customHeight="1">
      <c r="B24" s="170"/>
      <c r="C24" s="170"/>
      <c r="D24" s="170"/>
      <c r="E24" s="170"/>
      <c r="F24" s="8" t="s">
        <v>24</v>
      </c>
      <c r="G24" s="92">
        <f>SUMIF($I$7:$I$21,"A",$G$7:$G$21)</f>
        <v>0</v>
      </c>
      <c r="H24" s="167"/>
      <c r="I24" s="167"/>
      <c r="M24" s="95"/>
      <c r="N24" s="95"/>
      <c r="O24" s="96"/>
    </row>
    <row r="25" spans="1:15" ht="20.25" customHeight="1">
      <c r="B25" s="170"/>
      <c r="C25" s="170"/>
      <c r="D25" s="170"/>
      <c r="E25" s="170"/>
      <c r="F25" s="8" t="s">
        <v>25</v>
      </c>
      <c r="G25" s="92">
        <f>SUMIF($I$7:$I$21,"B",$G$7:$G$21)</f>
        <v>0</v>
      </c>
      <c r="H25" s="167"/>
      <c r="I25" s="167"/>
      <c r="M25" s="95"/>
      <c r="N25" s="95"/>
      <c r="O25" s="96"/>
    </row>
    <row r="26" spans="1:15" ht="20.25" customHeight="1">
      <c r="B26" s="170"/>
      <c r="C26" s="170"/>
      <c r="D26" s="170"/>
      <c r="E26" s="170"/>
      <c r="F26" s="8" t="s">
        <v>5</v>
      </c>
      <c r="G26" s="92">
        <f>SUM(G24:G25)</f>
        <v>0</v>
      </c>
      <c r="H26" s="167"/>
      <c r="I26" s="167"/>
      <c r="M26" s="5"/>
      <c r="N26" s="95"/>
      <c r="O26" s="97"/>
    </row>
    <row r="27" spans="1:15" ht="20.25" customHeight="1">
      <c r="B27" s="170"/>
      <c r="C27" s="170"/>
      <c r="D27" s="170"/>
      <c r="E27" s="170"/>
      <c r="F27" s="98"/>
      <c r="G27" s="99"/>
      <c r="H27" s="167"/>
      <c r="I27" s="167"/>
      <c r="J27" s="167"/>
      <c r="M27" s="5"/>
      <c r="N27" s="95"/>
      <c r="O27" s="97"/>
    </row>
    <row r="28" spans="1:15" ht="20.25" customHeight="1" thickBot="1">
      <c r="B28" s="167" t="s">
        <v>134</v>
      </c>
      <c r="C28" s="167"/>
      <c r="D28" s="167"/>
      <c r="E28" s="167"/>
      <c r="F28" s="167"/>
      <c r="G28" s="244"/>
      <c r="H28" s="167"/>
      <c r="I28" s="167"/>
      <c r="J28" s="167"/>
      <c r="K28" s="167"/>
      <c r="M28" s="95"/>
      <c r="N28" s="95"/>
      <c r="O28" s="96"/>
    </row>
    <row r="29" spans="1:15" ht="20.25" customHeight="1">
      <c r="A29" s="292" t="s">
        <v>23</v>
      </c>
      <c r="B29" s="350" t="s">
        <v>124</v>
      </c>
      <c r="C29" s="296" t="s">
        <v>135</v>
      </c>
      <c r="D29" s="299" t="s">
        <v>126</v>
      </c>
      <c r="E29" s="299" t="s">
        <v>127</v>
      </c>
      <c r="F29" s="355" t="s">
        <v>136</v>
      </c>
      <c r="G29" s="311"/>
      <c r="H29" s="256" t="s">
        <v>137</v>
      </c>
      <c r="I29" s="347" t="s">
        <v>6</v>
      </c>
      <c r="M29" s="95"/>
      <c r="N29" s="95"/>
      <c r="O29" s="96"/>
    </row>
    <row r="30" spans="1:15" ht="20.25" customHeight="1">
      <c r="A30" s="292"/>
      <c r="B30" s="351"/>
      <c r="C30" s="353"/>
      <c r="D30" s="353"/>
      <c r="E30" s="353"/>
      <c r="F30" s="356" t="s">
        <v>138</v>
      </c>
      <c r="G30" s="357" t="s">
        <v>131</v>
      </c>
      <c r="H30" s="348" t="s">
        <v>139</v>
      </c>
      <c r="I30" s="347"/>
      <c r="M30" s="5"/>
      <c r="N30" s="95"/>
      <c r="O30" s="97"/>
    </row>
    <row r="31" spans="1:15" ht="20.25" customHeight="1" thickBot="1">
      <c r="A31" s="292"/>
      <c r="B31" s="352"/>
      <c r="C31" s="354"/>
      <c r="D31" s="354"/>
      <c r="E31" s="354"/>
      <c r="F31" s="354"/>
      <c r="G31" s="358"/>
      <c r="H31" s="349"/>
      <c r="I31" s="347"/>
      <c r="M31" s="5"/>
      <c r="N31" s="95"/>
      <c r="O31" s="97"/>
    </row>
    <row r="32" spans="1:15" ht="20.25" customHeight="1">
      <c r="A32" s="171"/>
      <c r="B32" s="266" t="str">
        <f>IF($A32="","",VLOOKUP($A32,従事者明細!$A$3:$F$40,2))</f>
        <v/>
      </c>
      <c r="C32" s="9" t="str">
        <f>IF($A32="","",VLOOKUP($A32,従事者明細!$A$3:$F$40,3))</f>
        <v/>
      </c>
      <c r="D32" s="257" t="str">
        <f>IF($A32="","",VLOOKUP($A32,従事者明細!$A$3:$F$40,6))</f>
        <v/>
      </c>
      <c r="E32" s="258" t="str">
        <f t="shared" ref="E32:E43" si="7">IF(D32="","",VLOOKUP(D32,$N$7:$O$11,2,FALSE))</f>
        <v/>
      </c>
      <c r="F32" s="84">
        <f>ROUND(H32/20,2)</f>
        <v>0</v>
      </c>
      <c r="G32" s="259" t="str">
        <f>IF(D32="","",E32*ROUND(F32,2))</f>
        <v/>
      </c>
      <c r="H32" s="260"/>
      <c r="I32" s="90" t="str">
        <f>IF($A32="","",VLOOKUP($A32,従事者明細!$A$3:$F$40,5))</f>
        <v/>
      </c>
    </row>
    <row r="33" spans="1:16" ht="20.25" customHeight="1">
      <c r="A33" s="171"/>
      <c r="B33" s="266" t="str">
        <f>IF($A33="","",VLOOKUP($A33,従事者明細!$A$3:$F$40,2))</f>
        <v/>
      </c>
      <c r="C33" s="9" t="str">
        <f>IF($A33="","",VLOOKUP($A33,従事者明細!$A$3:$F$40,3))</f>
        <v/>
      </c>
      <c r="D33" s="257" t="str">
        <f>IF($A33="","",VLOOKUP($A33,従事者明細!$A$3:$F$40,6))</f>
        <v/>
      </c>
      <c r="E33" s="258" t="str">
        <f t="shared" si="7"/>
        <v/>
      </c>
      <c r="F33" s="84">
        <f t="shared" ref="F33" si="8">ROUND(H33/20,2)</f>
        <v>0</v>
      </c>
      <c r="G33" s="259" t="str">
        <f t="shared" ref="G33" si="9">IF(D33="","",E33*ROUND(F33,2))</f>
        <v/>
      </c>
      <c r="H33" s="261"/>
      <c r="I33" s="90" t="str">
        <f>IF($A33="","",VLOOKUP($A33,従事者明細!$A$3:$F$40,5))</f>
        <v/>
      </c>
    </row>
    <row r="34" spans="1:16" ht="20.25" customHeight="1">
      <c r="A34" s="171"/>
      <c r="B34" s="266" t="str">
        <f>IF($A34="","",VLOOKUP($A34,従事者明細!$A$3:$F$40,2))</f>
        <v/>
      </c>
      <c r="C34" s="9" t="str">
        <f>IF($A34="","",VLOOKUP($A34,従事者明細!$A$3:$F$40,3))</f>
        <v/>
      </c>
      <c r="D34" s="257" t="str">
        <f>IF($A34="","",VLOOKUP($A34,従事者明細!$A$3:$F$40,6))</f>
        <v/>
      </c>
      <c r="E34" s="258" t="str">
        <f t="shared" si="7"/>
        <v/>
      </c>
      <c r="F34" s="84">
        <f t="shared" ref="F34:F43" si="10">ROUND(H34/20,2)</f>
        <v>0</v>
      </c>
      <c r="G34" s="259" t="str">
        <f t="shared" ref="G34:G43" si="11">IF(D34="","",E34*ROUND(F34,2))</f>
        <v/>
      </c>
      <c r="H34" s="261"/>
      <c r="I34" s="90" t="str">
        <f>IF($A34="","",VLOOKUP($A34,従事者明細!$A$3:$F$40,5))</f>
        <v/>
      </c>
    </row>
    <row r="35" spans="1:16" ht="20.25" customHeight="1">
      <c r="A35" s="171"/>
      <c r="B35" s="266" t="str">
        <f>IF($A35="","",VLOOKUP($A35,従事者明細!$A$3:$F$40,2))</f>
        <v/>
      </c>
      <c r="C35" s="9" t="str">
        <f>IF($A35="","",VLOOKUP($A35,従事者明細!$A$3:$F$40,3))</f>
        <v/>
      </c>
      <c r="D35" s="257" t="str">
        <f>IF($A35="","",VLOOKUP($A35,従事者明細!$A$3:$F$40,6))</f>
        <v/>
      </c>
      <c r="E35" s="258" t="str">
        <f t="shared" si="7"/>
        <v/>
      </c>
      <c r="F35" s="84">
        <f t="shared" si="10"/>
        <v>0</v>
      </c>
      <c r="G35" s="259" t="str">
        <f t="shared" si="11"/>
        <v/>
      </c>
      <c r="H35" s="261"/>
      <c r="I35" s="90" t="str">
        <f>IF($A35="","",VLOOKUP($A35,従事者明細!$A$3:$F$40,5))</f>
        <v/>
      </c>
    </row>
    <row r="36" spans="1:16" ht="20.25" customHeight="1">
      <c r="A36" s="171"/>
      <c r="B36" s="266" t="str">
        <f>IF($A36="","",VLOOKUP($A36,従事者明細!$A$3:$F$40,2))</f>
        <v/>
      </c>
      <c r="C36" s="9" t="str">
        <f>IF($A36="","",VLOOKUP($A36,従事者明細!$A$3:$F$40,3))</f>
        <v/>
      </c>
      <c r="D36" s="257" t="str">
        <f>IF($A36="","",VLOOKUP($A36,従事者明細!$A$3:$F$40,6))</f>
        <v/>
      </c>
      <c r="E36" s="258" t="str">
        <f t="shared" si="7"/>
        <v/>
      </c>
      <c r="F36" s="84">
        <f t="shared" si="10"/>
        <v>0</v>
      </c>
      <c r="G36" s="259" t="str">
        <f t="shared" si="11"/>
        <v/>
      </c>
      <c r="H36" s="261"/>
      <c r="I36" s="90" t="str">
        <f>IF($A36="","",VLOOKUP($A36,従事者明細!$A$3:$F$40,5))</f>
        <v/>
      </c>
    </row>
    <row r="37" spans="1:16" ht="20.25" customHeight="1">
      <c r="A37" s="171"/>
      <c r="B37" s="266" t="str">
        <f>IF($A37="","",VLOOKUP($A37,従事者明細!$A$3:$F$40,2))</f>
        <v/>
      </c>
      <c r="C37" s="9" t="str">
        <f>IF($A37="","",VLOOKUP($A37,従事者明細!$A$3:$F$40,3))</f>
        <v/>
      </c>
      <c r="D37" s="257" t="str">
        <f>IF($A37="","",VLOOKUP($A37,従事者明細!$A$3:$F$40,6))</f>
        <v/>
      </c>
      <c r="E37" s="258" t="str">
        <f t="shared" si="7"/>
        <v/>
      </c>
      <c r="F37" s="84">
        <f t="shared" si="10"/>
        <v>0</v>
      </c>
      <c r="G37" s="259" t="str">
        <f t="shared" si="11"/>
        <v/>
      </c>
      <c r="H37" s="261"/>
      <c r="I37" s="90" t="str">
        <f>IF($A37="","",VLOOKUP($A37,従事者明細!$A$3:$F$40,5))</f>
        <v/>
      </c>
    </row>
    <row r="38" spans="1:16" ht="20.25" customHeight="1">
      <c r="A38" s="171"/>
      <c r="B38" s="266" t="str">
        <f>IF($A38="","",VLOOKUP($A38,従事者明細!$A$3:$F$40,2))</f>
        <v/>
      </c>
      <c r="C38" s="9" t="str">
        <f>IF($A38="","",VLOOKUP($A38,従事者明細!$A$3:$F$40,3))</f>
        <v/>
      </c>
      <c r="D38" s="257" t="str">
        <f>IF($A38="","",VLOOKUP($A38,従事者明細!$A$3:$F$40,6))</f>
        <v/>
      </c>
      <c r="E38" s="258" t="str">
        <f t="shared" si="7"/>
        <v/>
      </c>
      <c r="F38" s="84">
        <f t="shared" si="10"/>
        <v>0</v>
      </c>
      <c r="G38" s="259" t="str">
        <f t="shared" si="11"/>
        <v/>
      </c>
      <c r="H38" s="261"/>
      <c r="I38" s="90" t="str">
        <f>IF($A38="","",VLOOKUP($A38,従事者明細!$A$3:$F$40,5))</f>
        <v/>
      </c>
    </row>
    <row r="39" spans="1:16" ht="20.25" customHeight="1">
      <c r="A39" s="171"/>
      <c r="B39" s="266" t="str">
        <f>IF($A39="","",VLOOKUP($A39,従事者明細!$A$3:$F$40,2))</f>
        <v/>
      </c>
      <c r="C39" s="9" t="str">
        <f>IF($A39="","",VLOOKUP($A39,従事者明細!$A$3:$F$40,3))</f>
        <v/>
      </c>
      <c r="D39" s="257" t="str">
        <f>IF($A39="","",VLOOKUP($A39,従事者明細!$A$3:$F$40,6))</f>
        <v/>
      </c>
      <c r="E39" s="258" t="str">
        <f t="shared" si="7"/>
        <v/>
      </c>
      <c r="F39" s="84">
        <f t="shared" si="10"/>
        <v>0</v>
      </c>
      <c r="G39" s="259" t="str">
        <f t="shared" si="11"/>
        <v/>
      </c>
      <c r="H39" s="261"/>
      <c r="I39" s="90" t="str">
        <f>IF($A39="","",VLOOKUP($A39,従事者明細!$A$3:$F$40,5))</f>
        <v/>
      </c>
    </row>
    <row r="40" spans="1:16" ht="20.25" customHeight="1">
      <c r="A40" s="171"/>
      <c r="B40" s="266" t="str">
        <f>IF($A40="","",VLOOKUP($A40,従事者明細!$A$3:$F$40,2))</f>
        <v/>
      </c>
      <c r="C40" s="9" t="str">
        <f>IF($A40="","",VLOOKUP($A40,従事者明細!$A$3:$F$40,3))</f>
        <v/>
      </c>
      <c r="D40" s="257" t="str">
        <f>IF($A40="","",VLOOKUP($A40,従事者明細!$A$3:$F$40,6))</f>
        <v/>
      </c>
      <c r="E40" s="258" t="str">
        <f t="shared" si="7"/>
        <v/>
      </c>
      <c r="F40" s="84">
        <f t="shared" si="10"/>
        <v>0</v>
      </c>
      <c r="G40" s="259" t="str">
        <f t="shared" si="11"/>
        <v/>
      </c>
      <c r="H40" s="261"/>
      <c r="I40" s="90" t="str">
        <f>IF($A40="","",VLOOKUP($A40,従事者明細!$A$3:$F$40,5))</f>
        <v/>
      </c>
    </row>
    <row r="41" spans="1:16" ht="20.25" customHeight="1">
      <c r="A41" s="171"/>
      <c r="B41" s="266" t="str">
        <f>IF($A41="","",VLOOKUP($A41,従事者明細!$A$3:$F$40,2))</f>
        <v/>
      </c>
      <c r="C41" s="9" t="str">
        <f>IF($A41="","",VLOOKUP($A41,従事者明細!$A$3:$F$40,3))</f>
        <v/>
      </c>
      <c r="D41" s="257" t="str">
        <f>IF($A41="","",VLOOKUP($A41,従事者明細!$A$3:$F$40,6))</f>
        <v/>
      </c>
      <c r="E41" s="258" t="str">
        <f t="shared" si="7"/>
        <v/>
      </c>
      <c r="F41" s="84">
        <f t="shared" si="10"/>
        <v>0</v>
      </c>
      <c r="G41" s="259" t="str">
        <f t="shared" si="11"/>
        <v/>
      </c>
      <c r="H41" s="261"/>
      <c r="I41" s="90" t="str">
        <f>IF($A41="","",VLOOKUP($A41,従事者明細!$A$3:$F$40,5))</f>
        <v/>
      </c>
    </row>
    <row r="42" spans="1:16" ht="20.25" customHeight="1">
      <c r="A42" s="171"/>
      <c r="B42" s="266" t="str">
        <f>IF($A42="","",VLOOKUP($A42,従事者明細!$A$3:$F$40,2))</f>
        <v/>
      </c>
      <c r="C42" s="9" t="str">
        <f>IF($A42="","",VLOOKUP($A42,従事者明細!$A$3:$F$40,3))</f>
        <v/>
      </c>
      <c r="D42" s="257" t="str">
        <f>IF($A42="","",VLOOKUP($A42,従事者明細!$A$3:$F$40,6))</f>
        <v/>
      </c>
      <c r="E42" s="258" t="str">
        <f t="shared" si="7"/>
        <v/>
      </c>
      <c r="F42" s="84">
        <f t="shared" si="10"/>
        <v>0</v>
      </c>
      <c r="G42" s="259" t="str">
        <f t="shared" si="11"/>
        <v/>
      </c>
      <c r="H42" s="261"/>
      <c r="I42" s="90" t="str">
        <f>IF($A42="","",VLOOKUP($A42,従事者明細!$A$3:$F$40,5))</f>
        <v/>
      </c>
    </row>
    <row r="43" spans="1:16" ht="20.25" customHeight="1">
      <c r="A43" s="171"/>
      <c r="B43" s="266" t="str">
        <f>IF($A43="","",VLOOKUP($A43,従事者明細!$A$3:$F$40,2))</f>
        <v/>
      </c>
      <c r="C43" s="9" t="str">
        <f>IF($A43="","",VLOOKUP($A43,従事者明細!$A$3:$F$40,3))</f>
        <v/>
      </c>
      <c r="D43" s="257" t="str">
        <f>IF($A43="","",VLOOKUP($A43,従事者明細!$A$3:$F$40,6))</f>
        <v/>
      </c>
      <c r="E43" s="258" t="str">
        <f t="shared" si="7"/>
        <v/>
      </c>
      <c r="F43" s="84">
        <f t="shared" si="10"/>
        <v>0</v>
      </c>
      <c r="G43" s="259" t="str">
        <f t="shared" si="11"/>
        <v/>
      </c>
      <c r="H43" s="171"/>
      <c r="I43" s="90" t="str">
        <f>IF($A43="","",VLOOKUP($A43,従事者明細!$A$3:$F$40,5))</f>
        <v/>
      </c>
    </row>
    <row r="44" spans="1:16" ht="20.25" customHeight="1" thickBot="1">
      <c r="B44" s="267" t="s">
        <v>140</v>
      </c>
      <c r="C44" s="263"/>
      <c r="D44" s="263"/>
      <c r="E44" s="263"/>
      <c r="F44" s="268">
        <f>SUM(F32:F43)</f>
        <v>0</v>
      </c>
      <c r="G44" s="269">
        <f>SUM(G32:G43)</f>
        <v>0</v>
      </c>
      <c r="H44" s="261"/>
      <c r="I44" s="171"/>
    </row>
    <row r="45" spans="1:16" ht="20.25" customHeight="1" thickBot="1">
      <c r="P45" s="167"/>
    </row>
    <row r="46" spans="1:16" ht="28.5" customHeight="1" thickBot="1">
      <c r="B46" s="160" t="s">
        <v>141</v>
      </c>
      <c r="F46" s="270" t="s">
        <v>142</v>
      </c>
      <c r="G46" s="271" t="s">
        <v>143</v>
      </c>
      <c r="P46" s="167"/>
    </row>
    <row r="47" spans="1:16" ht="20.25" customHeight="1">
      <c r="D47" s="272"/>
      <c r="E47" s="273" t="s">
        <v>144</v>
      </c>
      <c r="F47" s="274">
        <f>F22+F44</f>
        <v>0</v>
      </c>
      <c r="G47" s="275">
        <f>G22+G44</f>
        <v>0</v>
      </c>
    </row>
    <row r="48" spans="1:16" ht="20.25" customHeight="1" thickBot="1">
      <c r="D48" s="276"/>
      <c r="E48" s="277" t="s">
        <v>145</v>
      </c>
      <c r="F48" s="278"/>
      <c r="G48" s="279">
        <f>ROUNDDOWN(G47,-3)</f>
        <v>0</v>
      </c>
    </row>
    <row r="50" spans="6:10" ht="20.25" customHeight="1">
      <c r="F50" s="89"/>
      <c r="G50" s="89"/>
      <c r="H50" s="91" t="s">
        <v>77</v>
      </c>
      <c r="I50" s="89"/>
      <c r="J50" s="89"/>
    </row>
    <row r="51" spans="6:10" ht="20.25" customHeight="1">
      <c r="F51" s="8" t="s">
        <v>24</v>
      </c>
      <c r="G51" s="92">
        <f>SUMIF($I$32:$I$43,"A",$G$32:$G$43)</f>
        <v>0</v>
      </c>
      <c r="H51" s="93">
        <f>G24+G51</f>
        <v>0</v>
      </c>
      <c r="I51" s="8" t="s">
        <v>24</v>
      </c>
      <c r="J51" s="92">
        <f>ROUNDDOWN(H51,-3)</f>
        <v>0</v>
      </c>
    </row>
    <row r="52" spans="6:10" ht="20.25" customHeight="1">
      <c r="F52" s="8" t="s">
        <v>25</v>
      </c>
      <c r="G52" s="92">
        <f>SUMIF($I$32:$I$43,"B",$G$32:$G$43)</f>
        <v>0</v>
      </c>
      <c r="H52" s="93">
        <f>G25+G52</f>
        <v>0</v>
      </c>
      <c r="I52" s="8" t="s">
        <v>25</v>
      </c>
      <c r="J52" s="92">
        <f t="shared" ref="J52" si="12">ROUNDDOWN(H52,-3)</f>
        <v>0</v>
      </c>
    </row>
    <row r="53" spans="6:10" ht="20.25" customHeight="1">
      <c r="F53" s="8" t="s">
        <v>5</v>
      </c>
      <c r="G53" s="94">
        <f>SUM(G51:G52)</f>
        <v>0</v>
      </c>
      <c r="H53" s="92">
        <f>SUM(H51:H52)</f>
        <v>0</v>
      </c>
      <c r="I53" s="100" t="s">
        <v>78</v>
      </c>
      <c r="J53" s="94">
        <f>SUM(J51:J52)</f>
        <v>0</v>
      </c>
    </row>
  </sheetData>
  <mergeCells count="20">
    <mergeCell ref="F5:F6"/>
    <mergeCell ref="G5:G6"/>
    <mergeCell ref="A29:A31"/>
    <mergeCell ref="A4:A6"/>
    <mergeCell ref="I4:I6"/>
    <mergeCell ref="I29:I31"/>
    <mergeCell ref="H5:H6"/>
    <mergeCell ref="B29:B31"/>
    <mergeCell ref="C29:C31"/>
    <mergeCell ref="D29:D31"/>
    <mergeCell ref="E29:E31"/>
    <mergeCell ref="F29:G29"/>
    <mergeCell ref="F30:F31"/>
    <mergeCell ref="G30:G31"/>
    <mergeCell ref="H30:H31"/>
    <mergeCell ref="B4:B6"/>
    <mergeCell ref="C4:C6"/>
    <mergeCell ref="D4:D6"/>
    <mergeCell ref="E4:E6"/>
    <mergeCell ref="F4:G4"/>
  </mergeCells>
  <phoneticPr fontId="2"/>
  <printOptions gridLinesSet="0"/>
  <pageMargins left="0.59055118110236227" right="0.39370078740157483" top="0.43307086614173229" bottom="0.27559055118110237" header="0.51181102362204722" footer="0.51181102362204722"/>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1:K28"/>
  <sheetViews>
    <sheetView view="pageBreakPreview" zoomScaleNormal="100" zoomScaleSheetLayoutView="100" workbookViewId="0">
      <selection activeCell="K3" sqref="K3"/>
    </sheetView>
  </sheetViews>
  <sheetFormatPr defaultColWidth="10.625" defaultRowHeight="14.25"/>
  <cols>
    <col min="1" max="1" width="4.375" style="104" customWidth="1"/>
    <col min="2" max="2" width="16.25" style="104" customWidth="1"/>
    <col min="3" max="3" width="12.5" style="104" customWidth="1"/>
    <col min="4" max="4" width="11.5" style="104" customWidth="1"/>
    <col min="5" max="5" width="3.375" style="119" customWidth="1"/>
    <col min="6" max="6" width="2.875" style="104" customWidth="1"/>
    <col min="7" max="7" width="10.375" style="104" customWidth="1"/>
    <col min="8" max="8" width="5.125" style="104" customWidth="1"/>
    <col min="9" max="9" width="14.75" style="120" customWidth="1"/>
    <col min="10" max="10" width="7.375" style="104" customWidth="1"/>
    <col min="11" max="258" width="10.625" style="104"/>
    <col min="259" max="259" width="4.375" style="104" customWidth="1"/>
    <col min="260" max="260" width="13.625" style="104" customWidth="1"/>
    <col min="261" max="261" width="16.5" style="104" customWidth="1"/>
    <col min="262" max="264" width="7.5" style="104" customWidth="1"/>
    <col min="265" max="265" width="14.75" style="104" customWidth="1"/>
    <col min="266" max="266" width="7.375" style="104" customWidth="1"/>
    <col min="267" max="514" width="10.625" style="104"/>
    <col min="515" max="515" width="4.375" style="104" customWidth="1"/>
    <col min="516" max="516" width="13.625" style="104" customWidth="1"/>
    <col min="517" max="517" width="16.5" style="104" customWidth="1"/>
    <col min="518" max="520" width="7.5" style="104" customWidth="1"/>
    <col min="521" max="521" width="14.75" style="104" customWidth="1"/>
    <col min="522" max="522" width="7.375" style="104" customWidth="1"/>
    <col min="523" max="770" width="10.625" style="104"/>
    <col min="771" max="771" width="4.375" style="104" customWidth="1"/>
    <col min="772" max="772" width="13.625" style="104" customWidth="1"/>
    <col min="773" max="773" width="16.5" style="104" customWidth="1"/>
    <col min="774" max="776" width="7.5" style="104" customWidth="1"/>
    <col min="777" max="777" width="14.75" style="104" customWidth="1"/>
    <col min="778" max="778" width="7.375" style="104" customWidth="1"/>
    <col min="779" max="1026" width="10.625" style="104"/>
    <col min="1027" max="1027" width="4.375" style="104" customWidth="1"/>
    <col min="1028" max="1028" width="13.625" style="104" customWidth="1"/>
    <col min="1029" max="1029" width="16.5" style="104" customWidth="1"/>
    <col min="1030" max="1032" width="7.5" style="104" customWidth="1"/>
    <col min="1033" max="1033" width="14.75" style="104" customWidth="1"/>
    <col min="1034" max="1034" width="7.375" style="104" customWidth="1"/>
    <col min="1035" max="1282" width="10.625" style="104"/>
    <col min="1283" max="1283" width="4.375" style="104" customWidth="1"/>
    <col min="1284" max="1284" width="13.625" style="104" customWidth="1"/>
    <col min="1285" max="1285" width="16.5" style="104" customWidth="1"/>
    <col min="1286" max="1288" width="7.5" style="104" customWidth="1"/>
    <col min="1289" max="1289" width="14.75" style="104" customWidth="1"/>
    <col min="1290" max="1290" width="7.375" style="104" customWidth="1"/>
    <col min="1291" max="1538" width="10.625" style="104"/>
    <col min="1539" max="1539" width="4.375" style="104" customWidth="1"/>
    <col min="1540" max="1540" width="13.625" style="104" customWidth="1"/>
    <col min="1541" max="1541" width="16.5" style="104" customWidth="1"/>
    <col min="1542" max="1544" width="7.5" style="104" customWidth="1"/>
    <col min="1545" max="1545" width="14.75" style="104" customWidth="1"/>
    <col min="1546" max="1546" width="7.375" style="104" customWidth="1"/>
    <col min="1547" max="1794" width="10.625" style="104"/>
    <col min="1795" max="1795" width="4.375" style="104" customWidth="1"/>
    <col min="1796" max="1796" width="13.625" style="104" customWidth="1"/>
    <col min="1797" max="1797" width="16.5" style="104" customWidth="1"/>
    <col min="1798" max="1800" width="7.5" style="104" customWidth="1"/>
    <col min="1801" max="1801" width="14.75" style="104" customWidth="1"/>
    <col min="1802" max="1802" width="7.375" style="104" customWidth="1"/>
    <col min="1803" max="2050" width="10.625" style="104"/>
    <col min="2051" max="2051" width="4.375" style="104" customWidth="1"/>
    <col min="2052" max="2052" width="13.625" style="104" customWidth="1"/>
    <col min="2053" max="2053" width="16.5" style="104" customWidth="1"/>
    <col min="2054" max="2056" width="7.5" style="104" customWidth="1"/>
    <col min="2057" max="2057" width="14.75" style="104" customWidth="1"/>
    <col min="2058" max="2058" width="7.375" style="104" customWidth="1"/>
    <col min="2059" max="2306" width="10.625" style="104"/>
    <col min="2307" max="2307" width="4.375" style="104" customWidth="1"/>
    <col min="2308" max="2308" width="13.625" style="104" customWidth="1"/>
    <col min="2309" max="2309" width="16.5" style="104" customWidth="1"/>
    <col min="2310" max="2312" width="7.5" style="104" customWidth="1"/>
    <col min="2313" max="2313" width="14.75" style="104" customWidth="1"/>
    <col min="2314" max="2314" width="7.375" style="104" customWidth="1"/>
    <col min="2315" max="2562" width="10.625" style="104"/>
    <col min="2563" max="2563" width="4.375" style="104" customWidth="1"/>
    <col min="2564" max="2564" width="13.625" style="104" customWidth="1"/>
    <col min="2565" max="2565" width="16.5" style="104" customWidth="1"/>
    <col min="2566" max="2568" width="7.5" style="104" customWidth="1"/>
    <col min="2569" max="2569" width="14.75" style="104" customWidth="1"/>
    <col min="2570" max="2570" width="7.375" style="104" customWidth="1"/>
    <col min="2571" max="2818" width="10.625" style="104"/>
    <col min="2819" max="2819" width="4.375" style="104" customWidth="1"/>
    <col min="2820" max="2820" width="13.625" style="104" customWidth="1"/>
    <col min="2821" max="2821" width="16.5" style="104" customWidth="1"/>
    <col min="2822" max="2824" width="7.5" style="104" customWidth="1"/>
    <col min="2825" max="2825" width="14.75" style="104" customWidth="1"/>
    <col min="2826" max="2826" width="7.375" style="104" customWidth="1"/>
    <col min="2827" max="3074" width="10.625" style="104"/>
    <col min="3075" max="3075" width="4.375" style="104" customWidth="1"/>
    <col min="3076" max="3076" width="13.625" style="104" customWidth="1"/>
    <col min="3077" max="3077" width="16.5" style="104" customWidth="1"/>
    <col min="3078" max="3080" width="7.5" style="104" customWidth="1"/>
    <col min="3081" max="3081" width="14.75" style="104" customWidth="1"/>
    <col min="3082" max="3082" width="7.375" style="104" customWidth="1"/>
    <col min="3083" max="3330" width="10.625" style="104"/>
    <col min="3331" max="3331" width="4.375" style="104" customWidth="1"/>
    <col min="3332" max="3332" width="13.625" style="104" customWidth="1"/>
    <col min="3333" max="3333" width="16.5" style="104" customWidth="1"/>
    <col min="3334" max="3336" width="7.5" style="104" customWidth="1"/>
    <col min="3337" max="3337" width="14.75" style="104" customWidth="1"/>
    <col min="3338" max="3338" width="7.375" style="104" customWidth="1"/>
    <col min="3339" max="3586" width="10.625" style="104"/>
    <col min="3587" max="3587" width="4.375" style="104" customWidth="1"/>
    <col min="3588" max="3588" width="13.625" style="104" customWidth="1"/>
    <col min="3589" max="3589" width="16.5" style="104" customWidth="1"/>
    <col min="3590" max="3592" width="7.5" style="104" customWidth="1"/>
    <col min="3593" max="3593" width="14.75" style="104" customWidth="1"/>
    <col min="3594" max="3594" width="7.375" style="104" customWidth="1"/>
    <col min="3595" max="3842" width="10.625" style="104"/>
    <col min="3843" max="3843" width="4.375" style="104" customWidth="1"/>
    <col min="3844" max="3844" width="13.625" style="104" customWidth="1"/>
    <col min="3845" max="3845" width="16.5" style="104" customWidth="1"/>
    <col min="3846" max="3848" width="7.5" style="104" customWidth="1"/>
    <col min="3849" max="3849" width="14.75" style="104" customWidth="1"/>
    <col min="3850" max="3850" width="7.375" style="104" customWidth="1"/>
    <col min="3851" max="4098" width="10.625" style="104"/>
    <col min="4099" max="4099" width="4.375" style="104" customWidth="1"/>
    <col min="4100" max="4100" width="13.625" style="104" customWidth="1"/>
    <col min="4101" max="4101" width="16.5" style="104" customWidth="1"/>
    <col min="4102" max="4104" width="7.5" style="104" customWidth="1"/>
    <col min="4105" max="4105" width="14.75" style="104" customWidth="1"/>
    <col min="4106" max="4106" width="7.375" style="104" customWidth="1"/>
    <col min="4107" max="4354" width="10.625" style="104"/>
    <col min="4355" max="4355" width="4.375" style="104" customWidth="1"/>
    <col min="4356" max="4356" width="13.625" style="104" customWidth="1"/>
    <col min="4357" max="4357" width="16.5" style="104" customWidth="1"/>
    <col min="4358" max="4360" width="7.5" style="104" customWidth="1"/>
    <col min="4361" max="4361" width="14.75" style="104" customWidth="1"/>
    <col min="4362" max="4362" width="7.375" style="104" customWidth="1"/>
    <col min="4363" max="4610" width="10.625" style="104"/>
    <col min="4611" max="4611" width="4.375" style="104" customWidth="1"/>
    <col min="4612" max="4612" width="13.625" style="104" customWidth="1"/>
    <col min="4613" max="4613" width="16.5" style="104" customWidth="1"/>
    <col min="4614" max="4616" width="7.5" style="104" customWidth="1"/>
    <col min="4617" max="4617" width="14.75" style="104" customWidth="1"/>
    <col min="4618" max="4618" width="7.375" style="104" customWidth="1"/>
    <col min="4619" max="4866" width="10.625" style="104"/>
    <col min="4867" max="4867" width="4.375" style="104" customWidth="1"/>
    <col min="4868" max="4868" width="13.625" style="104" customWidth="1"/>
    <col min="4869" max="4869" width="16.5" style="104" customWidth="1"/>
    <col min="4870" max="4872" width="7.5" style="104" customWidth="1"/>
    <col min="4873" max="4873" width="14.75" style="104" customWidth="1"/>
    <col min="4874" max="4874" width="7.375" style="104" customWidth="1"/>
    <col min="4875" max="5122" width="10.625" style="104"/>
    <col min="5123" max="5123" width="4.375" style="104" customWidth="1"/>
    <col min="5124" max="5124" width="13.625" style="104" customWidth="1"/>
    <col min="5125" max="5125" width="16.5" style="104" customWidth="1"/>
    <col min="5126" max="5128" width="7.5" style="104" customWidth="1"/>
    <col min="5129" max="5129" width="14.75" style="104" customWidth="1"/>
    <col min="5130" max="5130" width="7.375" style="104" customWidth="1"/>
    <col min="5131" max="5378" width="10.625" style="104"/>
    <col min="5379" max="5379" width="4.375" style="104" customWidth="1"/>
    <col min="5380" max="5380" width="13.625" style="104" customWidth="1"/>
    <col min="5381" max="5381" width="16.5" style="104" customWidth="1"/>
    <col min="5382" max="5384" width="7.5" style="104" customWidth="1"/>
    <col min="5385" max="5385" width="14.75" style="104" customWidth="1"/>
    <col min="5386" max="5386" width="7.375" style="104" customWidth="1"/>
    <col min="5387" max="5634" width="10.625" style="104"/>
    <col min="5635" max="5635" width="4.375" style="104" customWidth="1"/>
    <col min="5636" max="5636" width="13.625" style="104" customWidth="1"/>
    <col min="5637" max="5637" width="16.5" style="104" customWidth="1"/>
    <col min="5638" max="5640" width="7.5" style="104" customWidth="1"/>
    <col min="5641" max="5641" width="14.75" style="104" customWidth="1"/>
    <col min="5642" max="5642" width="7.375" style="104" customWidth="1"/>
    <col min="5643" max="5890" width="10.625" style="104"/>
    <col min="5891" max="5891" width="4.375" style="104" customWidth="1"/>
    <col min="5892" max="5892" width="13.625" style="104" customWidth="1"/>
    <col min="5893" max="5893" width="16.5" style="104" customWidth="1"/>
    <col min="5894" max="5896" width="7.5" style="104" customWidth="1"/>
    <col min="5897" max="5897" width="14.75" style="104" customWidth="1"/>
    <col min="5898" max="5898" width="7.375" style="104" customWidth="1"/>
    <col min="5899" max="6146" width="10.625" style="104"/>
    <col min="6147" max="6147" width="4.375" style="104" customWidth="1"/>
    <col min="6148" max="6148" width="13.625" style="104" customWidth="1"/>
    <col min="6149" max="6149" width="16.5" style="104" customWidth="1"/>
    <col min="6150" max="6152" width="7.5" style="104" customWidth="1"/>
    <col min="6153" max="6153" width="14.75" style="104" customWidth="1"/>
    <col min="6154" max="6154" width="7.375" style="104" customWidth="1"/>
    <col min="6155" max="6402" width="10.625" style="104"/>
    <col min="6403" max="6403" width="4.375" style="104" customWidth="1"/>
    <col min="6404" max="6404" width="13.625" style="104" customWidth="1"/>
    <col min="6405" max="6405" width="16.5" style="104" customWidth="1"/>
    <col min="6406" max="6408" width="7.5" style="104" customWidth="1"/>
    <col min="6409" max="6409" width="14.75" style="104" customWidth="1"/>
    <col min="6410" max="6410" width="7.375" style="104" customWidth="1"/>
    <col min="6411" max="6658" width="10.625" style="104"/>
    <col min="6659" max="6659" width="4.375" style="104" customWidth="1"/>
    <col min="6660" max="6660" width="13.625" style="104" customWidth="1"/>
    <col min="6661" max="6661" width="16.5" style="104" customWidth="1"/>
    <col min="6662" max="6664" width="7.5" style="104" customWidth="1"/>
    <col min="6665" max="6665" width="14.75" style="104" customWidth="1"/>
    <col min="6666" max="6666" width="7.375" style="104" customWidth="1"/>
    <col min="6667" max="6914" width="10.625" style="104"/>
    <col min="6915" max="6915" width="4.375" style="104" customWidth="1"/>
    <col min="6916" max="6916" width="13.625" style="104" customWidth="1"/>
    <col min="6917" max="6917" width="16.5" style="104" customWidth="1"/>
    <col min="6918" max="6920" width="7.5" style="104" customWidth="1"/>
    <col min="6921" max="6921" width="14.75" style="104" customWidth="1"/>
    <col min="6922" max="6922" width="7.375" style="104" customWidth="1"/>
    <col min="6923" max="7170" width="10.625" style="104"/>
    <col min="7171" max="7171" width="4.375" style="104" customWidth="1"/>
    <col min="7172" max="7172" width="13.625" style="104" customWidth="1"/>
    <col min="7173" max="7173" width="16.5" style="104" customWidth="1"/>
    <col min="7174" max="7176" width="7.5" style="104" customWidth="1"/>
    <col min="7177" max="7177" width="14.75" style="104" customWidth="1"/>
    <col min="7178" max="7178" width="7.375" style="104" customWidth="1"/>
    <col min="7179" max="7426" width="10.625" style="104"/>
    <col min="7427" max="7427" width="4.375" style="104" customWidth="1"/>
    <col min="7428" max="7428" width="13.625" style="104" customWidth="1"/>
    <col min="7429" max="7429" width="16.5" style="104" customWidth="1"/>
    <col min="7430" max="7432" width="7.5" style="104" customWidth="1"/>
    <col min="7433" max="7433" width="14.75" style="104" customWidth="1"/>
    <col min="7434" max="7434" width="7.375" style="104" customWidth="1"/>
    <col min="7435" max="7682" width="10.625" style="104"/>
    <col min="7683" max="7683" width="4.375" style="104" customWidth="1"/>
    <col min="7684" max="7684" width="13.625" style="104" customWidth="1"/>
    <col min="7685" max="7685" width="16.5" style="104" customWidth="1"/>
    <col min="7686" max="7688" width="7.5" style="104" customWidth="1"/>
    <col min="7689" max="7689" width="14.75" style="104" customWidth="1"/>
    <col min="7690" max="7690" width="7.375" style="104" customWidth="1"/>
    <col min="7691" max="7938" width="10.625" style="104"/>
    <col min="7939" max="7939" width="4.375" style="104" customWidth="1"/>
    <col min="7940" max="7940" width="13.625" style="104" customWidth="1"/>
    <col min="7941" max="7941" width="16.5" style="104" customWidth="1"/>
    <col min="7942" max="7944" width="7.5" style="104" customWidth="1"/>
    <col min="7945" max="7945" width="14.75" style="104" customWidth="1"/>
    <col min="7946" max="7946" width="7.375" style="104" customWidth="1"/>
    <col min="7947" max="8194" width="10.625" style="104"/>
    <col min="8195" max="8195" width="4.375" style="104" customWidth="1"/>
    <col min="8196" max="8196" width="13.625" style="104" customWidth="1"/>
    <col min="8197" max="8197" width="16.5" style="104" customWidth="1"/>
    <col min="8198" max="8200" width="7.5" style="104" customWidth="1"/>
    <col min="8201" max="8201" width="14.75" style="104" customWidth="1"/>
    <col min="8202" max="8202" width="7.375" style="104" customWidth="1"/>
    <col min="8203" max="8450" width="10.625" style="104"/>
    <col min="8451" max="8451" width="4.375" style="104" customWidth="1"/>
    <col min="8452" max="8452" width="13.625" style="104" customWidth="1"/>
    <col min="8453" max="8453" width="16.5" style="104" customWidth="1"/>
    <col min="8454" max="8456" width="7.5" style="104" customWidth="1"/>
    <col min="8457" max="8457" width="14.75" style="104" customWidth="1"/>
    <col min="8458" max="8458" width="7.375" style="104" customWidth="1"/>
    <col min="8459" max="8706" width="10.625" style="104"/>
    <col min="8707" max="8707" width="4.375" style="104" customWidth="1"/>
    <col min="8708" max="8708" width="13.625" style="104" customWidth="1"/>
    <col min="8709" max="8709" width="16.5" style="104" customWidth="1"/>
    <col min="8710" max="8712" width="7.5" style="104" customWidth="1"/>
    <col min="8713" max="8713" width="14.75" style="104" customWidth="1"/>
    <col min="8714" max="8714" width="7.375" style="104" customWidth="1"/>
    <col min="8715" max="8962" width="10.625" style="104"/>
    <col min="8963" max="8963" width="4.375" style="104" customWidth="1"/>
    <col min="8964" max="8964" width="13.625" style="104" customWidth="1"/>
    <col min="8965" max="8965" width="16.5" style="104" customWidth="1"/>
    <col min="8966" max="8968" width="7.5" style="104" customWidth="1"/>
    <col min="8969" max="8969" width="14.75" style="104" customWidth="1"/>
    <col min="8970" max="8970" width="7.375" style="104" customWidth="1"/>
    <col min="8971" max="9218" width="10.625" style="104"/>
    <col min="9219" max="9219" width="4.375" style="104" customWidth="1"/>
    <col min="9220" max="9220" width="13.625" style="104" customWidth="1"/>
    <col min="9221" max="9221" width="16.5" style="104" customWidth="1"/>
    <col min="9222" max="9224" width="7.5" style="104" customWidth="1"/>
    <col min="9225" max="9225" width="14.75" style="104" customWidth="1"/>
    <col min="9226" max="9226" width="7.375" style="104" customWidth="1"/>
    <col min="9227" max="9474" width="10.625" style="104"/>
    <col min="9475" max="9475" width="4.375" style="104" customWidth="1"/>
    <col min="9476" max="9476" width="13.625" style="104" customWidth="1"/>
    <col min="9477" max="9477" width="16.5" style="104" customWidth="1"/>
    <col min="9478" max="9480" width="7.5" style="104" customWidth="1"/>
    <col min="9481" max="9481" width="14.75" style="104" customWidth="1"/>
    <col min="9482" max="9482" width="7.375" style="104" customWidth="1"/>
    <col min="9483" max="9730" width="10.625" style="104"/>
    <col min="9731" max="9731" width="4.375" style="104" customWidth="1"/>
    <col min="9732" max="9732" width="13.625" style="104" customWidth="1"/>
    <col min="9733" max="9733" width="16.5" style="104" customWidth="1"/>
    <col min="9734" max="9736" width="7.5" style="104" customWidth="1"/>
    <col min="9737" max="9737" width="14.75" style="104" customWidth="1"/>
    <col min="9738" max="9738" width="7.375" style="104" customWidth="1"/>
    <col min="9739" max="9986" width="10.625" style="104"/>
    <col min="9987" max="9987" width="4.375" style="104" customWidth="1"/>
    <col min="9988" max="9988" width="13.625" style="104" customWidth="1"/>
    <col min="9989" max="9989" width="16.5" style="104" customWidth="1"/>
    <col min="9990" max="9992" width="7.5" style="104" customWidth="1"/>
    <col min="9993" max="9993" width="14.75" style="104" customWidth="1"/>
    <col min="9994" max="9994" width="7.375" style="104" customWidth="1"/>
    <col min="9995" max="10242" width="10.625" style="104"/>
    <col min="10243" max="10243" width="4.375" style="104" customWidth="1"/>
    <col min="10244" max="10244" width="13.625" style="104" customWidth="1"/>
    <col min="10245" max="10245" width="16.5" style="104" customWidth="1"/>
    <col min="10246" max="10248" width="7.5" style="104" customWidth="1"/>
    <col min="10249" max="10249" width="14.75" style="104" customWidth="1"/>
    <col min="10250" max="10250" width="7.375" style="104" customWidth="1"/>
    <col min="10251" max="10498" width="10.625" style="104"/>
    <col min="10499" max="10499" width="4.375" style="104" customWidth="1"/>
    <col min="10500" max="10500" width="13.625" style="104" customWidth="1"/>
    <col min="10501" max="10501" width="16.5" style="104" customWidth="1"/>
    <col min="10502" max="10504" width="7.5" style="104" customWidth="1"/>
    <col min="10505" max="10505" width="14.75" style="104" customWidth="1"/>
    <col min="10506" max="10506" width="7.375" style="104" customWidth="1"/>
    <col min="10507" max="10754" width="10.625" style="104"/>
    <col min="10755" max="10755" width="4.375" style="104" customWidth="1"/>
    <col min="10756" max="10756" width="13.625" style="104" customWidth="1"/>
    <col min="10757" max="10757" width="16.5" style="104" customWidth="1"/>
    <col min="10758" max="10760" width="7.5" style="104" customWidth="1"/>
    <col min="10761" max="10761" width="14.75" style="104" customWidth="1"/>
    <col min="10762" max="10762" width="7.375" style="104" customWidth="1"/>
    <col min="10763" max="11010" width="10.625" style="104"/>
    <col min="11011" max="11011" width="4.375" style="104" customWidth="1"/>
    <col min="11012" max="11012" width="13.625" style="104" customWidth="1"/>
    <col min="11013" max="11013" width="16.5" style="104" customWidth="1"/>
    <col min="11014" max="11016" width="7.5" style="104" customWidth="1"/>
    <col min="11017" max="11017" width="14.75" style="104" customWidth="1"/>
    <col min="11018" max="11018" width="7.375" style="104" customWidth="1"/>
    <col min="11019" max="11266" width="10.625" style="104"/>
    <col min="11267" max="11267" width="4.375" style="104" customWidth="1"/>
    <col min="11268" max="11268" width="13.625" style="104" customWidth="1"/>
    <col min="11269" max="11269" width="16.5" style="104" customWidth="1"/>
    <col min="11270" max="11272" width="7.5" style="104" customWidth="1"/>
    <col min="11273" max="11273" width="14.75" style="104" customWidth="1"/>
    <col min="11274" max="11274" width="7.375" style="104" customWidth="1"/>
    <col min="11275" max="11522" width="10.625" style="104"/>
    <col min="11523" max="11523" width="4.375" style="104" customWidth="1"/>
    <col min="11524" max="11524" width="13.625" style="104" customWidth="1"/>
    <col min="11525" max="11525" width="16.5" style="104" customWidth="1"/>
    <col min="11526" max="11528" width="7.5" style="104" customWidth="1"/>
    <col min="11529" max="11529" width="14.75" style="104" customWidth="1"/>
    <col min="11530" max="11530" width="7.375" style="104" customWidth="1"/>
    <col min="11531" max="11778" width="10.625" style="104"/>
    <col min="11779" max="11779" width="4.375" style="104" customWidth="1"/>
    <col min="11780" max="11780" width="13.625" style="104" customWidth="1"/>
    <col min="11781" max="11781" width="16.5" style="104" customWidth="1"/>
    <col min="11782" max="11784" width="7.5" style="104" customWidth="1"/>
    <col min="11785" max="11785" width="14.75" style="104" customWidth="1"/>
    <col min="11786" max="11786" width="7.375" style="104" customWidth="1"/>
    <col min="11787" max="12034" width="10.625" style="104"/>
    <col min="12035" max="12035" width="4.375" style="104" customWidth="1"/>
    <col min="12036" max="12036" width="13.625" style="104" customWidth="1"/>
    <col min="12037" max="12037" width="16.5" style="104" customWidth="1"/>
    <col min="12038" max="12040" width="7.5" style="104" customWidth="1"/>
    <col min="12041" max="12041" width="14.75" style="104" customWidth="1"/>
    <col min="12042" max="12042" width="7.375" style="104" customWidth="1"/>
    <col min="12043" max="12290" width="10.625" style="104"/>
    <col min="12291" max="12291" width="4.375" style="104" customWidth="1"/>
    <col min="12292" max="12292" width="13.625" style="104" customWidth="1"/>
    <col min="12293" max="12293" width="16.5" style="104" customWidth="1"/>
    <col min="12294" max="12296" width="7.5" style="104" customWidth="1"/>
    <col min="12297" max="12297" width="14.75" style="104" customWidth="1"/>
    <col min="12298" max="12298" width="7.375" style="104" customWidth="1"/>
    <col min="12299" max="12546" width="10.625" style="104"/>
    <col min="12547" max="12547" width="4.375" style="104" customWidth="1"/>
    <col min="12548" max="12548" width="13.625" style="104" customWidth="1"/>
    <col min="12549" max="12549" width="16.5" style="104" customWidth="1"/>
    <col min="12550" max="12552" width="7.5" style="104" customWidth="1"/>
    <col min="12553" max="12553" width="14.75" style="104" customWidth="1"/>
    <col min="12554" max="12554" width="7.375" style="104" customWidth="1"/>
    <col min="12555" max="12802" width="10.625" style="104"/>
    <col min="12803" max="12803" width="4.375" style="104" customWidth="1"/>
    <col min="12804" max="12804" width="13.625" style="104" customWidth="1"/>
    <col min="12805" max="12805" width="16.5" style="104" customWidth="1"/>
    <col min="12806" max="12808" width="7.5" style="104" customWidth="1"/>
    <col min="12809" max="12809" width="14.75" style="104" customWidth="1"/>
    <col min="12810" max="12810" width="7.375" style="104" customWidth="1"/>
    <col min="12811" max="13058" width="10.625" style="104"/>
    <col min="13059" max="13059" width="4.375" style="104" customWidth="1"/>
    <col min="13060" max="13060" width="13.625" style="104" customWidth="1"/>
    <col min="13061" max="13061" width="16.5" style="104" customWidth="1"/>
    <col min="13062" max="13064" width="7.5" style="104" customWidth="1"/>
    <col min="13065" max="13065" width="14.75" style="104" customWidth="1"/>
    <col min="13066" max="13066" width="7.375" style="104" customWidth="1"/>
    <col min="13067" max="13314" width="10.625" style="104"/>
    <col min="13315" max="13315" width="4.375" style="104" customWidth="1"/>
    <col min="13316" max="13316" width="13.625" style="104" customWidth="1"/>
    <col min="13317" max="13317" width="16.5" style="104" customWidth="1"/>
    <col min="13318" max="13320" width="7.5" style="104" customWidth="1"/>
    <col min="13321" max="13321" width="14.75" style="104" customWidth="1"/>
    <col min="13322" max="13322" width="7.375" style="104" customWidth="1"/>
    <col min="13323" max="13570" width="10.625" style="104"/>
    <col min="13571" max="13571" width="4.375" style="104" customWidth="1"/>
    <col min="13572" max="13572" width="13.625" style="104" customWidth="1"/>
    <col min="13573" max="13573" width="16.5" style="104" customWidth="1"/>
    <col min="13574" max="13576" width="7.5" style="104" customWidth="1"/>
    <col min="13577" max="13577" width="14.75" style="104" customWidth="1"/>
    <col min="13578" max="13578" width="7.375" style="104" customWidth="1"/>
    <col min="13579" max="13826" width="10.625" style="104"/>
    <col min="13827" max="13827" width="4.375" style="104" customWidth="1"/>
    <col min="13828" max="13828" width="13.625" style="104" customWidth="1"/>
    <col min="13829" max="13829" width="16.5" style="104" customWidth="1"/>
    <col min="13830" max="13832" width="7.5" style="104" customWidth="1"/>
    <col min="13833" max="13833" width="14.75" style="104" customWidth="1"/>
    <col min="13834" max="13834" width="7.375" style="104" customWidth="1"/>
    <col min="13835" max="14082" width="10.625" style="104"/>
    <col min="14083" max="14083" width="4.375" style="104" customWidth="1"/>
    <col min="14084" max="14084" width="13.625" style="104" customWidth="1"/>
    <col min="14085" max="14085" width="16.5" style="104" customWidth="1"/>
    <col min="14086" max="14088" width="7.5" style="104" customWidth="1"/>
    <col min="14089" max="14089" width="14.75" style="104" customWidth="1"/>
    <col min="14090" max="14090" width="7.375" style="104" customWidth="1"/>
    <col min="14091" max="14338" width="10.625" style="104"/>
    <col min="14339" max="14339" width="4.375" style="104" customWidth="1"/>
    <col min="14340" max="14340" width="13.625" style="104" customWidth="1"/>
    <col min="14341" max="14341" width="16.5" style="104" customWidth="1"/>
    <col min="14342" max="14344" width="7.5" style="104" customWidth="1"/>
    <col min="14345" max="14345" width="14.75" style="104" customWidth="1"/>
    <col min="14346" max="14346" width="7.375" style="104" customWidth="1"/>
    <col min="14347" max="14594" width="10.625" style="104"/>
    <col min="14595" max="14595" width="4.375" style="104" customWidth="1"/>
    <col min="14596" max="14596" width="13.625" style="104" customWidth="1"/>
    <col min="14597" max="14597" width="16.5" style="104" customWidth="1"/>
    <col min="14598" max="14600" width="7.5" style="104" customWidth="1"/>
    <col min="14601" max="14601" width="14.75" style="104" customWidth="1"/>
    <col min="14602" max="14602" width="7.375" style="104" customWidth="1"/>
    <col min="14603" max="14850" width="10.625" style="104"/>
    <col min="14851" max="14851" width="4.375" style="104" customWidth="1"/>
    <col min="14852" max="14852" width="13.625" style="104" customWidth="1"/>
    <col min="14853" max="14853" width="16.5" style="104" customWidth="1"/>
    <col min="14854" max="14856" width="7.5" style="104" customWidth="1"/>
    <col min="14857" max="14857" width="14.75" style="104" customWidth="1"/>
    <col min="14858" max="14858" width="7.375" style="104" customWidth="1"/>
    <col min="14859" max="15106" width="10.625" style="104"/>
    <col min="15107" max="15107" width="4.375" style="104" customWidth="1"/>
    <col min="15108" max="15108" width="13.625" style="104" customWidth="1"/>
    <col min="15109" max="15109" width="16.5" style="104" customWidth="1"/>
    <col min="15110" max="15112" width="7.5" style="104" customWidth="1"/>
    <col min="15113" max="15113" width="14.75" style="104" customWidth="1"/>
    <col min="15114" max="15114" width="7.375" style="104" customWidth="1"/>
    <col min="15115" max="15362" width="10.625" style="104"/>
    <col min="15363" max="15363" width="4.375" style="104" customWidth="1"/>
    <col min="15364" max="15364" width="13.625" style="104" customWidth="1"/>
    <col min="15365" max="15365" width="16.5" style="104" customWidth="1"/>
    <col min="15366" max="15368" width="7.5" style="104" customWidth="1"/>
    <col min="15369" max="15369" width="14.75" style="104" customWidth="1"/>
    <col min="15370" max="15370" width="7.375" style="104" customWidth="1"/>
    <col min="15371" max="15618" width="10.625" style="104"/>
    <col min="15619" max="15619" width="4.375" style="104" customWidth="1"/>
    <col min="15620" max="15620" width="13.625" style="104" customWidth="1"/>
    <col min="15621" max="15621" width="16.5" style="104" customWidth="1"/>
    <col min="15622" max="15624" width="7.5" style="104" customWidth="1"/>
    <col min="15625" max="15625" width="14.75" style="104" customWidth="1"/>
    <col min="15626" max="15626" width="7.375" style="104" customWidth="1"/>
    <col min="15627" max="15874" width="10.625" style="104"/>
    <col min="15875" max="15875" width="4.375" style="104" customWidth="1"/>
    <col min="15876" max="15876" width="13.625" style="104" customWidth="1"/>
    <col min="15877" max="15877" width="16.5" style="104" customWidth="1"/>
    <col min="15878" max="15880" width="7.5" style="104" customWidth="1"/>
    <col min="15881" max="15881" width="14.75" style="104" customWidth="1"/>
    <col min="15882" max="15882" width="7.375" style="104" customWidth="1"/>
    <col min="15883" max="16130" width="10.625" style="104"/>
    <col min="16131" max="16131" width="4.375" style="104" customWidth="1"/>
    <col min="16132" max="16132" width="13.625" style="104" customWidth="1"/>
    <col min="16133" max="16133" width="16.5" style="104" customWidth="1"/>
    <col min="16134" max="16136" width="7.5" style="104" customWidth="1"/>
    <col min="16137" max="16137" width="14.75" style="104" customWidth="1"/>
    <col min="16138" max="16138" width="7.375" style="104" customWidth="1"/>
    <col min="16139" max="16384" width="10.625" style="104"/>
  </cols>
  <sheetData>
    <row r="1" spans="1:11">
      <c r="J1" s="139" t="str">
        <f>IF(内訳書!$A$4="見積金額内訳書",内訳書!$R$9,"")</f>
        <v>様式２</v>
      </c>
    </row>
    <row r="2" spans="1:11" ht="27" customHeight="1">
      <c r="A2" s="114" t="s">
        <v>146</v>
      </c>
      <c r="B2" s="115"/>
      <c r="C2" s="116">
        <f>I15</f>
        <v>0</v>
      </c>
      <c r="D2" s="115" t="s">
        <v>2</v>
      </c>
      <c r="E2" s="117"/>
      <c r="F2" s="115"/>
      <c r="G2" s="115"/>
      <c r="H2" s="115"/>
      <c r="I2" s="118"/>
      <c r="J2" s="115"/>
      <c r="K2" s="115"/>
    </row>
    <row r="4" spans="1:11" ht="21" customHeight="1">
      <c r="B4" s="104" t="s">
        <v>174</v>
      </c>
    </row>
    <row r="5" spans="1:11" ht="21" customHeight="1">
      <c r="C5" s="367" t="s">
        <v>214</v>
      </c>
      <c r="D5" s="367"/>
      <c r="E5" s="121"/>
      <c r="G5" s="2" t="s">
        <v>15</v>
      </c>
    </row>
    <row r="6" spans="1:11" ht="21" customHeight="1">
      <c r="D6" s="122">
        <f>直接人件費!J51</f>
        <v>0</v>
      </c>
      <c r="E6" s="115" t="s">
        <v>2</v>
      </c>
      <c r="F6" s="123" t="s">
        <v>178</v>
      </c>
      <c r="G6" s="124"/>
      <c r="H6" s="125" t="s">
        <v>179</v>
      </c>
      <c r="I6" s="126">
        <f>D6*G6</f>
        <v>0</v>
      </c>
      <c r="J6" s="104" t="s">
        <v>2</v>
      </c>
    </row>
    <row r="7" spans="1:11" ht="21" hidden="1" customHeight="1" thickBot="1">
      <c r="C7" s="364"/>
      <c r="D7" s="365"/>
      <c r="E7" s="365"/>
      <c r="F7" s="366"/>
      <c r="G7" s="127"/>
      <c r="H7" s="127"/>
      <c r="I7" s="128"/>
    </row>
    <row r="8" spans="1:11" ht="21" customHeight="1">
      <c r="C8" s="129"/>
      <c r="D8" s="129"/>
      <c r="E8" s="130"/>
      <c r="F8" s="129"/>
      <c r="G8" s="115"/>
      <c r="H8" s="115"/>
      <c r="I8" s="118"/>
    </row>
    <row r="9" spans="1:11" ht="21" customHeight="1">
      <c r="B9" s="104" t="s">
        <v>175</v>
      </c>
      <c r="C9" s="129"/>
      <c r="D9" s="129"/>
      <c r="E9" s="130"/>
      <c r="F9" s="129"/>
      <c r="G9" s="115"/>
      <c r="H9" s="115"/>
      <c r="I9" s="118"/>
    </row>
    <row r="10" spans="1:11" ht="21" customHeight="1">
      <c r="C10" s="367" t="s">
        <v>215</v>
      </c>
      <c r="D10" s="367"/>
      <c r="E10" s="130"/>
      <c r="F10" s="129"/>
      <c r="G10" s="2" t="s">
        <v>15</v>
      </c>
      <c r="H10" s="115"/>
      <c r="I10" s="118"/>
    </row>
    <row r="11" spans="1:11" ht="21" customHeight="1">
      <c r="D11" s="122">
        <f>直接人件費!J52</f>
        <v>0</v>
      </c>
      <c r="E11" s="115" t="s">
        <v>2</v>
      </c>
      <c r="F11" s="123" t="s">
        <v>178</v>
      </c>
      <c r="G11" s="124"/>
      <c r="H11" s="125" t="s">
        <v>147</v>
      </c>
      <c r="I11" s="126">
        <f>D11*G11</f>
        <v>0</v>
      </c>
      <c r="J11" s="104" t="s">
        <v>2</v>
      </c>
    </row>
    <row r="12" spans="1:11" ht="21" hidden="1" customHeight="1" thickBot="1">
      <c r="C12" s="364"/>
      <c r="D12" s="365"/>
      <c r="E12" s="365"/>
      <c r="F12" s="366"/>
      <c r="G12" s="127"/>
      <c r="H12" s="127"/>
      <c r="I12" s="128"/>
    </row>
    <row r="13" spans="1:11" ht="21" customHeight="1">
      <c r="C13" s="129"/>
      <c r="D13" s="129"/>
      <c r="E13" s="130"/>
      <c r="F13" s="129"/>
      <c r="G13" s="115"/>
      <c r="H13" s="115"/>
      <c r="I13" s="118"/>
    </row>
    <row r="14" spans="1:11" ht="21" customHeight="1">
      <c r="B14" s="2" t="s">
        <v>217</v>
      </c>
      <c r="C14" s="129"/>
      <c r="D14" s="129"/>
      <c r="E14" s="130"/>
      <c r="F14" s="129"/>
      <c r="G14" s="115"/>
      <c r="H14" s="125" t="s">
        <v>147</v>
      </c>
      <c r="I14" s="131">
        <f>I6+I11</f>
        <v>0</v>
      </c>
      <c r="J14" s="104" t="s">
        <v>2</v>
      </c>
    </row>
    <row r="15" spans="1:11" ht="21" customHeight="1">
      <c r="C15" s="129"/>
      <c r="D15" s="129"/>
      <c r="E15" s="130"/>
      <c r="F15" s="129"/>
      <c r="G15" s="132"/>
      <c r="H15" s="132" t="s">
        <v>218</v>
      </c>
      <c r="I15" s="138">
        <f>ROUNDDOWN(I14,-3)</f>
        <v>0</v>
      </c>
      <c r="J15" s="104" t="s">
        <v>2</v>
      </c>
    </row>
    <row r="16" spans="1:11" ht="21" customHeight="1">
      <c r="C16" s="129"/>
      <c r="D16" s="129"/>
      <c r="E16" s="130"/>
      <c r="F16" s="115"/>
      <c r="G16" s="115"/>
      <c r="H16" s="115"/>
      <c r="I16" s="118"/>
    </row>
    <row r="17" spans="1:10" ht="21" customHeight="1">
      <c r="A17" s="104" t="s">
        <v>149</v>
      </c>
      <c r="C17" s="133">
        <f>I23</f>
        <v>0</v>
      </c>
      <c r="D17" s="115" t="s">
        <v>2</v>
      </c>
      <c r="E17" s="134"/>
    </row>
    <row r="18" spans="1:10" ht="21" customHeight="1"/>
    <row r="19" spans="1:10" ht="21" customHeight="1">
      <c r="B19" s="104" t="s">
        <v>174</v>
      </c>
      <c r="G19" s="135"/>
      <c r="H19" s="135"/>
      <c r="I19" s="136"/>
    </row>
    <row r="20" spans="1:10" ht="21" customHeight="1">
      <c r="C20" s="367" t="s">
        <v>216</v>
      </c>
      <c r="D20" s="367"/>
      <c r="G20" s="135" t="s">
        <v>9</v>
      </c>
    </row>
    <row r="21" spans="1:10" ht="21" customHeight="1">
      <c r="C21" s="146"/>
      <c r="D21" s="122">
        <f>D6+I6</f>
        <v>0</v>
      </c>
      <c r="E21" s="115" t="s">
        <v>2</v>
      </c>
      <c r="G21" s="135"/>
    </row>
    <row r="22" spans="1:10" ht="21" customHeight="1">
      <c r="C22" s="132" t="s">
        <v>218</v>
      </c>
      <c r="D22" s="138">
        <f>ROUNDDOWN(D21,-3)</f>
        <v>0</v>
      </c>
      <c r="E22" s="115" t="s">
        <v>2</v>
      </c>
      <c r="F22" s="123" t="s">
        <v>178</v>
      </c>
      <c r="G22" s="124"/>
      <c r="H22" s="125" t="s">
        <v>147</v>
      </c>
      <c r="I22" s="126">
        <f>D22*G22</f>
        <v>0</v>
      </c>
      <c r="J22" s="104" t="s">
        <v>2</v>
      </c>
    </row>
    <row r="23" spans="1:10" ht="21" customHeight="1">
      <c r="B23" s="115"/>
      <c r="C23" s="137"/>
      <c r="D23" s="137"/>
      <c r="E23" s="130"/>
      <c r="F23" s="129"/>
      <c r="G23" s="132"/>
      <c r="H23" s="132" t="s">
        <v>218</v>
      </c>
      <c r="I23" s="138">
        <f>ROUNDDOWN(I22,-3)</f>
        <v>0</v>
      </c>
      <c r="J23" s="104" t="s">
        <v>2</v>
      </c>
    </row>
    <row r="25" spans="1:10" hidden="1">
      <c r="B25" s="104" t="s">
        <v>175</v>
      </c>
    </row>
    <row r="26" spans="1:10" hidden="1">
      <c r="G26" s="135" t="s">
        <v>9</v>
      </c>
    </row>
    <row r="27" spans="1:10" ht="21.95" hidden="1" customHeight="1" thickBot="1">
      <c r="B27" s="367" t="s">
        <v>150</v>
      </c>
      <c r="C27" s="367"/>
      <c r="G27" s="124">
        <v>0</v>
      </c>
      <c r="H27" s="125" t="s">
        <v>147</v>
      </c>
      <c r="I27" s="120">
        <f>D27*G27</f>
        <v>0</v>
      </c>
      <c r="J27" s="104" t="s">
        <v>2</v>
      </c>
    </row>
    <row r="28" spans="1:10" ht="15" hidden="1" customHeight="1" thickBot="1">
      <c r="C28" s="364" t="s">
        <v>148</v>
      </c>
      <c r="D28" s="365"/>
      <c r="E28" s="365"/>
      <c r="F28" s="366"/>
      <c r="G28" s="127"/>
      <c r="H28" s="127"/>
      <c r="I28" s="128">
        <f>ROUNDDOWN(I27,-3)</f>
        <v>0</v>
      </c>
      <c r="J28" s="104" t="s">
        <v>2</v>
      </c>
    </row>
  </sheetData>
  <mergeCells count="7">
    <mergeCell ref="C28:F28"/>
    <mergeCell ref="B27:C27"/>
    <mergeCell ref="C5:D5"/>
    <mergeCell ref="C20:D20"/>
    <mergeCell ref="C10:D10"/>
    <mergeCell ref="C7:F7"/>
    <mergeCell ref="C12:F12"/>
  </mergeCells>
  <phoneticPr fontId="2"/>
  <printOptions gridLinesSet="0"/>
  <pageMargins left="0.59055118110236227" right="0.59055118110236227" top="0.62992125984251968" bottom="0.6692913385826772" header="0.51181102362204722" footer="0.51181102362204722"/>
  <pageSetup paperSize="9" scale="84" orientation="portrait" errors="blank"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pageSetUpPr fitToPage="1"/>
  </sheetPr>
  <dimension ref="A1:J29"/>
  <sheetViews>
    <sheetView workbookViewId="0">
      <selection activeCell="J37" sqref="J37"/>
    </sheetView>
  </sheetViews>
  <sheetFormatPr defaultRowHeight="14.25"/>
  <cols>
    <col min="1" max="1" width="4.125" customWidth="1"/>
    <col min="2" max="2" width="20" customWidth="1"/>
    <col min="3" max="3" width="19.25" customWidth="1"/>
    <col min="4" max="4" width="18.875" bestFit="1" customWidth="1"/>
    <col min="5" max="5" width="5.5" style="17" bestFit="1" customWidth="1"/>
    <col min="6" max="6" width="9" style="17"/>
    <col min="7" max="7" width="16.625" bestFit="1" customWidth="1"/>
    <col min="8" max="8" width="21" bestFit="1" customWidth="1"/>
    <col min="9" max="9" width="14.375" bestFit="1" customWidth="1"/>
  </cols>
  <sheetData>
    <row r="1" spans="1:9">
      <c r="B1" t="s">
        <v>42</v>
      </c>
      <c r="I1" s="10"/>
    </row>
    <row r="2" spans="1:9" ht="17.25">
      <c r="B2" s="368" t="s">
        <v>31</v>
      </c>
      <c r="C2" s="368"/>
      <c r="D2" s="368"/>
      <c r="E2" s="368"/>
      <c r="F2" s="368"/>
      <c r="G2" s="368"/>
      <c r="H2" s="368"/>
      <c r="I2" s="368"/>
    </row>
    <row r="3" spans="1:9" ht="18" thickBot="1">
      <c r="B3" s="369"/>
      <c r="C3" s="369"/>
      <c r="D3" s="369"/>
      <c r="E3" s="369"/>
      <c r="F3" s="369"/>
      <c r="G3" s="369"/>
      <c r="H3" s="369"/>
      <c r="I3" s="369"/>
    </row>
    <row r="4" spans="1:9" ht="30" customHeight="1" thickBot="1">
      <c r="A4" s="27" t="s">
        <v>17</v>
      </c>
      <c r="B4" s="25" t="s">
        <v>32</v>
      </c>
      <c r="C4" s="11" t="s">
        <v>33</v>
      </c>
      <c r="D4" s="11" t="s">
        <v>34</v>
      </c>
      <c r="E4" s="11" t="s">
        <v>21</v>
      </c>
      <c r="F4" s="11" t="s">
        <v>35</v>
      </c>
      <c r="G4" s="11" t="s">
        <v>36</v>
      </c>
      <c r="H4" s="11" t="s">
        <v>37</v>
      </c>
      <c r="I4" s="12" t="s">
        <v>40</v>
      </c>
    </row>
    <row r="5" spans="1:9" ht="30" customHeight="1" thickTop="1">
      <c r="A5" s="32">
        <v>1</v>
      </c>
      <c r="B5" s="26">
        <f>IF($A5="","",VLOOKUP($A5,従事者明細!$A$3:$I$40,2))</f>
        <v>0</v>
      </c>
      <c r="C5" s="9">
        <f>IF($A5="","",VLOOKUP($A5,従事者明細!$A$3:$I$40,3))</f>
        <v>0</v>
      </c>
      <c r="D5" s="9">
        <f>IF($A5="","",VLOOKUP($A5,従事者明細!$A$3:$I$40,4))</f>
        <v>0</v>
      </c>
      <c r="E5" s="18">
        <f>IF($A5="","",VLOOKUP($A5,従事者明細!$A$3:$I$40,5))</f>
        <v>0</v>
      </c>
      <c r="F5" s="19">
        <f>IF($A5="","",VLOOKUP($A5,従事者明細!$A$3:$I$40,6))</f>
        <v>0</v>
      </c>
      <c r="G5" s="33">
        <f>IF($A5="","",VLOOKUP($A5,従事者明細!$A$3:$I$40,7))</f>
        <v>0</v>
      </c>
      <c r="H5" s="24">
        <f>IF($A5="","",VLOOKUP($A5,従事者明細!$A$3:$I$40,8))</f>
        <v>0</v>
      </c>
      <c r="I5" s="24">
        <f>IF($A5="","",VLOOKUP($A5,従事者明細!$A$3:$I$40,9))</f>
        <v>0</v>
      </c>
    </row>
    <row r="6" spans="1:9" ht="30" customHeight="1">
      <c r="A6" s="32">
        <v>2</v>
      </c>
      <c r="B6" s="26">
        <f>IF($A6="","",VLOOKUP($A6,従事者明細!$A$3:$I$40,2))</f>
        <v>0</v>
      </c>
      <c r="C6" s="9">
        <f>IF($A6="","",VLOOKUP($A6,従事者明細!$A$3:$I$40,3))</f>
        <v>0</v>
      </c>
      <c r="D6" s="9">
        <f>IF($A6="","",VLOOKUP($A6,従事者明細!$A$3:$I$40,4))</f>
        <v>0</v>
      </c>
      <c r="E6" s="18">
        <f>IF($A6="","",VLOOKUP($A6,従事者明細!$A$3:$I$40,5))</f>
        <v>0</v>
      </c>
      <c r="F6" s="19">
        <f>IF($A6="","",VLOOKUP($A6,従事者明細!$A$3:$I$40,6))</f>
        <v>0</v>
      </c>
      <c r="G6" s="33">
        <f>IF($A6="","",VLOOKUP($A6,従事者明細!$A$3:$I$40,7))</f>
        <v>0</v>
      </c>
      <c r="H6" s="24">
        <f>IF($A6="","",VLOOKUP($A6,従事者明細!$A$3:$I$40,8))</f>
        <v>0</v>
      </c>
      <c r="I6" s="24">
        <f>IF($A6="","",VLOOKUP($A6,従事者明細!$A$3:$I$40,9))</f>
        <v>0</v>
      </c>
    </row>
    <row r="7" spans="1:9" ht="30" customHeight="1">
      <c r="A7" s="32">
        <v>3</v>
      </c>
      <c r="B7" s="26">
        <f>IF($A7="","",VLOOKUP($A7,従事者明細!$A$3:$I$40,2))</f>
        <v>0</v>
      </c>
      <c r="C7" s="9">
        <f>IF($A7="","",VLOOKUP($A7,従事者明細!$A$3:$I$40,3))</f>
        <v>0</v>
      </c>
      <c r="D7" s="9">
        <f>IF($A7="","",VLOOKUP($A7,従事者明細!$A$3:$I$40,4))</f>
        <v>0</v>
      </c>
      <c r="E7" s="18">
        <f>IF($A7="","",VLOOKUP($A7,従事者明細!$A$3:$I$40,5))</f>
        <v>0</v>
      </c>
      <c r="F7" s="19">
        <f>IF($A7="","",VLOOKUP($A7,従事者明細!$A$3:$I$40,6))</f>
        <v>0</v>
      </c>
      <c r="G7" s="33">
        <f>IF($A7="","",VLOOKUP($A7,従事者明細!$A$3:$I$40,7))</f>
        <v>0</v>
      </c>
      <c r="H7" s="24">
        <f>IF($A7="","",VLOOKUP($A7,従事者明細!$A$3:$I$40,8))</f>
        <v>0</v>
      </c>
      <c r="I7" s="24">
        <f>IF($A7="","",VLOOKUP($A7,従事者明細!$A$3:$I$40,9))</f>
        <v>0</v>
      </c>
    </row>
    <row r="8" spans="1:9" ht="30" customHeight="1">
      <c r="A8" s="32">
        <v>4</v>
      </c>
      <c r="B8" s="26">
        <f>IF($A8="","",VLOOKUP($A8,従事者明細!$A$3:$I$40,2))</f>
        <v>0</v>
      </c>
      <c r="C8" s="9">
        <f>IF($A8="","",VLOOKUP($A8,従事者明細!$A$3:$I$40,3))</f>
        <v>0</v>
      </c>
      <c r="D8" s="9">
        <f>IF($A8="","",VLOOKUP($A8,従事者明細!$A$3:$I$40,4))</f>
        <v>0</v>
      </c>
      <c r="E8" s="18">
        <f>IF($A8="","",VLOOKUP($A8,従事者明細!$A$3:$I$40,5))</f>
        <v>0</v>
      </c>
      <c r="F8" s="19">
        <f>IF($A8="","",VLOOKUP($A8,従事者明細!$A$3:$I$40,6))</f>
        <v>0</v>
      </c>
      <c r="G8" s="33">
        <f>IF($A8="","",VLOOKUP($A8,従事者明細!$A$3:$I$40,7))</f>
        <v>0</v>
      </c>
      <c r="H8" s="24">
        <f>IF($A8="","",VLOOKUP($A8,従事者明細!$A$3:$I$40,8))</f>
        <v>0</v>
      </c>
      <c r="I8" s="24">
        <f>IF($A8="","",VLOOKUP($A8,従事者明細!$A$3:$I$40,9))</f>
        <v>0</v>
      </c>
    </row>
    <row r="9" spans="1:9" ht="30" customHeight="1">
      <c r="A9" s="32">
        <v>5</v>
      </c>
      <c r="B9" s="26">
        <f>IF($A9="","",VLOOKUP($A9,従事者明細!$A$3:$I$40,2))</f>
        <v>0</v>
      </c>
      <c r="C9" s="9">
        <f>IF($A9="","",VLOOKUP($A9,従事者明細!$A$3:$I$40,3))</f>
        <v>0</v>
      </c>
      <c r="D9" s="9">
        <f>IF($A9="","",VLOOKUP($A9,従事者明細!$A$3:$I$40,4))</f>
        <v>0</v>
      </c>
      <c r="E9" s="18">
        <f>IF($A9="","",VLOOKUP($A9,従事者明細!$A$3:$I$40,5))</f>
        <v>0</v>
      </c>
      <c r="F9" s="19">
        <f>IF($A9="","",VLOOKUP($A9,従事者明細!$A$3:$I$40,6))</f>
        <v>0</v>
      </c>
      <c r="G9" s="33">
        <f>IF($A9="","",VLOOKUP($A9,従事者明細!$A$3:$I$40,7))</f>
        <v>0</v>
      </c>
      <c r="H9" s="24">
        <f>IF($A9="","",VLOOKUP($A9,従事者明細!$A$3:$I$40,8))</f>
        <v>0</v>
      </c>
      <c r="I9" s="24">
        <f>IF($A9="","",VLOOKUP($A9,従事者明細!$A$3:$I$40,9))</f>
        <v>0</v>
      </c>
    </row>
    <row r="10" spans="1:9" ht="30" customHeight="1">
      <c r="A10" s="32">
        <v>6</v>
      </c>
      <c r="B10" s="26">
        <f>IF($A10="","",VLOOKUP($A10,従事者明細!$A$3:$I$40,2))</f>
        <v>0</v>
      </c>
      <c r="C10" s="9">
        <f>IF($A10="","",VLOOKUP($A10,従事者明細!$A$3:$I$40,3))</f>
        <v>0</v>
      </c>
      <c r="D10" s="9">
        <f>IF($A10="","",VLOOKUP($A10,従事者明細!$A$3:$I$40,4))</f>
        <v>0</v>
      </c>
      <c r="E10" s="18">
        <f>IF($A10="","",VLOOKUP($A10,従事者明細!$A$3:$I$40,5))</f>
        <v>0</v>
      </c>
      <c r="F10" s="19">
        <f>IF($A10="","",VLOOKUP($A10,従事者明細!$A$3:$I$40,6))</f>
        <v>0</v>
      </c>
      <c r="G10" s="33">
        <f>IF($A10="","",VLOOKUP($A10,従事者明細!$A$3:$I$40,7))</f>
        <v>0</v>
      </c>
      <c r="H10" s="24">
        <f>IF($A10="","",VLOOKUP($A10,従事者明細!$A$3:$I$40,8))</f>
        <v>0</v>
      </c>
      <c r="I10" s="24">
        <f>IF($A10="","",VLOOKUP($A10,従事者明細!$A$3:$I$40,9))</f>
        <v>0</v>
      </c>
    </row>
    <row r="11" spans="1:9" ht="30" customHeight="1">
      <c r="A11" s="32"/>
      <c r="B11" s="26" t="str">
        <f>IF($A11="","",VLOOKUP($A11,従事者明細!$A$3:$I$40,2))</f>
        <v/>
      </c>
      <c r="C11" s="9" t="str">
        <f>IF($A11="","",VLOOKUP($A11,従事者明細!$A$3:$I$40,3))</f>
        <v/>
      </c>
      <c r="D11" s="9" t="str">
        <f>IF($A11="","",VLOOKUP($A11,従事者明細!$A$3:$I$40,4))</f>
        <v/>
      </c>
      <c r="E11" s="18" t="str">
        <f>IF($A11="","",VLOOKUP($A11,従事者明細!$A$3:$I$40,5))</f>
        <v/>
      </c>
      <c r="F11" s="19" t="str">
        <f>IF($A11="","",VLOOKUP($A11,従事者明細!$A$3:$I$40,6))</f>
        <v/>
      </c>
      <c r="G11" s="33" t="str">
        <f>IF($A11="","",VLOOKUP($A11,従事者明細!$A$3:$I$40,7))</f>
        <v/>
      </c>
      <c r="H11" s="24" t="str">
        <f>IF($A11="","",VLOOKUP($A11,従事者明細!$A$3:$I$40,8))</f>
        <v/>
      </c>
      <c r="I11" s="24" t="str">
        <f>IF($A11="","",VLOOKUP($A11,従事者明細!$A$3:$I$40,9))</f>
        <v/>
      </c>
    </row>
    <row r="12" spans="1:9" ht="30" hidden="1" customHeight="1">
      <c r="A12" s="32"/>
      <c r="B12" s="26" t="str">
        <f>IF($A12="","",VLOOKUP($A12,従事者明細!$A$3:$I$40,2))</f>
        <v/>
      </c>
      <c r="C12" s="9" t="str">
        <f>IF($A12="","",VLOOKUP($A12,従事者明細!$A$3:$I$40,3))</f>
        <v/>
      </c>
      <c r="D12" s="9" t="str">
        <f>IF($A12="","",VLOOKUP($A12,従事者明細!$A$3:$I$40,4))</f>
        <v/>
      </c>
      <c r="E12" s="18" t="str">
        <f>IF($A12="","",VLOOKUP($A12,従事者明細!$A$3:$I$40,5))</f>
        <v/>
      </c>
      <c r="F12" s="19" t="str">
        <f>IF($A12="","",VLOOKUP($A12,従事者明細!$A$3:$I$40,6))</f>
        <v/>
      </c>
      <c r="G12" s="33" t="str">
        <f>IF($A12="","",VLOOKUP($A12,従事者明細!$A$3:$I$40,7))</f>
        <v/>
      </c>
      <c r="H12" s="24" t="str">
        <f>IF($A12="","",VLOOKUP($A12,従事者明細!$A$3:$I$40,8))</f>
        <v/>
      </c>
      <c r="I12" s="24" t="str">
        <f>IF($A12="","",VLOOKUP($A12,従事者明細!$A$3:$I$40,9))</f>
        <v/>
      </c>
    </row>
    <row r="13" spans="1:9" ht="30" hidden="1" customHeight="1">
      <c r="A13" s="32"/>
      <c r="B13" s="26" t="str">
        <f>IF($A13="","",VLOOKUP($A13,従事者明細!$A$3:$I$40,2))</f>
        <v/>
      </c>
      <c r="C13" s="9" t="str">
        <f>IF($A13="","",VLOOKUP($A13,従事者明細!$A$3:$I$40,3))</f>
        <v/>
      </c>
      <c r="D13" s="9" t="str">
        <f>IF($A13="","",VLOOKUP($A13,従事者明細!$A$3:$I$40,4))</f>
        <v/>
      </c>
      <c r="E13" s="18" t="str">
        <f>IF($A13="","",VLOOKUP($A13,従事者明細!$A$3:$I$40,5))</f>
        <v/>
      </c>
      <c r="F13" s="19" t="str">
        <f>IF($A13="","",VLOOKUP($A13,従事者明細!$A$3:$I$40,6))</f>
        <v/>
      </c>
      <c r="G13" s="33" t="str">
        <f>IF($A13="","",VLOOKUP($A13,従事者明細!$A$3:$I$40,7))</f>
        <v/>
      </c>
      <c r="H13" s="24" t="str">
        <f>IF($A13="","",VLOOKUP($A13,従事者明細!$A$3:$I$40,8))</f>
        <v/>
      </c>
      <c r="I13" s="24" t="str">
        <f>IF($A13="","",VLOOKUP($A13,従事者明細!$A$3:$I$40,9))</f>
        <v/>
      </c>
    </row>
    <row r="14" spans="1:9" ht="30" hidden="1" customHeight="1">
      <c r="A14" s="32"/>
      <c r="B14" s="26" t="str">
        <f>IF($A14="","",VLOOKUP($A14,従事者明細!$A$3:$I$40,2))</f>
        <v/>
      </c>
      <c r="C14" s="9" t="str">
        <f>IF($A14="","",VLOOKUP($A14,従事者明細!$A$3:$I$40,3))</f>
        <v/>
      </c>
      <c r="D14" s="9" t="str">
        <f>IF($A14="","",VLOOKUP($A14,従事者明細!$A$3:$I$40,4))</f>
        <v/>
      </c>
      <c r="E14" s="18" t="str">
        <f>IF($A14="","",VLOOKUP($A14,従事者明細!$A$3:$I$40,5))</f>
        <v/>
      </c>
      <c r="F14" s="19" t="str">
        <f>IF($A14="","",VLOOKUP($A14,従事者明細!$A$3:$I$40,6))</f>
        <v/>
      </c>
      <c r="G14" s="33" t="str">
        <f>IF($A14="","",VLOOKUP($A14,従事者明細!$A$3:$I$40,7))</f>
        <v/>
      </c>
      <c r="H14" s="24" t="str">
        <f>IF($A14="","",VLOOKUP($A14,従事者明細!$A$3:$I$40,8))</f>
        <v/>
      </c>
      <c r="I14" s="24" t="str">
        <f>IF($A14="","",VLOOKUP($A14,従事者明細!$A$3:$I$40,9))</f>
        <v/>
      </c>
    </row>
    <row r="15" spans="1:9" ht="30" hidden="1" customHeight="1">
      <c r="A15" s="32"/>
      <c r="B15" s="26" t="str">
        <f>IF($A15="","",VLOOKUP($A15,従事者明細!$A$3:$I$40,2))</f>
        <v/>
      </c>
      <c r="C15" s="9" t="str">
        <f>IF($A15="","",VLOOKUP($A15,従事者明細!$A$3:$I$40,3))</f>
        <v/>
      </c>
      <c r="D15" s="9" t="str">
        <f>IF($A15="","",VLOOKUP($A15,従事者明細!$A$3:$I$40,4))</f>
        <v/>
      </c>
      <c r="E15" s="18" t="str">
        <f>IF($A15="","",VLOOKUP($A15,従事者明細!$A$3:$I$40,5))</f>
        <v/>
      </c>
      <c r="F15" s="19" t="str">
        <f>IF($A15="","",VLOOKUP($A15,従事者明細!$A$3:$I$40,6))</f>
        <v/>
      </c>
      <c r="G15" s="33" t="str">
        <f>IF($A15="","",VLOOKUP($A15,従事者明細!$A$3:$I$40,7))</f>
        <v/>
      </c>
      <c r="H15" s="24" t="str">
        <f>IF($A15="","",VLOOKUP($A15,従事者明細!$A$3:$I$40,8))</f>
        <v/>
      </c>
      <c r="I15" s="24" t="str">
        <f>IF($A15="","",VLOOKUP($A15,従事者明細!$A$3:$I$40,9))</f>
        <v/>
      </c>
    </row>
    <row r="16" spans="1:9" ht="30" hidden="1" customHeight="1">
      <c r="A16" s="32"/>
      <c r="B16" s="26" t="str">
        <f>IF($A16="","",VLOOKUP($A16,従事者明細!$A$3:$I$40,2))</f>
        <v/>
      </c>
      <c r="C16" s="9" t="str">
        <f>IF($A16="","",VLOOKUP($A16,従事者明細!$A$3:$I$40,3))</f>
        <v/>
      </c>
      <c r="D16" s="9" t="str">
        <f>IF($A16="","",VLOOKUP($A16,従事者明細!$A$3:$I$40,4))</f>
        <v/>
      </c>
      <c r="E16" s="18" t="str">
        <f>IF($A16="","",VLOOKUP($A16,従事者明細!$A$3:$I$40,5))</f>
        <v/>
      </c>
      <c r="F16" s="19" t="str">
        <f>IF($A16="","",VLOOKUP($A16,従事者明細!$A$3:$I$40,6))</f>
        <v/>
      </c>
      <c r="G16" s="33" t="str">
        <f>IF($A16="","",VLOOKUP($A16,従事者明細!$A$3:$I$40,7))</f>
        <v/>
      </c>
      <c r="H16" s="24" t="str">
        <f>IF($A16="","",VLOOKUP($A16,従事者明細!$A$3:$I$40,8))</f>
        <v/>
      </c>
      <c r="I16" s="24" t="str">
        <f>IF($A16="","",VLOOKUP($A16,従事者明細!$A$3:$I$40,9))</f>
        <v/>
      </c>
    </row>
    <row r="17" spans="1:10" ht="30" hidden="1" customHeight="1">
      <c r="A17" s="32"/>
      <c r="B17" s="26" t="str">
        <f>IF($A17="","",VLOOKUP($A17,従事者明細!$A$3:$I$40,2))</f>
        <v/>
      </c>
      <c r="C17" s="9" t="str">
        <f>IF($A17="","",VLOOKUP($A17,従事者明細!$A$3:$I$40,3))</f>
        <v/>
      </c>
      <c r="D17" s="9" t="str">
        <f>IF($A17="","",VLOOKUP($A17,従事者明細!$A$3:$I$40,4))</f>
        <v/>
      </c>
      <c r="E17" s="18" t="str">
        <f>IF($A17="","",VLOOKUP($A17,従事者明細!$A$3:$I$40,5))</f>
        <v/>
      </c>
      <c r="F17" s="19" t="str">
        <f>IF($A17="","",VLOOKUP($A17,従事者明細!$A$3:$I$40,6))</f>
        <v/>
      </c>
      <c r="G17" s="33" t="str">
        <f>IF($A17="","",VLOOKUP($A17,従事者明細!$A$3:$I$40,7))</f>
        <v/>
      </c>
      <c r="H17" s="24" t="str">
        <f>IF($A17="","",VLOOKUP($A17,従事者明細!$A$3:$I$40,8))</f>
        <v/>
      </c>
      <c r="I17" s="24" t="str">
        <f>IF($A17="","",VLOOKUP($A17,従事者明細!$A$3:$I$40,9))</f>
        <v/>
      </c>
    </row>
    <row r="18" spans="1:10" ht="30" hidden="1" customHeight="1">
      <c r="A18" s="32"/>
      <c r="B18" s="26" t="str">
        <f>IF($A18="","",VLOOKUP($A18,従事者明細!$A$3:$I$40,2))</f>
        <v/>
      </c>
      <c r="C18" s="9" t="str">
        <f>IF($A18="","",VLOOKUP($A18,従事者明細!$A$3:$I$40,3))</f>
        <v/>
      </c>
      <c r="D18" s="9" t="str">
        <f>IF($A18="","",VLOOKUP($A18,従事者明細!$A$3:$I$40,4))</f>
        <v/>
      </c>
      <c r="E18" s="18" t="str">
        <f>IF($A18="","",VLOOKUP($A18,従事者明細!$A$3:$I$40,5))</f>
        <v/>
      </c>
      <c r="F18" s="19" t="str">
        <f>IF($A18="","",VLOOKUP($A18,従事者明細!$A$3:$I$40,6))</f>
        <v/>
      </c>
      <c r="G18" s="33" t="str">
        <f>IF($A18="","",VLOOKUP($A18,従事者明細!$A$3:$I$40,7))</f>
        <v/>
      </c>
      <c r="H18" s="24" t="str">
        <f>IF($A18="","",VLOOKUP($A18,従事者明細!$A$3:$I$40,8))</f>
        <v/>
      </c>
      <c r="I18" s="24" t="str">
        <f>IF($A18="","",VLOOKUP($A18,従事者明細!$A$3:$I$40,9))</f>
        <v/>
      </c>
    </row>
    <row r="19" spans="1:10" ht="30" hidden="1" customHeight="1">
      <c r="A19" s="32"/>
      <c r="B19" s="26" t="str">
        <f>IF($A19="","",VLOOKUP($A19,従事者明細!$A$3:$I$40,2))</f>
        <v/>
      </c>
      <c r="C19" s="9" t="str">
        <f>IF($A19="","",VLOOKUP($A19,従事者明細!$A$3:$I$40,3))</f>
        <v/>
      </c>
      <c r="D19" s="9" t="str">
        <f>IF($A19="","",VLOOKUP($A19,従事者明細!$A$3:$I$40,4))</f>
        <v/>
      </c>
      <c r="E19" s="18" t="str">
        <f>IF($A19="","",VLOOKUP($A19,従事者明細!$A$3:$I$40,5))</f>
        <v/>
      </c>
      <c r="F19" s="19" t="str">
        <f>IF($A19="","",VLOOKUP($A19,従事者明細!$A$3:$I$40,6))</f>
        <v/>
      </c>
      <c r="G19" s="33" t="str">
        <f>IF($A19="","",VLOOKUP($A19,従事者明細!$A$3:$I$40,7))</f>
        <v/>
      </c>
      <c r="H19" s="24" t="str">
        <f>IF($A19="","",VLOOKUP($A19,従事者明細!$A$3:$I$40,8))</f>
        <v/>
      </c>
      <c r="I19" s="24" t="str">
        <f>IF($A19="","",VLOOKUP($A19,従事者明細!$A$3:$I$40,9))</f>
        <v/>
      </c>
    </row>
    <row r="20" spans="1:10" ht="30" hidden="1" customHeight="1">
      <c r="A20" s="32"/>
      <c r="B20" s="26" t="str">
        <f>IF($A20="","",VLOOKUP($A20,従事者明細!$A$3:$I$40,2))</f>
        <v/>
      </c>
      <c r="C20" s="9" t="str">
        <f>IF($A20="","",VLOOKUP($A20,従事者明細!$A$3:$I$40,3))</f>
        <v/>
      </c>
      <c r="D20" s="9" t="str">
        <f>IF($A20="","",VLOOKUP($A20,従事者明細!$A$3:$I$40,4))</f>
        <v/>
      </c>
      <c r="E20" s="18" t="str">
        <f>IF($A20="","",VLOOKUP($A20,従事者明細!$A$3:$I$40,5))</f>
        <v/>
      </c>
      <c r="F20" s="19" t="str">
        <f>IF($A20="","",VLOOKUP($A20,従事者明細!$A$3:$I$40,6))</f>
        <v/>
      </c>
      <c r="G20" s="33" t="str">
        <f>IF($A20="","",VLOOKUP($A20,従事者明細!$A$3:$I$40,7))</f>
        <v/>
      </c>
      <c r="H20" s="24" t="str">
        <f>IF($A20="","",VLOOKUP($A20,従事者明細!$A$3:$I$40,8))</f>
        <v/>
      </c>
      <c r="I20" s="24" t="str">
        <f>IF($A20="","",VLOOKUP($A20,従事者明細!$A$3:$I$40,9))</f>
        <v/>
      </c>
    </row>
    <row r="21" spans="1:10" ht="30" hidden="1" customHeight="1">
      <c r="A21" s="32"/>
      <c r="B21" s="26" t="str">
        <f>IF($A21="","",VLOOKUP($A21,従事者明細!$A$3:$I$40,2))</f>
        <v/>
      </c>
      <c r="C21" s="9" t="str">
        <f>IF($A21="","",VLOOKUP($A21,従事者明細!$A$3:$I$40,3))</f>
        <v/>
      </c>
      <c r="D21" s="9" t="str">
        <f>IF($A21="","",VLOOKUP($A21,従事者明細!$A$3:$I$40,4))</f>
        <v/>
      </c>
      <c r="E21" s="18" t="str">
        <f>IF($A21="","",VLOOKUP($A21,従事者明細!$A$3:$I$40,5))</f>
        <v/>
      </c>
      <c r="F21" s="19" t="str">
        <f>IF($A21="","",VLOOKUP($A21,従事者明細!$A$3:$I$40,6))</f>
        <v/>
      </c>
      <c r="G21" s="33" t="str">
        <f>IF($A21="","",VLOOKUP($A21,従事者明細!$A$3:$I$40,7))</f>
        <v/>
      </c>
      <c r="H21" s="24" t="str">
        <f>IF($A21="","",VLOOKUP($A21,従事者明細!$A$3:$I$40,8))</f>
        <v/>
      </c>
      <c r="I21" s="24" t="str">
        <f>IF($A21="","",VLOOKUP($A21,従事者明細!$A$3:$I$40,9))</f>
        <v/>
      </c>
    </row>
    <row r="22" spans="1:10" ht="30" hidden="1" customHeight="1">
      <c r="A22" s="32"/>
      <c r="B22" s="26" t="str">
        <f>IF($A22="","",VLOOKUP($A22,従事者明細!$A$3:$I$40,2))</f>
        <v/>
      </c>
      <c r="C22" s="9" t="str">
        <f>IF($A22="","",VLOOKUP($A22,従事者明細!$A$3:$I$40,3))</f>
        <v/>
      </c>
      <c r="D22" s="9" t="str">
        <f>IF($A22="","",VLOOKUP($A22,従事者明細!$A$3:$I$40,4))</f>
        <v/>
      </c>
      <c r="E22" s="18" t="str">
        <f>IF($A22="","",VLOOKUP($A22,従事者明細!$A$3:$I$40,5))</f>
        <v/>
      </c>
      <c r="F22" s="19" t="str">
        <f>IF($A22="","",VLOOKUP($A22,従事者明細!$A$3:$I$40,6))</f>
        <v/>
      </c>
      <c r="G22" s="33" t="str">
        <f>IF($A22="","",VLOOKUP($A22,従事者明細!$A$3:$I$40,7))</f>
        <v/>
      </c>
      <c r="H22" s="24" t="str">
        <f>IF($A22="","",VLOOKUP($A22,従事者明細!$A$3:$I$40,8))</f>
        <v/>
      </c>
      <c r="I22" s="24" t="str">
        <f>IF($A22="","",VLOOKUP($A22,従事者明細!$A$3:$I$40,9))</f>
        <v/>
      </c>
    </row>
    <row r="23" spans="1:10" ht="30" hidden="1" customHeight="1">
      <c r="A23" s="32"/>
      <c r="B23" s="26" t="str">
        <f>IF($A23="","",VLOOKUP($A23,従事者明細!$A$3:$I$40,2))</f>
        <v/>
      </c>
      <c r="C23" s="9" t="str">
        <f>IF($A23="","",VLOOKUP($A23,従事者明細!$A$3:$I$40,3))</f>
        <v/>
      </c>
      <c r="D23" s="9" t="str">
        <f>IF($A23="","",VLOOKUP($A23,従事者明細!$A$3:$I$40,4))</f>
        <v/>
      </c>
      <c r="E23" s="18" t="str">
        <f>IF($A23="","",VLOOKUP($A23,従事者明細!$A$3:$I$40,5))</f>
        <v/>
      </c>
      <c r="F23" s="19" t="str">
        <f>IF($A23="","",VLOOKUP($A23,従事者明細!$A$3:$I$40,6))</f>
        <v/>
      </c>
      <c r="G23" s="33" t="str">
        <f>IF($A23="","",VLOOKUP($A23,従事者明細!$A$3:$I$40,7))</f>
        <v/>
      </c>
      <c r="H23" s="24" t="str">
        <f>IF($A23="","",VLOOKUP($A23,従事者明細!$A$3:$I$40,8))</f>
        <v/>
      </c>
      <c r="I23" s="24" t="str">
        <f>IF($A23="","",VLOOKUP($A23,従事者明細!$A$3:$I$40,9))</f>
        <v/>
      </c>
    </row>
    <row r="24" spans="1:10" ht="30" customHeight="1">
      <c r="A24" s="32"/>
      <c r="B24" s="26" t="str">
        <f>IF($A24="","",VLOOKUP($A24,従事者明細!$A$3:$I$40,2))</f>
        <v/>
      </c>
      <c r="C24" s="9" t="str">
        <f>IF($A24="","",VLOOKUP($A24,従事者明細!$A$3:$I$40,3))</f>
        <v/>
      </c>
      <c r="D24" s="9" t="str">
        <f>IF($A24="","",VLOOKUP($A24,従事者明細!$A$3:$I$40,4))</f>
        <v/>
      </c>
      <c r="E24" s="18" t="str">
        <f>IF($A24="","",VLOOKUP($A24,従事者明細!$A$3:$I$40,5))</f>
        <v/>
      </c>
      <c r="F24" s="19" t="str">
        <f>IF($A24="","",VLOOKUP($A24,従事者明細!$A$3:$I$40,6))</f>
        <v/>
      </c>
      <c r="G24" s="33" t="str">
        <f>IF($A24="","",VLOOKUP($A24,従事者明細!$A$3:$I$40,7))</f>
        <v/>
      </c>
      <c r="H24" s="24" t="str">
        <f>IF($A24="","",VLOOKUP($A24,従事者明細!$A$3:$I$40,8))</f>
        <v/>
      </c>
      <c r="I24" s="24" t="str">
        <f>IF($A24="","",VLOOKUP($A24,従事者明細!$A$3:$I$40,9))</f>
        <v/>
      </c>
    </row>
    <row r="25" spans="1:10">
      <c r="B25" s="14"/>
      <c r="C25" s="14"/>
      <c r="D25" s="14"/>
      <c r="E25" s="14"/>
      <c r="F25" s="14"/>
      <c r="G25" s="14"/>
      <c r="H25" s="14"/>
      <c r="I25" s="14"/>
      <c r="J25" s="16"/>
    </row>
    <row r="26" spans="1:10">
      <c r="B26" s="13" t="s">
        <v>38</v>
      </c>
      <c r="C26" s="13"/>
      <c r="D26" s="13"/>
      <c r="E26" s="14"/>
      <c r="F26" s="14"/>
      <c r="G26" s="13"/>
      <c r="H26" s="13"/>
      <c r="I26" s="14"/>
    </row>
    <row r="27" spans="1:10">
      <c r="B27" s="370" t="s">
        <v>39</v>
      </c>
      <c r="C27" s="370"/>
      <c r="D27" s="370"/>
      <c r="E27" s="370"/>
      <c r="F27" s="370"/>
      <c r="G27" s="370"/>
      <c r="H27" s="370"/>
      <c r="I27" s="370"/>
    </row>
    <row r="28" spans="1:10">
      <c r="B28" s="15" t="s">
        <v>213</v>
      </c>
    </row>
    <row r="29" spans="1:10">
      <c r="B29" s="15" t="s">
        <v>182</v>
      </c>
    </row>
  </sheetData>
  <mergeCells count="3">
    <mergeCell ref="B2:I2"/>
    <mergeCell ref="B3:I3"/>
    <mergeCell ref="B27:I27"/>
  </mergeCells>
  <phoneticPr fontId="2"/>
  <printOptions horizontalCentered="1"/>
  <pageMargins left="0.43307086614173229" right="0.23622047244094491" top="0.43307086614173229" bottom="0.74803149606299213" header="0.31496062992125984" footer="0.31496062992125984"/>
  <pageSetup paperSize="9"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26"/>
  <sheetViews>
    <sheetView showGridLines="0" view="pageBreakPreview" zoomScaleNormal="100" zoomScaleSheetLayoutView="100" workbookViewId="0">
      <selection activeCell="K3" sqref="K3"/>
    </sheetView>
  </sheetViews>
  <sheetFormatPr defaultRowHeight="12"/>
  <cols>
    <col min="1" max="1" width="7.5" style="34" customWidth="1"/>
    <col min="2" max="2" width="8.25" style="34" customWidth="1"/>
    <col min="3" max="3" width="4.875" style="34" customWidth="1"/>
    <col min="4" max="4" width="32.125" style="34" customWidth="1"/>
    <col min="5" max="8" width="17" style="34" customWidth="1"/>
    <col min="9" max="9" width="6.375" style="34" customWidth="1"/>
    <col min="10" max="256" width="9" style="34"/>
    <col min="257" max="257" width="7.5" style="34" customWidth="1"/>
    <col min="258" max="258" width="8.25" style="34" customWidth="1"/>
    <col min="259" max="259" width="4.875" style="34" customWidth="1"/>
    <col min="260" max="260" width="32.125" style="34" customWidth="1"/>
    <col min="261" max="264" width="17" style="34" customWidth="1"/>
    <col min="265" max="265" width="6.375" style="34" customWidth="1"/>
    <col min="266" max="512" width="9" style="34"/>
    <col min="513" max="513" width="7.5" style="34" customWidth="1"/>
    <col min="514" max="514" width="8.25" style="34" customWidth="1"/>
    <col min="515" max="515" width="4.875" style="34" customWidth="1"/>
    <col min="516" max="516" width="32.125" style="34" customWidth="1"/>
    <col min="517" max="520" width="17" style="34" customWidth="1"/>
    <col min="521" max="521" width="6.375" style="34" customWidth="1"/>
    <col min="522" max="768" width="9" style="34"/>
    <col min="769" max="769" width="7.5" style="34" customWidth="1"/>
    <col min="770" max="770" width="8.25" style="34" customWidth="1"/>
    <col min="771" max="771" width="4.875" style="34" customWidth="1"/>
    <col min="772" max="772" width="32.125" style="34" customWidth="1"/>
    <col min="773" max="776" width="17" style="34" customWidth="1"/>
    <col min="777" max="777" width="6.375" style="34" customWidth="1"/>
    <col min="778" max="1024" width="9" style="34"/>
    <col min="1025" max="1025" width="7.5" style="34" customWidth="1"/>
    <col min="1026" max="1026" width="8.25" style="34" customWidth="1"/>
    <col min="1027" max="1027" width="4.875" style="34" customWidth="1"/>
    <col min="1028" max="1028" width="32.125" style="34" customWidth="1"/>
    <col min="1029" max="1032" width="17" style="34" customWidth="1"/>
    <col min="1033" max="1033" width="6.375" style="34" customWidth="1"/>
    <col min="1034" max="1280" width="9" style="34"/>
    <col min="1281" max="1281" width="7.5" style="34" customWidth="1"/>
    <col min="1282" max="1282" width="8.25" style="34" customWidth="1"/>
    <col min="1283" max="1283" width="4.875" style="34" customWidth="1"/>
    <col min="1284" max="1284" width="32.125" style="34" customWidth="1"/>
    <col min="1285" max="1288" width="17" style="34" customWidth="1"/>
    <col min="1289" max="1289" width="6.375" style="34" customWidth="1"/>
    <col min="1290" max="1536" width="9" style="34"/>
    <col min="1537" max="1537" width="7.5" style="34" customWidth="1"/>
    <col min="1538" max="1538" width="8.25" style="34" customWidth="1"/>
    <col min="1539" max="1539" width="4.875" style="34" customWidth="1"/>
    <col min="1540" max="1540" width="32.125" style="34" customWidth="1"/>
    <col min="1541" max="1544" width="17" style="34" customWidth="1"/>
    <col min="1545" max="1545" width="6.375" style="34" customWidth="1"/>
    <col min="1546" max="1792" width="9" style="34"/>
    <col min="1793" max="1793" width="7.5" style="34" customWidth="1"/>
    <col min="1794" max="1794" width="8.25" style="34" customWidth="1"/>
    <col min="1795" max="1795" width="4.875" style="34" customWidth="1"/>
    <col min="1796" max="1796" width="32.125" style="34" customWidth="1"/>
    <col min="1797" max="1800" width="17" style="34" customWidth="1"/>
    <col min="1801" max="1801" width="6.375" style="34" customWidth="1"/>
    <col min="1802" max="2048" width="9" style="34"/>
    <col min="2049" max="2049" width="7.5" style="34" customWidth="1"/>
    <col min="2050" max="2050" width="8.25" style="34" customWidth="1"/>
    <col min="2051" max="2051" width="4.875" style="34" customWidth="1"/>
    <col min="2052" max="2052" width="32.125" style="34" customWidth="1"/>
    <col min="2053" max="2056" width="17" style="34" customWidth="1"/>
    <col min="2057" max="2057" width="6.375" style="34" customWidth="1"/>
    <col min="2058" max="2304" width="9" style="34"/>
    <col min="2305" max="2305" width="7.5" style="34" customWidth="1"/>
    <col min="2306" max="2306" width="8.25" style="34" customWidth="1"/>
    <col min="2307" max="2307" width="4.875" style="34" customWidth="1"/>
    <col min="2308" max="2308" width="32.125" style="34" customWidth="1"/>
    <col min="2309" max="2312" width="17" style="34" customWidth="1"/>
    <col min="2313" max="2313" width="6.375" style="34" customWidth="1"/>
    <col min="2314" max="2560" width="9" style="34"/>
    <col min="2561" max="2561" width="7.5" style="34" customWidth="1"/>
    <col min="2562" max="2562" width="8.25" style="34" customWidth="1"/>
    <col min="2563" max="2563" width="4.875" style="34" customWidth="1"/>
    <col min="2564" max="2564" width="32.125" style="34" customWidth="1"/>
    <col min="2565" max="2568" width="17" style="34" customWidth="1"/>
    <col min="2569" max="2569" width="6.375" style="34" customWidth="1"/>
    <col min="2570" max="2816" width="9" style="34"/>
    <col min="2817" max="2817" width="7.5" style="34" customWidth="1"/>
    <col min="2818" max="2818" width="8.25" style="34" customWidth="1"/>
    <col min="2819" max="2819" width="4.875" style="34" customWidth="1"/>
    <col min="2820" max="2820" width="32.125" style="34" customWidth="1"/>
    <col min="2821" max="2824" width="17" style="34" customWidth="1"/>
    <col min="2825" max="2825" width="6.375" style="34" customWidth="1"/>
    <col min="2826" max="3072" width="9" style="34"/>
    <col min="3073" max="3073" width="7.5" style="34" customWidth="1"/>
    <col min="3074" max="3074" width="8.25" style="34" customWidth="1"/>
    <col min="3075" max="3075" width="4.875" style="34" customWidth="1"/>
    <col min="3076" max="3076" width="32.125" style="34" customWidth="1"/>
    <col min="3077" max="3080" width="17" style="34" customWidth="1"/>
    <col min="3081" max="3081" width="6.375" style="34" customWidth="1"/>
    <col min="3082" max="3328" width="9" style="34"/>
    <col min="3329" max="3329" width="7.5" style="34" customWidth="1"/>
    <col min="3330" max="3330" width="8.25" style="34" customWidth="1"/>
    <col min="3331" max="3331" width="4.875" style="34" customWidth="1"/>
    <col min="3332" max="3332" width="32.125" style="34" customWidth="1"/>
    <col min="3333" max="3336" width="17" style="34" customWidth="1"/>
    <col min="3337" max="3337" width="6.375" style="34" customWidth="1"/>
    <col min="3338" max="3584" width="9" style="34"/>
    <col min="3585" max="3585" width="7.5" style="34" customWidth="1"/>
    <col min="3586" max="3586" width="8.25" style="34" customWidth="1"/>
    <col min="3587" max="3587" width="4.875" style="34" customWidth="1"/>
    <col min="3588" max="3588" width="32.125" style="34" customWidth="1"/>
    <col min="3589" max="3592" width="17" style="34" customWidth="1"/>
    <col min="3593" max="3593" width="6.375" style="34" customWidth="1"/>
    <col min="3594" max="3840" width="9" style="34"/>
    <col min="3841" max="3841" width="7.5" style="34" customWidth="1"/>
    <col min="3842" max="3842" width="8.25" style="34" customWidth="1"/>
    <col min="3843" max="3843" width="4.875" style="34" customWidth="1"/>
    <col min="3844" max="3844" width="32.125" style="34" customWidth="1"/>
    <col min="3845" max="3848" width="17" style="34" customWidth="1"/>
    <col min="3849" max="3849" width="6.375" style="34" customWidth="1"/>
    <col min="3850" max="4096" width="9" style="34"/>
    <col min="4097" max="4097" width="7.5" style="34" customWidth="1"/>
    <col min="4098" max="4098" width="8.25" style="34" customWidth="1"/>
    <col min="4099" max="4099" width="4.875" style="34" customWidth="1"/>
    <col min="4100" max="4100" width="32.125" style="34" customWidth="1"/>
    <col min="4101" max="4104" width="17" style="34" customWidth="1"/>
    <col min="4105" max="4105" width="6.375" style="34" customWidth="1"/>
    <col min="4106" max="4352" width="9" style="34"/>
    <col min="4353" max="4353" width="7.5" style="34" customWidth="1"/>
    <col min="4354" max="4354" width="8.25" style="34" customWidth="1"/>
    <col min="4355" max="4355" width="4.875" style="34" customWidth="1"/>
    <col min="4356" max="4356" width="32.125" style="34" customWidth="1"/>
    <col min="4357" max="4360" width="17" style="34" customWidth="1"/>
    <col min="4361" max="4361" width="6.375" style="34" customWidth="1"/>
    <col min="4362" max="4608" width="9" style="34"/>
    <col min="4609" max="4609" width="7.5" style="34" customWidth="1"/>
    <col min="4610" max="4610" width="8.25" style="34" customWidth="1"/>
    <col min="4611" max="4611" width="4.875" style="34" customWidth="1"/>
    <col min="4612" max="4612" width="32.125" style="34" customWidth="1"/>
    <col min="4613" max="4616" width="17" style="34" customWidth="1"/>
    <col min="4617" max="4617" width="6.375" style="34" customWidth="1"/>
    <col min="4618" max="4864" width="9" style="34"/>
    <col min="4865" max="4865" width="7.5" style="34" customWidth="1"/>
    <col min="4866" max="4866" width="8.25" style="34" customWidth="1"/>
    <col min="4867" max="4867" width="4.875" style="34" customWidth="1"/>
    <col min="4868" max="4868" width="32.125" style="34" customWidth="1"/>
    <col min="4869" max="4872" width="17" style="34" customWidth="1"/>
    <col min="4873" max="4873" width="6.375" style="34" customWidth="1"/>
    <col min="4874" max="5120" width="9" style="34"/>
    <col min="5121" max="5121" width="7.5" style="34" customWidth="1"/>
    <col min="5122" max="5122" width="8.25" style="34" customWidth="1"/>
    <col min="5123" max="5123" width="4.875" style="34" customWidth="1"/>
    <col min="5124" max="5124" width="32.125" style="34" customWidth="1"/>
    <col min="5125" max="5128" width="17" style="34" customWidth="1"/>
    <col min="5129" max="5129" width="6.375" style="34" customWidth="1"/>
    <col min="5130" max="5376" width="9" style="34"/>
    <col min="5377" max="5377" width="7.5" style="34" customWidth="1"/>
    <col min="5378" max="5378" width="8.25" style="34" customWidth="1"/>
    <col min="5379" max="5379" width="4.875" style="34" customWidth="1"/>
    <col min="5380" max="5380" width="32.125" style="34" customWidth="1"/>
    <col min="5381" max="5384" width="17" style="34" customWidth="1"/>
    <col min="5385" max="5385" width="6.375" style="34" customWidth="1"/>
    <col min="5386" max="5632" width="9" style="34"/>
    <col min="5633" max="5633" width="7.5" style="34" customWidth="1"/>
    <col min="5634" max="5634" width="8.25" style="34" customWidth="1"/>
    <col min="5635" max="5635" width="4.875" style="34" customWidth="1"/>
    <col min="5636" max="5636" width="32.125" style="34" customWidth="1"/>
    <col min="5637" max="5640" width="17" style="34" customWidth="1"/>
    <col min="5641" max="5641" width="6.375" style="34" customWidth="1"/>
    <col min="5642" max="5888" width="9" style="34"/>
    <col min="5889" max="5889" width="7.5" style="34" customWidth="1"/>
    <col min="5890" max="5890" width="8.25" style="34" customWidth="1"/>
    <col min="5891" max="5891" width="4.875" style="34" customWidth="1"/>
    <col min="5892" max="5892" width="32.125" style="34" customWidth="1"/>
    <col min="5893" max="5896" width="17" style="34" customWidth="1"/>
    <col min="5897" max="5897" width="6.375" style="34" customWidth="1"/>
    <col min="5898" max="6144" width="9" style="34"/>
    <col min="6145" max="6145" width="7.5" style="34" customWidth="1"/>
    <col min="6146" max="6146" width="8.25" style="34" customWidth="1"/>
    <col min="6147" max="6147" width="4.875" style="34" customWidth="1"/>
    <col min="6148" max="6148" width="32.125" style="34" customWidth="1"/>
    <col min="6149" max="6152" width="17" style="34" customWidth="1"/>
    <col min="6153" max="6153" width="6.375" style="34" customWidth="1"/>
    <col min="6154" max="6400" width="9" style="34"/>
    <col min="6401" max="6401" width="7.5" style="34" customWidth="1"/>
    <col min="6402" max="6402" width="8.25" style="34" customWidth="1"/>
    <col min="6403" max="6403" width="4.875" style="34" customWidth="1"/>
    <col min="6404" max="6404" width="32.125" style="34" customWidth="1"/>
    <col min="6405" max="6408" width="17" style="34" customWidth="1"/>
    <col min="6409" max="6409" width="6.375" style="34" customWidth="1"/>
    <col min="6410" max="6656" width="9" style="34"/>
    <col min="6657" max="6657" width="7.5" style="34" customWidth="1"/>
    <col min="6658" max="6658" width="8.25" style="34" customWidth="1"/>
    <col min="6659" max="6659" width="4.875" style="34" customWidth="1"/>
    <col min="6660" max="6660" width="32.125" style="34" customWidth="1"/>
    <col min="6661" max="6664" width="17" style="34" customWidth="1"/>
    <col min="6665" max="6665" width="6.375" style="34" customWidth="1"/>
    <col min="6666" max="6912" width="9" style="34"/>
    <col min="6913" max="6913" width="7.5" style="34" customWidth="1"/>
    <col min="6914" max="6914" width="8.25" style="34" customWidth="1"/>
    <col min="6915" max="6915" width="4.875" style="34" customWidth="1"/>
    <col min="6916" max="6916" width="32.125" style="34" customWidth="1"/>
    <col min="6917" max="6920" width="17" style="34" customWidth="1"/>
    <col min="6921" max="6921" width="6.375" style="34" customWidth="1"/>
    <col min="6922" max="7168" width="9" style="34"/>
    <col min="7169" max="7169" width="7.5" style="34" customWidth="1"/>
    <col min="7170" max="7170" width="8.25" style="34" customWidth="1"/>
    <col min="7171" max="7171" width="4.875" style="34" customWidth="1"/>
    <col min="7172" max="7172" width="32.125" style="34" customWidth="1"/>
    <col min="7173" max="7176" width="17" style="34" customWidth="1"/>
    <col min="7177" max="7177" width="6.375" style="34" customWidth="1"/>
    <col min="7178" max="7424" width="9" style="34"/>
    <col min="7425" max="7425" width="7.5" style="34" customWidth="1"/>
    <col min="7426" max="7426" width="8.25" style="34" customWidth="1"/>
    <col min="7427" max="7427" width="4.875" style="34" customWidth="1"/>
    <col min="7428" max="7428" width="32.125" style="34" customWidth="1"/>
    <col min="7429" max="7432" width="17" style="34" customWidth="1"/>
    <col min="7433" max="7433" width="6.375" style="34" customWidth="1"/>
    <col min="7434" max="7680" width="9" style="34"/>
    <col min="7681" max="7681" width="7.5" style="34" customWidth="1"/>
    <col min="7682" max="7682" width="8.25" style="34" customWidth="1"/>
    <col min="7683" max="7683" width="4.875" style="34" customWidth="1"/>
    <col min="7684" max="7684" width="32.125" style="34" customWidth="1"/>
    <col min="7685" max="7688" width="17" style="34" customWidth="1"/>
    <col min="7689" max="7689" width="6.375" style="34" customWidth="1"/>
    <col min="7690" max="7936" width="9" style="34"/>
    <col min="7937" max="7937" width="7.5" style="34" customWidth="1"/>
    <col min="7938" max="7938" width="8.25" style="34" customWidth="1"/>
    <col min="7939" max="7939" width="4.875" style="34" customWidth="1"/>
    <col min="7940" max="7940" width="32.125" style="34" customWidth="1"/>
    <col min="7941" max="7944" width="17" style="34" customWidth="1"/>
    <col min="7945" max="7945" width="6.375" style="34" customWidth="1"/>
    <col min="7946" max="8192" width="9" style="34"/>
    <col min="8193" max="8193" width="7.5" style="34" customWidth="1"/>
    <col min="8194" max="8194" width="8.25" style="34" customWidth="1"/>
    <col min="8195" max="8195" width="4.875" style="34" customWidth="1"/>
    <col min="8196" max="8196" width="32.125" style="34" customWidth="1"/>
    <col min="8197" max="8200" width="17" style="34" customWidth="1"/>
    <col min="8201" max="8201" width="6.375" style="34" customWidth="1"/>
    <col min="8202" max="8448" width="9" style="34"/>
    <col min="8449" max="8449" width="7.5" style="34" customWidth="1"/>
    <col min="8450" max="8450" width="8.25" style="34" customWidth="1"/>
    <col min="8451" max="8451" width="4.875" style="34" customWidth="1"/>
    <col min="8452" max="8452" width="32.125" style="34" customWidth="1"/>
    <col min="8453" max="8456" width="17" style="34" customWidth="1"/>
    <col min="8457" max="8457" width="6.375" style="34" customWidth="1"/>
    <col min="8458" max="8704" width="9" style="34"/>
    <col min="8705" max="8705" width="7.5" style="34" customWidth="1"/>
    <col min="8706" max="8706" width="8.25" style="34" customWidth="1"/>
    <col min="8707" max="8707" width="4.875" style="34" customWidth="1"/>
    <col min="8708" max="8708" width="32.125" style="34" customWidth="1"/>
    <col min="8709" max="8712" width="17" style="34" customWidth="1"/>
    <col min="8713" max="8713" width="6.375" style="34" customWidth="1"/>
    <col min="8714" max="8960" width="9" style="34"/>
    <col min="8961" max="8961" width="7.5" style="34" customWidth="1"/>
    <col min="8962" max="8962" width="8.25" style="34" customWidth="1"/>
    <col min="8963" max="8963" width="4.875" style="34" customWidth="1"/>
    <col min="8964" max="8964" width="32.125" style="34" customWidth="1"/>
    <col min="8965" max="8968" width="17" style="34" customWidth="1"/>
    <col min="8969" max="8969" width="6.375" style="34" customWidth="1"/>
    <col min="8970" max="9216" width="9" style="34"/>
    <col min="9217" max="9217" width="7.5" style="34" customWidth="1"/>
    <col min="9218" max="9218" width="8.25" style="34" customWidth="1"/>
    <col min="9219" max="9219" width="4.875" style="34" customWidth="1"/>
    <col min="9220" max="9220" width="32.125" style="34" customWidth="1"/>
    <col min="9221" max="9224" width="17" style="34" customWidth="1"/>
    <col min="9225" max="9225" width="6.375" style="34" customWidth="1"/>
    <col min="9226" max="9472" width="9" style="34"/>
    <col min="9473" max="9473" width="7.5" style="34" customWidth="1"/>
    <col min="9474" max="9474" width="8.25" style="34" customWidth="1"/>
    <col min="9475" max="9475" width="4.875" style="34" customWidth="1"/>
    <col min="9476" max="9476" width="32.125" style="34" customWidth="1"/>
    <col min="9477" max="9480" width="17" style="34" customWidth="1"/>
    <col min="9481" max="9481" width="6.375" style="34" customWidth="1"/>
    <col min="9482" max="9728" width="9" style="34"/>
    <col min="9729" max="9729" width="7.5" style="34" customWidth="1"/>
    <col min="9730" max="9730" width="8.25" style="34" customWidth="1"/>
    <col min="9731" max="9731" width="4.875" style="34" customWidth="1"/>
    <col min="9732" max="9732" width="32.125" style="34" customWidth="1"/>
    <col min="9733" max="9736" width="17" style="34" customWidth="1"/>
    <col min="9737" max="9737" width="6.375" style="34" customWidth="1"/>
    <col min="9738" max="9984" width="9" style="34"/>
    <col min="9985" max="9985" width="7.5" style="34" customWidth="1"/>
    <col min="9986" max="9986" width="8.25" style="34" customWidth="1"/>
    <col min="9987" max="9987" width="4.875" style="34" customWidth="1"/>
    <col min="9988" max="9988" width="32.125" style="34" customWidth="1"/>
    <col min="9989" max="9992" width="17" style="34" customWidth="1"/>
    <col min="9993" max="9993" width="6.375" style="34" customWidth="1"/>
    <col min="9994" max="10240" width="9" style="34"/>
    <col min="10241" max="10241" width="7.5" style="34" customWidth="1"/>
    <col min="10242" max="10242" width="8.25" style="34" customWidth="1"/>
    <col min="10243" max="10243" width="4.875" style="34" customWidth="1"/>
    <col min="10244" max="10244" width="32.125" style="34" customWidth="1"/>
    <col min="10245" max="10248" width="17" style="34" customWidth="1"/>
    <col min="10249" max="10249" width="6.375" style="34" customWidth="1"/>
    <col min="10250" max="10496" width="9" style="34"/>
    <col min="10497" max="10497" width="7.5" style="34" customWidth="1"/>
    <col min="10498" max="10498" width="8.25" style="34" customWidth="1"/>
    <col min="10499" max="10499" width="4.875" style="34" customWidth="1"/>
    <col min="10500" max="10500" width="32.125" style="34" customWidth="1"/>
    <col min="10501" max="10504" width="17" style="34" customWidth="1"/>
    <col min="10505" max="10505" width="6.375" style="34" customWidth="1"/>
    <col min="10506" max="10752" width="9" style="34"/>
    <col min="10753" max="10753" width="7.5" style="34" customWidth="1"/>
    <col min="10754" max="10754" width="8.25" style="34" customWidth="1"/>
    <col min="10755" max="10755" width="4.875" style="34" customWidth="1"/>
    <col min="10756" max="10756" width="32.125" style="34" customWidth="1"/>
    <col min="10757" max="10760" width="17" style="34" customWidth="1"/>
    <col min="10761" max="10761" width="6.375" style="34" customWidth="1"/>
    <col min="10762" max="11008" width="9" style="34"/>
    <col min="11009" max="11009" width="7.5" style="34" customWidth="1"/>
    <col min="11010" max="11010" width="8.25" style="34" customWidth="1"/>
    <col min="11011" max="11011" width="4.875" style="34" customWidth="1"/>
    <col min="11012" max="11012" width="32.125" style="34" customWidth="1"/>
    <col min="11013" max="11016" width="17" style="34" customWidth="1"/>
    <col min="11017" max="11017" width="6.375" style="34" customWidth="1"/>
    <col min="11018" max="11264" width="9" style="34"/>
    <col min="11265" max="11265" width="7.5" style="34" customWidth="1"/>
    <col min="11266" max="11266" width="8.25" style="34" customWidth="1"/>
    <col min="11267" max="11267" width="4.875" style="34" customWidth="1"/>
    <col min="11268" max="11268" width="32.125" style="34" customWidth="1"/>
    <col min="11269" max="11272" width="17" style="34" customWidth="1"/>
    <col min="11273" max="11273" width="6.375" style="34" customWidth="1"/>
    <col min="11274" max="11520" width="9" style="34"/>
    <col min="11521" max="11521" width="7.5" style="34" customWidth="1"/>
    <col min="11522" max="11522" width="8.25" style="34" customWidth="1"/>
    <col min="11523" max="11523" width="4.875" style="34" customWidth="1"/>
    <col min="11524" max="11524" width="32.125" style="34" customWidth="1"/>
    <col min="11525" max="11528" width="17" style="34" customWidth="1"/>
    <col min="11529" max="11529" width="6.375" style="34" customWidth="1"/>
    <col min="11530" max="11776" width="9" style="34"/>
    <col min="11777" max="11777" width="7.5" style="34" customWidth="1"/>
    <col min="11778" max="11778" width="8.25" style="34" customWidth="1"/>
    <col min="11779" max="11779" width="4.875" style="34" customWidth="1"/>
    <col min="11780" max="11780" width="32.125" style="34" customWidth="1"/>
    <col min="11781" max="11784" width="17" style="34" customWidth="1"/>
    <col min="11785" max="11785" width="6.375" style="34" customWidth="1"/>
    <col min="11786" max="12032" width="9" style="34"/>
    <col min="12033" max="12033" width="7.5" style="34" customWidth="1"/>
    <col min="12034" max="12034" width="8.25" style="34" customWidth="1"/>
    <col min="12035" max="12035" width="4.875" style="34" customWidth="1"/>
    <col min="12036" max="12036" width="32.125" style="34" customWidth="1"/>
    <col min="12037" max="12040" width="17" style="34" customWidth="1"/>
    <col min="12041" max="12041" width="6.375" style="34" customWidth="1"/>
    <col min="12042" max="12288" width="9" style="34"/>
    <col min="12289" max="12289" width="7.5" style="34" customWidth="1"/>
    <col min="12290" max="12290" width="8.25" style="34" customWidth="1"/>
    <col min="12291" max="12291" width="4.875" style="34" customWidth="1"/>
    <col min="12292" max="12292" width="32.125" style="34" customWidth="1"/>
    <col min="12293" max="12296" width="17" style="34" customWidth="1"/>
    <col min="12297" max="12297" width="6.375" style="34" customWidth="1"/>
    <col min="12298" max="12544" width="9" style="34"/>
    <col min="12545" max="12545" width="7.5" style="34" customWidth="1"/>
    <col min="12546" max="12546" width="8.25" style="34" customWidth="1"/>
    <col min="12547" max="12547" width="4.875" style="34" customWidth="1"/>
    <col min="12548" max="12548" width="32.125" style="34" customWidth="1"/>
    <col min="12549" max="12552" width="17" style="34" customWidth="1"/>
    <col min="12553" max="12553" width="6.375" style="34" customWidth="1"/>
    <col min="12554" max="12800" width="9" style="34"/>
    <col min="12801" max="12801" width="7.5" style="34" customWidth="1"/>
    <col min="12802" max="12802" width="8.25" style="34" customWidth="1"/>
    <col min="12803" max="12803" width="4.875" style="34" customWidth="1"/>
    <col min="12804" max="12804" width="32.125" style="34" customWidth="1"/>
    <col min="12805" max="12808" width="17" style="34" customWidth="1"/>
    <col min="12809" max="12809" width="6.375" style="34" customWidth="1"/>
    <col min="12810" max="13056" width="9" style="34"/>
    <col min="13057" max="13057" width="7.5" style="34" customWidth="1"/>
    <col min="13058" max="13058" width="8.25" style="34" customWidth="1"/>
    <col min="13059" max="13059" width="4.875" style="34" customWidth="1"/>
    <col min="13060" max="13060" width="32.125" style="34" customWidth="1"/>
    <col min="13061" max="13064" width="17" style="34" customWidth="1"/>
    <col min="13065" max="13065" width="6.375" style="34" customWidth="1"/>
    <col min="13066" max="13312" width="9" style="34"/>
    <col min="13313" max="13313" width="7.5" style="34" customWidth="1"/>
    <col min="13314" max="13314" width="8.25" style="34" customWidth="1"/>
    <col min="13315" max="13315" width="4.875" style="34" customWidth="1"/>
    <col min="13316" max="13316" width="32.125" style="34" customWidth="1"/>
    <col min="13317" max="13320" width="17" style="34" customWidth="1"/>
    <col min="13321" max="13321" width="6.375" style="34" customWidth="1"/>
    <col min="13322" max="13568" width="9" style="34"/>
    <col min="13569" max="13569" width="7.5" style="34" customWidth="1"/>
    <col min="13570" max="13570" width="8.25" style="34" customWidth="1"/>
    <col min="13571" max="13571" width="4.875" style="34" customWidth="1"/>
    <col min="13572" max="13572" width="32.125" style="34" customWidth="1"/>
    <col min="13573" max="13576" width="17" style="34" customWidth="1"/>
    <col min="13577" max="13577" width="6.375" style="34" customWidth="1"/>
    <col min="13578" max="13824" width="9" style="34"/>
    <col min="13825" max="13825" width="7.5" style="34" customWidth="1"/>
    <col min="13826" max="13826" width="8.25" style="34" customWidth="1"/>
    <col min="13827" max="13827" width="4.875" style="34" customWidth="1"/>
    <col min="13828" max="13828" width="32.125" style="34" customWidth="1"/>
    <col min="13829" max="13832" width="17" style="34" customWidth="1"/>
    <col min="13833" max="13833" width="6.375" style="34" customWidth="1"/>
    <col min="13834" max="14080" width="9" style="34"/>
    <col min="14081" max="14081" width="7.5" style="34" customWidth="1"/>
    <col min="14082" max="14082" width="8.25" style="34" customWidth="1"/>
    <col min="14083" max="14083" width="4.875" style="34" customWidth="1"/>
    <col min="14084" max="14084" width="32.125" style="34" customWidth="1"/>
    <col min="14085" max="14088" width="17" style="34" customWidth="1"/>
    <col min="14089" max="14089" width="6.375" style="34" customWidth="1"/>
    <col min="14090" max="14336" width="9" style="34"/>
    <col min="14337" max="14337" width="7.5" style="34" customWidth="1"/>
    <col min="14338" max="14338" width="8.25" style="34" customWidth="1"/>
    <col min="14339" max="14339" width="4.875" style="34" customWidth="1"/>
    <col min="14340" max="14340" width="32.125" style="34" customWidth="1"/>
    <col min="14341" max="14344" width="17" style="34" customWidth="1"/>
    <col min="14345" max="14345" width="6.375" style="34" customWidth="1"/>
    <col min="14346" max="14592" width="9" style="34"/>
    <col min="14593" max="14593" width="7.5" style="34" customWidth="1"/>
    <col min="14594" max="14594" width="8.25" style="34" customWidth="1"/>
    <col min="14595" max="14595" width="4.875" style="34" customWidth="1"/>
    <col min="14596" max="14596" width="32.125" style="34" customWidth="1"/>
    <col min="14597" max="14600" width="17" style="34" customWidth="1"/>
    <col min="14601" max="14601" width="6.375" style="34" customWidth="1"/>
    <col min="14602" max="14848" width="9" style="34"/>
    <col min="14849" max="14849" width="7.5" style="34" customWidth="1"/>
    <col min="14850" max="14850" width="8.25" style="34" customWidth="1"/>
    <col min="14851" max="14851" width="4.875" style="34" customWidth="1"/>
    <col min="14852" max="14852" width="32.125" style="34" customWidth="1"/>
    <col min="14853" max="14856" width="17" style="34" customWidth="1"/>
    <col min="14857" max="14857" width="6.375" style="34" customWidth="1"/>
    <col min="14858" max="15104" width="9" style="34"/>
    <col min="15105" max="15105" width="7.5" style="34" customWidth="1"/>
    <col min="15106" max="15106" width="8.25" style="34" customWidth="1"/>
    <col min="15107" max="15107" width="4.875" style="34" customWidth="1"/>
    <col min="15108" max="15108" width="32.125" style="34" customWidth="1"/>
    <col min="15109" max="15112" width="17" style="34" customWidth="1"/>
    <col min="15113" max="15113" width="6.375" style="34" customWidth="1"/>
    <col min="15114" max="15360" width="9" style="34"/>
    <col min="15361" max="15361" width="7.5" style="34" customWidth="1"/>
    <col min="15362" max="15362" width="8.25" style="34" customWidth="1"/>
    <col min="15363" max="15363" width="4.875" style="34" customWidth="1"/>
    <col min="15364" max="15364" width="32.125" style="34" customWidth="1"/>
    <col min="15365" max="15368" width="17" style="34" customWidth="1"/>
    <col min="15369" max="15369" width="6.375" style="34" customWidth="1"/>
    <col min="15370" max="15616" width="9" style="34"/>
    <col min="15617" max="15617" width="7.5" style="34" customWidth="1"/>
    <col min="15618" max="15618" width="8.25" style="34" customWidth="1"/>
    <col min="15619" max="15619" width="4.875" style="34" customWidth="1"/>
    <col min="15620" max="15620" width="32.125" style="34" customWidth="1"/>
    <col min="15621" max="15624" width="17" style="34" customWidth="1"/>
    <col min="15625" max="15625" width="6.375" style="34" customWidth="1"/>
    <col min="15626" max="15872" width="9" style="34"/>
    <col min="15873" max="15873" width="7.5" style="34" customWidth="1"/>
    <col min="15874" max="15874" width="8.25" style="34" customWidth="1"/>
    <col min="15875" max="15875" width="4.875" style="34" customWidth="1"/>
    <col min="15876" max="15876" width="32.125" style="34" customWidth="1"/>
    <col min="15877" max="15880" width="17" style="34" customWidth="1"/>
    <col min="15881" max="15881" width="6.375" style="34" customWidth="1"/>
    <col min="15882" max="16128" width="9" style="34"/>
    <col min="16129" max="16129" width="7.5" style="34" customWidth="1"/>
    <col min="16130" max="16130" width="8.25" style="34" customWidth="1"/>
    <col min="16131" max="16131" width="4.875" style="34" customWidth="1"/>
    <col min="16132" max="16132" width="32.125" style="34" customWidth="1"/>
    <col min="16133" max="16136" width="17" style="34" customWidth="1"/>
    <col min="16137" max="16137" width="6.375" style="34" customWidth="1"/>
    <col min="16138" max="16384" width="9" style="34"/>
  </cols>
  <sheetData>
    <row r="1" spans="1:8" ht="21.75" customHeight="1">
      <c r="A1" s="372" t="s">
        <v>212</v>
      </c>
      <c r="B1" s="372"/>
      <c r="C1" s="372"/>
      <c r="D1" s="372"/>
      <c r="E1" s="372"/>
      <c r="F1" s="372"/>
      <c r="G1" s="372"/>
      <c r="H1" s="372"/>
    </row>
    <row r="2" spans="1:8" ht="21.75" customHeight="1">
      <c r="A2" s="372"/>
      <c r="B2" s="372"/>
      <c r="C2" s="372"/>
      <c r="D2" s="372"/>
      <c r="E2" s="372"/>
      <c r="F2" s="372"/>
      <c r="G2" s="372"/>
      <c r="H2" s="372"/>
    </row>
    <row r="3" spans="1:8" ht="21.75" customHeight="1">
      <c r="B3" s="35"/>
      <c r="C3" s="35"/>
      <c r="D3" s="35"/>
      <c r="E3" s="35"/>
      <c r="F3" s="35"/>
      <c r="G3" s="35"/>
    </row>
    <row r="4" spans="1:8" ht="21.75" customHeight="1">
      <c r="A4" s="373" t="s">
        <v>53</v>
      </c>
      <c r="B4" s="373"/>
      <c r="C4" s="69" t="str">
        <f>内訳書!D6</f>
        <v>○○○国○○○事業準備調査（BOPビジネス連携促進）</v>
      </c>
      <c r="D4" s="280"/>
      <c r="E4" s="282"/>
      <c r="F4" s="281"/>
      <c r="G4" s="35"/>
    </row>
    <row r="5" spans="1:8" ht="21.75" customHeight="1">
      <c r="A5" s="373" t="s">
        <v>54</v>
      </c>
      <c r="B5" s="373"/>
      <c r="C5" s="69" t="str">
        <f>内訳書!D7</f>
        <v>（提案者名）</v>
      </c>
      <c r="D5" s="280"/>
      <c r="E5" s="281"/>
      <c r="F5" s="281"/>
      <c r="G5" s="35"/>
    </row>
    <row r="6" spans="1:8" ht="21.75" customHeight="1">
      <c r="A6" s="36"/>
      <c r="B6" s="35"/>
      <c r="C6" s="36"/>
      <c r="D6" s="37"/>
      <c r="E6" s="35"/>
      <c r="F6" s="35"/>
      <c r="G6" s="35"/>
      <c r="H6" s="38" t="s">
        <v>55</v>
      </c>
    </row>
    <row r="7" spans="1:8" ht="21.75" customHeight="1">
      <c r="A7" s="374"/>
      <c r="B7" s="375"/>
      <c r="C7" s="375"/>
      <c r="D7" s="375"/>
      <c r="E7" s="39" t="s">
        <v>243</v>
      </c>
      <c r="F7" s="39" t="s">
        <v>244</v>
      </c>
      <c r="G7" s="39" t="s">
        <v>245</v>
      </c>
      <c r="H7" s="40" t="s">
        <v>5</v>
      </c>
    </row>
    <row r="8" spans="1:8" ht="21.75" customHeight="1">
      <c r="A8" s="52" t="s">
        <v>195</v>
      </c>
      <c r="B8" s="108"/>
      <c r="C8" s="108"/>
      <c r="D8" s="109"/>
      <c r="E8" s="42">
        <f>E9+E17+E18</f>
        <v>0</v>
      </c>
      <c r="F8" s="42">
        <f t="shared" ref="F8:G8" si="0">F9+F17+F18</f>
        <v>0</v>
      </c>
      <c r="G8" s="42">
        <f t="shared" si="0"/>
        <v>0</v>
      </c>
      <c r="H8" s="42">
        <f>E8+F8+G8</f>
        <v>0</v>
      </c>
    </row>
    <row r="9" spans="1:8" ht="21.75" customHeight="1">
      <c r="A9" s="52"/>
      <c r="B9" s="108" t="s">
        <v>196</v>
      </c>
      <c r="C9" s="108"/>
      <c r="D9" s="108"/>
      <c r="E9" s="42">
        <f>SUM(E10:E15)</f>
        <v>0</v>
      </c>
      <c r="F9" s="42">
        <f t="shared" ref="F9:G9" si="1">SUM(F10:F15)</f>
        <v>0</v>
      </c>
      <c r="G9" s="42">
        <f t="shared" si="1"/>
        <v>0</v>
      </c>
      <c r="H9" s="42">
        <f>E9+F9+G9</f>
        <v>0</v>
      </c>
    </row>
    <row r="10" spans="1:8" ht="21.75" customHeight="1">
      <c r="A10" s="53"/>
      <c r="B10" s="44" t="s">
        <v>80</v>
      </c>
      <c r="C10" s="371" t="s">
        <v>197</v>
      </c>
      <c r="D10" s="371"/>
      <c r="E10" s="48"/>
      <c r="F10" s="48"/>
      <c r="G10" s="48"/>
      <c r="H10" s="42">
        <f t="shared" ref="H10:H22" si="2">E10+F10+G10</f>
        <v>0</v>
      </c>
    </row>
    <row r="11" spans="1:8" ht="21.75" customHeight="1">
      <c r="A11" s="53"/>
      <c r="B11" s="44" t="s">
        <v>0</v>
      </c>
      <c r="C11" s="371" t="s">
        <v>198</v>
      </c>
      <c r="D11" s="371"/>
      <c r="E11" s="48"/>
      <c r="F11" s="48"/>
      <c r="G11" s="48"/>
      <c r="H11" s="42">
        <f t="shared" si="2"/>
        <v>0</v>
      </c>
    </row>
    <row r="12" spans="1:8" ht="21.75" customHeight="1">
      <c r="A12" s="50"/>
      <c r="B12" s="44" t="s">
        <v>1</v>
      </c>
      <c r="C12" s="380" t="s">
        <v>199</v>
      </c>
      <c r="D12" s="380"/>
      <c r="E12" s="48"/>
      <c r="F12" s="48"/>
      <c r="G12" s="48"/>
      <c r="H12" s="42">
        <f t="shared" si="2"/>
        <v>0</v>
      </c>
    </row>
    <row r="13" spans="1:8" ht="21.75" customHeight="1">
      <c r="A13" s="43"/>
      <c r="B13" s="44" t="s">
        <v>200</v>
      </c>
      <c r="C13" s="381" t="s">
        <v>201</v>
      </c>
      <c r="D13" s="381"/>
      <c r="E13" s="45"/>
      <c r="F13" s="45"/>
      <c r="G13" s="45"/>
      <c r="H13" s="42">
        <f t="shared" si="2"/>
        <v>0</v>
      </c>
    </row>
    <row r="14" spans="1:8" ht="21.75" customHeight="1">
      <c r="A14" s="43"/>
      <c r="B14" s="44" t="s">
        <v>203</v>
      </c>
      <c r="C14" s="74" t="s">
        <v>202</v>
      </c>
      <c r="D14" s="46"/>
      <c r="E14" s="47"/>
      <c r="F14" s="47"/>
      <c r="G14" s="47"/>
      <c r="H14" s="42">
        <f t="shared" si="2"/>
        <v>0</v>
      </c>
    </row>
    <row r="15" spans="1:8" ht="21.75" customHeight="1">
      <c r="A15" s="43"/>
      <c r="B15" s="44" t="s">
        <v>204</v>
      </c>
      <c r="C15" s="103" t="s">
        <v>205</v>
      </c>
      <c r="D15" s="46"/>
      <c r="E15" s="48"/>
      <c r="F15" s="48"/>
      <c r="G15" s="48"/>
      <c r="H15" s="42">
        <f t="shared" si="2"/>
        <v>0</v>
      </c>
    </row>
    <row r="16" spans="1:8" ht="21.75" hidden="1" customHeight="1">
      <c r="A16" s="49"/>
      <c r="B16" s="46"/>
      <c r="C16" s="44"/>
      <c r="D16" s="46"/>
      <c r="E16" s="48"/>
      <c r="F16" s="48"/>
      <c r="G16" s="48"/>
      <c r="H16" s="42">
        <f t="shared" si="2"/>
        <v>0</v>
      </c>
    </row>
    <row r="17" spans="1:8" ht="21.75" customHeight="1">
      <c r="A17" s="50"/>
      <c r="B17" s="110" t="s">
        <v>206</v>
      </c>
      <c r="C17" s="74"/>
      <c r="D17" s="51"/>
      <c r="E17" s="48"/>
      <c r="F17" s="48"/>
      <c r="G17" s="48"/>
      <c r="H17" s="42">
        <f t="shared" si="2"/>
        <v>0</v>
      </c>
    </row>
    <row r="18" spans="1:8" ht="21.75" customHeight="1">
      <c r="A18" s="49"/>
      <c r="B18" s="110" t="s">
        <v>207</v>
      </c>
      <c r="C18" s="111"/>
      <c r="D18" s="112"/>
      <c r="E18" s="45"/>
      <c r="F18" s="45"/>
      <c r="G18" s="45"/>
      <c r="H18" s="42">
        <f t="shared" si="2"/>
        <v>0</v>
      </c>
    </row>
    <row r="19" spans="1:8" ht="21.75" customHeight="1">
      <c r="A19" s="70" t="s">
        <v>209</v>
      </c>
      <c r="B19" s="71" t="s">
        <v>208</v>
      </c>
      <c r="C19" s="74"/>
      <c r="D19" s="74"/>
      <c r="E19" s="72"/>
      <c r="F19" s="72"/>
      <c r="G19" s="72"/>
      <c r="H19" s="42">
        <f t="shared" si="2"/>
        <v>0</v>
      </c>
    </row>
    <row r="20" spans="1:8" ht="21.75" customHeight="1">
      <c r="A20" s="41" t="s">
        <v>210</v>
      </c>
      <c r="B20" s="376" t="s">
        <v>4</v>
      </c>
      <c r="C20" s="376"/>
      <c r="D20" s="376"/>
      <c r="E20" s="42">
        <f>E8+E19</f>
        <v>0</v>
      </c>
      <c r="F20" s="42">
        <f t="shared" ref="F20:G20" si="3">F8+F19</f>
        <v>0</v>
      </c>
      <c r="G20" s="42">
        <f t="shared" si="3"/>
        <v>0</v>
      </c>
      <c r="H20" s="42">
        <f t="shared" si="2"/>
        <v>0</v>
      </c>
    </row>
    <row r="21" spans="1:8" ht="21.75" customHeight="1">
      <c r="A21" s="41"/>
      <c r="B21" s="73" t="s">
        <v>81</v>
      </c>
      <c r="C21" s="54"/>
      <c r="D21" s="54"/>
      <c r="E21" s="55">
        <f>E20*0.08</f>
        <v>0</v>
      </c>
      <c r="F21" s="55">
        <f t="shared" ref="F21:G21" si="4">F20*0.08</f>
        <v>0</v>
      </c>
      <c r="G21" s="55">
        <f t="shared" si="4"/>
        <v>0</v>
      </c>
      <c r="H21" s="42">
        <f t="shared" si="2"/>
        <v>0</v>
      </c>
    </row>
    <row r="22" spans="1:8" ht="21.75" customHeight="1">
      <c r="A22" s="56" t="s">
        <v>211</v>
      </c>
      <c r="B22" s="376" t="s">
        <v>82</v>
      </c>
      <c r="C22" s="376"/>
      <c r="D22" s="376"/>
      <c r="E22" s="42">
        <f>SUM(E20:E21)</f>
        <v>0</v>
      </c>
      <c r="F22" s="42">
        <f t="shared" ref="F22:G22" si="5">SUM(F20:F21)</f>
        <v>0</v>
      </c>
      <c r="G22" s="42">
        <f t="shared" si="5"/>
        <v>0</v>
      </c>
      <c r="H22" s="42">
        <f t="shared" si="2"/>
        <v>0</v>
      </c>
    </row>
    <row r="23" spans="1:8">
      <c r="A23" s="377"/>
      <c r="B23" s="377"/>
      <c r="C23" s="377"/>
      <c r="D23" s="378"/>
    </row>
    <row r="24" spans="1:8" ht="14.25" customHeight="1">
      <c r="A24" s="379"/>
      <c r="B24" s="379"/>
      <c r="C24" s="379"/>
      <c r="D24" s="379"/>
      <c r="E24" s="379"/>
    </row>
    <row r="25" spans="1:8">
      <c r="A25" s="57"/>
      <c r="B25" s="57"/>
      <c r="C25" s="57"/>
      <c r="D25" s="57"/>
      <c r="E25" s="57"/>
      <c r="F25" s="57"/>
      <c r="G25" s="57"/>
    </row>
    <row r="26" spans="1:8">
      <c r="A26" s="57"/>
      <c r="B26" s="57"/>
      <c r="C26" s="57"/>
      <c r="D26" s="57"/>
      <c r="E26" s="57"/>
      <c r="F26" s="57"/>
      <c r="G26" s="57"/>
    </row>
  </sheetData>
  <sheetProtection formatRows="0"/>
  <mergeCells count="12">
    <mergeCell ref="B22:D22"/>
    <mergeCell ref="A23:D23"/>
    <mergeCell ref="A24:E24"/>
    <mergeCell ref="C11:D11"/>
    <mergeCell ref="C12:D12"/>
    <mergeCell ref="C13:D13"/>
    <mergeCell ref="B20:D20"/>
    <mergeCell ref="C10:D10"/>
    <mergeCell ref="A1:H2"/>
    <mergeCell ref="A4:B4"/>
    <mergeCell ref="A5:B5"/>
    <mergeCell ref="A7:D7"/>
  </mergeCells>
  <phoneticPr fontId="2"/>
  <dataValidations count="1">
    <dataValidation type="list" allowBlank="1" showInputMessage="1" showErrorMessage="1" sqref="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ormula1>#REF!</formula1>
    </dataValidation>
  </dataValidations>
  <printOptions horizontalCentered="1"/>
  <pageMargins left="0.43307086614173229" right="0.23622047244094491" top="0.43307086614173229" bottom="0.74803149606299213" header="0.31496062992125984" footer="0.31496062992125984"/>
  <pageSetup paperSize="9" orientation="landscape" cellComments="asDisplayed"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5"/>
  <sheetViews>
    <sheetView workbookViewId="0">
      <selection activeCell="K3" sqref="K3"/>
    </sheetView>
  </sheetViews>
  <sheetFormatPr defaultRowHeight="14.25"/>
  <cols>
    <col min="1" max="1" width="10.625" style="78" customWidth="1"/>
    <col min="2" max="2" width="11.625" style="78" bestFit="1" customWidth="1"/>
    <col min="3" max="3" width="30.625" style="78" bestFit="1" customWidth="1"/>
    <col min="4" max="4" width="21" style="78" bestFit="1" customWidth="1"/>
    <col min="5" max="6" width="5.5" style="78" bestFit="1" customWidth="1"/>
    <col min="7" max="7" width="14.125" style="78" bestFit="1" customWidth="1"/>
    <col min="8" max="8" width="16.75" style="78" customWidth="1"/>
    <col min="9" max="9" width="18" style="78" bestFit="1" customWidth="1"/>
    <col min="10" max="16384" width="9" style="78"/>
  </cols>
  <sheetData>
    <row r="1" spans="1:12">
      <c r="A1" s="75" t="s">
        <v>16</v>
      </c>
      <c r="B1" s="76"/>
      <c r="C1" s="76"/>
      <c r="D1" s="76"/>
      <c r="E1" s="77"/>
      <c r="F1" s="77"/>
      <c r="G1" s="77"/>
      <c r="H1" s="77"/>
      <c r="I1" s="77"/>
    </row>
    <row r="2" spans="1:12">
      <c r="A2" s="79" t="s">
        <v>17</v>
      </c>
      <c r="B2" s="79" t="s">
        <v>18</v>
      </c>
      <c r="C2" s="79" t="s">
        <v>19</v>
      </c>
      <c r="D2" s="79" t="s">
        <v>20</v>
      </c>
      <c r="E2" s="80" t="s">
        <v>21</v>
      </c>
      <c r="F2" s="80" t="s">
        <v>22</v>
      </c>
      <c r="G2" s="80" t="s">
        <v>43</v>
      </c>
      <c r="H2" s="80" t="s">
        <v>44</v>
      </c>
      <c r="I2" s="80" t="s">
        <v>85</v>
      </c>
      <c r="K2" s="81" t="s">
        <v>21</v>
      </c>
      <c r="L2" s="81" t="s">
        <v>29</v>
      </c>
    </row>
    <row r="3" spans="1:12">
      <c r="A3" s="78">
        <v>1</v>
      </c>
      <c r="B3" s="82"/>
      <c r="C3" s="6"/>
      <c r="D3" s="6"/>
      <c r="E3" s="7"/>
      <c r="F3" s="7"/>
      <c r="G3" s="23"/>
      <c r="H3" s="22"/>
      <c r="I3" s="22"/>
      <c r="K3" s="83" t="s">
        <v>26</v>
      </c>
      <c r="L3" s="81" t="s">
        <v>30</v>
      </c>
    </row>
    <row r="4" spans="1:12">
      <c r="A4" s="78">
        <v>2</v>
      </c>
      <c r="B4" s="82"/>
      <c r="C4" s="6"/>
      <c r="D4" s="6"/>
      <c r="E4" s="7"/>
      <c r="F4" s="7"/>
      <c r="G4" s="23"/>
      <c r="H4" s="22"/>
      <c r="I4" s="7"/>
      <c r="K4" s="83" t="s">
        <v>27</v>
      </c>
      <c r="L4" s="81" t="s">
        <v>28</v>
      </c>
    </row>
    <row r="5" spans="1:12">
      <c r="A5" s="78">
        <v>3</v>
      </c>
      <c r="B5" s="82"/>
      <c r="C5" s="6"/>
      <c r="D5" s="6"/>
      <c r="E5" s="7"/>
      <c r="F5" s="7"/>
      <c r="G5" s="23"/>
      <c r="H5" s="22"/>
      <c r="I5" s="7"/>
      <c r="K5" s="83" t="s">
        <v>28</v>
      </c>
    </row>
    <row r="6" spans="1:12">
      <c r="A6" s="78">
        <v>4</v>
      </c>
      <c r="B6" s="82"/>
      <c r="C6" s="6"/>
      <c r="D6" s="6"/>
      <c r="E6" s="7"/>
      <c r="F6" s="7"/>
      <c r="G6" s="23"/>
      <c r="H6" s="22"/>
      <c r="I6" s="7"/>
      <c r="K6" s="83" t="s">
        <v>41</v>
      </c>
    </row>
    <row r="7" spans="1:12" ht="21.75" customHeight="1">
      <c r="A7" s="78">
        <v>5</v>
      </c>
      <c r="B7" s="82"/>
      <c r="C7" s="6"/>
      <c r="D7" s="6"/>
      <c r="E7" s="7"/>
      <c r="F7" s="7"/>
      <c r="G7" s="23"/>
      <c r="H7" s="22"/>
      <c r="I7" s="7"/>
    </row>
    <row r="8" spans="1:12" ht="19.5" customHeight="1">
      <c r="A8" s="78">
        <v>6</v>
      </c>
      <c r="B8" s="82"/>
      <c r="C8" s="6"/>
      <c r="D8" s="6"/>
      <c r="E8" s="7"/>
      <c r="F8" s="7"/>
      <c r="G8" s="23"/>
      <c r="H8" s="22"/>
      <c r="I8" s="7"/>
    </row>
    <row r="9" spans="1:12">
      <c r="A9" s="78">
        <v>7</v>
      </c>
      <c r="B9" s="82"/>
      <c r="C9" s="6"/>
      <c r="D9" s="6"/>
      <c r="E9" s="7"/>
      <c r="F9" s="7"/>
      <c r="G9" s="23"/>
      <c r="H9" s="22"/>
      <c r="I9" s="7"/>
    </row>
    <row r="10" spans="1:12">
      <c r="A10" s="78">
        <v>8</v>
      </c>
      <c r="B10" s="82"/>
      <c r="C10" s="6"/>
      <c r="D10" s="6"/>
      <c r="E10" s="7"/>
      <c r="F10" s="7"/>
      <c r="G10" s="23"/>
      <c r="H10" s="22"/>
      <c r="I10" s="7"/>
    </row>
    <row r="11" spans="1:12">
      <c r="A11" s="78">
        <v>9</v>
      </c>
      <c r="B11" s="82"/>
      <c r="C11" s="6"/>
      <c r="D11" s="6"/>
      <c r="E11" s="7"/>
      <c r="F11" s="7"/>
      <c r="G11" s="23"/>
      <c r="H11" s="22"/>
      <c r="I11" s="7"/>
    </row>
    <row r="12" spans="1:12">
      <c r="A12" s="78">
        <v>10</v>
      </c>
      <c r="B12" s="82"/>
      <c r="C12" s="6"/>
      <c r="D12" s="6"/>
      <c r="E12" s="7"/>
      <c r="F12" s="7"/>
      <c r="G12" s="23"/>
      <c r="H12" s="22"/>
      <c r="I12" s="7"/>
    </row>
    <row r="13" spans="1:12">
      <c r="A13" s="78">
        <v>11</v>
      </c>
      <c r="B13" s="82"/>
      <c r="C13" s="6"/>
      <c r="D13" s="6"/>
      <c r="E13" s="7"/>
      <c r="F13" s="7"/>
      <c r="G13" s="23"/>
      <c r="H13" s="22"/>
      <c r="I13" s="7"/>
    </row>
    <row r="14" spans="1:12">
      <c r="A14" s="78">
        <v>12</v>
      </c>
      <c r="B14" s="82"/>
      <c r="C14" s="6"/>
      <c r="D14" s="6"/>
      <c r="E14" s="7"/>
      <c r="F14" s="7"/>
      <c r="G14" s="23"/>
      <c r="H14" s="22"/>
      <c r="I14" s="7"/>
    </row>
    <row r="15" spans="1:12">
      <c r="A15" s="78">
        <v>13</v>
      </c>
      <c r="B15" s="82"/>
      <c r="C15" s="6"/>
      <c r="D15" s="6"/>
      <c r="E15" s="7"/>
      <c r="F15" s="7"/>
      <c r="G15" s="23"/>
      <c r="H15" s="22"/>
      <c r="I15" s="7"/>
    </row>
    <row r="16" spans="1:12">
      <c r="A16" s="78">
        <v>14</v>
      </c>
      <c r="B16" s="82"/>
      <c r="C16" s="6"/>
      <c r="D16" s="6"/>
      <c r="E16" s="7"/>
      <c r="F16" s="7"/>
      <c r="G16" s="23"/>
      <c r="H16" s="22"/>
      <c r="I16" s="7"/>
    </row>
    <row r="17" spans="1:9">
      <c r="A17" s="78">
        <v>15</v>
      </c>
      <c r="B17" s="82"/>
      <c r="C17" s="6"/>
      <c r="D17" s="6"/>
      <c r="E17" s="7"/>
      <c r="F17" s="7"/>
      <c r="G17" s="23"/>
      <c r="H17" s="22"/>
      <c r="I17" s="7"/>
    </row>
    <row r="18" spans="1:9">
      <c r="A18" s="78">
        <v>16</v>
      </c>
      <c r="B18" s="82"/>
      <c r="C18" s="6"/>
      <c r="D18" s="6"/>
      <c r="E18" s="7"/>
      <c r="F18" s="7"/>
      <c r="G18" s="23"/>
      <c r="H18" s="22"/>
      <c r="I18" s="7"/>
    </row>
    <row r="19" spans="1:9">
      <c r="A19" s="78">
        <v>17</v>
      </c>
      <c r="B19" s="82"/>
      <c r="C19" s="6"/>
      <c r="D19" s="6"/>
      <c r="E19" s="7"/>
      <c r="F19" s="7"/>
      <c r="G19" s="23"/>
      <c r="H19" s="22"/>
      <c r="I19" s="7"/>
    </row>
    <row r="20" spans="1:9">
      <c r="A20" s="78">
        <v>18</v>
      </c>
      <c r="B20" s="82"/>
      <c r="C20" s="6"/>
      <c r="D20" s="6"/>
      <c r="E20" s="7"/>
      <c r="F20" s="7"/>
      <c r="G20" s="23"/>
      <c r="H20" s="22"/>
      <c r="I20" s="7"/>
    </row>
    <row r="21" spans="1:9">
      <c r="A21" s="78">
        <v>19</v>
      </c>
      <c r="B21" s="82"/>
      <c r="C21" s="6"/>
      <c r="D21" s="6"/>
      <c r="E21" s="7"/>
      <c r="F21" s="7"/>
      <c r="G21" s="23"/>
      <c r="H21" s="22"/>
      <c r="I21" s="7"/>
    </row>
    <row r="22" spans="1:9">
      <c r="A22" s="78">
        <v>20</v>
      </c>
      <c r="B22" s="82"/>
      <c r="C22" s="6"/>
      <c r="D22" s="6"/>
      <c r="E22" s="7"/>
      <c r="F22" s="7"/>
      <c r="G22" s="23"/>
      <c r="H22" s="22"/>
      <c r="I22" s="7"/>
    </row>
    <row r="24" spans="1:9">
      <c r="B24" s="15" t="s">
        <v>183</v>
      </c>
    </row>
    <row r="25" spans="1:9">
      <c r="B25" s="15" t="s">
        <v>182</v>
      </c>
    </row>
  </sheetData>
  <phoneticPr fontId="2"/>
  <dataValidations count="1">
    <dataValidation type="list" allowBlank="1" showInputMessage="1" showErrorMessage="1" sqref="E3:E22">
      <formula1>分類</formula1>
    </dataValidation>
  </dataValidations>
  <printOptions horizontalCentered="1"/>
  <pageMargins left="0.43307086614173229" right="0.23622047244094491" top="0.43307086614173229" bottom="0.74803149606299213" header="0.31496062992125984" footer="0.31496062992125984"/>
  <pageSetup paperSize="9" scale="98" orientation="landscape" cellComments="asDisplayed" r:id="rId1"/>
  <headerFooter>
    <oddFoote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Normal="100" zoomScaleSheetLayoutView="100" workbookViewId="0">
      <selection activeCell="A19" sqref="A19:I20"/>
    </sheetView>
  </sheetViews>
  <sheetFormatPr defaultRowHeight="14.25"/>
  <cols>
    <col min="1" max="2" width="9" style="59"/>
    <col min="3" max="3" width="13.375" style="59" customWidth="1"/>
    <col min="4" max="6" width="9" style="59"/>
    <col min="7" max="7" width="8.375" style="59" customWidth="1"/>
    <col min="8" max="8" width="13.25" style="59" customWidth="1"/>
    <col min="9" max="9" width="11.125" style="59" customWidth="1"/>
    <col min="10" max="262" width="9" style="59"/>
    <col min="263" max="263" width="8.375" style="59" customWidth="1"/>
    <col min="264" max="264" width="16" style="59" customWidth="1"/>
    <col min="265" max="518" width="9" style="59"/>
    <col min="519" max="519" width="8.375" style="59" customWidth="1"/>
    <col min="520" max="520" width="16" style="59" customWidth="1"/>
    <col min="521" max="774" width="9" style="59"/>
    <col min="775" max="775" width="8.375" style="59" customWidth="1"/>
    <col min="776" max="776" width="16" style="59" customWidth="1"/>
    <col min="777" max="1030" width="9" style="59"/>
    <col min="1031" max="1031" width="8.375" style="59" customWidth="1"/>
    <col min="1032" max="1032" width="16" style="59" customWidth="1"/>
    <col min="1033" max="1286" width="9" style="59"/>
    <col min="1287" max="1287" width="8.375" style="59" customWidth="1"/>
    <col min="1288" max="1288" width="16" style="59" customWidth="1"/>
    <col min="1289" max="1542" width="9" style="59"/>
    <col min="1543" max="1543" width="8.375" style="59" customWidth="1"/>
    <col min="1544" max="1544" width="16" style="59" customWidth="1"/>
    <col min="1545" max="1798" width="9" style="59"/>
    <col min="1799" max="1799" width="8.375" style="59" customWidth="1"/>
    <col min="1800" max="1800" width="16" style="59" customWidth="1"/>
    <col min="1801" max="2054" width="9" style="59"/>
    <col min="2055" max="2055" width="8.375" style="59" customWidth="1"/>
    <col min="2056" max="2056" width="16" style="59" customWidth="1"/>
    <col min="2057" max="2310" width="9" style="59"/>
    <col min="2311" max="2311" width="8.375" style="59" customWidth="1"/>
    <col min="2312" max="2312" width="16" style="59" customWidth="1"/>
    <col min="2313" max="2566" width="9" style="59"/>
    <col min="2567" max="2567" width="8.375" style="59" customWidth="1"/>
    <col min="2568" max="2568" width="16" style="59" customWidth="1"/>
    <col min="2569" max="2822" width="9" style="59"/>
    <col min="2823" max="2823" width="8.375" style="59" customWidth="1"/>
    <col min="2824" max="2824" width="16" style="59" customWidth="1"/>
    <col min="2825" max="3078" width="9" style="59"/>
    <col min="3079" max="3079" width="8.375" style="59" customWidth="1"/>
    <col min="3080" max="3080" width="16" style="59" customWidth="1"/>
    <col min="3081" max="3334" width="9" style="59"/>
    <col min="3335" max="3335" width="8.375" style="59" customWidth="1"/>
    <col min="3336" max="3336" width="16" style="59" customWidth="1"/>
    <col min="3337" max="3590" width="9" style="59"/>
    <col min="3591" max="3591" width="8.375" style="59" customWidth="1"/>
    <col min="3592" max="3592" width="16" style="59" customWidth="1"/>
    <col min="3593" max="3846" width="9" style="59"/>
    <col min="3847" max="3847" width="8.375" style="59" customWidth="1"/>
    <col min="3848" max="3848" width="16" style="59" customWidth="1"/>
    <col min="3849" max="4102" width="9" style="59"/>
    <col min="4103" max="4103" width="8.375" style="59" customWidth="1"/>
    <col min="4104" max="4104" width="16" style="59" customWidth="1"/>
    <col min="4105" max="4358" width="9" style="59"/>
    <col min="4359" max="4359" width="8.375" style="59" customWidth="1"/>
    <col min="4360" max="4360" width="16" style="59" customWidth="1"/>
    <col min="4361" max="4614" width="9" style="59"/>
    <col min="4615" max="4615" width="8.375" style="59" customWidth="1"/>
    <col min="4616" max="4616" width="16" style="59" customWidth="1"/>
    <col min="4617" max="4870" width="9" style="59"/>
    <col min="4871" max="4871" width="8.375" style="59" customWidth="1"/>
    <col min="4872" max="4872" width="16" style="59" customWidth="1"/>
    <col min="4873" max="5126" width="9" style="59"/>
    <col min="5127" max="5127" width="8.375" style="59" customWidth="1"/>
    <col min="5128" max="5128" width="16" style="59" customWidth="1"/>
    <col min="5129" max="5382" width="9" style="59"/>
    <col min="5383" max="5383" width="8.375" style="59" customWidth="1"/>
    <col min="5384" max="5384" width="16" style="59" customWidth="1"/>
    <col min="5385" max="5638" width="9" style="59"/>
    <col min="5639" max="5639" width="8.375" style="59" customWidth="1"/>
    <col min="5640" max="5640" width="16" style="59" customWidth="1"/>
    <col min="5641" max="5894" width="9" style="59"/>
    <col min="5895" max="5895" width="8.375" style="59" customWidth="1"/>
    <col min="5896" max="5896" width="16" style="59" customWidth="1"/>
    <col min="5897" max="6150" width="9" style="59"/>
    <col min="6151" max="6151" width="8.375" style="59" customWidth="1"/>
    <col min="6152" max="6152" width="16" style="59" customWidth="1"/>
    <col min="6153" max="6406" width="9" style="59"/>
    <col min="6407" max="6407" width="8.375" style="59" customWidth="1"/>
    <col min="6408" max="6408" width="16" style="59" customWidth="1"/>
    <col min="6409" max="6662" width="9" style="59"/>
    <col min="6663" max="6663" width="8.375" style="59" customWidth="1"/>
    <col min="6664" max="6664" width="16" style="59" customWidth="1"/>
    <col min="6665" max="6918" width="9" style="59"/>
    <col min="6919" max="6919" width="8.375" style="59" customWidth="1"/>
    <col min="6920" max="6920" width="16" style="59" customWidth="1"/>
    <col min="6921" max="7174" width="9" style="59"/>
    <col min="7175" max="7175" width="8.375" style="59" customWidth="1"/>
    <col min="7176" max="7176" width="16" style="59" customWidth="1"/>
    <col min="7177" max="7430" width="9" style="59"/>
    <col min="7431" max="7431" width="8.375" style="59" customWidth="1"/>
    <col min="7432" max="7432" width="16" style="59" customWidth="1"/>
    <col min="7433" max="7686" width="9" style="59"/>
    <col min="7687" max="7687" width="8.375" style="59" customWidth="1"/>
    <col min="7688" max="7688" width="16" style="59" customWidth="1"/>
    <col min="7689" max="7942" width="9" style="59"/>
    <col min="7943" max="7943" width="8.375" style="59" customWidth="1"/>
    <col min="7944" max="7944" width="16" style="59" customWidth="1"/>
    <col min="7945" max="8198" width="9" style="59"/>
    <col min="8199" max="8199" width="8.375" style="59" customWidth="1"/>
    <col min="8200" max="8200" width="16" style="59" customWidth="1"/>
    <col min="8201" max="8454" width="9" style="59"/>
    <col min="8455" max="8455" width="8.375" style="59" customWidth="1"/>
    <col min="8456" max="8456" width="16" style="59" customWidth="1"/>
    <col min="8457" max="8710" width="9" style="59"/>
    <col min="8711" max="8711" width="8.375" style="59" customWidth="1"/>
    <col min="8712" max="8712" width="16" style="59" customWidth="1"/>
    <col min="8713" max="8966" width="9" style="59"/>
    <col min="8967" max="8967" width="8.375" style="59" customWidth="1"/>
    <col min="8968" max="8968" width="16" style="59" customWidth="1"/>
    <col min="8969" max="9222" width="9" style="59"/>
    <col min="9223" max="9223" width="8.375" style="59" customWidth="1"/>
    <col min="9224" max="9224" width="16" style="59" customWidth="1"/>
    <col min="9225" max="9478" width="9" style="59"/>
    <col min="9479" max="9479" width="8.375" style="59" customWidth="1"/>
    <col min="9480" max="9480" width="16" style="59" customWidth="1"/>
    <col min="9481" max="9734" width="9" style="59"/>
    <col min="9735" max="9735" width="8.375" style="59" customWidth="1"/>
    <col min="9736" max="9736" width="16" style="59" customWidth="1"/>
    <col min="9737" max="9990" width="9" style="59"/>
    <col min="9991" max="9991" width="8.375" style="59" customWidth="1"/>
    <col min="9992" max="9992" width="16" style="59" customWidth="1"/>
    <col min="9993" max="10246" width="9" style="59"/>
    <col min="10247" max="10247" width="8.375" style="59" customWidth="1"/>
    <col min="10248" max="10248" width="16" style="59" customWidth="1"/>
    <col min="10249" max="10502" width="9" style="59"/>
    <col min="10503" max="10503" width="8.375" style="59" customWidth="1"/>
    <col min="10504" max="10504" width="16" style="59" customWidth="1"/>
    <col min="10505" max="10758" width="9" style="59"/>
    <col min="10759" max="10759" width="8.375" style="59" customWidth="1"/>
    <col min="10760" max="10760" width="16" style="59" customWidth="1"/>
    <col min="10761" max="11014" width="9" style="59"/>
    <col min="11015" max="11015" width="8.375" style="59" customWidth="1"/>
    <col min="11016" max="11016" width="16" style="59" customWidth="1"/>
    <col min="11017" max="11270" width="9" style="59"/>
    <col min="11271" max="11271" width="8.375" style="59" customWidth="1"/>
    <col min="11272" max="11272" width="16" style="59" customWidth="1"/>
    <col min="11273" max="11526" width="9" style="59"/>
    <col min="11527" max="11527" width="8.375" style="59" customWidth="1"/>
    <col min="11528" max="11528" width="16" style="59" customWidth="1"/>
    <col min="11529" max="11782" width="9" style="59"/>
    <col min="11783" max="11783" width="8.375" style="59" customWidth="1"/>
    <col min="11784" max="11784" width="16" style="59" customWidth="1"/>
    <col min="11785" max="12038" width="9" style="59"/>
    <col min="12039" max="12039" width="8.375" style="59" customWidth="1"/>
    <col min="12040" max="12040" width="16" style="59" customWidth="1"/>
    <col min="12041" max="12294" width="9" style="59"/>
    <col min="12295" max="12295" width="8.375" style="59" customWidth="1"/>
    <col min="12296" max="12296" width="16" style="59" customWidth="1"/>
    <col min="12297" max="12550" width="9" style="59"/>
    <col min="12551" max="12551" width="8.375" style="59" customWidth="1"/>
    <col min="12552" max="12552" width="16" style="59" customWidth="1"/>
    <col min="12553" max="12806" width="9" style="59"/>
    <col min="12807" max="12807" width="8.375" style="59" customWidth="1"/>
    <col min="12808" max="12808" width="16" style="59" customWidth="1"/>
    <col min="12809" max="13062" width="9" style="59"/>
    <col min="13063" max="13063" width="8.375" style="59" customWidth="1"/>
    <col min="13064" max="13064" width="16" style="59" customWidth="1"/>
    <col min="13065" max="13318" width="9" style="59"/>
    <col min="13319" max="13319" width="8.375" style="59" customWidth="1"/>
    <col min="13320" max="13320" width="16" style="59" customWidth="1"/>
    <col min="13321" max="13574" width="9" style="59"/>
    <col min="13575" max="13575" width="8.375" style="59" customWidth="1"/>
    <col min="13576" max="13576" width="16" style="59" customWidth="1"/>
    <col min="13577" max="13830" width="9" style="59"/>
    <col min="13831" max="13831" width="8.375" style="59" customWidth="1"/>
    <col min="13832" max="13832" width="16" style="59" customWidth="1"/>
    <col min="13833" max="14086" width="9" style="59"/>
    <col min="14087" max="14087" width="8.375" style="59" customWidth="1"/>
    <col min="14088" max="14088" width="16" style="59" customWidth="1"/>
    <col min="14089" max="14342" width="9" style="59"/>
    <col min="14343" max="14343" width="8.375" style="59" customWidth="1"/>
    <col min="14344" max="14344" width="16" style="59" customWidth="1"/>
    <col min="14345" max="14598" width="9" style="59"/>
    <col min="14599" max="14599" width="8.375" style="59" customWidth="1"/>
    <col min="14600" max="14600" width="16" style="59" customWidth="1"/>
    <col min="14601" max="14854" width="9" style="59"/>
    <col min="14855" max="14855" width="8.375" style="59" customWidth="1"/>
    <col min="14856" max="14856" width="16" style="59" customWidth="1"/>
    <col min="14857" max="15110" width="9" style="59"/>
    <col min="15111" max="15111" width="8.375" style="59" customWidth="1"/>
    <col min="15112" max="15112" width="16" style="59" customWidth="1"/>
    <col min="15113" max="15366" width="9" style="59"/>
    <col min="15367" max="15367" width="8.375" style="59" customWidth="1"/>
    <col min="15368" max="15368" width="16" style="59" customWidth="1"/>
    <col min="15369" max="15622" width="9" style="59"/>
    <col min="15623" max="15623" width="8.375" style="59" customWidth="1"/>
    <col min="15624" max="15624" width="16" style="59" customWidth="1"/>
    <col min="15625" max="15878" width="9" style="59"/>
    <col min="15879" max="15879" width="8.375" style="59" customWidth="1"/>
    <col min="15880" max="15880" width="16" style="59" customWidth="1"/>
    <col min="15881" max="16134" width="9" style="59"/>
    <col min="16135" max="16135" width="8.375" style="59" customWidth="1"/>
    <col min="16136" max="16136" width="16" style="59" customWidth="1"/>
    <col min="16137" max="16384" width="9" style="59"/>
  </cols>
  <sheetData>
    <row r="1" spans="1:8">
      <c r="A1" s="58"/>
      <c r="H1" s="58"/>
    </row>
    <row r="2" spans="1:8" s="60" customFormat="1" ht="13.5"/>
    <row r="3" spans="1:8" s="60" customFormat="1" ht="13.5">
      <c r="H3" s="61" t="s">
        <v>56</v>
      </c>
    </row>
    <row r="4" spans="1:8" s="60" customFormat="1" ht="13.5"/>
    <row r="5" spans="1:8" s="60" customFormat="1" ht="13.5">
      <c r="A5" s="285" t="s">
        <v>57</v>
      </c>
      <c r="B5" s="285"/>
      <c r="C5" s="285"/>
    </row>
    <row r="6" spans="1:8" s="60" customFormat="1" ht="13.5">
      <c r="A6" s="285" t="s">
        <v>58</v>
      </c>
      <c r="B6" s="285"/>
      <c r="C6" s="285"/>
    </row>
    <row r="7" spans="1:8" s="60" customFormat="1" ht="13.5">
      <c r="A7" s="285" t="s">
        <v>67</v>
      </c>
      <c r="B7" s="285"/>
      <c r="C7" s="285"/>
    </row>
    <row r="8" spans="1:8" s="60" customFormat="1" ht="13.5">
      <c r="A8" s="62"/>
      <c r="B8" s="62"/>
      <c r="C8" s="62"/>
    </row>
    <row r="9" spans="1:8" s="60" customFormat="1" ht="13.5">
      <c r="A9" s="62"/>
      <c r="B9" s="62"/>
      <c r="C9" s="62"/>
    </row>
    <row r="10" spans="1:8" s="60" customFormat="1" ht="13.5"/>
    <row r="11" spans="1:8" s="60" customFormat="1" ht="13.5">
      <c r="E11" s="62"/>
    </row>
    <row r="12" spans="1:8" s="60" customFormat="1" ht="13.5">
      <c r="E12" s="62"/>
      <c r="F12" s="60" t="s">
        <v>59</v>
      </c>
    </row>
    <row r="13" spans="1:8" s="60" customFormat="1" ht="13.5">
      <c r="E13" s="62"/>
      <c r="F13" s="60" t="s">
        <v>60</v>
      </c>
    </row>
    <row r="14" spans="1:8" s="60" customFormat="1" ht="13.5">
      <c r="E14" s="63"/>
    </row>
    <row r="15" spans="1:8" s="60" customFormat="1" ht="13.5"/>
    <row r="16" spans="1:8" s="60" customFormat="1" ht="13.5"/>
    <row r="17" spans="1:9" s="60" customFormat="1" ht="13.5"/>
    <row r="18" spans="1:9" s="60" customFormat="1" ht="13.5"/>
    <row r="19" spans="1:9" ht="14.25" customHeight="1">
      <c r="A19" s="287" t="str">
        <f>表紙!A19</f>
        <v>○○○国○○○に係る見積書の提出について</v>
      </c>
      <c r="B19" s="287"/>
      <c r="C19" s="287"/>
      <c r="D19" s="287"/>
      <c r="E19" s="287"/>
      <c r="F19" s="287"/>
      <c r="G19" s="287"/>
      <c r="H19" s="287"/>
      <c r="I19" s="287"/>
    </row>
    <row r="20" spans="1:9">
      <c r="A20" s="287"/>
      <c r="B20" s="287"/>
      <c r="C20" s="287"/>
      <c r="D20" s="287"/>
      <c r="E20" s="287"/>
      <c r="F20" s="287"/>
      <c r="G20" s="287"/>
      <c r="H20" s="287"/>
      <c r="I20" s="287"/>
    </row>
    <row r="21" spans="1:9">
      <c r="A21" s="288" t="s">
        <v>66</v>
      </c>
      <c r="B21" s="288"/>
      <c r="C21" s="288"/>
      <c r="D21" s="288"/>
      <c r="E21" s="288"/>
      <c r="F21" s="288"/>
      <c r="G21" s="288"/>
      <c r="H21" s="288"/>
      <c r="I21" s="288"/>
    </row>
    <row r="22" spans="1:9">
      <c r="A22" s="64"/>
      <c r="B22" s="64"/>
      <c r="C22" s="64"/>
      <c r="D22" s="64"/>
      <c r="E22" s="64"/>
      <c r="F22" s="64"/>
      <c r="G22" s="64"/>
      <c r="H22" s="64"/>
    </row>
    <row r="23" spans="1:9">
      <c r="A23" s="64"/>
      <c r="B23" s="64"/>
      <c r="C23" s="64"/>
      <c r="D23" s="64"/>
      <c r="E23" s="64"/>
      <c r="F23" s="64"/>
      <c r="G23" s="64"/>
      <c r="H23" s="64"/>
    </row>
    <row r="24" spans="1:9">
      <c r="A24" s="286" t="s">
        <v>61</v>
      </c>
      <c r="B24" s="286"/>
      <c r="C24" s="286"/>
      <c r="D24" s="286"/>
      <c r="E24" s="286"/>
      <c r="F24" s="286"/>
      <c r="G24" s="286"/>
      <c r="H24" s="286"/>
    </row>
    <row r="28" spans="1:9">
      <c r="A28" s="284" t="s">
        <v>62</v>
      </c>
      <c r="B28" s="284"/>
      <c r="C28" s="284"/>
      <c r="D28" s="284"/>
      <c r="E28" s="284"/>
      <c r="F28" s="284"/>
      <c r="G28" s="284"/>
      <c r="H28" s="284"/>
    </row>
    <row r="30" spans="1:9">
      <c r="A30" s="59" t="s">
        <v>63</v>
      </c>
      <c r="C30" s="68">
        <f>内訳書!E9</f>
        <v>0</v>
      </c>
      <c r="D30" s="67" t="s">
        <v>2</v>
      </c>
      <c r="E30" s="66" t="s">
        <v>69</v>
      </c>
      <c r="F30" s="66"/>
      <c r="G30" s="66"/>
      <c r="H30" s="68">
        <f>内訳書!G37</f>
        <v>0</v>
      </c>
      <c r="I30" s="59" t="s">
        <v>68</v>
      </c>
    </row>
    <row r="33" spans="1:8">
      <c r="A33" s="59" t="s">
        <v>64</v>
      </c>
    </row>
    <row r="43" spans="1:8">
      <c r="H43" s="65" t="s">
        <v>65</v>
      </c>
    </row>
  </sheetData>
  <mergeCells count="7">
    <mergeCell ref="A28:H28"/>
    <mergeCell ref="A5:C5"/>
    <mergeCell ref="A6:C6"/>
    <mergeCell ref="A7:C7"/>
    <mergeCell ref="A24:H24"/>
    <mergeCell ref="A19:I20"/>
    <mergeCell ref="A21:I21"/>
  </mergeCells>
  <phoneticPr fontId="2"/>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43"/>
  <sheetViews>
    <sheetView view="pageBreakPreview" zoomScaleNormal="100" zoomScaleSheetLayoutView="100" workbookViewId="0">
      <selection activeCell="L37" sqref="L37"/>
    </sheetView>
  </sheetViews>
  <sheetFormatPr defaultRowHeight="14.25"/>
  <cols>
    <col min="1" max="1" width="6" style="59" customWidth="1"/>
    <col min="2" max="2" width="8" style="59" customWidth="1"/>
    <col min="3" max="3" width="12.25" style="59" customWidth="1"/>
    <col min="4" max="4" width="3.75" style="59" customWidth="1"/>
    <col min="5" max="5" width="6.375" style="59" customWidth="1"/>
    <col min="6" max="7" width="9" style="59"/>
    <col min="8" max="8" width="12.25" style="59" customWidth="1"/>
    <col min="9" max="9" width="7.125" style="59" customWidth="1"/>
    <col min="10" max="10" width="2.875" style="59" customWidth="1"/>
    <col min="11" max="255" width="9" style="59"/>
    <col min="256" max="256" width="6" style="59" customWidth="1"/>
    <col min="257" max="257" width="5.375" style="59" customWidth="1"/>
    <col min="258" max="258" width="14.875" style="59" customWidth="1"/>
    <col min="259" max="259" width="3.75" style="59" customWidth="1"/>
    <col min="260" max="262" width="9" style="59"/>
    <col min="263" max="263" width="16" style="59" customWidth="1"/>
    <col min="264" max="264" width="7.125" style="59" customWidth="1"/>
    <col min="265" max="511" width="9" style="59"/>
    <col min="512" max="512" width="6" style="59" customWidth="1"/>
    <col min="513" max="513" width="5.375" style="59" customWidth="1"/>
    <col min="514" max="514" width="14.875" style="59" customWidth="1"/>
    <col min="515" max="515" width="3.75" style="59" customWidth="1"/>
    <col min="516" max="518" width="9" style="59"/>
    <col min="519" max="519" width="16" style="59" customWidth="1"/>
    <col min="520" max="520" width="7.125" style="59" customWidth="1"/>
    <col min="521" max="767" width="9" style="59"/>
    <col min="768" max="768" width="6" style="59" customWidth="1"/>
    <col min="769" max="769" width="5.375" style="59" customWidth="1"/>
    <col min="770" max="770" width="14.875" style="59" customWidth="1"/>
    <col min="771" max="771" width="3.75" style="59" customWidth="1"/>
    <col min="772" max="774" width="9" style="59"/>
    <col min="775" max="775" width="16" style="59" customWidth="1"/>
    <col min="776" max="776" width="7.125" style="59" customWidth="1"/>
    <col min="777" max="1023" width="9" style="59"/>
    <col min="1024" max="1024" width="6" style="59" customWidth="1"/>
    <col min="1025" max="1025" width="5.375" style="59" customWidth="1"/>
    <col min="1026" max="1026" width="14.875" style="59" customWidth="1"/>
    <col min="1027" max="1027" width="3.75" style="59" customWidth="1"/>
    <col min="1028" max="1030" width="9" style="59"/>
    <col min="1031" max="1031" width="16" style="59" customWidth="1"/>
    <col min="1032" max="1032" width="7.125" style="59" customWidth="1"/>
    <col min="1033" max="1279" width="9" style="59"/>
    <col min="1280" max="1280" width="6" style="59" customWidth="1"/>
    <col min="1281" max="1281" width="5.375" style="59" customWidth="1"/>
    <col min="1282" max="1282" width="14.875" style="59" customWidth="1"/>
    <col min="1283" max="1283" width="3.75" style="59" customWidth="1"/>
    <col min="1284" max="1286" width="9" style="59"/>
    <col min="1287" max="1287" width="16" style="59" customWidth="1"/>
    <col min="1288" max="1288" width="7.125" style="59" customWidth="1"/>
    <col min="1289" max="1535" width="9" style="59"/>
    <col min="1536" max="1536" width="6" style="59" customWidth="1"/>
    <col min="1537" max="1537" width="5.375" style="59" customWidth="1"/>
    <col min="1538" max="1538" width="14.875" style="59" customWidth="1"/>
    <col min="1539" max="1539" width="3.75" style="59" customWidth="1"/>
    <col min="1540" max="1542" width="9" style="59"/>
    <col min="1543" max="1543" width="16" style="59" customWidth="1"/>
    <col min="1544" max="1544" width="7.125" style="59" customWidth="1"/>
    <col min="1545" max="1791" width="9" style="59"/>
    <col min="1792" max="1792" width="6" style="59" customWidth="1"/>
    <col min="1793" max="1793" width="5.375" style="59" customWidth="1"/>
    <col min="1794" max="1794" width="14.875" style="59" customWidth="1"/>
    <col min="1795" max="1795" width="3.75" style="59" customWidth="1"/>
    <col min="1796" max="1798" width="9" style="59"/>
    <col min="1799" max="1799" width="16" style="59" customWidth="1"/>
    <col min="1800" max="1800" width="7.125" style="59" customWidth="1"/>
    <col min="1801" max="2047" width="9" style="59"/>
    <col min="2048" max="2048" width="6" style="59" customWidth="1"/>
    <col min="2049" max="2049" width="5.375" style="59" customWidth="1"/>
    <col min="2050" max="2050" width="14.875" style="59" customWidth="1"/>
    <col min="2051" max="2051" width="3.75" style="59" customWidth="1"/>
    <col min="2052" max="2054" width="9" style="59"/>
    <col min="2055" max="2055" width="16" style="59" customWidth="1"/>
    <col min="2056" max="2056" width="7.125" style="59" customWidth="1"/>
    <col min="2057" max="2303" width="9" style="59"/>
    <col min="2304" max="2304" width="6" style="59" customWidth="1"/>
    <col min="2305" max="2305" width="5.375" style="59" customWidth="1"/>
    <col min="2306" max="2306" width="14.875" style="59" customWidth="1"/>
    <col min="2307" max="2307" width="3.75" style="59" customWidth="1"/>
    <col min="2308" max="2310" width="9" style="59"/>
    <col min="2311" max="2311" width="16" style="59" customWidth="1"/>
    <col min="2312" max="2312" width="7.125" style="59" customWidth="1"/>
    <col min="2313" max="2559" width="9" style="59"/>
    <col min="2560" max="2560" width="6" style="59" customWidth="1"/>
    <col min="2561" max="2561" width="5.375" style="59" customWidth="1"/>
    <col min="2562" max="2562" width="14.875" style="59" customWidth="1"/>
    <col min="2563" max="2563" width="3.75" style="59" customWidth="1"/>
    <col min="2564" max="2566" width="9" style="59"/>
    <col min="2567" max="2567" width="16" style="59" customWidth="1"/>
    <col min="2568" max="2568" width="7.125" style="59" customWidth="1"/>
    <col min="2569" max="2815" width="9" style="59"/>
    <col min="2816" max="2816" width="6" style="59" customWidth="1"/>
    <col min="2817" max="2817" width="5.375" style="59" customWidth="1"/>
    <col min="2818" max="2818" width="14.875" style="59" customWidth="1"/>
    <col min="2819" max="2819" width="3.75" style="59" customWidth="1"/>
    <col min="2820" max="2822" width="9" style="59"/>
    <col min="2823" max="2823" width="16" style="59" customWidth="1"/>
    <col min="2824" max="2824" width="7.125" style="59" customWidth="1"/>
    <col min="2825" max="3071" width="9" style="59"/>
    <col min="3072" max="3072" width="6" style="59" customWidth="1"/>
    <col min="3073" max="3073" width="5.375" style="59" customWidth="1"/>
    <col min="3074" max="3074" width="14.875" style="59" customWidth="1"/>
    <col min="3075" max="3075" width="3.75" style="59" customWidth="1"/>
    <col min="3076" max="3078" width="9" style="59"/>
    <col min="3079" max="3079" width="16" style="59" customWidth="1"/>
    <col min="3080" max="3080" width="7.125" style="59" customWidth="1"/>
    <col min="3081" max="3327" width="9" style="59"/>
    <col min="3328" max="3328" width="6" style="59" customWidth="1"/>
    <col min="3329" max="3329" width="5.375" style="59" customWidth="1"/>
    <col min="3330" max="3330" width="14.875" style="59" customWidth="1"/>
    <col min="3331" max="3331" width="3.75" style="59" customWidth="1"/>
    <col min="3332" max="3334" width="9" style="59"/>
    <col min="3335" max="3335" width="16" style="59" customWidth="1"/>
    <col min="3336" max="3336" width="7.125" style="59" customWidth="1"/>
    <col min="3337" max="3583" width="9" style="59"/>
    <col min="3584" max="3584" width="6" style="59" customWidth="1"/>
    <col min="3585" max="3585" width="5.375" style="59" customWidth="1"/>
    <col min="3586" max="3586" width="14.875" style="59" customWidth="1"/>
    <col min="3587" max="3587" width="3.75" style="59" customWidth="1"/>
    <col min="3588" max="3590" width="9" style="59"/>
    <col min="3591" max="3591" width="16" style="59" customWidth="1"/>
    <col min="3592" max="3592" width="7.125" style="59" customWidth="1"/>
    <col min="3593" max="3839" width="9" style="59"/>
    <col min="3840" max="3840" width="6" style="59" customWidth="1"/>
    <col min="3841" max="3841" width="5.375" style="59" customWidth="1"/>
    <col min="3842" max="3842" width="14.875" style="59" customWidth="1"/>
    <col min="3843" max="3843" width="3.75" style="59" customWidth="1"/>
    <col min="3844" max="3846" width="9" style="59"/>
    <col min="3847" max="3847" width="16" style="59" customWidth="1"/>
    <col min="3848" max="3848" width="7.125" style="59" customWidth="1"/>
    <col min="3849" max="4095" width="9" style="59"/>
    <col min="4096" max="4096" width="6" style="59" customWidth="1"/>
    <col min="4097" max="4097" width="5.375" style="59" customWidth="1"/>
    <col min="4098" max="4098" width="14.875" style="59" customWidth="1"/>
    <col min="4099" max="4099" width="3.75" style="59" customWidth="1"/>
    <col min="4100" max="4102" width="9" style="59"/>
    <col min="4103" max="4103" width="16" style="59" customWidth="1"/>
    <col min="4104" max="4104" width="7.125" style="59" customWidth="1"/>
    <col min="4105" max="4351" width="9" style="59"/>
    <col min="4352" max="4352" width="6" style="59" customWidth="1"/>
    <col min="4353" max="4353" width="5.375" style="59" customWidth="1"/>
    <col min="4354" max="4354" width="14.875" style="59" customWidth="1"/>
    <col min="4355" max="4355" width="3.75" style="59" customWidth="1"/>
    <col min="4356" max="4358" width="9" style="59"/>
    <col min="4359" max="4359" width="16" style="59" customWidth="1"/>
    <col min="4360" max="4360" width="7.125" style="59" customWidth="1"/>
    <col min="4361" max="4607" width="9" style="59"/>
    <col min="4608" max="4608" width="6" style="59" customWidth="1"/>
    <col min="4609" max="4609" width="5.375" style="59" customWidth="1"/>
    <col min="4610" max="4610" width="14.875" style="59" customWidth="1"/>
    <col min="4611" max="4611" width="3.75" style="59" customWidth="1"/>
    <col min="4612" max="4614" width="9" style="59"/>
    <col min="4615" max="4615" width="16" style="59" customWidth="1"/>
    <col min="4616" max="4616" width="7.125" style="59" customWidth="1"/>
    <col min="4617" max="4863" width="9" style="59"/>
    <col min="4864" max="4864" width="6" style="59" customWidth="1"/>
    <col min="4865" max="4865" width="5.375" style="59" customWidth="1"/>
    <col min="4866" max="4866" width="14.875" style="59" customWidth="1"/>
    <col min="4867" max="4867" width="3.75" style="59" customWidth="1"/>
    <col min="4868" max="4870" width="9" style="59"/>
    <col min="4871" max="4871" width="16" style="59" customWidth="1"/>
    <col min="4872" max="4872" width="7.125" style="59" customWidth="1"/>
    <col min="4873" max="5119" width="9" style="59"/>
    <col min="5120" max="5120" width="6" style="59" customWidth="1"/>
    <col min="5121" max="5121" width="5.375" style="59" customWidth="1"/>
    <col min="5122" max="5122" width="14.875" style="59" customWidth="1"/>
    <col min="5123" max="5123" width="3.75" style="59" customWidth="1"/>
    <col min="5124" max="5126" width="9" style="59"/>
    <col min="5127" max="5127" width="16" style="59" customWidth="1"/>
    <col min="5128" max="5128" width="7.125" style="59" customWidth="1"/>
    <col min="5129" max="5375" width="9" style="59"/>
    <col min="5376" max="5376" width="6" style="59" customWidth="1"/>
    <col min="5377" max="5377" width="5.375" style="59" customWidth="1"/>
    <col min="5378" max="5378" width="14.875" style="59" customWidth="1"/>
    <col min="5379" max="5379" width="3.75" style="59" customWidth="1"/>
    <col min="5380" max="5382" width="9" style="59"/>
    <col min="5383" max="5383" width="16" style="59" customWidth="1"/>
    <col min="5384" max="5384" width="7.125" style="59" customWidth="1"/>
    <col min="5385" max="5631" width="9" style="59"/>
    <col min="5632" max="5632" width="6" style="59" customWidth="1"/>
    <col min="5633" max="5633" width="5.375" style="59" customWidth="1"/>
    <col min="5634" max="5634" width="14.875" style="59" customWidth="1"/>
    <col min="5635" max="5635" width="3.75" style="59" customWidth="1"/>
    <col min="5636" max="5638" width="9" style="59"/>
    <col min="5639" max="5639" width="16" style="59" customWidth="1"/>
    <col min="5640" max="5640" width="7.125" style="59" customWidth="1"/>
    <col min="5641" max="5887" width="9" style="59"/>
    <col min="5888" max="5888" width="6" style="59" customWidth="1"/>
    <col min="5889" max="5889" width="5.375" style="59" customWidth="1"/>
    <col min="5890" max="5890" width="14.875" style="59" customWidth="1"/>
    <col min="5891" max="5891" width="3.75" style="59" customWidth="1"/>
    <col min="5892" max="5894" width="9" style="59"/>
    <col min="5895" max="5895" width="16" style="59" customWidth="1"/>
    <col min="5896" max="5896" width="7.125" style="59" customWidth="1"/>
    <col min="5897" max="6143" width="9" style="59"/>
    <col min="6144" max="6144" width="6" style="59" customWidth="1"/>
    <col min="6145" max="6145" width="5.375" style="59" customWidth="1"/>
    <col min="6146" max="6146" width="14.875" style="59" customWidth="1"/>
    <col min="6147" max="6147" width="3.75" style="59" customWidth="1"/>
    <col min="6148" max="6150" width="9" style="59"/>
    <col min="6151" max="6151" width="16" style="59" customWidth="1"/>
    <col min="6152" max="6152" width="7.125" style="59" customWidth="1"/>
    <col min="6153" max="6399" width="9" style="59"/>
    <col min="6400" max="6400" width="6" style="59" customWidth="1"/>
    <col min="6401" max="6401" width="5.375" style="59" customWidth="1"/>
    <col min="6402" max="6402" width="14.875" style="59" customWidth="1"/>
    <col min="6403" max="6403" width="3.75" style="59" customWidth="1"/>
    <col min="6404" max="6406" width="9" style="59"/>
    <col min="6407" max="6407" width="16" style="59" customWidth="1"/>
    <col min="6408" max="6408" width="7.125" style="59" customWidth="1"/>
    <col min="6409" max="6655" width="9" style="59"/>
    <col min="6656" max="6656" width="6" style="59" customWidth="1"/>
    <col min="6657" max="6657" width="5.375" style="59" customWidth="1"/>
    <col min="6658" max="6658" width="14.875" style="59" customWidth="1"/>
    <col min="6659" max="6659" width="3.75" style="59" customWidth="1"/>
    <col min="6660" max="6662" width="9" style="59"/>
    <col min="6663" max="6663" width="16" style="59" customWidth="1"/>
    <col min="6664" max="6664" width="7.125" style="59" customWidth="1"/>
    <col min="6665" max="6911" width="9" style="59"/>
    <col min="6912" max="6912" width="6" style="59" customWidth="1"/>
    <col min="6913" max="6913" width="5.375" style="59" customWidth="1"/>
    <col min="6914" max="6914" width="14.875" style="59" customWidth="1"/>
    <col min="6915" max="6915" width="3.75" style="59" customWidth="1"/>
    <col min="6916" max="6918" width="9" style="59"/>
    <col min="6919" max="6919" width="16" style="59" customWidth="1"/>
    <col min="6920" max="6920" width="7.125" style="59" customWidth="1"/>
    <col min="6921" max="7167" width="9" style="59"/>
    <col min="7168" max="7168" width="6" style="59" customWidth="1"/>
    <col min="7169" max="7169" width="5.375" style="59" customWidth="1"/>
    <col min="7170" max="7170" width="14.875" style="59" customWidth="1"/>
    <col min="7171" max="7171" width="3.75" style="59" customWidth="1"/>
    <col min="7172" max="7174" width="9" style="59"/>
    <col min="7175" max="7175" width="16" style="59" customWidth="1"/>
    <col min="7176" max="7176" width="7.125" style="59" customWidth="1"/>
    <col min="7177" max="7423" width="9" style="59"/>
    <col min="7424" max="7424" width="6" style="59" customWidth="1"/>
    <col min="7425" max="7425" width="5.375" style="59" customWidth="1"/>
    <col min="7426" max="7426" width="14.875" style="59" customWidth="1"/>
    <col min="7427" max="7427" width="3.75" style="59" customWidth="1"/>
    <col min="7428" max="7430" width="9" style="59"/>
    <col min="7431" max="7431" width="16" style="59" customWidth="1"/>
    <col min="7432" max="7432" width="7.125" style="59" customWidth="1"/>
    <col min="7433" max="7679" width="9" style="59"/>
    <col min="7680" max="7680" width="6" style="59" customWidth="1"/>
    <col min="7681" max="7681" width="5.375" style="59" customWidth="1"/>
    <col min="7682" max="7682" width="14.875" style="59" customWidth="1"/>
    <col min="7683" max="7683" width="3.75" style="59" customWidth="1"/>
    <col min="7684" max="7686" width="9" style="59"/>
    <col min="7687" max="7687" width="16" style="59" customWidth="1"/>
    <col min="7688" max="7688" width="7.125" style="59" customWidth="1"/>
    <col min="7689" max="7935" width="9" style="59"/>
    <col min="7936" max="7936" width="6" style="59" customWidth="1"/>
    <col min="7937" max="7937" width="5.375" style="59" customWidth="1"/>
    <col min="7938" max="7938" width="14.875" style="59" customWidth="1"/>
    <col min="7939" max="7939" width="3.75" style="59" customWidth="1"/>
    <col min="7940" max="7942" width="9" style="59"/>
    <col min="7943" max="7943" width="16" style="59" customWidth="1"/>
    <col min="7944" max="7944" width="7.125" style="59" customWidth="1"/>
    <col min="7945" max="8191" width="9" style="59"/>
    <col min="8192" max="8192" width="6" style="59" customWidth="1"/>
    <col min="8193" max="8193" width="5.375" style="59" customWidth="1"/>
    <col min="8194" max="8194" width="14.875" style="59" customWidth="1"/>
    <col min="8195" max="8195" width="3.75" style="59" customWidth="1"/>
    <col min="8196" max="8198" width="9" style="59"/>
    <col min="8199" max="8199" width="16" style="59" customWidth="1"/>
    <col min="8200" max="8200" width="7.125" style="59" customWidth="1"/>
    <col min="8201" max="8447" width="9" style="59"/>
    <col min="8448" max="8448" width="6" style="59" customWidth="1"/>
    <col min="8449" max="8449" width="5.375" style="59" customWidth="1"/>
    <col min="8450" max="8450" width="14.875" style="59" customWidth="1"/>
    <col min="8451" max="8451" width="3.75" style="59" customWidth="1"/>
    <col min="8452" max="8454" width="9" style="59"/>
    <col min="8455" max="8455" width="16" style="59" customWidth="1"/>
    <col min="8456" max="8456" width="7.125" style="59" customWidth="1"/>
    <col min="8457" max="8703" width="9" style="59"/>
    <col min="8704" max="8704" width="6" style="59" customWidth="1"/>
    <col min="8705" max="8705" width="5.375" style="59" customWidth="1"/>
    <col min="8706" max="8706" width="14.875" style="59" customWidth="1"/>
    <col min="8707" max="8707" width="3.75" style="59" customWidth="1"/>
    <col min="8708" max="8710" width="9" style="59"/>
    <col min="8711" max="8711" width="16" style="59" customWidth="1"/>
    <col min="8712" max="8712" width="7.125" style="59" customWidth="1"/>
    <col min="8713" max="8959" width="9" style="59"/>
    <col min="8960" max="8960" width="6" style="59" customWidth="1"/>
    <col min="8961" max="8961" width="5.375" style="59" customWidth="1"/>
    <col min="8962" max="8962" width="14.875" style="59" customWidth="1"/>
    <col min="8963" max="8963" width="3.75" style="59" customWidth="1"/>
    <col min="8964" max="8966" width="9" style="59"/>
    <col min="8967" max="8967" width="16" style="59" customWidth="1"/>
    <col min="8968" max="8968" width="7.125" style="59" customWidth="1"/>
    <col min="8969" max="9215" width="9" style="59"/>
    <col min="9216" max="9216" width="6" style="59" customWidth="1"/>
    <col min="9217" max="9217" width="5.375" style="59" customWidth="1"/>
    <col min="9218" max="9218" width="14.875" style="59" customWidth="1"/>
    <col min="9219" max="9219" width="3.75" style="59" customWidth="1"/>
    <col min="9220" max="9222" width="9" style="59"/>
    <col min="9223" max="9223" width="16" style="59" customWidth="1"/>
    <col min="9224" max="9224" width="7.125" style="59" customWidth="1"/>
    <col min="9225" max="9471" width="9" style="59"/>
    <col min="9472" max="9472" width="6" style="59" customWidth="1"/>
    <col min="9473" max="9473" width="5.375" style="59" customWidth="1"/>
    <col min="9474" max="9474" width="14.875" style="59" customWidth="1"/>
    <col min="9475" max="9475" width="3.75" style="59" customWidth="1"/>
    <col min="9476" max="9478" width="9" style="59"/>
    <col min="9479" max="9479" width="16" style="59" customWidth="1"/>
    <col min="9480" max="9480" width="7.125" style="59" customWidth="1"/>
    <col min="9481" max="9727" width="9" style="59"/>
    <col min="9728" max="9728" width="6" style="59" customWidth="1"/>
    <col min="9729" max="9729" width="5.375" style="59" customWidth="1"/>
    <col min="9730" max="9730" width="14.875" style="59" customWidth="1"/>
    <col min="9731" max="9731" width="3.75" style="59" customWidth="1"/>
    <col min="9732" max="9734" width="9" style="59"/>
    <col min="9735" max="9735" width="16" style="59" customWidth="1"/>
    <col min="9736" max="9736" width="7.125" style="59" customWidth="1"/>
    <col min="9737" max="9983" width="9" style="59"/>
    <col min="9984" max="9984" width="6" style="59" customWidth="1"/>
    <col min="9985" max="9985" width="5.375" style="59" customWidth="1"/>
    <col min="9986" max="9986" width="14.875" style="59" customWidth="1"/>
    <col min="9987" max="9987" width="3.75" style="59" customWidth="1"/>
    <col min="9988" max="9990" width="9" style="59"/>
    <col min="9991" max="9991" width="16" style="59" customWidth="1"/>
    <col min="9992" max="9992" width="7.125" style="59" customWidth="1"/>
    <col min="9993" max="10239" width="9" style="59"/>
    <col min="10240" max="10240" width="6" style="59" customWidth="1"/>
    <col min="10241" max="10241" width="5.375" style="59" customWidth="1"/>
    <col min="10242" max="10242" width="14.875" style="59" customWidth="1"/>
    <col min="10243" max="10243" width="3.75" style="59" customWidth="1"/>
    <col min="10244" max="10246" width="9" style="59"/>
    <col min="10247" max="10247" width="16" style="59" customWidth="1"/>
    <col min="10248" max="10248" width="7.125" style="59" customWidth="1"/>
    <col min="10249" max="10495" width="9" style="59"/>
    <col min="10496" max="10496" width="6" style="59" customWidth="1"/>
    <col min="10497" max="10497" width="5.375" style="59" customWidth="1"/>
    <col min="10498" max="10498" width="14.875" style="59" customWidth="1"/>
    <col min="10499" max="10499" width="3.75" style="59" customWidth="1"/>
    <col min="10500" max="10502" width="9" style="59"/>
    <col min="10503" max="10503" width="16" style="59" customWidth="1"/>
    <col min="10504" max="10504" width="7.125" style="59" customWidth="1"/>
    <col min="10505" max="10751" width="9" style="59"/>
    <col min="10752" max="10752" width="6" style="59" customWidth="1"/>
    <col min="10753" max="10753" width="5.375" style="59" customWidth="1"/>
    <col min="10754" max="10754" width="14.875" style="59" customWidth="1"/>
    <col min="10755" max="10755" width="3.75" style="59" customWidth="1"/>
    <col min="10756" max="10758" width="9" style="59"/>
    <col min="10759" max="10759" width="16" style="59" customWidth="1"/>
    <col min="10760" max="10760" width="7.125" style="59" customWidth="1"/>
    <col min="10761" max="11007" width="9" style="59"/>
    <col min="11008" max="11008" width="6" style="59" customWidth="1"/>
    <col min="11009" max="11009" width="5.375" style="59" customWidth="1"/>
    <col min="11010" max="11010" width="14.875" style="59" customWidth="1"/>
    <col min="11011" max="11011" width="3.75" style="59" customWidth="1"/>
    <col min="11012" max="11014" width="9" style="59"/>
    <col min="11015" max="11015" width="16" style="59" customWidth="1"/>
    <col min="11016" max="11016" width="7.125" style="59" customWidth="1"/>
    <col min="11017" max="11263" width="9" style="59"/>
    <col min="11264" max="11264" width="6" style="59" customWidth="1"/>
    <col min="11265" max="11265" width="5.375" style="59" customWidth="1"/>
    <col min="11266" max="11266" width="14.875" style="59" customWidth="1"/>
    <col min="11267" max="11267" width="3.75" style="59" customWidth="1"/>
    <col min="11268" max="11270" width="9" style="59"/>
    <col min="11271" max="11271" width="16" style="59" customWidth="1"/>
    <col min="11272" max="11272" width="7.125" style="59" customWidth="1"/>
    <col min="11273" max="11519" width="9" style="59"/>
    <col min="11520" max="11520" width="6" style="59" customWidth="1"/>
    <col min="11521" max="11521" width="5.375" style="59" customWidth="1"/>
    <col min="11522" max="11522" width="14.875" style="59" customWidth="1"/>
    <col min="11523" max="11523" width="3.75" style="59" customWidth="1"/>
    <col min="11524" max="11526" width="9" style="59"/>
    <col min="11527" max="11527" width="16" style="59" customWidth="1"/>
    <col min="11528" max="11528" width="7.125" style="59" customWidth="1"/>
    <col min="11529" max="11775" width="9" style="59"/>
    <col min="11776" max="11776" width="6" style="59" customWidth="1"/>
    <col min="11777" max="11777" width="5.375" style="59" customWidth="1"/>
    <col min="11778" max="11778" width="14.875" style="59" customWidth="1"/>
    <col min="11779" max="11779" width="3.75" style="59" customWidth="1"/>
    <col min="11780" max="11782" width="9" style="59"/>
    <col min="11783" max="11783" width="16" style="59" customWidth="1"/>
    <col min="11784" max="11784" width="7.125" style="59" customWidth="1"/>
    <col min="11785" max="12031" width="9" style="59"/>
    <col min="12032" max="12032" width="6" style="59" customWidth="1"/>
    <col min="12033" max="12033" width="5.375" style="59" customWidth="1"/>
    <col min="12034" max="12034" width="14.875" style="59" customWidth="1"/>
    <col min="12035" max="12035" width="3.75" style="59" customWidth="1"/>
    <col min="12036" max="12038" width="9" style="59"/>
    <col min="12039" max="12039" width="16" style="59" customWidth="1"/>
    <col min="12040" max="12040" width="7.125" style="59" customWidth="1"/>
    <col min="12041" max="12287" width="9" style="59"/>
    <col min="12288" max="12288" width="6" style="59" customWidth="1"/>
    <col min="12289" max="12289" width="5.375" style="59" customWidth="1"/>
    <col min="12290" max="12290" width="14.875" style="59" customWidth="1"/>
    <col min="12291" max="12291" width="3.75" style="59" customWidth="1"/>
    <col min="12292" max="12294" width="9" style="59"/>
    <col min="12295" max="12295" width="16" style="59" customWidth="1"/>
    <col min="12296" max="12296" width="7.125" style="59" customWidth="1"/>
    <col min="12297" max="12543" width="9" style="59"/>
    <col min="12544" max="12544" width="6" style="59" customWidth="1"/>
    <col min="12545" max="12545" width="5.375" style="59" customWidth="1"/>
    <col min="12546" max="12546" width="14.875" style="59" customWidth="1"/>
    <col min="12547" max="12547" width="3.75" style="59" customWidth="1"/>
    <col min="12548" max="12550" width="9" style="59"/>
    <col min="12551" max="12551" width="16" style="59" customWidth="1"/>
    <col min="12552" max="12552" width="7.125" style="59" customWidth="1"/>
    <col min="12553" max="12799" width="9" style="59"/>
    <col min="12800" max="12800" width="6" style="59" customWidth="1"/>
    <col min="12801" max="12801" width="5.375" style="59" customWidth="1"/>
    <col min="12802" max="12802" width="14.875" style="59" customWidth="1"/>
    <col min="12803" max="12803" width="3.75" style="59" customWidth="1"/>
    <col min="12804" max="12806" width="9" style="59"/>
    <col min="12807" max="12807" width="16" style="59" customWidth="1"/>
    <col min="12808" max="12808" width="7.125" style="59" customWidth="1"/>
    <col min="12809" max="13055" width="9" style="59"/>
    <col min="13056" max="13056" width="6" style="59" customWidth="1"/>
    <col min="13057" max="13057" width="5.375" style="59" customWidth="1"/>
    <col min="13058" max="13058" width="14.875" style="59" customWidth="1"/>
    <col min="13059" max="13059" width="3.75" style="59" customWidth="1"/>
    <col min="13060" max="13062" width="9" style="59"/>
    <col min="13063" max="13063" width="16" style="59" customWidth="1"/>
    <col min="13064" max="13064" width="7.125" style="59" customWidth="1"/>
    <col min="13065" max="13311" width="9" style="59"/>
    <col min="13312" max="13312" width="6" style="59" customWidth="1"/>
    <col min="13313" max="13313" width="5.375" style="59" customWidth="1"/>
    <col min="13314" max="13314" width="14.875" style="59" customWidth="1"/>
    <col min="13315" max="13315" width="3.75" style="59" customWidth="1"/>
    <col min="13316" max="13318" width="9" style="59"/>
    <col min="13319" max="13319" width="16" style="59" customWidth="1"/>
    <col min="13320" max="13320" width="7.125" style="59" customWidth="1"/>
    <col min="13321" max="13567" width="9" style="59"/>
    <col min="13568" max="13568" width="6" style="59" customWidth="1"/>
    <col min="13569" max="13569" width="5.375" style="59" customWidth="1"/>
    <col min="13570" max="13570" width="14.875" style="59" customWidth="1"/>
    <col min="13571" max="13571" width="3.75" style="59" customWidth="1"/>
    <col min="13572" max="13574" width="9" style="59"/>
    <col min="13575" max="13575" width="16" style="59" customWidth="1"/>
    <col min="13576" max="13576" width="7.125" style="59" customWidth="1"/>
    <col min="13577" max="13823" width="9" style="59"/>
    <col min="13824" max="13824" width="6" style="59" customWidth="1"/>
    <col min="13825" max="13825" width="5.375" style="59" customWidth="1"/>
    <col min="13826" max="13826" width="14.875" style="59" customWidth="1"/>
    <col min="13827" max="13827" width="3.75" style="59" customWidth="1"/>
    <col min="13828" max="13830" width="9" style="59"/>
    <col min="13831" max="13831" width="16" style="59" customWidth="1"/>
    <col min="13832" max="13832" width="7.125" style="59" customWidth="1"/>
    <col min="13833" max="14079" width="9" style="59"/>
    <col min="14080" max="14080" width="6" style="59" customWidth="1"/>
    <col min="14081" max="14081" width="5.375" style="59" customWidth="1"/>
    <col min="14082" max="14082" width="14.875" style="59" customWidth="1"/>
    <col min="14083" max="14083" width="3.75" style="59" customWidth="1"/>
    <col min="14084" max="14086" width="9" style="59"/>
    <col min="14087" max="14087" width="16" style="59" customWidth="1"/>
    <col min="14088" max="14088" width="7.125" style="59" customWidth="1"/>
    <col min="14089" max="14335" width="9" style="59"/>
    <col min="14336" max="14336" width="6" style="59" customWidth="1"/>
    <col min="14337" max="14337" width="5.375" style="59" customWidth="1"/>
    <col min="14338" max="14338" width="14.875" style="59" customWidth="1"/>
    <col min="14339" max="14339" width="3.75" style="59" customWidth="1"/>
    <col min="14340" max="14342" width="9" style="59"/>
    <col min="14343" max="14343" width="16" style="59" customWidth="1"/>
    <col min="14344" max="14344" width="7.125" style="59" customWidth="1"/>
    <col min="14345" max="14591" width="9" style="59"/>
    <col min="14592" max="14592" width="6" style="59" customWidth="1"/>
    <col min="14593" max="14593" width="5.375" style="59" customWidth="1"/>
    <col min="14594" max="14594" width="14.875" style="59" customWidth="1"/>
    <col min="14595" max="14595" width="3.75" style="59" customWidth="1"/>
    <col min="14596" max="14598" width="9" style="59"/>
    <col min="14599" max="14599" width="16" style="59" customWidth="1"/>
    <col min="14600" max="14600" width="7.125" style="59" customWidth="1"/>
    <col min="14601" max="14847" width="9" style="59"/>
    <col min="14848" max="14848" width="6" style="59" customWidth="1"/>
    <col min="14849" max="14849" width="5.375" style="59" customWidth="1"/>
    <col min="14850" max="14850" width="14.875" style="59" customWidth="1"/>
    <col min="14851" max="14851" width="3.75" style="59" customWidth="1"/>
    <col min="14852" max="14854" width="9" style="59"/>
    <col min="14855" max="14855" width="16" style="59" customWidth="1"/>
    <col min="14856" max="14856" width="7.125" style="59" customWidth="1"/>
    <col min="14857" max="15103" width="9" style="59"/>
    <col min="15104" max="15104" width="6" style="59" customWidth="1"/>
    <col min="15105" max="15105" width="5.375" style="59" customWidth="1"/>
    <col min="15106" max="15106" width="14.875" style="59" customWidth="1"/>
    <col min="15107" max="15107" width="3.75" style="59" customWidth="1"/>
    <col min="15108" max="15110" width="9" style="59"/>
    <col min="15111" max="15111" width="16" style="59" customWidth="1"/>
    <col min="15112" max="15112" width="7.125" style="59" customWidth="1"/>
    <col min="15113" max="15359" width="9" style="59"/>
    <col min="15360" max="15360" width="6" style="59" customWidth="1"/>
    <col min="15361" max="15361" width="5.375" style="59" customWidth="1"/>
    <col min="15362" max="15362" width="14.875" style="59" customWidth="1"/>
    <col min="15363" max="15363" width="3.75" style="59" customWidth="1"/>
    <col min="15364" max="15366" width="9" style="59"/>
    <col min="15367" max="15367" width="16" style="59" customWidth="1"/>
    <col min="15368" max="15368" width="7.125" style="59" customWidth="1"/>
    <col min="15369" max="15615" width="9" style="59"/>
    <col min="15616" max="15616" width="6" style="59" customWidth="1"/>
    <col min="15617" max="15617" width="5.375" style="59" customWidth="1"/>
    <col min="15618" max="15618" width="14.875" style="59" customWidth="1"/>
    <col min="15619" max="15619" width="3.75" style="59" customWidth="1"/>
    <col min="15620" max="15622" width="9" style="59"/>
    <col min="15623" max="15623" width="16" style="59" customWidth="1"/>
    <col min="15624" max="15624" width="7.125" style="59" customWidth="1"/>
    <col min="15625" max="15871" width="9" style="59"/>
    <col min="15872" max="15872" width="6" style="59" customWidth="1"/>
    <col min="15873" max="15873" width="5.375" style="59" customWidth="1"/>
    <col min="15874" max="15874" width="14.875" style="59" customWidth="1"/>
    <col min="15875" max="15875" width="3.75" style="59" customWidth="1"/>
    <col min="15876" max="15878" width="9" style="59"/>
    <col min="15879" max="15879" width="16" style="59" customWidth="1"/>
    <col min="15880" max="15880" width="7.125" style="59" customWidth="1"/>
    <col min="15881" max="16127" width="9" style="59"/>
    <col min="16128" max="16128" width="6" style="59" customWidth="1"/>
    <col min="16129" max="16129" width="5.375" style="59" customWidth="1"/>
    <col min="16130" max="16130" width="14.875" style="59" customWidth="1"/>
    <col min="16131" max="16131" width="3.75" style="59" customWidth="1"/>
    <col min="16132" max="16134" width="9" style="59"/>
    <col min="16135" max="16135" width="16" style="59" customWidth="1"/>
    <col min="16136" max="16136" width="7.125" style="59" customWidth="1"/>
    <col min="16137" max="16384" width="9" style="59"/>
  </cols>
  <sheetData>
    <row r="1" spans="1:9">
      <c r="A1" s="58"/>
      <c r="H1" s="58"/>
    </row>
    <row r="2" spans="1:9" s="60" customFormat="1" ht="13.5"/>
    <row r="3" spans="1:9" s="60" customFormat="1" ht="13.5">
      <c r="I3" s="61" t="s">
        <v>151</v>
      </c>
    </row>
    <row r="4" spans="1:9" s="60" customFormat="1" ht="13.5"/>
    <row r="5" spans="1:9" s="60" customFormat="1" ht="13.5">
      <c r="A5" s="87" t="s">
        <v>57</v>
      </c>
      <c r="B5" s="87"/>
      <c r="C5" s="87"/>
    </row>
    <row r="6" spans="1:9" s="60" customFormat="1" ht="13.5">
      <c r="A6" s="285" t="s">
        <v>152</v>
      </c>
      <c r="B6" s="285"/>
      <c r="C6" s="285"/>
    </row>
    <row r="7" spans="1:9" s="60" customFormat="1" ht="13.5">
      <c r="A7" s="285"/>
      <c r="B7" s="285"/>
      <c r="C7" s="285"/>
    </row>
    <row r="8" spans="1:9" s="60" customFormat="1" ht="13.5">
      <c r="A8" s="85"/>
      <c r="B8" s="85"/>
      <c r="C8" s="85"/>
    </row>
    <row r="9" spans="1:9" s="60" customFormat="1" ht="13.5">
      <c r="A9" s="85"/>
      <c r="B9" s="85"/>
      <c r="C9" s="85"/>
    </row>
    <row r="10" spans="1:9" s="60" customFormat="1" ht="13.5"/>
    <row r="11" spans="1:9" s="60" customFormat="1" ht="13.5">
      <c r="E11" s="85" t="s">
        <v>153</v>
      </c>
    </row>
    <row r="12" spans="1:9" s="60" customFormat="1" ht="13.5">
      <c r="E12" s="85" t="s">
        <v>154</v>
      </c>
    </row>
    <row r="13" spans="1:9" s="60" customFormat="1" ht="13.5">
      <c r="E13" s="85" t="s">
        <v>155</v>
      </c>
    </row>
    <row r="14" spans="1:9" s="60" customFormat="1" ht="13.5">
      <c r="E14" s="63"/>
    </row>
    <row r="15" spans="1:9" s="60" customFormat="1" ht="13.5"/>
    <row r="16" spans="1:9" s="60" customFormat="1" ht="13.5"/>
    <row r="17" spans="1:10" s="60" customFormat="1" ht="13.5"/>
    <row r="18" spans="1:10" s="60" customFormat="1" ht="13.5"/>
    <row r="19" spans="1:10">
      <c r="A19" s="284" t="s">
        <v>156</v>
      </c>
      <c r="B19" s="284"/>
      <c r="C19" s="284"/>
      <c r="D19" s="284"/>
      <c r="E19" s="284"/>
      <c r="F19" s="284"/>
      <c r="G19" s="284"/>
      <c r="H19" s="284"/>
      <c r="I19" s="284"/>
      <c r="J19" s="284"/>
    </row>
    <row r="20" spans="1:10">
      <c r="A20" s="284"/>
      <c r="B20" s="284"/>
      <c r="C20" s="284"/>
      <c r="D20" s="284"/>
      <c r="E20" s="284"/>
      <c r="F20" s="284"/>
      <c r="G20" s="284"/>
      <c r="H20" s="284"/>
      <c r="I20" s="284"/>
      <c r="J20" s="284"/>
    </row>
    <row r="21" spans="1:10">
      <c r="A21" s="284"/>
      <c r="B21" s="284"/>
      <c r="C21" s="284"/>
      <c r="D21" s="284"/>
      <c r="E21" s="284"/>
      <c r="F21" s="284"/>
      <c r="G21" s="284"/>
      <c r="H21" s="284"/>
      <c r="I21" s="284"/>
      <c r="J21" s="284"/>
    </row>
    <row r="24" spans="1:10">
      <c r="A24" s="286" t="s">
        <v>157</v>
      </c>
      <c r="B24" s="286"/>
      <c r="C24" s="286"/>
      <c r="D24" s="286"/>
      <c r="E24" s="286"/>
      <c r="F24" s="286"/>
      <c r="G24" s="286"/>
      <c r="H24" s="286"/>
    </row>
    <row r="28" spans="1:10">
      <c r="A28" s="284" t="s">
        <v>62</v>
      </c>
      <c r="B28" s="284"/>
      <c r="C28" s="284"/>
      <c r="D28" s="284"/>
      <c r="E28" s="284"/>
      <c r="F28" s="284"/>
      <c r="G28" s="284"/>
      <c r="H28" s="284"/>
    </row>
    <row r="30" spans="1:10">
      <c r="A30" s="59" t="s">
        <v>158</v>
      </c>
      <c r="C30" s="101">
        <f>内訳書!E9</f>
        <v>0</v>
      </c>
      <c r="D30" s="65" t="s">
        <v>2</v>
      </c>
      <c r="E30" s="66" t="s">
        <v>69</v>
      </c>
      <c r="F30" s="66"/>
      <c r="G30" s="66"/>
      <c r="H30" s="68">
        <f>内訳書!G37</f>
        <v>0</v>
      </c>
      <c r="I30" s="59" t="s">
        <v>68</v>
      </c>
    </row>
    <row r="33" spans="1:9">
      <c r="A33" s="59" t="s">
        <v>159</v>
      </c>
    </row>
    <row r="36" spans="1:9">
      <c r="A36" s="88"/>
      <c r="B36" s="88"/>
      <c r="C36" s="88"/>
      <c r="D36" s="88"/>
      <c r="E36" s="88"/>
      <c r="F36" s="88"/>
      <c r="G36" s="88"/>
      <c r="H36" s="88"/>
      <c r="I36" s="88"/>
    </row>
    <row r="37" spans="1:9" ht="36.75" customHeight="1">
      <c r="A37" s="88"/>
      <c r="B37" s="289"/>
      <c r="C37" s="289"/>
      <c r="D37" s="289"/>
      <c r="E37" s="289"/>
      <c r="F37" s="289"/>
      <c r="G37" s="289"/>
      <c r="H37" s="289"/>
      <c r="I37" s="289"/>
    </row>
    <row r="43" spans="1:9">
      <c r="H43" s="65" t="s">
        <v>65</v>
      </c>
    </row>
  </sheetData>
  <mergeCells count="6">
    <mergeCell ref="B37:I37"/>
    <mergeCell ref="A19:J21"/>
    <mergeCell ref="A6:C6"/>
    <mergeCell ref="A7:C7"/>
    <mergeCell ref="A24:H24"/>
    <mergeCell ref="A28:H28"/>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R41"/>
  <sheetViews>
    <sheetView view="pageBreakPreview" zoomScaleNormal="100" workbookViewId="0">
      <selection activeCell="K3" sqref="K3"/>
    </sheetView>
  </sheetViews>
  <sheetFormatPr defaultRowHeight="14.25"/>
  <cols>
    <col min="1" max="4" width="9" style="76"/>
    <col min="5" max="5" width="18.375" style="76" customWidth="1"/>
    <col min="6" max="6" width="2.875" style="76" customWidth="1"/>
    <col min="7" max="7" width="18" style="148" customWidth="1"/>
    <col min="8" max="8" width="4.625" style="76" customWidth="1"/>
    <col min="9" max="16" width="9" style="76"/>
    <col min="17" max="17" width="13.875" style="76" bestFit="1" customWidth="1"/>
    <col min="18" max="16384" width="9" style="76"/>
  </cols>
  <sheetData>
    <row r="1" spans="1:18">
      <c r="G1" s="113" t="str">
        <f>IF(A4="見積金額内訳書",R8,"")</f>
        <v>様式１</v>
      </c>
    </row>
    <row r="2" spans="1:18">
      <c r="A2" s="290" t="s">
        <v>160</v>
      </c>
      <c r="B2" s="290"/>
      <c r="C2" s="290"/>
      <c r="D2" s="290"/>
      <c r="E2" s="290"/>
      <c r="F2" s="290"/>
      <c r="G2" s="290"/>
      <c r="H2" s="290"/>
    </row>
    <row r="3" spans="1:18">
      <c r="A3" s="76" t="str">
        <f>IF(A4="見積金額内訳書","",IF(A4="最終見積金額内訳書","",Q9))</f>
        <v/>
      </c>
      <c r="G3" s="113"/>
    </row>
    <row r="4" spans="1:18">
      <c r="A4" s="291" t="s">
        <v>188</v>
      </c>
      <c r="B4" s="291"/>
      <c r="C4" s="291"/>
      <c r="D4" s="291"/>
      <c r="E4" s="291"/>
      <c r="F4" s="291"/>
      <c r="G4" s="291"/>
    </row>
    <row r="5" spans="1:18">
      <c r="A5" s="147"/>
      <c r="B5" s="147"/>
      <c r="C5" s="147"/>
      <c r="D5" s="147"/>
      <c r="E5" s="147"/>
      <c r="F5" s="147"/>
      <c r="G5" s="147"/>
    </row>
    <row r="6" spans="1:18" ht="18" customHeight="1">
      <c r="A6" s="140"/>
      <c r="B6" s="140" t="s">
        <v>221</v>
      </c>
      <c r="C6" s="140"/>
      <c r="D6" s="141" t="s">
        <v>240</v>
      </c>
      <c r="E6" s="141"/>
      <c r="F6" s="141"/>
      <c r="G6" s="141"/>
      <c r="H6" s="143"/>
    </row>
    <row r="7" spans="1:18" ht="18" customHeight="1">
      <c r="A7" s="140"/>
      <c r="B7" s="140" t="s">
        <v>235</v>
      </c>
      <c r="C7" s="140"/>
      <c r="D7" s="142" t="s">
        <v>236</v>
      </c>
      <c r="E7" s="142"/>
      <c r="F7" s="142"/>
      <c r="G7" s="142"/>
      <c r="H7" s="143"/>
      <c r="O7" s="104" t="s">
        <v>188</v>
      </c>
      <c r="P7" s="104"/>
      <c r="Q7" s="104" t="s">
        <v>189</v>
      </c>
    </row>
    <row r="8" spans="1:18" ht="22.5" customHeight="1">
      <c r="O8" s="104" t="s">
        <v>190</v>
      </c>
      <c r="P8" s="104"/>
      <c r="Q8" s="104" t="s">
        <v>191</v>
      </c>
      <c r="R8" s="113" t="s">
        <v>219</v>
      </c>
    </row>
    <row r="9" spans="1:18" s="149" customFormat="1" ht="18.75">
      <c r="B9" s="107" t="str">
        <f>IF($A$4="見積金額内訳書",Q7,IF($A$4="契約金額内訳書",Q8,Q10))</f>
        <v>見積金額</v>
      </c>
      <c r="C9" s="107"/>
      <c r="D9" s="150"/>
      <c r="E9" s="151">
        <f>G39</f>
        <v>0</v>
      </c>
      <c r="F9" s="150"/>
      <c r="G9" s="152" t="s">
        <v>2</v>
      </c>
      <c r="O9" s="104" t="s">
        <v>192</v>
      </c>
      <c r="P9" s="105"/>
      <c r="Q9" s="105" t="s">
        <v>193</v>
      </c>
      <c r="R9" s="139" t="s">
        <v>220</v>
      </c>
    </row>
    <row r="10" spans="1:18">
      <c r="O10" s="105"/>
      <c r="P10" s="105"/>
      <c r="Q10" s="106" t="s">
        <v>194</v>
      </c>
    </row>
    <row r="11" spans="1:18">
      <c r="B11" s="76" t="s">
        <v>86</v>
      </c>
      <c r="G11" s="153">
        <f>G13+G29+G31</f>
        <v>0</v>
      </c>
      <c r="H11" s="76" t="s">
        <v>2</v>
      </c>
    </row>
    <row r="13" spans="1:18">
      <c r="B13" s="76" t="s">
        <v>161</v>
      </c>
      <c r="G13" s="148">
        <f>G15+G17+G19+G21+G23+G25</f>
        <v>0</v>
      </c>
      <c r="H13" s="76" t="s">
        <v>2</v>
      </c>
    </row>
    <row r="15" spans="1:18">
      <c r="B15" s="104" t="s">
        <v>162</v>
      </c>
      <c r="G15" s="148">
        <f>'旅費１ '!F5</f>
        <v>0</v>
      </c>
      <c r="H15" s="76" t="s">
        <v>2</v>
      </c>
    </row>
    <row r="17" spans="2:8">
      <c r="B17" s="104" t="s">
        <v>163</v>
      </c>
      <c r="G17" s="148">
        <f>'旅費１ '!F6</f>
        <v>0</v>
      </c>
      <c r="H17" s="76" t="s">
        <v>164</v>
      </c>
    </row>
    <row r="19" spans="2:8">
      <c r="B19" s="104" t="s">
        <v>165</v>
      </c>
      <c r="G19" s="148">
        <f>旅費２!C2</f>
        <v>0</v>
      </c>
      <c r="H19" s="76" t="s">
        <v>164</v>
      </c>
    </row>
    <row r="21" spans="2:8">
      <c r="B21" s="104" t="s">
        <v>166</v>
      </c>
      <c r="G21" s="148">
        <f>一般業務費!C2</f>
        <v>0</v>
      </c>
      <c r="H21" s="76" t="s">
        <v>164</v>
      </c>
    </row>
    <row r="23" spans="2:8">
      <c r="B23" s="104" t="s">
        <v>115</v>
      </c>
      <c r="G23" s="148">
        <f>成果品作成費!D2</f>
        <v>0</v>
      </c>
      <c r="H23" s="76" t="s">
        <v>164</v>
      </c>
    </row>
    <row r="25" spans="2:8">
      <c r="B25" s="104" t="s">
        <v>119</v>
      </c>
      <c r="G25" s="148">
        <f>再委託費!C2</f>
        <v>0</v>
      </c>
      <c r="H25" s="76" t="s">
        <v>164</v>
      </c>
    </row>
    <row r="27" spans="2:8">
      <c r="B27" s="104"/>
    </row>
    <row r="29" spans="2:8">
      <c r="B29" s="76" t="s">
        <v>167</v>
      </c>
      <c r="G29" s="148">
        <f>直接人件費!C2</f>
        <v>0</v>
      </c>
      <c r="H29" s="76" t="s">
        <v>168</v>
      </c>
    </row>
    <row r="31" spans="2:8">
      <c r="B31" s="76" t="s">
        <v>169</v>
      </c>
      <c r="G31" s="148">
        <f>その他原価・一般管理費等!C2</f>
        <v>0</v>
      </c>
      <c r="H31" s="76" t="s">
        <v>2</v>
      </c>
    </row>
    <row r="33" spans="1:9">
      <c r="B33" s="76" t="s">
        <v>170</v>
      </c>
      <c r="G33" s="148">
        <f>その他原価・一般管理費等!C17</f>
        <v>0</v>
      </c>
      <c r="H33" s="76" t="s">
        <v>168</v>
      </c>
    </row>
    <row r="35" spans="1:9" s="154" customFormat="1">
      <c r="B35" s="154" t="s">
        <v>171</v>
      </c>
      <c r="G35" s="155">
        <f>G11+G33</f>
        <v>0</v>
      </c>
      <c r="H35" s="154" t="s">
        <v>168</v>
      </c>
    </row>
    <row r="36" spans="1:9" s="154" customFormat="1">
      <c r="G36" s="155"/>
    </row>
    <row r="37" spans="1:9" s="154" customFormat="1">
      <c r="A37" s="119"/>
      <c r="B37" s="156" t="s">
        <v>172</v>
      </c>
      <c r="C37" s="156"/>
      <c r="D37" s="156"/>
      <c r="E37" s="156"/>
      <c r="F37" s="156"/>
      <c r="G37" s="157">
        <f>G35*0.08</f>
        <v>0</v>
      </c>
      <c r="H37" s="119" t="s">
        <v>164</v>
      </c>
      <c r="I37" s="119"/>
    </row>
    <row r="38" spans="1:9">
      <c r="A38" s="104"/>
      <c r="B38" s="104"/>
      <c r="C38" s="146"/>
      <c r="D38" s="158"/>
      <c r="E38" s="158"/>
      <c r="F38" s="104"/>
      <c r="G38" s="120"/>
      <c r="H38" s="104"/>
      <c r="I38" s="104"/>
    </row>
    <row r="39" spans="1:9">
      <c r="B39" s="76" t="s">
        <v>173</v>
      </c>
      <c r="G39" s="148">
        <f>G35+G37</f>
        <v>0</v>
      </c>
      <c r="H39" s="76" t="s">
        <v>168</v>
      </c>
    </row>
    <row r="41" spans="1:9">
      <c r="B41" s="159"/>
    </row>
  </sheetData>
  <mergeCells count="2">
    <mergeCell ref="A2:H2"/>
    <mergeCell ref="A4:G4"/>
  </mergeCells>
  <phoneticPr fontId="2"/>
  <dataValidations count="1">
    <dataValidation type="list" allowBlank="1" showInputMessage="1" showErrorMessage="1" sqref="A4:G4">
      <formula1>契約</formula1>
    </dataValidation>
  </dataValidations>
  <pageMargins left="0.59055118110236227" right="0.59055118110236227" top="0.62992125984251968" bottom="0.6692913385826772" header="0.51181102362204722" footer="0.51181102362204722"/>
  <pageSetup paperSize="9"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pageSetUpPr fitToPage="1"/>
  </sheetPr>
  <dimension ref="A1:AD33"/>
  <sheetViews>
    <sheetView view="pageBreakPreview" zoomScale="85" zoomScaleNormal="100" zoomScaleSheetLayoutView="85" workbookViewId="0">
      <selection activeCell="K3" sqref="K3"/>
    </sheetView>
  </sheetViews>
  <sheetFormatPr defaultColWidth="10.625" defaultRowHeight="12"/>
  <cols>
    <col min="1" max="1" width="4.125" style="160" customWidth="1"/>
    <col min="2" max="2" width="13.25" style="160" customWidth="1"/>
    <col min="3" max="3" width="11.625" style="160" customWidth="1"/>
    <col min="4" max="4" width="5.125" style="160" customWidth="1"/>
    <col min="5" max="5" width="7" style="160" customWidth="1"/>
    <col min="6" max="6" width="14.75" style="161" customWidth="1"/>
    <col min="7" max="7" width="4.5" style="162" customWidth="1"/>
    <col min="8" max="8" width="6.875" style="162" customWidth="1"/>
    <col min="9" max="9" width="8" style="160" customWidth="1"/>
    <col min="10" max="11" width="3" style="160" customWidth="1"/>
    <col min="12" max="12" width="16.375" style="160" customWidth="1"/>
    <col min="13" max="14" width="2.5" style="160" customWidth="1"/>
    <col min="15" max="15" width="8.375" style="160" customWidth="1"/>
    <col min="16" max="16" width="8.75" style="160" customWidth="1"/>
    <col min="17" max="17" width="3" style="160" customWidth="1"/>
    <col min="18" max="18" width="3.125" style="160" customWidth="1"/>
    <col min="19" max="19" width="16.25" style="160" customWidth="1"/>
    <col min="20" max="21" width="2.625" style="160" customWidth="1"/>
    <col min="22" max="22" width="8.625" style="160" customWidth="1"/>
    <col min="23" max="23" width="9.5" style="161" bestFit="1" customWidth="1"/>
    <col min="24" max="24" width="14.125" style="161" customWidth="1"/>
    <col min="25" max="25" width="10" style="160" customWidth="1"/>
    <col min="26" max="26" width="5.5" style="160" bestFit="1" customWidth="1"/>
    <col min="27" max="259" width="10.625" style="160"/>
    <col min="260" max="260" width="13.25" style="160" customWidth="1"/>
    <col min="261" max="261" width="11.625" style="160" customWidth="1"/>
    <col min="262" max="262" width="5.125" style="160" customWidth="1"/>
    <col min="263" max="263" width="7" style="160" customWidth="1"/>
    <col min="264" max="264" width="14.75" style="160" customWidth="1"/>
    <col min="265" max="265" width="8.625" style="160" customWidth="1"/>
    <col min="266" max="267" width="3" style="160" customWidth="1"/>
    <col min="268" max="268" width="16.375" style="160" customWidth="1"/>
    <col min="269" max="270" width="2.5" style="160" customWidth="1"/>
    <col min="271" max="271" width="8.375" style="160" customWidth="1"/>
    <col min="272" max="272" width="8.75" style="160" customWidth="1"/>
    <col min="273" max="273" width="3" style="160" customWidth="1"/>
    <col min="274" max="274" width="3.125" style="160" customWidth="1"/>
    <col min="275" max="275" width="16.25" style="160" customWidth="1"/>
    <col min="276" max="277" width="2.625" style="160" customWidth="1"/>
    <col min="278" max="278" width="8.625" style="160" customWidth="1"/>
    <col min="279" max="279" width="9.5" style="160" bestFit="1" customWidth="1"/>
    <col min="280" max="280" width="14.125" style="160" customWidth="1"/>
    <col min="281" max="281" width="10" style="160" customWidth="1"/>
    <col min="282" max="515" width="10.625" style="160"/>
    <col min="516" max="516" width="13.25" style="160" customWidth="1"/>
    <col min="517" max="517" width="11.625" style="160" customWidth="1"/>
    <col min="518" max="518" width="5.125" style="160" customWidth="1"/>
    <col min="519" max="519" width="7" style="160" customWidth="1"/>
    <col min="520" max="520" width="14.75" style="160" customWidth="1"/>
    <col min="521" max="521" width="8.625" style="160" customWidth="1"/>
    <col min="522" max="523" width="3" style="160" customWidth="1"/>
    <col min="524" max="524" width="16.375" style="160" customWidth="1"/>
    <col min="525" max="526" width="2.5" style="160" customWidth="1"/>
    <col min="527" max="527" width="8.375" style="160" customWidth="1"/>
    <col min="528" max="528" width="8.75" style="160" customWidth="1"/>
    <col min="529" max="529" width="3" style="160" customWidth="1"/>
    <col min="530" max="530" width="3.125" style="160" customWidth="1"/>
    <col min="531" max="531" width="16.25" style="160" customWidth="1"/>
    <col min="532" max="533" width="2.625" style="160" customWidth="1"/>
    <col min="534" max="534" width="8.625" style="160" customWidth="1"/>
    <col min="535" max="535" width="9.5" style="160" bestFit="1" customWidth="1"/>
    <col min="536" max="536" width="14.125" style="160" customWidth="1"/>
    <col min="537" max="537" width="10" style="160" customWidth="1"/>
    <col min="538" max="771" width="10.625" style="160"/>
    <col min="772" max="772" width="13.25" style="160" customWidth="1"/>
    <col min="773" max="773" width="11.625" style="160" customWidth="1"/>
    <col min="774" max="774" width="5.125" style="160" customWidth="1"/>
    <col min="775" max="775" width="7" style="160" customWidth="1"/>
    <col min="776" max="776" width="14.75" style="160" customWidth="1"/>
    <col min="777" max="777" width="8.625" style="160" customWidth="1"/>
    <col min="778" max="779" width="3" style="160" customWidth="1"/>
    <col min="780" max="780" width="16.375" style="160" customWidth="1"/>
    <col min="781" max="782" width="2.5" style="160" customWidth="1"/>
    <col min="783" max="783" width="8.375" style="160" customWidth="1"/>
    <col min="784" max="784" width="8.75" style="160" customWidth="1"/>
    <col min="785" max="785" width="3" style="160" customWidth="1"/>
    <col min="786" max="786" width="3.125" style="160" customWidth="1"/>
    <col min="787" max="787" width="16.25" style="160" customWidth="1"/>
    <col min="788" max="789" width="2.625" style="160" customWidth="1"/>
    <col min="790" max="790" width="8.625" style="160" customWidth="1"/>
    <col min="791" max="791" width="9.5" style="160" bestFit="1" customWidth="1"/>
    <col min="792" max="792" width="14.125" style="160" customWidth="1"/>
    <col min="793" max="793" width="10" style="160" customWidth="1"/>
    <col min="794" max="1027" width="10.625" style="160"/>
    <col min="1028" max="1028" width="13.25" style="160" customWidth="1"/>
    <col min="1029" max="1029" width="11.625" style="160" customWidth="1"/>
    <col min="1030" max="1030" width="5.125" style="160" customWidth="1"/>
    <col min="1031" max="1031" width="7" style="160" customWidth="1"/>
    <col min="1032" max="1032" width="14.75" style="160" customWidth="1"/>
    <col min="1033" max="1033" width="8.625" style="160" customWidth="1"/>
    <col min="1034" max="1035" width="3" style="160" customWidth="1"/>
    <col min="1036" max="1036" width="16.375" style="160" customWidth="1"/>
    <col min="1037" max="1038" width="2.5" style="160" customWidth="1"/>
    <col min="1039" max="1039" width="8.375" style="160" customWidth="1"/>
    <col min="1040" max="1040" width="8.75" style="160" customWidth="1"/>
    <col min="1041" max="1041" width="3" style="160" customWidth="1"/>
    <col min="1042" max="1042" width="3.125" style="160" customWidth="1"/>
    <col min="1043" max="1043" width="16.25" style="160" customWidth="1"/>
    <col min="1044" max="1045" width="2.625" style="160" customWidth="1"/>
    <col min="1046" max="1046" width="8.625" style="160" customWidth="1"/>
    <col min="1047" max="1047" width="9.5" style="160" bestFit="1" customWidth="1"/>
    <col min="1048" max="1048" width="14.125" style="160" customWidth="1"/>
    <col min="1049" max="1049" width="10" style="160" customWidth="1"/>
    <col min="1050" max="1283" width="10.625" style="160"/>
    <col min="1284" max="1284" width="13.25" style="160" customWidth="1"/>
    <col min="1285" max="1285" width="11.625" style="160" customWidth="1"/>
    <col min="1286" max="1286" width="5.125" style="160" customWidth="1"/>
    <col min="1287" max="1287" width="7" style="160" customWidth="1"/>
    <col min="1288" max="1288" width="14.75" style="160" customWidth="1"/>
    <col min="1289" max="1289" width="8.625" style="160" customWidth="1"/>
    <col min="1290" max="1291" width="3" style="160" customWidth="1"/>
    <col min="1292" max="1292" width="16.375" style="160" customWidth="1"/>
    <col min="1293" max="1294" width="2.5" style="160" customWidth="1"/>
    <col min="1295" max="1295" width="8.375" style="160" customWidth="1"/>
    <col min="1296" max="1296" width="8.75" style="160" customWidth="1"/>
    <col min="1297" max="1297" width="3" style="160" customWidth="1"/>
    <col min="1298" max="1298" width="3.125" style="160" customWidth="1"/>
    <col min="1299" max="1299" width="16.25" style="160" customWidth="1"/>
    <col min="1300" max="1301" width="2.625" style="160" customWidth="1"/>
    <col min="1302" max="1302" width="8.625" style="160" customWidth="1"/>
    <col min="1303" max="1303" width="9.5" style="160" bestFit="1" customWidth="1"/>
    <col min="1304" max="1304" width="14.125" style="160" customWidth="1"/>
    <col min="1305" max="1305" width="10" style="160" customWidth="1"/>
    <col min="1306" max="1539" width="10.625" style="160"/>
    <col min="1540" max="1540" width="13.25" style="160" customWidth="1"/>
    <col min="1541" max="1541" width="11.625" style="160" customWidth="1"/>
    <col min="1542" max="1542" width="5.125" style="160" customWidth="1"/>
    <col min="1543" max="1543" width="7" style="160" customWidth="1"/>
    <col min="1544" max="1544" width="14.75" style="160" customWidth="1"/>
    <col min="1545" max="1545" width="8.625" style="160" customWidth="1"/>
    <col min="1546" max="1547" width="3" style="160" customWidth="1"/>
    <col min="1548" max="1548" width="16.375" style="160" customWidth="1"/>
    <col min="1549" max="1550" width="2.5" style="160" customWidth="1"/>
    <col min="1551" max="1551" width="8.375" style="160" customWidth="1"/>
    <col min="1552" max="1552" width="8.75" style="160" customWidth="1"/>
    <col min="1553" max="1553" width="3" style="160" customWidth="1"/>
    <col min="1554" max="1554" width="3.125" style="160" customWidth="1"/>
    <col min="1555" max="1555" width="16.25" style="160" customWidth="1"/>
    <col min="1556" max="1557" width="2.625" style="160" customWidth="1"/>
    <col min="1558" max="1558" width="8.625" style="160" customWidth="1"/>
    <col min="1559" max="1559" width="9.5" style="160" bestFit="1" customWidth="1"/>
    <col min="1560" max="1560" width="14.125" style="160" customWidth="1"/>
    <col min="1561" max="1561" width="10" style="160" customWidth="1"/>
    <col min="1562" max="1795" width="10.625" style="160"/>
    <col min="1796" max="1796" width="13.25" style="160" customWidth="1"/>
    <col min="1797" max="1797" width="11.625" style="160" customWidth="1"/>
    <col min="1798" max="1798" width="5.125" style="160" customWidth="1"/>
    <col min="1799" max="1799" width="7" style="160" customWidth="1"/>
    <col min="1800" max="1800" width="14.75" style="160" customWidth="1"/>
    <col min="1801" max="1801" width="8.625" style="160" customWidth="1"/>
    <col min="1802" max="1803" width="3" style="160" customWidth="1"/>
    <col min="1804" max="1804" width="16.375" style="160" customWidth="1"/>
    <col min="1805" max="1806" width="2.5" style="160" customWidth="1"/>
    <col min="1807" max="1807" width="8.375" style="160" customWidth="1"/>
    <col min="1808" max="1808" width="8.75" style="160" customWidth="1"/>
    <col min="1809" max="1809" width="3" style="160" customWidth="1"/>
    <col min="1810" max="1810" width="3.125" style="160" customWidth="1"/>
    <col min="1811" max="1811" width="16.25" style="160" customWidth="1"/>
    <col min="1812" max="1813" width="2.625" style="160" customWidth="1"/>
    <col min="1814" max="1814" width="8.625" style="160" customWidth="1"/>
    <col min="1815" max="1815" width="9.5" style="160" bestFit="1" customWidth="1"/>
    <col min="1816" max="1816" width="14.125" style="160" customWidth="1"/>
    <col min="1817" max="1817" width="10" style="160" customWidth="1"/>
    <col min="1818" max="2051" width="10.625" style="160"/>
    <col min="2052" max="2052" width="13.25" style="160" customWidth="1"/>
    <col min="2053" max="2053" width="11.625" style="160" customWidth="1"/>
    <col min="2054" max="2054" width="5.125" style="160" customWidth="1"/>
    <col min="2055" max="2055" width="7" style="160" customWidth="1"/>
    <col min="2056" max="2056" width="14.75" style="160" customWidth="1"/>
    <col min="2057" max="2057" width="8.625" style="160" customWidth="1"/>
    <col min="2058" max="2059" width="3" style="160" customWidth="1"/>
    <col min="2060" max="2060" width="16.375" style="160" customWidth="1"/>
    <col min="2061" max="2062" width="2.5" style="160" customWidth="1"/>
    <col min="2063" max="2063" width="8.375" style="160" customWidth="1"/>
    <col min="2064" max="2064" width="8.75" style="160" customWidth="1"/>
    <col min="2065" max="2065" width="3" style="160" customWidth="1"/>
    <col min="2066" max="2066" width="3.125" style="160" customWidth="1"/>
    <col min="2067" max="2067" width="16.25" style="160" customWidth="1"/>
    <col min="2068" max="2069" width="2.625" style="160" customWidth="1"/>
    <col min="2070" max="2070" width="8.625" style="160" customWidth="1"/>
    <col min="2071" max="2071" width="9.5" style="160" bestFit="1" customWidth="1"/>
    <col min="2072" max="2072" width="14.125" style="160" customWidth="1"/>
    <col min="2073" max="2073" width="10" style="160" customWidth="1"/>
    <col min="2074" max="2307" width="10.625" style="160"/>
    <col min="2308" max="2308" width="13.25" style="160" customWidth="1"/>
    <col min="2309" max="2309" width="11.625" style="160" customWidth="1"/>
    <col min="2310" max="2310" width="5.125" style="160" customWidth="1"/>
    <col min="2311" max="2311" width="7" style="160" customWidth="1"/>
    <col min="2312" max="2312" width="14.75" style="160" customWidth="1"/>
    <col min="2313" max="2313" width="8.625" style="160" customWidth="1"/>
    <col min="2314" max="2315" width="3" style="160" customWidth="1"/>
    <col min="2316" max="2316" width="16.375" style="160" customWidth="1"/>
    <col min="2317" max="2318" width="2.5" style="160" customWidth="1"/>
    <col min="2319" max="2319" width="8.375" style="160" customWidth="1"/>
    <col min="2320" max="2320" width="8.75" style="160" customWidth="1"/>
    <col min="2321" max="2321" width="3" style="160" customWidth="1"/>
    <col min="2322" max="2322" width="3.125" style="160" customWidth="1"/>
    <col min="2323" max="2323" width="16.25" style="160" customWidth="1"/>
    <col min="2324" max="2325" width="2.625" style="160" customWidth="1"/>
    <col min="2326" max="2326" width="8.625" style="160" customWidth="1"/>
    <col min="2327" max="2327" width="9.5" style="160" bestFit="1" customWidth="1"/>
    <col min="2328" max="2328" width="14.125" style="160" customWidth="1"/>
    <col min="2329" max="2329" width="10" style="160" customWidth="1"/>
    <col min="2330" max="2563" width="10.625" style="160"/>
    <col min="2564" max="2564" width="13.25" style="160" customWidth="1"/>
    <col min="2565" max="2565" width="11.625" style="160" customWidth="1"/>
    <col min="2566" max="2566" width="5.125" style="160" customWidth="1"/>
    <col min="2567" max="2567" width="7" style="160" customWidth="1"/>
    <col min="2568" max="2568" width="14.75" style="160" customWidth="1"/>
    <col min="2569" max="2569" width="8.625" style="160" customWidth="1"/>
    <col min="2570" max="2571" width="3" style="160" customWidth="1"/>
    <col min="2572" max="2572" width="16.375" style="160" customWidth="1"/>
    <col min="2573" max="2574" width="2.5" style="160" customWidth="1"/>
    <col min="2575" max="2575" width="8.375" style="160" customWidth="1"/>
    <col min="2576" max="2576" width="8.75" style="160" customWidth="1"/>
    <col min="2577" max="2577" width="3" style="160" customWidth="1"/>
    <col min="2578" max="2578" width="3.125" style="160" customWidth="1"/>
    <col min="2579" max="2579" width="16.25" style="160" customWidth="1"/>
    <col min="2580" max="2581" width="2.625" style="160" customWidth="1"/>
    <col min="2582" max="2582" width="8.625" style="160" customWidth="1"/>
    <col min="2583" max="2583" width="9.5" style="160" bestFit="1" customWidth="1"/>
    <col min="2584" max="2584" width="14.125" style="160" customWidth="1"/>
    <col min="2585" max="2585" width="10" style="160" customWidth="1"/>
    <col min="2586" max="2819" width="10.625" style="160"/>
    <col min="2820" max="2820" width="13.25" style="160" customWidth="1"/>
    <col min="2821" max="2821" width="11.625" style="160" customWidth="1"/>
    <col min="2822" max="2822" width="5.125" style="160" customWidth="1"/>
    <col min="2823" max="2823" width="7" style="160" customWidth="1"/>
    <col min="2824" max="2824" width="14.75" style="160" customWidth="1"/>
    <col min="2825" max="2825" width="8.625" style="160" customWidth="1"/>
    <col min="2826" max="2827" width="3" style="160" customWidth="1"/>
    <col min="2828" max="2828" width="16.375" style="160" customWidth="1"/>
    <col min="2829" max="2830" width="2.5" style="160" customWidth="1"/>
    <col min="2831" max="2831" width="8.375" style="160" customWidth="1"/>
    <col min="2832" max="2832" width="8.75" style="160" customWidth="1"/>
    <col min="2833" max="2833" width="3" style="160" customWidth="1"/>
    <col min="2834" max="2834" width="3.125" style="160" customWidth="1"/>
    <col min="2835" max="2835" width="16.25" style="160" customWidth="1"/>
    <col min="2836" max="2837" width="2.625" style="160" customWidth="1"/>
    <col min="2838" max="2838" width="8.625" style="160" customWidth="1"/>
    <col min="2839" max="2839" width="9.5" style="160" bestFit="1" customWidth="1"/>
    <col min="2840" max="2840" width="14.125" style="160" customWidth="1"/>
    <col min="2841" max="2841" width="10" style="160" customWidth="1"/>
    <col min="2842" max="3075" width="10.625" style="160"/>
    <col min="3076" max="3076" width="13.25" style="160" customWidth="1"/>
    <col min="3077" max="3077" width="11.625" style="160" customWidth="1"/>
    <col min="3078" max="3078" width="5.125" style="160" customWidth="1"/>
    <col min="3079" max="3079" width="7" style="160" customWidth="1"/>
    <col min="3080" max="3080" width="14.75" style="160" customWidth="1"/>
    <col min="3081" max="3081" width="8.625" style="160" customWidth="1"/>
    <col min="3082" max="3083" width="3" style="160" customWidth="1"/>
    <col min="3084" max="3084" width="16.375" style="160" customWidth="1"/>
    <col min="3085" max="3086" width="2.5" style="160" customWidth="1"/>
    <col min="3087" max="3087" width="8.375" style="160" customWidth="1"/>
    <col min="3088" max="3088" width="8.75" style="160" customWidth="1"/>
    <col min="3089" max="3089" width="3" style="160" customWidth="1"/>
    <col min="3090" max="3090" width="3.125" style="160" customWidth="1"/>
    <col min="3091" max="3091" width="16.25" style="160" customWidth="1"/>
    <col min="3092" max="3093" width="2.625" style="160" customWidth="1"/>
    <col min="3094" max="3094" width="8.625" style="160" customWidth="1"/>
    <col min="3095" max="3095" width="9.5" style="160" bestFit="1" customWidth="1"/>
    <col min="3096" max="3096" width="14.125" style="160" customWidth="1"/>
    <col min="3097" max="3097" width="10" style="160" customWidth="1"/>
    <col min="3098" max="3331" width="10.625" style="160"/>
    <col min="3332" max="3332" width="13.25" style="160" customWidth="1"/>
    <col min="3333" max="3333" width="11.625" style="160" customWidth="1"/>
    <col min="3334" max="3334" width="5.125" style="160" customWidth="1"/>
    <col min="3335" max="3335" width="7" style="160" customWidth="1"/>
    <col min="3336" max="3336" width="14.75" style="160" customWidth="1"/>
    <col min="3337" max="3337" width="8.625" style="160" customWidth="1"/>
    <col min="3338" max="3339" width="3" style="160" customWidth="1"/>
    <col min="3340" max="3340" width="16.375" style="160" customWidth="1"/>
    <col min="3341" max="3342" width="2.5" style="160" customWidth="1"/>
    <col min="3343" max="3343" width="8.375" style="160" customWidth="1"/>
    <col min="3344" max="3344" width="8.75" style="160" customWidth="1"/>
    <col min="3345" max="3345" width="3" style="160" customWidth="1"/>
    <col min="3346" max="3346" width="3.125" style="160" customWidth="1"/>
    <col min="3347" max="3347" width="16.25" style="160" customWidth="1"/>
    <col min="3348" max="3349" width="2.625" style="160" customWidth="1"/>
    <col min="3350" max="3350" width="8.625" style="160" customWidth="1"/>
    <col min="3351" max="3351" width="9.5" style="160" bestFit="1" customWidth="1"/>
    <col min="3352" max="3352" width="14.125" style="160" customWidth="1"/>
    <col min="3353" max="3353" width="10" style="160" customWidth="1"/>
    <col min="3354" max="3587" width="10.625" style="160"/>
    <col min="3588" max="3588" width="13.25" style="160" customWidth="1"/>
    <col min="3589" max="3589" width="11.625" style="160" customWidth="1"/>
    <col min="3590" max="3590" width="5.125" style="160" customWidth="1"/>
    <col min="3591" max="3591" width="7" style="160" customWidth="1"/>
    <col min="3592" max="3592" width="14.75" style="160" customWidth="1"/>
    <col min="3593" max="3593" width="8.625" style="160" customWidth="1"/>
    <col min="3594" max="3595" width="3" style="160" customWidth="1"/>
    <col min="3596" max="3596" width="16.375" style="160" customWidth="1"/>
    <col min="3597" max="3598" width="2.5" style="160" customWidth="1"/>
    <col min="3599" max="3599" width="8.375" style="160" customWidth="1"/>
    <col min="3600" max="3600" width="8.75" style="160" customWidth="1"/>
    <col min="3601" max="3601" width="3" style="160" customWidth="1"/>
    <col min="3602" max="3602" width="3.125" style="160" customWidth="1"/>
    <col min="3603" max="3603" width="16.25" style="160" customWidth="1"/>
    <col min="3604" max="3605" width="2.625" style="160" customWidth="1"/>
    <col min="3606" max="3606" width="8.625" style="160" customWidth="1"/>
    <col min="3607" max="3607" width="9.5" style="160" bestFit="1" customWidth="1"/>
    <col min="3608" max="3608" width="14.125" style="160" customWidth="1"/>
    <col min="3609" max="3609" width="10" style="160" customWidth="1"/>
    <col min="3610" max="3843" width="10.625" style="160"/>
    <col min="3844" max="3844" width="13.25" style="160" customWidth="1"/>
    <col min="3845" max="3845" width="11.625" style="160" customWidth="1"/>
    <col min="3846" max="3846" width="5.125" style="160" customWidth="1"/>
    <col min="3847" max="3847" width="7" style="160" customWidth="1"/>
    <col min="3848" max="3848" width="14.75" style="160" customWidth="1"/>
    <col min="3849" max="3849" width="8.625" style="160" customWidth="1"/>
    <col min="3850" max="3851" width="3" style="160" customWidth="1"/>
    <col min="3852" max="3852" width="16.375" style="160" customWidth="1"/>
    <col min="3853" max="3854" width="2.5" style="160" customWidth="1"/>
    <col min="3855" max="3855" width="8.375" style="160" customWidth="1"/>
    <col min="3856" max="3856" width="8.75" style="160" customWidth="1"/>
    <col min="3857" max="3857" width="3" style="160" customWidth="1"/>
    <col min="3858" max="3858" width="3.125" style="160" customWidth="1"/>
    <col min="3859" max="3859" width="16.25" style="160" customWidth="1"/>
    <col min="3860" max="3861" width="2.625" style="160" customWidth="1"/>
    <col min="3862" max="3862" width="8.625" style="160" customWidth="1"/>
    <col min="3863" max="3863" width="9.5" style="160" bestFit="1" customWidth="1"/>
    <col min="3864" max="3864" width="14.125" style="160" customWidth="1"/>
    <col min="3865" max="3865" width="10" style="160" customWidth="1"/>
    <col min="3866" max="4099" width="10.625" style="160"/>
    <col min="4100" max="4100" width="13.25" style="160" customWidth="1"/>
    <col min="4101" max="4101" width="11.625" style="160" customWidth="1"/>
    <col min="4102" max="4102" width="5.125" style="160" customWidth="1"/>
    <col min="4103" max="4103" width="7" style="160" customWidth="1"/>
    <col min="4104" max="4104" width="14.75" style="160" customWidth="1"/>
    <col min="4105" max="4105" width="8.625" style="160" customWidth="1"/>
    <col min="4106" max="4107" width="3" style="160" customWidth="1"/>
    <col min="4108" max="4108" width="16.375" style="160" customWidth="1"/>
    <col min="4109" max="4110" width="2.5" style="160" customWidth="1"/>
    <col min="4111" max="4111" width="8.375" style="160" customWidth="1"/>
    <col min="4112" max="4112" width="8.75" style="160" customWidth="1"/>
    <col min="4113" max="4113" width="3" style="160" customWidth="1"/>
    <col min="4114" max="4114" width="3.125" style="160" customWidth="1"/>
    <col min="4115" max="4115" width="16.25" style="160" customWidth="1"/>
    <col min="4116" max="4117" width="2.625" style="160" customWidth="1"/>
    <col min="4118" max="4118" width="8.625" style="160" customWidth="1"/>
    <col min="4119" max="4119" width="9.5" style="160" bestFit="1" customWidth="1"/>
    <col min="4120" max="4120" width="14.125" style="160" customWidth="1"/>
    <col min="4121" max="4121" width="10" style="160" customWidth="1"/>
    <col min="4122" max="4355" width="10.625" style="160"/>
    <col min="4356" max="4356" width="13.25" style="160" customWidth="1"/>
    <col min="4357" max="4357" width="11.625" style="160" customWidth="1"/>
    <col min="4358" max="4358" width="5.125" style="160" customWidth="1"/>
    <col min="4359" max="4359" width="7" style="160" customWidth="1"/>
    <col min="4360" max="4360" width="14.75" style="160" customWidth="1"/>
    <col min="4361" max="4361" width="8.625" style="160" customWidth="1"/>
    <col min="4362" max="4363" width="3" style="160" customWidth="1"/>
    <col min="4364" max="4364" width="16.375" style="160" customWidth="1"/>
    <col min="4365" max="4366" width="2.5" style="160" customWidth="1"/>
    <col min="4367" max="4367" width="8.375" style="160" customWidth="1"/>
    <col min="4368" max="4368" width="8.75" style="160" customWidth="1"/>
    <col min="4369" max="4369" width="3" style="160" customWidth="1"/>
    <col min="4370" max="4370" width="3.125" style="160" customWidth="1"/>
    <col min="4371" max="4371" width="16.25" style="160" customWidth="1"/>
    <col min="4372" max="4373" width="2.625" style="160" customWidth="1"/>
    <col min="4374" max="4374" width="8.625" style="160" customWidth="1"/>
    <col min="4375" max="4375" width="9.5" style="160" bestFit="1" customWidth="1"/>
    <col min="4376" max="4376" width="14.125" style="160" customWidth="1"/>
    <col min="4377" max="4377" width="10" style="160" customWidth="1"/>
    <col min="4378" max="4611" width="10.625" style="160"/>
    <col min="4612" max="4612" width="13.25" style="160" customWidth="1"/>
    <col min="4613" max="4613" width="11.625" style="160" customWidth="1"/>
    <col min="4614" max="4614" width="5.125" style="160" customWidth="1"/>
    <col min="4615" max="4615" width="7" style="160" customWidth="1"/>
    <col min="4616" max="4616" width="14.75" style="160" customWidth="1"/>
    <col min="4617" max="4617" width="8.625" style="160" customWidth="1"/>
    <col min="4618" max="4619" width="3" style="160" customWidth="1"/>
    <col min="4620" max="4620" width="16.375" style="160" customWidth="1"/>
    <col min="4621" max="4622" width="2.5" style="160" customWidth="1"/>
    <col min="4623" max="4623" width="8.375" style="160" customWidth="1"/>
    <col min="4624" max="4624" width="8.75" style="160" customWidth="1"/>
    <col min="4625" max="4625" width="3" style="160" customWidth="1"/>
    <col min="4626" max="4626" width="3.125" style="160" customWidth="1"/>
    <col min="4627" max="4627" width="16.25" style="160" customWidth="1"/>
    <col min="4628" max="4629" width="2.625" style="160" customWidth="1"/>
    <col min="4630" max="4630" width="8.625" style="160" customWidth="1"/>
    <col min="4631" max="4631" width="9.5" style="160" bestFit="1" customWidth="1"/>
    <col min="4632" max="4632" width="14.125" style="160" customWidth="1"/>
    <col min="4633" max="4633" width="10" style="160" customWidth="1"/>
    <col min="4634" max="4867" width="10.625" style="160"/>
    <col min="4868" max="4868" width="13.25" style="160" customWidth="1"/>
    <col min="4869" max="4869" width="11.625" style="160" customWidth="1"/>
    <col min="4870" max="4870" width="5.125" style="160" customWidth="1"/>
    <col min="4871" max="4871" width="7" style="160" customWidth="1"/>
    <col min="4872" max="4872" width="14.75" style="160" customWidth="1"/>
    <col min="4873" max="4873" width="8.625" style="160" customWidth="1"/>
    <col min="4874" max="4875" width="3" style="160" customWidth="1"/>
    <col min="4876" max="4876" width="16.375" style="160" customWidth="1"/>
    <col min="4877" max="4878" width="2.5" style="160" customWidth="1"/>
    <col min="4879" max="4879" width="8.375" style="160" customWidth="1"/>
    <col min="4880" max="4880" width="8.75" style="160" customWidth="1"/>
    <col min="4881" max="4881" width="3" style="160" customWidth="1"/>
    <col min="4882" max="4882" width="3.125" style="160" customWidth="1"/>
    <col min="4883" max="4883" width="16.25" style="160" customWidth="1"/>
    <col min="4884" max="4885" width="2.625" style="160" customWidth="1"/>
    <col min="4886" max="4886" width="8.625" style="160" customWidth="1"/>
    <col min="4887" max="4887" width="9.5" style="160" bestFit="1" customWidth="1"/>
    <col min="4888" max="4888" width="14.125" style="160" customWidth="1"/>
    <col min="4889" max="4889" width="10" style="160" customWidth="1"/>
    <col min="4890" max="5123" width="10.625" style="160"/>
    <col min="5124" max="5124" width="13.25" style="160" customWidth="1"/>
    <col min="5125" max="5125" width="11.625" style="160" customWidth="1"/>
    <col min="5126" max="5126" width="5.125" style="160" customWidth="1"/>
    <col min="5127" max="5127" width="7" style="160" customWidth="1"/>
    <col min="5128" max="5128" width="14.75" style="160" customWidth="1"/>
    <col min="5129" max="5129" width="8.625" style="160" customWidth="1"/>
    <col min="5130" max="5131" width="3" style="160" customWidth="1"/>
    <col min="5132" max="5132" width="16.375" style="160" customWidth="1"/>
    <col min="5133" max="5134" width="2.5" style="160" customWidth="1"/>
    <col min="5135" max="5135" width="8.375" style="160" customWidth="1"/>
    <col min="5136" max="5136" width="8.75" style="160" customWidth="1"/>
    <col min="5137" max="5137" width="3" style="160" customWidth="1"/>
    <col min="5138" max="5138" width="3.125" style="160" customWidth="1"/>
    <col min="5139" max="5139" width="16.25" style="160" customWidth="1"/>
    <col min="5140" max="5141" width="2.625" style="160" customWidth="1"/>
    <col min="5142" max="5142" width="8.625" style="160" customWidth="1"/>
    <col min="5143" max="5143" width="9.5" style="160" bestFit="1" customWidth="1"/>
    <col min="5144" max="5144" width="14.125" style="160" customWidth="1"/>
    <col min="5145" max="5145" width="10" style="160" customWidth="1"/>
    <col min="5146" max="5379" width="10.625" style="160"/>
    <col min="5380" max="5380" width="13.25" style="160" customWidth="1"/>
    <col min="5381" max="5381" width="11.625" style="160" customWidth="1"/>
    <col min="5382" max="5382" width="5.125" style="160" customWidth="1"/>
    <col min="5383" max="5383" width="7" style="160" customWidth="1"/>
    <col min="5384" max="5384" width="14.75" style="160" customWidth="1"/>
    <col min="5385" max="5385" width="8.625" style="160" customWidth="1"/>
    <col min="5386" max="5387" width="3" style="160" customWidth="1"/>
    <col min="5388" max="5388" width="16.375" style="160" customWidth="1"/>
    <col min="5389" max="5390" width="2.5" style="160" customWidth="1"/>
    <col min="5391" max="5391" width="8.375" style="160" customWidth="1"/>
    <col min="5392" max="5392" width="8.75" style="160" customWidth="1"/>
    <col min="5393" max="5393" width="3" style="160" customWidth="1"/>
    <col min="5394" max="5394" width="3.125" style="160" customWidth="1"/>
    <col min="5395" max="5395" width="16.25" style="160" customWidth="1"/>
    <col min="5396" max="5397" width="2.625" style="160" customWidth="1"/>
    <col min="5398" max="5398" width="8.625" style="160" customWidth="1"/>
    <col min="5399" max="5399" width="9.5" style="160" bestFit="1" customWidth="1"/>
    <col min="5400" max="5400" width="14.125" style="160" customWidth="1"/>
    <col min="5401" max="5401" width="10" style="160" customWidth="1"/>
    <col min="5402" max="5635" width="10.625" style="160"/>
    <col min="5636" max="5636" width="13.25" style="160" customWidth="1"/>
    <col min="5637" max="5637" width="11.625" style="160" customWidth="1"/>
    <col min="5638" max="5638" width="5.125" style="160" customWidth="1"/>
    <col min="5639" max="5639" width="7" style="160" customWidth="1"/>
    <col min="5640" max="5640" width="14.75" style="160" customWidth="1"/>
    <col min="5641" max="5641" width="8.625" style="160" customWidth="1"/>
    <col min="5642" max="5643" width="3" style="160" customWidth="1"/>
    <col min="5644" max="5644" width="16.375" style="160" customWidth="1"/>
    <col min="5645" max="5646" width="2.5" style="160" customWidth="1"/>
    <col min="5647" max="5647" width="8.375" style="160" customWidth="1"/>
    <col min="5648" max="5648" width="8.75" style="160" customWidth="1"/>
    <col min="5649" max="5649" width="3" style="160" customWidth="1"/>
    <col min="5650" max="5650" width="3.125" style="160" customWidth="1"/>
    <col min="5651" max="5651" width="16.25" style="160" customWidth="1"/>
    <col min="5652" max="5653" width="2.625" style="160" customWidth="1"/>
    <col min="5654" max="5654" width="8.625" style="160" customWidth="1"/>
    <col min="5655" max="5655" width="9.5" style="160" bestFit="1" customWidth="1"/>
    <col min="5656" max="5656" width="14.125" style="160" customWidth="1"/>
    <col min="5657" max="5657" width="10" style="160" customWidth="1"/>
    <col min="5658" max="5891" width="10.625" style="160"/>
    <col min="5892" max="5892" width="13.25" style="160" customWidth="1"/>
    <col min="5893" max="5893" width="11.625" style="160" customWidth="1"/>
    <col min="5894" max="5894" width="5.125" style="160" customWidth="1"/>
    <col min="5895" max="5895" width="7" style="160" customWidth="1"/>
    <col min="5896" max="5896" width="14.75" style="160" customWidth="1"/>
    <col min="5897" max="5897" width="8.625" style="160" customWidth="1"/>
    <col min="5898" max="5899" width="3" style="160" customWidth="1"/>
    <col min="5900" max="5900" width="16.375" style="160" customWidth="1"/>
    <col min="5901" max="5902" width="2.5" style="160" customWidth="1"/>
    <col min="5903" max="5903" width="8.375" style="160" customWidth="1"/>
    <col min="5904" max="5904" width="8.75" style="160" customWidth="1"/>
    <col min="5905" max="5905" width="3" style="160" customWidth="1"/>
    <col min="5906" max="5906" width="3.125" style="160" customWidth="1"/>
    <col min="5907" max="5907" width="16.25" style="160" customWidth="1"/>
    <col min="5908" max="5909" width="2.625" style="160" customWidth="1"/>
    <col min="5910" max="5910" width="8.625" style="160" customWidth="1"/>
    <col min="5911" max="5911" width="9.5" style="160" bestFit="1" customWidth="1"/>
    <col min="5912" max="5912" width="14.125" style="160" customWidth="1"/>
    <col min="5913" max="5913" width="10" style="160" customWidth="1"/>
    <col min="5914" max="6147" width="10.625" style="160"/>
    <col min="6148" max="6148" width="13.25" style="160" customWidth="1"/>
    <col min="6149" max="6149" width="11.625" style="160" customWidth="1"/>
    <col min="6150" max="6150" width="5.125" style="160" customWidth="1"/>
    <col min="6151" max="6151" width="7" style="160" customWidth="1"/>
    <col min="6152" max="6152" width="14.75" style="160" customWidth="1"/>
    <col min="6153" max="6153" width="8.625" style="160" customWidth="1"/>
    <col min="6154" max="6155" width="3" style="160" customWidth="1"/>
    <col min="6156" max="6156" width="16.375" style="160" customWidth="1"/>
    <col min="6157" max="6158" width="2.5" style="160" customWidth="1"/>
    <col min="6159" max="6159" width="8.375" style="160" customWidth="1"/>
    <col min="6160" max="6160" width="8.75" style="160" customWidth="1"/>
    <col min="6161" max="6161" width="3" style="160" customWidth="1"/>
    <col min="6162" max="6162" width="3.125" style="160" customWidth="1"/>
    <col min="6163" max="6163" width="16.25" style="160" customWidth="1"/>
    <col min="6164" max="6165" width="2.625" style="160" customWidth="1"/>
    <col min="6166" max="6166" width="8.625" style="160" customWidth="1"/>
    <col min="6167" max="6167" width="9.5" style="160" bestFit="1" customWidth="1"/>
    <col min="6168" max="6168" width="14.125" style="160" customWidth="1"/>
    <col min="6169" max="6169" width="10" style="160" customWidth="1"/>
    <col min="6170" max="6403" width="10.625" style="160"/>
    <col min="6404" max="6404" width="13.25" style="160" customWidth="1"/>
    <col min="6405" max="6405" width="11.625" style="160" customWidth="1"/>
    <col min="6406" max="6406" width="5.125" style="160" customWidth="1"/>
    <col min="6407" max="6407" width="7" style="160" customWidth="1"/>
    <col min="6408" max="6408" width="14.75" style="160" customWidth="1"/>
    <col min="6409" max="6409" width="8.625" style="160" customWidth="1"/>
    <col min="6410" max="6411" width="3" style="160" customWidth="1"/>
    <col min="6412" max="6412" width="16.375" style="160" customWidth="1"/>
    <col min="6413" max="6414" width="2.5" style="160" customWidth="1"/>
    <col min="6415" max="6415" width="8.375" style="160" customWidth="1"/>
    <col min="6416" max="6416" width="8.75" style="160" customWidth="1"/>
    <col min="6417" max="6417" width="3" style="160" customWidth="1"/>
    <col min="6418" max="6418" width="3.125" style="160" customWidth="1"/>
    <col min="6419" max="6419" width="16.25" style="160" customWidth="1"/>
    <col min="6420" max="6421" width="2.625" style="160" customWidth="1"/>
    <col min="6422" max="6422" width="8.625" style="160" customWidth="1"/>
    <col min="6423" max="6423" width="9.5" style="160" bestFit="1" customWidth="1"/>
    <col min="6424" max="6424" width="14.125" style="160" customWidth="1"/>
    <col min="6425" max="6425" width="10" style="160" customWidth="1"/>
    <col min="6426" max="6659" width="10.625" style="160"/>
    <col min="6660" max="6660" width="13.25" style="160" customWidth="1"/>
    <col min="6661" max="6661" width="11.625" style="160" customWidth="1"/>
    <col min="6662" max="6662" width="5.125" style="160" customWidth="1"/>
    <col min="6663" max="6663" width="7" style="160" customWidth="1"/>
    <col min="6664" max="6664" width="14.75" style="160" customWidth="1"/>
    <col min="6665" max="6665" width="8.625" style="160" customWidth="1"/>
    <col min="6666" max="6667" width="3" style="160" customWidth="1"/>
    <col min="6668" max="6668" width="16.375" style="160" customWidth="1"/>
    <col min="6669" max="6670" width="2.5" style="160" customWidth="1"/>
    <col min="6671" max="6671" width="8.375" style="160" customWidth="1"/>
    <col min="6672" max="6672" width="8.75" style="160" customWidth="1"/>
    <col min="6673" max="6673" width="3" style="160" customWidth="1"/>
    <col min="6674" max="6674" width="3.125" style="160" customWidth="1"/>
    <col min="6675" max="6675" width="16.25" style="160" customWidth="1"/>
    <col min="6676" max="6677" width="2.625" style="160" customWidth="1"/>
    <col min="6678" max="6678" width="8.625" style="160" customWidth="1"/>
    <col min="6679" max="6679" width="9.5" style="160" bestFit="1" customWidth="1"/>
    <col min="6680" max="6680" width="14.125" style="160" customWidth="1"/>
    <col min="6681" max="6681" width="10" style="160" customWidth="1"/>
    <col min="6682" max="6915" width="10.625" style="160"/>
    <col min="6916" max="6916" width="13.25" style="160" customWidth="1"/>
    <col min="6917" max="6917" width="11.625" style="160" customWidth="1"/>
    <col min="6918" max="6918" width="5.125" style="160" customWidth="1"/>
    <col min="6919" max="6919" width="7" style="160" customWidth="1"/>
    <col min="6920" max="6920" width="14.75" style="160" customWidth="1"/>
    <col min="6921" max="6921" width="8.625" style="160" customWidth="1"/>
    <col min="6922" max="6923" width="3" style="160" customWidth="1"/>
    <col min="6924" max="6924" width="16.375" style="160" customWidth="1"/>
    <col min="6925" max="6926" width="2.5" style="160" customWidth="1"/>
    <col min="6927" max="6927" width="8.375" style="160" customWidth="1"/>
    <col min="6928" max="6928" width="8.75" style="160" customWidth="1"/>
    <col min="6929" max="6929" width="3" style="160" customWidth="1"/>
    <col min="6930" max="6930" width="3.125" style="160" customWidth="1"/>
    <col min="6931" max="6931" width="16.25" style="160" customWidth="1"/>
    <col min="6932" max="6933" width="2.625" style="160" customWidth="1"/>
    <col min="6934" max="6934" width="8.625" style="160" customWidth="1"/>
    <col min="6935" max="6935" width="9.5" style="160" bestFit="1" customWidth="1"/>
    <col min="6936" max="6936" width="14.125" style="160" customWidth="1"/>
    <col min="6937" max="6937" width="10" style="160" customWidth="1"/>
    <col min="6938" max="7171" width="10.625" style="160"/>
    <col min="7172" max="7172" width="13.25" style="160" customWidth="1"/>
    <col min="7173" max="7173" width="11.625" style="160" customWidth="1"/>
    <col min="7174" max="7174" width="5.125" style="160" customWidth="1"/>
    <col min="7175" max="7175" width="7" style="160" customWidth="1"/>
    <col min="7176" max="7176" width="14.75" style="160" customWidth="1"/>
    <col min="7177" max="7177" width="8.625" style="160" customWidth="1"/>
    <col min="7178" max="7179" width="3" style="160" customWidth="1"/>
    <col min="7180" max="7180" width="16.375" style="160" customWidth="1"/>
    <col min="7181" max="7182" width="2.5" style="160" customWidth="1"/>
    <col min="7183" max="7183" width="8.375" style="160" customWidth="1"/>
    <col min="7184" max="7184" width="8.75" style="160" customWidth="1"/>
    <col min="7185" max="7185" width="3" style="160" customWidth="1"/>
    <col min="7186" max="7186" width="3.125" style="160" customWidth="1"/>
    <col min="7187" max="7187" width="16.25" style="160" customWidth="1"/>
    <col min="7188" max="7189" width="2.625" style="160" customWidth="1"/>
    <col min="7190" max="7190" width="8.625" style="160" customWidth="1"/>
    <col min="7191" max="7191" width="9.5" style="160" bestFit="1" customWidth="1"/>
    <col min="7192" max="7192" width="14.125" style="160" customWidth="1"/>
    <col min="7193" max="7193" width="10" style="160" customWidth="1"/>
    <col min="7194" max="7427" width="10.625" style="160"/>
    <col min="7428" max="7428" width="13.25" style="160" customWidth="1"/>
    <col min="7429" max="7429" width="11.625" style="160" customWidth="1"/>
    <col min="7430" max="7430" width="5.125" style="160" customWidth="1"/>
    <col min="7431" max="7431" width="7" style="160" customWidth="1"/>
    <col min="7432" max="7432" width="14.75" style="160" customWidth="1"/>
    <col min="7433" max="7433" width="8.625" style="160" customWidth="1"/>
    <col min="7434" max="7435" width="3" style="160" customWidth="1"/>
    <col min="7436" max="7436" width="16.375" style="160" customWidth="1"/>
    <col min="7437" max="7438" width="2.5" style="160" customWidth="1"/>
    <col min="7439" max="7439" width="8.375" style="160" customWidth="1"/>
    <col min="7440" max="7440" width="8.75" style="160" customWidth="1"/>
    <col min="7441" max="7441" width="3" style="160" customWidth="1"/>
    <col min="7442" max="7442" width="3.125" style="160" customWidth="1"/>
    <col min="7443" max="7443" width="16.25" style="160" customWidth="1"/>
    <col min="7444" max="7445" width="2.625" style="160" customWidth="1"/>
    <col min="7446" max="7446" width="8.625" style="160" customWidth="1"/>
    <col min="7447" max="7447" width="9.5" style="160" bestFit="1" customWidth="1"/>
    <col min="7448" max="7448" width="14.125" style="160" customWidth="1"/>
    <col min="7449" max="7449" width="10" style="160" customWidth="1"/>
    <col min="7450" max="7683" width="10.625" style="160"/>
    <col min="7684" max="7684" width="13.25" style="160" customWidth="1"/>
    <col min="7685" max="7685" width="11.625" style="160" customWidth="1"/>
    <col min="7686" max="7686" width="5.125" style="160" customWidth="1"/>
    <col min="7687" max="7687" width="7" style="160" customWidth="1"/>
    <col min="7688" max="7688" width="14.75" style="160" customWidth="1"/>
    <col min="7689" max="7689" width="8.625" style="160" customWidth="1"/>
    <col min="7690" max="7691" width="3" style="160" customWidth="1"/>
    <col min="7692" max="7692" width="16.375" style="160" customWidth="1"/>
    <col min="7693" max="7694" width="2.5" style="160" customWidth="1"/>
    <col min="7695" max="7695" width="8.375" style="160" customWidth="1"/>
    <col min="7696" max="7696" width="8.75" style="160" customWidth="1"/>
    <col min="7697" max="7697" width="3" style="160" customWidth="1"/>
    <col min="7698" max="7698" width="3.125" style="160" customWidth="1"/>
    <col min="7699" max="7699" width="16.25" style="160" customWidth="1"/>
    <col min="7700" max="7701" width="2.625" style="160" customWidth="1"/>
    <col min="7702" max="7702" width="8.625" style="160" customWidth="1"/>
    <col min="7703" max="7703" width="9.5" style="160" bestFit="1" customWidth="1"/>
    <col min="7704" max="7704" width="14.125" style="160" customWidth="1"/>
    <col min="7705" max="7705" width="10" style="160" customWidth="1"/>
    <col min="7706" max="7939" width="10.625" style="160"/>
    <col min="7940" max="7940" width="13.25" style="160" customWidth="1"/>
    <col min="7941" max="7941" width="11.625" style="160" customWidth="1"/>
    <col min="7942" max="7942" width="5.125" style="160" customWidth="1"/>
    <col min="7943" max="7943" width="7" style="160" customWidth="1"/>
    <col min="7944" max="7944" width="14.75" style="160" customWidth="1"/>
    <col min="7945" max="7945" width="8.625" style="160" customWidth="1"/>
    <col min="7946" max="7947" width="3" style="160" customWidth="1"/>
    <col min="7948" max="7948" width="16.375" style="160" customWidth="1"/>
    <col min="7949" max="7950" width="2.5" style="160" customWidth="1"/>
    <col min="7951" max="7951" width="8.375" style="160" customWidth="1"/>
    <col min="7952" max="7952" width="8.75" style="160" customWidth="1"/>
    <col min="7953" max="7953" width="3" style="160" customWidth="1"/>
    <col min="7954" max="7954" width="3.125" style="160" customWidth="1"/>
    <col min="7955" max="7955" width="16.25" style="160" customWidth="1"/>
    <col min="7956" max="7957" width="2.625" style="160" customWidth="1"/>
    <col min="7958" max="7958" width="8.625" style="160" customWidth="1"/>
    <col min="7959" max="7959" width="9.5" style="160" bestFit="1" customWidth="1"/>
    <col min="7960" max="7960" width="14.125" style="160" customWidth="1"/>
    <col min="7961" max="7961" width="10" style="160" customWidth="1"/>
    <col min="7962" max="8195" width="10.625" style="160"/>
    <col min="8196" max="8196" width="13.25" style="160" customWidth="1"/>
    <col min="8197" max="8197" width="11.625" style="160" customWidth="1"/>
    <col min="8198" max="8198" width="5.125" style="160" customWidth="1"/>
    <col min="8199" max="8199" width="7" style="160" customWidth="1"/>
    <col min="8200" max="8200" width="14.75" style="160" customWidth="1"/>
    <col min="8201" max="8201" width="8.625" style="160" customWidth="1"/>
    <col min="8202" max="8203" width="3" style="160" customWidth="1"/>
    <col min="8204" max="8204" width="16.375" style="160" customWidth="1"/>
    <col min="8205" max="8206" width="2.5" style="160" customWidth="1"/>
    <col min="8207" max="8207" width="8.375" style="160" customWidth="1"/>
    <col min="8208" max="8208" width="8.75" style="160" customWidth="1"/>
    <col min="8209" max="8209" width="3" style="160" customWidth="1"/>
    <col min="8210" max="8210" width="3.125" style="160" customWidth="1"/>
    <col min="8211" max="8211" width="16.25" style="160" customWidth="1"/>
    <col min="8212" max="8213" width="2.625" style="160" customWidth="1"/>
    <col min="8214" max="8214" width="8.625" style="160" customWidth="1"/>
    <col min="8215" max="8215" width="9.5" style="160" bestFit="1" customWidth="1"/>
    <col min="8216" max="8216" width="14.125" style="160" customWidth="1"/>
    <col min="8217" max="8217" width="10" style="160" customWidth="1"/>
    <col min="8218" max="8451" width="10.625" style="160"/>
    <col min="8452" max="8452" width="13.25" style="160" customWidth="1"/>
    <col min="8453" max="8453" width="11.625" style="160" customWidth="1"/>
    <col min="8454" max="8454" width="5.125" style="160" customWidth="1"/>
    <col min="8455" max="8455" width="7" style="160" customWidth="1"/>
    <col min="8456" max="8456" width="14.75" style="160" customWidth="1"/>
    <col min="8457" max="8457" width="8.625" style="160" customWidth="1"/>
    <col min="8458" max="8459" width="3" style="160" customWidth="1"/>
    <col min="8460" max="8460" width="16.375" style="160" customWidth="1"/>
    <col min="8461" max="8462" width="2.5" style="160" customWidth="1"/>
    <col min="8463" max="8463" width="8.375" style="160" customWidth="1"/>
    <col min="8464" max="8464" width="8.75" style="160" customWidth="1"/>
    <col min="8465" max="8465" width="3" style="160" customWidth="1"/>
    <col min="8466" max="8466" width="3.125" style="160" customWidth="1"/>
    <col min="8467" max="8467" width="16.25" style="160" customWidth="1"/>
    <col min="8468" max="8469" width="2.625" style="160" customWidth="1"/>
    <col min="8470" max="8470" width="8.625" style="160" customWidth="1"/>
    <col min="8471" max="8471" width="9.5" style="160" bestFit="1" customWidth="1"/>
    <col min="8472" max="8472" width="14.125" style="160" customWidth="1"/>
    <col min="8473" max="8473" width="10" style="160" customWidth="1"/>
    <col min="8474" max="8707" width="10.625" style="160"/>
    <col min="8708" max="8708" width="13.25" style="160" customWidth="1"/>
    <col min="8709" max="8709" width="11.625" style="160" customWidth="1"/>
    <col min="8710" max="8710" width="5.125" style="160" customWidth="1"/>
    <col min="8711" max="8711" width="7" style="160" customWidth="1"/>
    <col min="8712" max="8712" width="14.75" style="160" customWidth="1"/>
    <col min="8713" max="8713" width="8.625" style="160" customWidth="1"/>
    <col min="8714" max="8715" width="3" style="160" customWidth="1"/>
    <col min="8716" max="8716" width="16.375" style="160" customWidth="1"/>
    <col min="8717" max="8718" width="2.5" style="160" customWidth="1"/>
    <col min="8719" max="8719" width="8.375" style="160" customWidth="1"/>
    <col min="8720" max="8720" width="8.75" style="160" customWidth="1"/>
    <col min="8721" max="8721" width="3" style="160" customWidth="1"/>
    <col min="8722" max="8722" width="3.125" style="160" customWidth="1"/>
    <col min="8723" max="8723" width="16.25" style="160" customWidth="1"/>
    <col min="8724" max="8725" width="2.625" style="160" customWidth="1"/>
    <col min="8726" max="8726" width="8.625" style="160" customWidth="1"/>
    <col min="8727" max="8727" width="9.5" style="160" bestFit="1" customWidth="1"/>
    <col min="8728" max="8728" width="14.125" style="160" customWidth="1"/>
    <col min="8729" max="8729" width="10" style="160" customWidth="1"/>
    <col min="8730" max="8963" width="10.625" style="160"/>
    <col min="8964" max="8964" width="13.25" style="160" customWidth="1"/>
    <col min="8965" max="8965" width="11.625" style="160" customWidth="1"/>
    <col min="8966" max="8966" width="5.125" style="160" customWidth="1"/>
    <col min="8967" max="8967" width="7" style="160" customWidth="1"/>
    <col min="8968" max="8968" width="14.75" style="160" customWidth="1"/>
    <col min="8969" max="8969" width="8.625" style="160" customWidth="1"/>
    <col min="8970" max="8971" width="3" style="160" customWidth="1"/>
    <col min="8972" max="8972" width="16.375" style="160" customWidth="1"/>
    <col min="8973" max="8974" width="2.5" style="160" customWidth="1"/>
    <col min="8975" max="8975" width="8.375" style="160" customWidth="1"/>
    <col min="8976" max="8976" width="8.75" style="160" customWidth="1"/>
    <col min="8977" max="8977" width="3" style="160" customWidth="1"/>
    <col min="8978" max="8978" width="3.125" style="160" customWidth="1"/>
    <col min="8979" max="8979" width="16.25" style="160" customWidth="1"/>
    <col min="8980" max="8981" width="2.625" style="160" customWidth="1"/>
    <col min="8982" max="8982" width="8.625" style="160" customWidth="1"/>
    <col min="8983" max="8983" width="9.5" style="160" bestFit="1" customWidth="1"/>
    <col min="8984" max="8984" width="14.125" style="160" customWidth="1"/>
    <col min="8985" max="8985" width="10" style="160" customWidth="1"/>
    <col min="8986" max="9219" width="10.625" style="160"/>
    <col min="9220" max="9220" width="13.25" style="160" customWidth="1"/>
    <col min="9221" max="9221" width="11.625" style="160" customWidth="1"/>
    <col min="9222" max="9222" width="5.125" style="160" customWidth="1"/>
    <col min="9223" max="9223" width="7" style="160" customWidth="1"/>
    <col min="9224" max="9224" width="14.75" style="160" customWidth="1"/>
    <col min="9225" max="9225" width="8.625" style="160" customWidth="1"/>
    <col min="9226" max="9227" width="3" style="160" customWidth="1"/>
    <col min="9228" max="9228" width="16.375" style="160" customWidth="1"/>
    <col min="9229" max="9230" width="2.5" style="160" customWidth="1"/>
    <col min="9231" max="9231" width="8.375" style="160" customWidth="1"/>
    <col min="9232" max="9232" width="8.75" style="160" customWidth="1"/>
    <col min="9233" max="9233" width="3" style="160" customWidth="1"/>
    <col min="9234" max="9234" width="3.125" style="160" customWidth="1"/>
    <col min="9235" max="9235" width="16.25" style="160" customWidth="1"/>
    <col min="9236" max="9237" width="2.625" style="160" customWidth="1"/>
    <col min="9238" max="9238" width="8.625" style="160" customWidth="1"/>
    <col min="9239" max="9239" width="9.5" style="160" bestFit="1" customWidth="1"/>
    <col min="9240" max="9240" width="14.125" style="160" customWidth="1"/>
    <col min="9241" max="9241" width="10" style="160" customWidth="1"/>
    <col min="9242" max="9475" width="10.625" style="160"/>
    <col min="9476" max="9476" width="13.25" style="160" customWidth="1"/>
    <col min="9477" max="9477" width="11.625" style="160" customWidth="1"/>
    <col min="9478" max="9478" width="5.125" style="160" customWidth="1"/>
    <col min="9479" max="9479" width="7" style="160" customWidth="1"/>
    <col min="9480" max="9480" width="14.75" style="160" customWidth="1"/>
    <col min="9481" max="9481" width="8.625" style="160" customWidth="1"/>
    <col min="9482" max="9483" width="3" style="160" customWidth="1"/>
    <col min="9484" max="9484" width="16.375" style="160" customWidth="1"/>
    <col min="9485" max="9486" width="2.5" style="160" customWidth="1"/>
    <col min="9487" max="9487" width="8.375" style="160" customWidth="1"/>
    <col min="9488" max="9488" width="8.75" style="160" customWidth="1"/>
    <col min="9489" max="9489" width="3" style="160" customWidth="1"/>
    <col min="9490" max="9490" width="3.125" style="160" customWidth="1"/>
    <col min="9491" max="9491" width="16.25" style="160" customWidth="1"/>
    <col min="9492" max="9493" width="2.625" style="160" customWidth="1"/>
    <col min="9494" max="9494" width="8.625" style="160" customWidth="1"/>
    <col min="9495" max="9495" width="9.5" style="160" bestFit="1" customWidth="1"/>
    <col min="9496" max="9496" width="14.125" style="160" customWidth="1"/>
    <col min="9497" max="9497" width="10" style="160" customWidth="1"/>
    <col min="9498" max="9731" width="10.625" style="160"/>
    <col min="9732" max="9732" width="13.25" style="160" customWidth="1"/>
    <col min="9733" max="9733" width="11.625" style="160" customWidth="1"/>
    <col min="9734" max="9734" width="5.125" style="160" customWidth="1"/>
    <col min="9735" max="9735" width="7" style="160" customWidth="1"/>
    <col min="9736" max="9736" width="14.75" style="160" customWidth="1"/>
    <col min="9737" max="9737" width="8.625" style="160" customWidth="1"/>
    <col min="9738" max="9739" width="3" style="160" customWidth="1"/>
    <col min="9740" max="9740" width="16.375" style="160" customWidth="1"/>
    <col min="9741" max="9742" width="2.5" style="160" customWidth="1"/>
    <col min="9743" max="9743" width="8.375" style="160" customWidth="1"/>
    <col min="9744" max="9744" width="8.75" style="160" customWidth="1"/>
    <col min="9745" max="9745" width="3" style="160" customWidth="1"/>
    <col min="9746" max="9746" width="3.125" style="160" customWidth="1"/>
    <col min="9747" max="9747" width="16.25" style="160" customWidth="1"/>
    <col min="9748" max="9749" width="2.625" style="160" customWidth="1"/>
    <col min="9750" max="9750" width="8.625" style="160" customWidth="1"/>
    <col min="9751" max="9751" width="9.5" style="160" bestFit="1" customWidth="1"/>
    <col min="9752" max="9752" width="14.125" style="160" customWidth="1"/>
    <col min="9753" max="9753" width="10" style="160" customWidth="1"/>
    <col min="9754" max="9987" width="10.625" style="160"/>
    <col min="9988" max="9988" width="13.25" style="160" customWidth="1"/>
    <col min="9989" max="9989" width="11.625" style="160" customWidth="1"/>
    <col min="9990" max="9990" width="5.125" style="160" customWidth="1"/>
    <col min="9991" max="9991" width="7" style="160" customWidth="1"/>
    <col min="9992" max="9992" width="14.75" style="160" customWidth="1"/>
    <col min="9993" max="9993" width="8.625" style="160" customWidth="1"/>
    <col min="9994" max="9995" width="3" style="160" customWidth="1"/>
    <col min="9996" max="9996" width="16.375" style="160" customWidth="1"/>
    <col min="9997" max="9998" width="2.5" style="160" customWidth="1"/>
    <col min="9999" max="9999" width="8.375" style="160" customWidth="1"/>
    <col min="10000" max="10000" width="8.75" style="160" customWidth="1"/>
    <col min="10001" max="10001" width="3" style="160" customWidth="1"/>
    <col min="10002" max="10002" width="3.125" style="160" customWidth="1"/>
    <col min="10003" max="10003" width="16.25" style="160" customWidth="1"/>
    <col min="10004" max="10005" width="2.625" style="160" customWidth="1"/>
    <col min="10006" max="10006" width="8.625" style="160" customWidth="1"/>
    <col min="10007" max="10007" width="9.5" style="160" bestFit="1" customWidth="1"/>
    <col min="10008" max="10008" width="14.125" style="160" customWidth="1"/>
    <col min="10009" max="10009" width="10" style="160" customWidth="1"/>
    <col min="10010" max="10243" width="10.625" style="160"/>
    <col min="10244" max="10244" width="13.25" style="160" customWidth="1"/>
    <col min="10245" max="10245" width="11.625" style="160" customWidth="1"/>
    <col min="10246" max="10246" width="5.125" style="160" customWidth="1"/>
    <col min="10247" max="10247" width="7" style="160" customWidth="1"/>
    <col min="10248" max="10248" width="14.75" style="160" customWidth="1"/>
    <col min="10249" max="10249" width="8.625" style="160" customWidth="1"/>
    <col min="10250" max="10251" width="3" style="160" customWidth="1"/>
    <col min="10252" max="10252" width="16.375" style="160" customWidth="1"/>
    <col min="10253" max="10254" width="2.5" style="160" customWidth="1"/>
    <col min="10255" max="10255" width="8.375" style="160" customWidth="1"/>
    <col min="10256" max="10256" width="8.75" style="160" customWidth="1"/>
    <col min="10257" max="10257" width="3" style="160" customWidth="1"/>
    <col min="10258" max="10258" width="3.125" style="160" customWidth="1"/>
    <col min="10259" max="10259" width="16.25" style="160" customWidth="1"/>
    <col min="10260" max="10261" width="2.625" style="160" customWidth="1"/>
    <col min="10262" max="10262" width="8.625" style="160" customWidth="1"/>
    <col min="10263" max="10263" width="9.5" style="160" bestFit="1" customWidth="1"/>
    <col min="10264" max="10264" width="14.125" style="160" customWidth="1"/>
    <col min="10265" max="10265" width="10" style="160" customWidth="1"/>
    <col min="10266" max="10499" width="10.625" style="160"/>
    <col min="10500" max="10500" width="13.25" style="160" customWidth="1"/>
    <col min="10501" max="10501" width="11.625" style="160" customWidth="1"/>
    <col min="10502" max="10502" width="5.125" style="160" customWidth="1"/>
    <col min="10503" max="10503" width="7" style="160" customWidth="1"/>
    <col min="10504" max="10504" width="14.75" style="160" customWidth="1"/>
    <col min="10505" max="10505" width="8.625" style="160" customWidth="1"/>
    <col min="10506" max="10507" width="3" style="160" customWidth="1"/>
    <col min="10508" max="10508" width="16.375" style="160" customWidth="1"/>
    <col min="10509" max="10510" width="2.5" style="160" customWidth="1"/>
    <col min="10511" max="10511" width="8.375" style="160" customWidth="1"/>
    <col min="10512" max="10512" width="8.75" style="160" customWidth="1"/>
    <col min="10513" max="10513" width="3" style="160" customWidth="1"/>
    <col min="10514" max="10514" width="3.125" style="160" customWidth="1"/>
    <col min="10515" max="10515" width="16.25" style="160" customWidth="1"/>
    <col min="10516" max="10517" width="2.625" style="160" customWidth="1"/>
    <col min="10518" max="10518" width="8.625" style="160" customWidth="1"/>
    <col min="10519" max="10519" width="9.5" style="160" bestFit="1" customWidth="1"/>
    <col min="10520" max="10520" width="14.125" style="160" customWidth="1"/>
    <col min="10521" max="10521" width="10" style="160" customWidth="1"/>
    <col min="10522" max="10755" width="10.625" style="160"/>
    <col min="10756" max="10756" width="13.25" style="160" customWidth="1"/>
    <col min="10757" max="10757" width="11.625" style="160" customWidth="1"/>
    <col min="10758" max="10758" width="5.125" style="160" customWidth="1"/>
    <col min="10759" max="10759" width="7" style="160" customWidth="1"/>
    <col min="10760" max="10760" width="14.75" style="160" customWidth="1"/>
    <col min="10761" max="10761" width="8.625" style="160" customWidth="1"/>
    <col min="10762" max="10763" width="3" style="160" customWidth="1"/>
    <col min="10764" max="10764" width="16.375" style="160" customWidth="1"/>
    <col min="10765" max="10766" width="2.5" style="160" customWidth="1"/>
    <col min="10767" max="10767" width="8.375" style="160" customWidth="1"/>
    <col min="10768" max="10768" width="8.75" style="160" customWidth="1"/>
    <col min="10769" max="10769" width="3" style="160" customWidth="1"/>
    <col min="10770" max="10770" width="3.125" style="160" customWidth="1"/>
    <col min="10771" max="10771" width="16.25" style="160" customWidth="1"/>
    <col min="10772" max="10773" width="2.625" style="160" customWidth="1"/>
    <col min="10774" max="10774" width="8.625" style="160" customWidth="1"/>
    <col min="10775" max="10775" width="9.5" style="160" bestFit="1" customWidth="1"/>
    <col min="10776" max="10776" width="14.125" style="160" customWidth="1"/>
    <col min="10777" max="10777" width="10" style="160" customWidth="1"/>
    <col min="10778" max="11011" width="10.625" style="160"/>
    <col min="11012" max="11012" width="13.25" style="160" customWidth="1"/>
    <col min="11013" max="11013" width="11.625" style="160" customWidth="1"/>
    <col min="11014" max="11014" width="5.125" style="160" customWidth="1"/>
    <col min="11015" max="11015" width="7" style="160" customWidth="1"/>
    <col min="11016" max="11016" width="14.75" style="160" customWidth="1"/>
    <col min="11017" max="11017" width="8.625" style="160" customWidth="1"/>
    <col min="11018" max="11019" width="3" style="160" customWidth="1"/>
    <col min="11020" max="11020" width="16.375" style="160" customWidth="1"/>
    <col min="11021" max="11022" width="2.5" style="160" customWidth="1"/>
    <col min="11023" max="11023" width="8.375" style="160" customWidth="1"/>
    <col min="11024" max="11024" width="8.75" style="160" customWidth="1"/>
    <col min="11025" max="11025" width="3" style="160" customWidth="1"/>
    <col min="11026" max="11026" width="3.125" style="160" customWidth="1"/>
    <col min="11027" max="11027" width="16.25" style="160" customWidth="1"/>
    <col min="11028" max="11029" width="2.625" style="160" customWidth="1"/>
    <col min="11030" max="11030" width="8.625" style="160" customWidth="1"/>
    <col min="11031" max="11031" width="9.5" style="160" bestFit="1" customWidth="1"/>
    <col min="11032" max="11032" width="14.125" style="160" customWidth="1"/>
    <col min="11033" max="11033" width="10" style="160" customWidth="1"/>
    <col min="11034" max="11267" width="10.625" style="160"/>
    <col min="11268" max="11268" width="13.25" style="160" customWidth="1"/>
    <col min="11269" max="11269" width="11.625" style="160" customWidth="1"/>
    <col min="11270" max="11270" width="5.125" style="160" customWidth="1"/>
    <col min="11271" max="11271" width="7" style="160" customWidth="1"/>
    <col min="11272" max="11272" width="14.75" style="160" customWidth="1"/>
    <col min="11273" max="11273" width="8.625" style="160" customWidth="1"/>
    <col min="11274" max="11275" width="3" style="160" customWidth="1"/>
    <col min="11276" max="11276" width="16.375" style="160" customWidth="1"/>
    <col min="11277" max="11278" width="2.5" style="160" customWidth="1"/>
    <col min="11279" max="11279" width="8.375" style="160" customWidth="1"/>
    <col min="11280" max="11280" width="8.75" style="160" customWidth="1"/>
    <col min="11281" max="11281" width="3" style="160" customWidth="1"/>
    <col min="11282" max="11282" width="3.125" style="160" customWidth="1"/>
    <col min="11283" max="11283" width="16.25" style="160" customWidth="1"/>
    <col min="11284" max="11285" width="2.625" style="160" customWidth="1"/>
    <col min="11286" max="11286" width="8.625" style="160" customWidth="1"/>
    <col min="11287" max="11287" width="9.5" style="160" bestFit="1" customWidth="1"/>
    <col min="11288" max="11288" width="14.125" style="160" customWidth="1"/>
    <col min="11289" max="11289" width="10" style="160" customWidth="1"/>
    <col min="11290" max="11523" width="10.625" style="160"/>
    <col min="11524" max="11524" width="13.25" style="160" customWidth="1"/>
    <col min="11525" max="11525" width="11.625" style="160" customWidth="1"/>
    <col min="11526" max="11526" width="5.125" style="160" customWidth="1"/>
    <col min="11527" max="11527" width="7" style="160" customWidth="1"/>
    <col min="11528" max="11528" width="14.75" style="160" customWidth="1"/>
    <col min="11529" max="11529" width="8.625" style="160" customWidth="1"/>
    <col min="11530" max="11531" width="3" style="160" customWidth="1"/>
    <col min="11532" max="11532" width="16.375" style="160" customWidth="1"/>
    <col min="11533" max="11534" width="2.5" style="160" customWidth="1"/>
    <col min="11535" max="11535" width="8.375" style="160" customWidth="1"/>
    <col min="11536" max="11536" width="8.75" style="160" customWidth="1"/>
    <col min="11537" max="11537" width="3" style="160" customWidth="1"/>
    <col min="11538" max="11538" width="3.125" style="160" customWidth="1"/>
    <col min="11539" max="11539" width="16.25" style="160" customWidth="1"/>
    <col min="11540" max="11541" width="2.625" style="160" customWidth="1"/>
    <col min="11542" max="11542" width="8.625" style="160" customWidth="1"/>
    <col min="11543" max="11543" width="9.5" style="160" bestFit="1" customWidth="1"/>
    <col min="11544" max="11544" width="14.125" style="160" customWidth="1"/>
    <col min="11545" max="11545" width="10" style="160" customWidth="1"/>
    <col min="11546" max="11779" width="10.625" style="160"/>
    <col min="11780" max="11780" width="13.25" style="160" customWidth="1"/>
    <col min="11781" max="11781" width="11.625" style="160" customWidth="1"/>
    <col min="11782" max="11782" width="5.125" style="160" customWidth="1"/>
    <col min="11783" max="11783" width="7" style="160" customWidth="1"/>
    <col min="11784" max="11784" width="14.75" style="160" customWidth="1"/>
    <col min="11785" max="11785" width="8.625" style="160" customWidth="1"/>
    <col min="11786" max="11787" width="3" style="160" customWidth="1"/>
    <col min="11788" max="11788" width="16.375" style="160" customWidth="1"/>
    <col min="11789" max="11790" width="2.5" style="160" customWidth="1"/>
    <col min="11791" max="11791" width="8.375" style="160" customWidth="1"/>
    <col min="11792" max="11792" width="8.75" style="160" customWidth="1"/>
    <col min="11793" max="11793" width="3" style="160" customWidth="1"/>
    <col min="11794" max="11794" width="3.125" style="160" customWidth="1"/>
    <col min="11795" max="11795" width="16.25" style="160" customWidth="1"/>
    <col min="11796" max="11797" width="2.625" style="160" customWidth="1"/>
    <col min="11798" max="11798" width="8.625" style="160" customWidth="1"/>
    <col min="11799" max="11799" width="9.5" style="160" bestFit="1" customWidth="1"/>
    <col min="11800" max="11800" width="14.125" style="160" customWidth="1"/>
    <col min="11801" max="11801" width="10" style="160" customWidth="1"/>
    <col min="11802" max="12035" width="10.625" style="160"/>
    <col min="12036" max="12036" width="13.25" style="160" customWidth="1"/>
    <col min="12037" max="12037" width="11.625" style="160" customWidth="1"/>
    <col min="12038" max="12038" width="5.125" style="160" customWidth="1"/>
    <col min="12039" max="12039" width="7" style="160" customWidth="1"/>
    <col min="12040" max="12040" width="14.75" style="160" customWidth="1"/>
    <col min="12041" max="12041" width="8.625" style="160" customWidth="1"/>
    <col min="12042" max="12043" width="3" style="160" customWidth="1"/>
    <col min="12044" max="12044" width="16.375" style="160" customWidth="1"/>
    <col min="12045" max="12046" width="2.5" style="160" customWidth="1"/>
    <col min="12047" max="12047" width="8.375" style="160" customWidth="1"/>
    <col min="12048" max="12048" width="8.75" style="160" customWidth="1"/>
    <col min="12049" max="12049" width="3" style="160" customWidth="1"/>
    <col min="12050" max="12050" width="3.125" style="160" customWidth="1"/>
    <col min="12051" max="12051" width="16.25" style="160" customWidth="1"/>
    <col min="12052" max="12053" width="2.625" style="160" customWidth="1"/>
    <col min="12054" max="12054" width="8.625" style="160" customWidth="1"/>
    <col min="12055" max="12055" width="9.5" style="160" bestFit="1" customWidth="1"/>
    <col min="12056" max="12056" width="14.125" style="160" customWidth="1"/>
    <col min="12057" max="12057" width="10" style="160" customWidth="1"/>
    <col min="12058" max="12291" width="10.625" style="160"/>
    <col min="12292" max="12292" width="13.25" style="160" customWidth="1"/>
    <col min="12293" max="12293" width="11.625" style="160" customWidth="1"/>
    <col min="12294" max="12294" width="5.125" style="160" customWidth="1"/>
    <col min="12295" max="12295" width="7" style="160" customWidth="1"/>
    <col min="12296" max="12296" width="14.75" style="160" customWidth="1"/>
    <col min="12297" max="12297" width="8.625" style="160" customWidth="1"/>
    <col min="12298" max="12299" width="3" style="160" customWidth="1"/>
    <col min="12300" max="12300" width="16.375" style="160" customWidth="1"/>
    <col min="12301" max="12302" width="2.5" style="160" customWidth="1"/>
    <col min="12303" max="12303" width="8.375" style="160" customWidth="1"/>
    <col min="12304" max="12304" width="8.75" style="160" customWidth="1"/>
    <col min="12305" max="12305" width="3" style="160" customWidth="1"/>
    <col min="12306" max="12306" width="3.125" style="160" customWidth="1"/>
    <col min="12307" max="12307" width="16.25" style="160" customWidth="1"/>
    <col min="12308" max="12309" width="2.625" style="160" customWidth="1"/>
    <col min="12310" max="12310" width="8.625" style="160" customWidth="1"/>
    <col min="12311" max="12311" width="9.5" style="160" bestFit="1" customWidth="1"/>
    <col min="12312" max="12312" width="14.125" style="160" customWidth="1"/>
    <col min="12313" max="12313" width="10" style="160" customWidth="1"/>
    <col min="12314" max="12547" width="10.625" style="160"/>
    <col min="12548" max="12548" width="13.25" style="160" customWidth="1"/>
    <col min="12549" max="12549" width="11.625" style="160" customWidth="1"/>
    <col min="12550" max="12550" width="5.125" style="160" customWidth="1"/>
    <col min="12551" max="12551" width="7" style="160" customWidth="1"/>
    <col min="12552" max="12552" width="14.75" style="160" customWidth="1"/>
    <col min="12553" max="12553" width="8.625" style="160" customWidth="1"/>
    <col min="12554" max="12555" width="3" style="160" customWidth="1"/>
    <col min="12556" max="12556" width="16.375" style="160" customWidth="1"/>
    <col min="12557" max="12558" width="2.5" style="160" customWidth="1"/>
    <col min="12559" max="12559" width="8.375" style="160" customWidth="1"/>
    <col min="12560" max="12560" width="8.75" style="160" customWidth="1"/>
    <col min="12561" max="12561" width="3" style="160" customWidth="1"/>
    <col min="12562" max="12562" width="3.125" style="160" customWidth="1"/>
    <col min="12563" max="12563" width="16.25" style="160" customWidth="1"/>
    <col min="12564" max="12565" width="2.625" style="160" customWidth="1"/>
    <col min="12566" max="12566" width="8.625" style="160" customWidth="1"/>
    <col min="12567" max="12567" width="9.5" style="160" bestFit="1" customWidth="1"/>
    <col min="12568" max="12568" width="14.125" style="160" customWidth="1"/>
    <col min="12569" max="12569" width="10" style="160" customWidth="1"/>
    <col min="12570" max="12803" width="10.625" style="160"/>
    <col min="12804" max="12804" width="13.25" style="160" customWidth="1"/>
    <col min="12805" max="12805" width="11.625" style="160" customWidth="1"/>
    <col min="12806" max="12806" width="5.125" style="160" customWidth="1"/>
    <col min="12807" max="12807" width="7" style="160" customWidth="1"/>
    <col min="12808" max="12808" width="14.75" style="160" customWidth="1"/>
    <col min="12809" max="12809" width="8.625" style="160" customWidth="1"/>
    <col min="12810" max="12811" width="3" style="160" customWidth="1"/>
    <col min="12812" max="12812" width="16.375" style="160" customWidth="1"/>
    <col min="12813" max="12814" width="2.5" style="160" customWidth="1"/>
    <col min="12815" max="12815" width="8.375" style="160" customWidth="1"/>
    <col min="12816" max="12816" width="8.75" style="160" customWidth="1"/>
    <col min="12817" max="12817" width="3" style="160" customWidth="1"/>
    <col min="12818" max="12818" width="3.125" style="160" customWidth="1"/>
    <col min="12819" max="12819" width="16.25" style="160" customWidth="1"/>
    <col min="12820" max="12821" width="2.625" style="160" customWidth="1"/>
    <col min="12822" max="12822" width="8.625" style="160" customWidth="1"/>
    <col min="12823" max="12823" width="9.5" style="160" bestFit="1" customWidth="1"/>
    <col min="12824" max="12824" width="14.125" style="160" customWidth="1"/>
    <col min="12825" max="12825" width="10" style="160" customWidth="1"/>
    <col min="12826" max="13059" width="10.625" style="160"/>
    <col min="13060" max="13060" width="13.25" style="160" customWidth="1"/>
    <col min="13061" max="13061" width="11.625" style="160" customWidth="1"/>
    <col min="13062" max="13062" width="5.125" style="160" customWidth="1"/>
    <col min="13063" max="13063" width="7" style="160" customWidth="1"/>
    <col min="13064" max="13064" width="14.75" style="160" customWidth="1"/>
    <col min="13065" max="13065" width="8.625" style="160" customWidth="1"/>
    <col min="13066" max="13067" width="3" style="160" customWidth="1"/>
    <col min="13068" max="13068" width="16.375" style="160" customWidth="1"/>
    <col min="13069" max="13070" width="2.5" style="160" customWidth="1"/>
    <col min="13071" max="13071" width="8.375" style="160" customWidth="1"/>
    <col min="13072" max="13072" width="8.75" style="160" customWidth="1"/>
    <col min="13073" max="13073" width="3" style="160" customWidth="1"/>
    <col min="13074" max="13074" width="3.125" style="160" customWidth="1"/>
    <col min="13075" max="13075" width="16.25" style="160" customWidth="1"/>
    <col min="13076" max="13077" width="2.625" style="160" customWidth="1"/>
    <col min="13078" max="13078" width="8.625" style="160" customWidth="1"/>
    <col min="13079" max="13079" width="9.5" style="160" bestFit="1" customWidth="1"/>
    <col min="13080" max="13080" width="14.125" style="160" customWidth="1"/>
    <col min="13081" max="13081" width="10" style="160" customWidth="1"/>
    <col min="13082" max="13315" width="10.625" style="160"/>
    <col min="13316" max="13316" width="13.25" style="160" customWidth="1"/>
    <col min="13317" max="13317" width="11.625" style="160" customWidth="1"/>
    <col min="13318" max="13318" width="5.125" style="160" customWidth="1"/>
    <col min="13319" max="13319" width="7" style="160" customWidth="1"/>
    <col min="13320" max="13320" width="14.75" style="160" customWidth="1"/>
    <col min="13321" max="13321" width="8.625" style="160" customWidth="1"/>
    <col min="13322" max="13323" width="3" style="160" customWidth="1"/>
    <col min="13324" max="13324" width="16.375" style="160" customWidth="1"/>
    <col min="13325" max="13326" width="2.5" style="160" customWidth="1"/>
    <col min="13327" max="13327" width="8.375" style="160" customWidth="1"/>
    <col min="13328" max="13328" width="8.75" style="160" customWidth="1"/>
    <col min="13329" max="13329" width="3" style="160" customWidth="1"/>
    <col min="13330" max="13330" width="3.125" style="160" customWidth="1"/>
    <col min="13331" max="13331" width="16.25" style="160" customWidth="1"/>
    <col min="13332" max="13333" width="2.625" style="160" customWidth="1"/>
    <col min="13334" max="13334" width="8.625" style="160" customWidth="1"/>
    <col min="13335" max="13335" width="9.5" style="160" bestFit="1" customWidth="1"/>
    <col min="13336" max="13336" width="14.125" style="160" customWidth="1"/>
    <col min="13337" max="13337" width="10" style="160" customWidth="1"/>
    <col min="13338" max="13571" width="10.625" style="160"/>
    <col min="13572" max="13572" width="13.25" style="160" customWidth="1"/>
    <col min="13573" max="13573" width="11.625" style="160" customWidth="1"/>
    <col min="13574" max="13574" width="5.125" style="160" customWidth="1"/>
    <col min="13575" max="13575" width="7" style="160" customWidth="1"/>
    <col min="13576" max="13576" width="14.75" style="160" customWidth="1"/>
    <col min="13577" max="13577" width="8.625" style="160" customWidth="1"/>
    <col min="13578" max="13579" width="3" style="160" customWidth="1"/>
    <col min="13580" max="13580" width="16.375" style="160" customWidth="1"/>
    <col min="13581" max="13582" width="2.5" style="160" customWidth="1"/>
    <col min="13583" max="13583" width="8.375" style="160" customWidth="1"/>
    <col min="13584" max="13584" width="8.75" style="160" customWidth="1"/>
    <col min="13585" max="13585" width="3" style="160" customWidth="1"/>
    <col min="13586" max="13586" width="3.125" style="160" customWidth="1"/>
    <col min="13587" max="13587" width="16.25" style="160" customWidth="1"/>
    <col min="13588" max="13589" width="2.625" style="160" customWidth="1"/>
    <col min="13590" max="13590" width="8.625" style="160" customWidth="1"/>
    <col min="13591" max="13591" width="9.5" style="160" bestFit="1" customWidth="1"/>
    <col min="13592" max="13592" width="14.125" style="160" customWidth="1"/>
    <col min="13593" max="13593" width="10" style="160" customWidth="1"/>
    <col min="13594" max="13827" width="10.625" style="160"/>
    <col min="13828" max="13828" width="13.25" style="160" customWidth="1"/>
    <col min="13829" max="13829" width="11.625" style="160" customWidth="1"/>
    <col min="13830" max="13830" width="5.125" style="160" customWidth="1"/>
    <col min="13831" max="13831" width="7" style="160" customWidth="1"/>
    <col min="13832" max="13832" width="14.75" style="160" customWidth="1"/>
    <col min="13833" max="13833" width="8.625" style="160" customWidth="1"/>
    <col min="13834" max="13835" width="3" style="160" customWidth="1"/>
    <col min="13836" max="13836" width="16.375" style="160" customWidth="1"/>
    <col min="13837" max="13838" width="2.5" style="160" customWidth="1"/>
    <col min="13839" max="13839" width="8.375" style="160" customWidth="1"/>
    <col min="13840" max="13840" width="8.75" style="160" customWidth="1"/>
    <col min="13841" max="13841" width="3" style="160" customWidth="1"/>
    <col min="13842" max="13842" width="3.125" style="160" customWidth="1"/>
    <col min="13843" max="13843" width="16.25" style="160" customWidth="1"/>
    <col min="13844" max="13845" width="2.625" style="160" customWidth="1"/>
    <col min="13846" max="13846" width="8.625" style="160" customWidth="1"/>
    <col min="13847" max="13847" width="9.5" style="160" bestFit="1" customWidth="1"/>
    <col min="13848" max="13848" width="14.125" style="160" customWidth="1"/>
    <col min="13849" max="13849" width="10" style="160" customWidth="1"/>
    <col min="13850" max="14083" width="10.625" style="160"/>
    <col min="14084" max="14084" width="13.25" style="160" customWidth="1"/>
    <col min="14085" max="14085" width="11.625" style="160" customWidth="1"/>
    <col min="14086" max="14086" width="5.125" style="160" customWidth="1"/>
    <col min="14087" max="14087" width="7" style="160" customWidth="1"/>
    <col min="14088" max="14088" width="14.75" style="160" customWidth="1"/>
    <col min="14089" max="14089" width="8.625" style="160" customWidth="1"/>
    <col min="14090" max="14091" width="3" style="160" customWidth="1"/>
    <col min="14092" max="14092" width="16.375" style="160" customWidth="1"/>
    <col min="14093" max="14094" width="2.5" style="160" customWidth="1"/>
    <col min="14095" max="14095" width="8.375" style="160" customWidth="1"/>
    <col min="14096" max="14096" width="8.75" style="160" customWidth="1"/>
    <col min="14097" max="14097" width="3" style="160" customWidth="1"/>
    <col min="14098" max="14098" width="3.125" style="160" customWidth="1"/>
    <col min="14099" max="14099" width="16.25" style="160" customWidth="1"/>
    <col min="14100" max="14101" width="2.625" style="160" customWidth="1"/>
    <col min="14102" max="14102" width="8.625" style="160" customWidth="1"/>
    <col min="14103" max="14103" width="9.5" style="160" bestFit="1" customWidth="1"/>
    <col min="14104" max="14104" width="14.125" style="160" customWidth="1"/>
    <col min="14105" max="14105" width="10" style="160" customWidth="1"/>
    <col min="14106" max="14339" width="10.625" style="160"/>
    <col min="14340" max="14340" width="13.25" style="160" customWidth="1"/>
    <col min="14341" max="14341" width="11.625" style="160" customWidth="1"/>
    <col min="14342" max="14342" width="5.125" style="160" customWidth="1"/>
    <col min="14343" max="14343" width="7" style="160" customWidth="1"/>
    <col min="14344" max="14344" width="14.75" style="160" customWidth="1"/>
    <col min="14345" max="14345" width="8.625" style="160" customWidth="1"/>
    <col min="14346" max="14347" width="3" style="160" customWidth="1"/>
    <col min="14348" max="14348" width="16.375" style="160" customWidth="1"/>
    <col min="14349" max="14350" width="2.5" style="160" customWidth="1"/>
    <col min="14351" max="14351" width="8.375" style="160" customWidth="1"/>
    <col min="14352" max="14352" width="8.75" style="160" customWidth="1"/>
    <col min="14353" max="14353" width="3" style="160" customWidth="1"/>
    <col min="14354" max="14354" width="3.125" style="160" customWidth="1"/>
    <col min="14355" max="14355" width="16.25" style="160" customWidth="1"/>
    <col min="14356" max="14357" width="2.625" style="160" customWidth="1"/>
    <col min="14358" max="14358" width="8.625" style="160" customWidth="1"/>
    <col min="14359" max="14359" width="9.5" style="160" bestFit="1" customWidth="1"/>
    <col min="14360" max="14360" width="14.125" style="160" customWidth="1"/>
    <col min="14361" max="14361" width="10" style="160" customWidth="1"/>
    <col min="14362" max="14595" width="10.625" style="160"/>
    <col min="14596" max="14596" width="13.25" style="160" customWidth="1"/>
    <col min="14597" max="14597" width="11.625" style="160" customWidth="1"/>
    <col min="14598" max="14598" width="5.125" style="160" customWidth="1"/>
    <col min="14599" max="14599" width="7" style="160" customWidth="1"/>
    <col min="14600" max="14600" width="14.75" style="160" customWidth="1"/>
    <col min="14601" max="14601" width="8.625" style="160" customWidth="1"/>
    <col min="14602" max="14603" width="3" style="160" customWidth="1"/>
    <col min="14604" max="14604" width="16.375" style="160" customWidth="1"/>
    <col min="14605" max="14606" width="2.5" style="160" customWidth="1"/>
    <col min="14607" max="14607" width="8.375" style="160" customWidth="1"/>
    <col min="14608" max="14608" width="8.75" style="160" customWidth="1"/>
    <col min="14609" max="14609" width="3" style="160" customWidth="1"/>
    <col min="14610" max="14610" width="3.125" style="160" customWidth="1"/>
    <col min="14611" max="14611" width="16.25" style="160" customWidth="1"/>
    <col min="14612" max="14613" width="2.625" style="160" customWidth="1"/>
    <col min="14614" max="14614" width="8.625" style="160" customWidth="1"/>
    <col min="14615" max="14615" width="9.5" style="160" bestFit="1" customWidth="1"/>
    <col min="14616" max="14616" width="14.125" style="160" customWidth="1"/>
    <col min="14617" max="14617" width="10" style="160" customWidth="1"/>
    <col min="14618" max="14851" width="10.625" style="160"/>
    <col min="14852" max="14852" width="13.25" style="160" customWidth="1"/>
    <col min="14853" max="14853" width="11.625" style="160" customWidth="1"/>
    <col min="14854" max="14854" width="5.125" style="160" customWidth="1"/>
    <col min="14855" max="14855" width="7" style="160" customWidth="1"/>
    <col min="14856" max="14856" width="14.75" style="160" customWidth="1"/>
    <col min="14857" max="14857" width="8.625" style="160" customWidth="1"/>
    <col min="14858" max="14859" width="3" style="160" customWidth="1"/>
    <col min="14860" max="14860" width="16.375" style="160" customWidth="1"/>
    <col min="14861" max="14862" width="2.5" style="160" customWidth="1"/>
    <col min="14863" max="14863" width="8.375" style="160" customWidth="1"/>
    <col min="14864" max="14864" width="8.75" style="160" customWidth="1"/>
    <col min="14865" max="14865" width="3" style="160" customWidth="1"/>
    <col min="14866" max="14866" width="3.125" style="160" customWidth="1"/>
    <col min="14867" max="14867" width="16.25" style="160" customWidth="1"/>
    <col min="14868" max="14869" width="2.625" style="160" customWidth="1"/>
    <col min="14870" max="14870" width="8.625" style="160" customWidth="1"/>
    <col min="14871" max="14871" width="9.5" style="160" bestFit="1" customWidth="1"/>
    <col min="14872" max="14872" width="14.125" style="160" customWidth="1"/>
    <col min="14873" max="14873" width="10" style="160" customWidth="1"/>
    <col min="14874" max="15107" width="10.625" style="160"/>
    <col min="15108" max="15108" width="13.25" style="160" customWidth="1"/>
    <col min="15109" max="15109" width="11.625" style="160" customWidth="1"/>
    <col min="15110" max="15110" width="5.125" style="160" customWidth="1"/>
    <col min="15111" max="15111" width="7" style="160" customWidth="1"/>
    <col min="15112" max="15112" width="14.75" style="160" customWidth="1"/>
    <col min="15113" max="15113" width="8.625" style="160" customWidth="1"/>
    <col min="15114" max="15115" width="3" style="160" customWidth="1"/>
    <col min="15116" max="15116" width="16.375" style="160" customWidth="1"/>
    <col min="15117" max="15118" width="2.5" style="160" customWidth="1"/>
    <col min="15119" max="15119" width="8.375" style="160" customWidth="1"/>
    <col min="15120" max="15120" width="8.75" style="160" customWidth="1"/>
    <col min="15121" max="15121" width="3" style="160" customWidth="1"/>
    <col min="15122" max="15122" width="3.125" style="160" customWidth="1"/>
    <col min="15123" max="15123" width="16.25" style="160" customWidth="1"/>
    <col min="15124" max="15125" width="2.625" style="160" customWidth="1"/>
    <col min="15126" max="15126" width="8.625" style="160" customWidth="1"/>
    <col min="15127" max="15127" width="9.5" style="160" bestFit="1" customWidth="1"/>
    <col min="15128" max="15128" width="14.125" style="160" customWidth="1"/>
    <col min="15129" max="15129" width="10" style="160" customWidth="1"/>
    <col min="15130" max="15363" width="10.625" style="160"/>
    <col min="15364" max="15364" width="13.25" style="160" customWidth="1"/>
    <col min="15365" max="15365" width="11.625" style="160" customWidth="1"/>
    <col min="15366" max="15366" width="5.125" style="160" customWidth="1"/>
    <col min="15367" max="15367" width="7" style="160" customWidth="1"/>
    <col min="15368" max="15368" width="14.75" style="160" customWidth="1"/>
    <col min="15369" max="15369" width="8.625" style="160" customWidth="1"/>
    <col min="15370" max="15371" width="3" style="160" customWidth="1"/>
    <col min="15372" max="15372" width="16.375" style="160" customWidth="1"/>
    <col min="15373" max="15374" width="2.5" style="160" customWidth="1"/>
    <col min="15375" max="15375" width="8.375" style="160" customWidth="1"/>
    <col min="15376" max="15376" width="8.75" style="160" customWidth="1"/>
    <col min="15377" max="15377" width="3" style="160" customWidth="1"/>
    <col min="15378" max="15378" width="3.125" style="160" customWidth="1"/>
    <col min="15379" max="15379" width="16.25" style="160" customWidth="1"/>
    <col min="15380" max="15381" width="2.625" style="160" customWidth="1"/>
    <col min="15382" max="15382" width="8.625" style="160" customWidth="1"/>
    <col min="15383" max="15383" width="9.5" style="160" bestFit="1" customWidth="1"/>
    <col min="15384" max="15384" width="14.125" style="160" customWidth="1"/>
    <col min="15385" max="15385" width="10" style="160" customWidth="1"/>
    <col min="15386" max="15619" width="10.625" style="160"/>
    <col min="15620" max="15620" width="13.25" style="160" customWidth="1"/>
    <col min="15621" max="15621" width="11.625" style="160" customWidth="1"/>
    <col min="15622" max="15622" width="5.125" style="160" customWidth="1"/>
    <col min="15623" max="15623" width="7" style="160" customWidth="1"/>
    <col min="15624" max="15624" width="14.75" style="160" customWidth="1"/>
    <col min="15625" max="15625" width="8.625" style="160" customWidth="1"/>
    <col min="15626" max="15627" width="3" style="160" customWidth="1"/>
    <col min="15628" max="15628" width="16.375" style="160" customWidth="1"/>
    <col min="15629" max="15630" width="2.5" style="160" customWidth="1"/>
    <col min="15631" max="15631" width="8.375" style="160" customWidth="1"/>
    <col min="15632" max="15632" width="8.75" style="160" customWidth="1"/>
    <col min="15633" max="15633" width="3" style="160" customWidth="1"/>
    <col min="15634" max="15634" width="3.125" style="160" customWidth="1"/>
    <col min="15635" max="15635" width="16.25" style="160" customWidth="1"/>
    <col min="15636" max="15637" width="2.625" style="160" customWidth="1"/>
    <col min="15638" max="15638" width="8.625" style="160" customWidth="1"/>
    <col min="15639" max="15639" width="9.5" style="160" bestFit="1" customWidth="1"/>
    <col min="15640" max="15640" width="14.125" style="160" customWidth="1"/>
    <col min="15641" max="15641" width="10" style="160" customWidth="1"/>
    <col min="15642" max="15875" width="10.625" style="160"/>
    <col min="15876" max="15876" width="13.25" style="160" customWidth="1"/>
    <col min="15877" max="15877" width="11.625" style="160" customWidth="1"/>
    <col min="15878" max="15878" width="5.125" style="160" customWidth="1"/>
    <col min="15879" max="15879" width="7" style="160" customWidth="1"/>
    <col min="15880" max="15880" width="14.75" style="160" customWidth="1"/>
    <col min="15881" max="15881" width="8.625" style="160" customWidth="1"/>
    <col min="15882" max="15883" width="3" style="160" customWidth="1"/>
    <col min="15884" max="15884" width="16.375" style="160" customWidth="1"/>
    <col min="15885" max="15886" width="2.5" style="160" customWidth="1"/>
    <col min="15887" max="15887" width="8.375" style="160" customWidth="1"/>
    <col min="15888" max="15888" width="8.75" style="160" customWidth="1"/>
    <col min="15889" max="15889" width="3" style="160" customWidth="1"/>
    <col min="15890" max="15890" width="3.125" style="160" customWidth="1"/>
    <col min="15891" max="15891" width="16.25" style="160" customWidth="1"/>
    <col min="15892" max="15893" width="2.625" style="160" customWidth="1"/>
    <col min="15894" max="15894" width="8.625" style="160" customWidth="1"/>
    <col min="15895" max="15895" width="9.5" style="160" bestFit="1" customWidth="1"/>
    <col min="15896" max="15896" width="14.125" style="160" customWidth="1"/>
    <col min="15897" max="15897" width="10" style="160" customWidth="1"/>
    <col min="15898" max="16131" width="10.625" style="160"/>
    <col min="16132" max="16132" width="13.25" style="160" customWidth="1"/>
    <col min="16133" max="16133" width="11.625" style="160" customWidth="1"/>
    <col min="16134" max="16134" width="5.125" style="160" customWidth="1"/>
    <col min="16135" max="16135" width="7" style="160" customWidth="1"/>
    <col min="16136" max="16136" width="14.75" style="160" customWidth="1"/>
    <col min="16137" max="16137" width="8.625" style="160" customWidth="1"/>
    <col min="16138" max="16139" width="3" style="160" customWidth="1"/>
    <col min="16140" max="16140" width="16.375" style="160" customWidth="1"/>
    <col min="16141" max="16142" width="2.5" style="160" customWidth="1"/>
    <col min="16143" max="16143" width="8.375" style="160" customWidth="1"/>
    <col min="16144" max="16144" width="8.75" style="160" customWidth="1"/>
    <col min="16145" max="16145" width="3" style="160" customWidth="1"/>
    <col min="16146" max="16146" width="3.125" style="160" customWidth="1"/>
    <col min="16147" max="16147" width="16.25" style="160" customWidth="1"/>
    <col min="16148" max="16149" width="2.625" style="160" customWidth="1"/>
    <col min="16150" max="16150" width="8.625" style="160" customWidth="1"/>
    <col min="16151" max="16151" width="9.5" style="160" bestFit="1" customWidth="1"/>
    <col min="16152" max="16152" width="14.125" style="160" customWidth="1"/>
    <col min="16153" max="16153" width="10" style="160" customWidth="1"/>
    <col min="16154" max="16384" width="10.625" style="160"/>
  </cols>
  <sheetData>
    <row r="1" spans="1:30">
      <c r="X1" s="139" t="str">
        <f>IF(内訳書!$A$4="見積金額内訳書",内訳書!$R$9,"")</f>
        <v>様式２</v>
      </c>
    </row>
    <row r="2" spans="1:30" ht="17.25" customHeight="1">
      <c r="B2" s="303" t="str">
        <f>IF(内訳書!A4="見積金額内訳書",'旅費１ '!AD3,IF(内訳書!A4="契約金額内訳書",'旅費１ '!AD4,'旅費１ '!AD5))</f>
        <v>見積金額内訳明細書</v>
      </c>
      <c r="C2" s="303"/>
      <c r="D2" s="303"/>
      <c r="E2" s="303"/>
      <c r="F2" s="303"/>
      <c r="G2" s="303"/>
      <c r="H2" s="303"/>
      <c r="I2" s="303"/>
      <c r="J2" s="303"/>
      <c r="K2" s="303"/>
      <c r="L2" s="303"/>
      <c r="M2" s="303"/>
      <c r="N2" s="303"/>
      <c r="O2" s="303"/>
      <c r="P2" s="303"/>
      <c r="Q2" s="303"/>
      <c r="R2" s="303"/>
      <c r="S2" s="303"/>
      <c r="T2" s="303"/>
      <c r="U2" s="303"/>
      <c r="V2" s="303"/>
      <c r="W2" s="303"/>
      <c r="X2" s="303"/>
    </row>
    <row r="3" spans="1:30" ht="20.100000000000001" customHeight="1">
      <c r="B3" s="160" t="s">
        <v>86</v>
      </c>
      <c r="C3" s="163">
        <f>C4+直接人件費!C2+その他原価・一般管理費等!C2</f>
        <v>0</v>
      </c>
      <c r="D3" s="160" t="s">
        <v>87</v>
      </c>
      <c r="AD3" s="2" t="s">
        <v>237</v>
      </c>
    </row>
    <row r="4" spans="1:30" ht="20.100000000000001" customHeight="1">
      <c r="B4" s="160" t="s">
        <v>88</v>
      </c>
      <c r="C4" s="163">
        <f>F5+F6+旅費２!E9+一般業務費!E10+成果品作成費!F12+再委託費!E9</f>
        <v>0</v>
      </c>
      <c r="D4" s="160" t="s">
        <v>87</v>
      </c>
      <c r="L4" s="164"/>
      <c r="AD4" s="2" t="s">
        <v>238</v>
      </c>
    </row>
    <row r="5" spans="1:30" ht="20.100000000000001" customHeight="1">
      <c r="B5" s="160" t="s">
        <v>89</v>
      </c>
      <c r="F5" s="165">
        <f>F27</f>
        <v>0</v>
      </c>
      <c r="G5" s="160" t="s">
        <v>2</v>
      </c>
      <c r="H5" s="166"/>
      <c r="AD5" s="2" t="s">
        <v>239</v>
      </c>
    </row>
    <row r="6" spans="1:30" ht="20.100000000000001" customHeight="1">
      <c r="B6" s="160" t="s">
        <v>242</v>
      </c>
      <c r="F6" s="165">
        <f>X27</f>
        <v>0</v>
      </c>
      <c r="G6" s="160" t="s">
        <v>2</v>
      </c>
      <c r="H6" s="166"/>
      <c r="Z6" s="3" t="s">
        <v>12</v>
      </c>
      <c r="AA6" s="3" t="s">
        <v>176</v>
      </c>
      <c r="AB6" s="3" t="s">
        <v>177</v>
      </c>
    </row>
    <row r="7" spans="1:30" ht="15" thickBot="1">
      <c r="Y7" s="167"/>
      <c r="Z7" s="86">
        <v>2</v>
      </c>
      <c r="AA7" s="20">
        <v>4500</v>
      </c>
      <c r="AB7" s="20">
        <v>13500</v>
      </c>
    </row>
    <row r="8" spans="1:30" ht="12.75" customHeight="1">
      <c r="A8" s="292" t="s">
        <v>23</v>
      </c>
      <c r="B8" s="293" t="s">
        <v>90</v>
      </c>
      <c r="C8" s="296" t="s">
        <v>91</v>
      </c>
      <c r="D8" s="299" t="s">
        <v>92</v>
      </c>
      <c r="E8" s="300" t="s">
        <v>14</v>
      </c>
      <c r="F8" s="308" t="s">
        <v>93</v>
      </c>
      <c r="G8" s="320" t="s">
        <v>222</v>
      </c>
      <c r="H8" s="323" t="s">
        <v>223</v>
      </c>
      <c r="I8" s="311" t="s">
        <v>241</v>
      </c>
      <c r="J8" s="311"/>
      <c r="K8" s="311"/>
      <c r="L8" s="311"/>
      <c r="M8" s="311"/>
      <c r="N8" s="311"/>
      <c r="O8" s="311"/>
      <c r="P8" s="311"/>
      <c r="Q8" s="311"/>
      <c r="R8" s="311"/>
      <c r="S8" s="311"/>
      <c r="T8" s="311"/>
      <c r="U8" s="311"/>
      <c r="V8" s="311"/>
      <c r="W8" s="311"/>
      <c r="X8" s="312"/>
      <c r="Y8" s="167"/>
      <c r="Z8" s="86">
        <v>3</v>
      </c>
      <c r="AA8" s="20">
        <v>3800</v>
      </c>
      <c r="AB8" s="20">
        <v>11600</v>
      </c>
    </row>
    <row r="9" spans="1:30" ht="14.25" customHeight="1">
      <c r="A9" s="292"/>
      <c r="B9" s="294"/>
      <c r="C9" s="297"/>
      <c r="D9" s="297"/>
      <c r="E9" s="301"/>
      <c r="F9" s="309"/>
      <c r="G9" s="321"/>
      <c r="H9" s="324"/>
      <c r="I9" s="168" t="s">
        <v>94</v>
      </c>
      <c r="J9" s="168"/>
      <c r="K9" s="168"/>
      <c r="L9" s="168"/>
      <c r="M9" s="168"/>
      <c r="N9" s="168"/>
      <c r="O9" s="168"/>
      <c r="P9" s="169"/>
      <c r="Q9" s="170"/>
      <c r="R9" s="170"/>
      <c r="S9" s="170"/>
      <c r="T9" s="170"/>
      <c r="U9" s="170"/>
      <c r="V9" s="170"/>
      <c r="W9" s="313" t="s">
        <v>95</v>
      </c>
      <c r="X9" s="315" t="s">
        <v>96</v>
      </c>
      <c r="Y9" s="167"/>
      <c r="Z9" s="86">
        <v>4</v>
      </c>
      <c r="AA9" s="20">
        <v>3800</v>
      </c>
      <c r="AB9" s="20">
        <v>11600</v>
      </c>
      <c r="AC9" s="167"/>
    </row>
    <row r="10" spans="1:30" ht="15" customHeight="1" thickBot="1">
      <c r="A10" s="292"/>
      <c r="B10" s="295"/>
      <c r="C10" s="298"/>
      <c r="D10" s="298"/>
      <c r="E10" s="302"/>
      <c r="F10" s="310"/>
      <c r="G10" s="322"/>
      <c r="H10" s="325"/>
      <c r="I10" s="317" t="s">
        <v>3</v>
      </c>
      <c r="J10" s="317"/>
      <c r="K10" s="317"/>
      <c r="L10" s="317"/>
      <c r="M10" s="317"/>
      <c r="N10" s="317"/>
      <c r="O10" s="318"/>
      <c r="P10" s="319" t="s">
        <v>97</v>
      </c>
      <c r="Q10" s="317"/>
      <c r="R10" s="317"/>
      <c r="S10" s="317"/>
      <c r="T10" s="317"/>
      <c r="U10" s="317"/>
      <c r="V10" s="318"/>
      <c r="W10" s="314"/>
      <c r="X10" s="316"/>
      <c r="Y10" s="167"/>
      <c r="Z10" s="4">
        <v>5</v>
      </c>
      <c r="AA10" s="20">
        <v>3800</v>
      </c>
      <c r="AB10" s="20">
        <v>11600</v>
      </c>
    </row>
    <row r="11" spans="1:30" ht="30" customHeight="1">
      <c r="A11" s="171"/>
      <c r="B11" s="102" t="str">
        <f>IF($A11="","",VLOOKUP($A11,従事者明細!$A$3:$F$40,2))</f>
        <v/>
      </c>
      <c r="C11" s="9" t="str">
        <f>IF($A11="","",VLOOKUP($A11,従事者明細!$A$3:$F$40,3))</f>
        <v/>
      </c>
      <c r="D11" s="9" t="str">
        <f>IF($A11="","",VLOOKUP($A11,従事者明細!$A$3:$F$40,6))</f>
        <v/>
      </c>
      <c r="E11" s="172"/>
      <c r="F11" s="173"/>
      <c r="G11" s="174"/>
      <c r="H11" s="174"/>
      <c r="I11" s="175" t="str">
        <f>IF($D11="","",IF($D11=2,4500,3800))</f>
        <v/>
      </c>
      <c r="J11" s="176" t="str">
        <f t="shared" ref="J11:J12" si="0">IF($D11="","","×")</f>
        <v/>
      </c>
      <c r="K11" s="176" t="str">
        <f t="shared" ref="K11:K12" si="1">IF($D11="","","(")</f>
        <v/>
      </c>
      <c r="L11" s="177"/>
      <c r="M11" s="178" t="str">
        <f t="shared" ref="M11:M12" si="2">IF($D11="","",")")</f>
        <v/>
      </c>
      <c r="N11" s="179" t="str">
        <f t="shared" ref="N11:N12" si="3">IF($D11="","","＝")</f>
        <v/>
      </c>
      <c r="O11" s="180" t="str">
        <f>IF($D11="","",I11*L11)</f>
        <v/>
      </c>
      <c r="P11" s="181" t="str">
        <f>IF($D11="","",IF($D11=2,13500,11600))</f>
        <v/>
      </c>
      <c r="Q11" s="182" t="str">
        <f t="shared" ref="Q11:Q25" si="4">IF($D11="","","×")</f>
        <v/>
      </c>
      <c r="R11" s="177" t="str">
        <f t="shared" ref="R11:R25" si="5">IF($D11="","","(")</f>
        <v/>
      </c>
      <c r="S11" s="177"/>
      <c r="T11" s="177" t="str">
        <f t="shared" ref="T11:T25" si="6">IF($D11="","",")")</f>
        <v/>
      </c>
      <c r="U11" s="183" t="str">
        <f t="shared" ref="U11:U25" si="7">IF($D11="","","＝")</f>
        <v/>
      </c>
      <c r="V11" s="180" t="str">
        <f>IF($D11="","",P11*S11)</f>
        <v/>
      </c>
      <c r="W11" s="184"/>
      <c r="X11" s="185" t="str">
        <f>IF($D11="","",O11+V11+W11)</f>
        <v/>
      </c>
      <c r="Y11" s="167"/>
      <c r="Z11" s="86">
        <v>6</v>
      </c>
      <c r="AA11" s="20">
        <v>3800</v>
      </c>
      <c r="AB11" s="20">
        <v>11600</v>
      </c>
    </row>
    <row r="12" spans="1:30" ht="30" customHeight="1">
      <c r="A12" s="171"/>
      <c r="B12" s="186" t="str">
        <f>IF($A12="","",VLOOKUP($A12,従事者明細!$A$3:$F$40,2))</f>
        <v/>
      </c>
      <c r="C12" s="187" t="str">
        <f>IF($A12="","",VLOOKUP($A12,従事者明細!$A$3:$F$40,3))</f>
        <v/>
      </c>
      <c r="D12" s="186" t="str">
        <f>IF($A12="","",VLOOKUP($A12,従事者明細!$A$3:$F$40,6))</f>
        <v/>
      </c>
      <c r="E12" s="188"/>
      <c r="F12" s="189"/>
      <c r="G12" s="174"/>
      <c r="H12" s="174"/>
      <c r="I12" s="190" t="str">
        <f t="shared" ref="I12:I25" si="8">IF($D12="","",IF($D12=2,4500,3800))</f>
        <v/>
      </c>
      <c r="J12" s="176" t="str">
        <f t="shared" si="0"/>
        <v/>
      </c>
      <c r="K12" s="176" t="str">
        <f t="shared" si="1"/>
        <v/>
      </c>
      <c r="L12" s="191"/>
      <c r="M12" s="178" t="str">
        <f t="shared" si="2"/>
        <v/>
      </c>
      <c r="N12" s="176" t="str">
        <f t="shared" si="3"/>
        <v/>
      </c>
      <c r="O12" s="192" t="str">
        <f t="shared" ref="O12:O25" si="9">IF($D12="","",I12*L12)</f>
        <v/>
      </c>
      <c r="P12" s="193" t="str">
        <f t="shared" ref="P12:P25" si="10">IF($D12="","",IF($D12=2,13500,11600))</f>
        <v/>
      </c>
      <c r="Q12" s="194" t="str">
        <f t="shared" si="4"/>
        <v/>
      </c>
      <c r="R12" s="191" t="str">
        <f t="shared" si="5"/>
        <v/>
      </c>
      <c r="S12" s="191"/>
      <c r="T12" s="191" t="str">
        <f t="shared" si="6"/>
        <v/>
      </c>
      <c r="U12" s="191" t="str">
        <f t="shared" si="7"/>
        <v/>
      </c>
      <c r="V12" s="192" t="str">
        <f t="shared" ref="V12:V25" si="11">IF($D12="","",P12*S12)</f>
        <v/>
      </c>
      <c r="W12" s="195"/>
      <c r="X12" s="196" t="str">
        <f t="shared" ref="X12:X25" si="12">IF($D12="","",O12+V12+W12)</f>
        <v/>
      </c>
      <c r="Y12" s="167"/>
    </row>
    <row r="13" spans="1:30" ht="30" customHeight="1">
      <c r="A13" s="171"/>
      <c r="B13" s="186" t="str">
        <f>IF($A13="","",VLOOKUP($A13,従事者明細!$A$3:$F$40,2))</f>
        <v/>
      </c>
      <c r="C13" s="187" t="str">
        <f>IF($A13="","",VLOOKUP($A13,従事者明細!$A$3:$F$40,3))</f>
        <v/>
      </c>
      <c r="D13" s="186" t="str">
        <f>IF($A13="","",VLOOKUP($A13,従事者明細!$A$3:$F$40,6))</f>
        <v/>
      </c>
      <c r="E13" s="188"/>
      <c r="F13" s="189"/>
      <c r="G13" s="174"/>
      <c r="H13" s="174"/>
      <c r="I13" s="190" t="str">
        <f t="shared" si="8"/>
        <v/>
      </c>
      <c r="J13" s="176" t="str">
        <f>IF($D13="","","×")</f>
        <v/>
      </c>
      <c r="K13" s="176" t="str">
        <f>IF($D13="","","(")</f>
        <v/>
      </c>
      <c r="L13" s="191"/>
      <c r="M13" s="178" t="str">
        <f>IF($D13="","",")")</f>
        <v/>
      </c>
      <c r="N13" s="176" t="str">
        <f>IF($D13="","","＝")</f>
        <v/>
      </c>
      <c r="O13" s="192" t="str">
        <f t="shared" si="9"/>
        <v/>
      </c>
      <c r="P13" s="193" t="str">
        <f t="shared" si="10"/>
        <v/>
      </c>
      <c r="Q13" s="197" t="str">
        <f t="shared" si="4"/>
        <v/>
      </c>
      <c r="R13" s="191" t="str">
        <f t="shared" si="5"/>
        <v/>
      </c>
      <c r="S13" s="191"/>
      <c r="T13" s="191" t="str">
        <f t="shared" si="6"/>
        <v/>
      </c>
      <c r="U13" s="191" t="str">
        <f t="shared" si="7"/>
        <v/>
      </c>
      <c r="V13" s="192" t="str">
        <f t="shared" si="11"/>
        <v/>
      </c>
      <c r="W13" s="195"/>
      <c r="X13" s="196" t="str">
        <f t="shared" si="12"/>
        <v/>
      </c>
      <c r="Y13" s="167"/>
    </row>
    <row r="14" spans="1:30" ht="30" customHeight="1">
      <c r="A14" s="171"/>
      <c r="B14" s="186" t="str">
        <f>IF($A14="","",VLOOKUP($A14,従事者明細!$A$3:$F$40,2))</f>
        <v/>
      </c>
      <c r="C14" s="187" t="str">
        <f>IF($A14="","",VLOOKUP($A14,従事者明細!$A$3:$F$40,3))</f>
        <v/>
      </c>
      <c r="D14" s="186" t="str">
        <f>IF($A14="","",VLOOKUP($A14,従事者明細!$A$3:$F$40,6))</f>
        <v/>
      </c>
      <c r="E14" s="188"/>
      <c r="F14" s="198"/>
      <c r="G14" s="174"/>
      <c r="H14" s="174"/>
      <c r="I14" s="190" t="str">
        <f t="shared" si="8"/>
        <v/>
      </c>
      <c r="J14" s="176" t="str">
        <f t="shared" ref="J14:J25" si="13">IF($D14="","","×")</f>
        <v/>
      </c>
      <c r="K14" s="176" t="str">
        <f t="shared" ref="K14:K25" si="14">IF($D14="","","(")</f>
        <v/>
      </c>
      <c r="L14" s="191"/>
      <c r="M14" s="178" t="str">
        <f t="shared" ref="M14:M25" si="15">IF($D14="","",")")</f>
        <v/>
      </c>
      <c r="N14" s="176" t="str">
        <f t="shared" ref="N14:N25" si="16">IF($D14="","","＝")</f>
        <v/>
      </c>
      <c r="O14" s="192" t="str">
        <f t="shared" si="9"/>
        <v/>
      </c>
      <c r="P14" s="193" t="str">
        <f t="shared" si="10"/>
        <v/>
      </c>
      <c r="Q14" s="197" t="str">
        <f t="shared" si="4"/>
        <v/>
      </c>
      <c r="R14" s="191" t="str">
        <f t="shared" si="5"/>
        <v/>
      </c>
      <c r="S14" s="191"/>
      <c r="T14" s="191" t="str">
        <f t="shared" si="6"/>
        <v/>
      </c>
      <c r="U14" s="191" t="str">
        <f t="shared" si="7"/>
        <v/>
      </c>
      <c r="V14" s="192" t="str">
        <f t="shared" si="11"/>
        <v/>
      </c>
      <c r="W14" s="195"/>
      <c r="X14" s="196" t="str">
        <f t="shared" si="12"/>
        <v/>
      </c>
      <c r="Y14" s="167"/>
      <c r="Z14" s="144" t="s">
        <v>224</v>
      </c>
    </row>
    <row r="15" spans="1:30" ht="30" customHeight="1">
      <c r="A15" s="171"/>
      <c r="B15" s="186" t="str">
        <f>IF($A15="","",VLOOKUP($A15,従事者明細!$A$3:$F$40,2))</f>
        <v/>
      </c>
      <c r="C15" s="187" t="str">
        <f>IF($A15="","",VLOOKUP($A15,従事者明細!$A$3:$F$40,3))</f>
        <v/>
      </c>
      <c r="D15" s="186" t="str">
        <f>IF($A15="","",VLOOKUP($A15,従事者明細!$A$3:$F$40,6))</f>
        <v/>
      </c>
      <c r="E15" s="188"/>
      <c r="F15" s="198"/>
      <c r="G15" s="174"/>
      <c r="H15" s="174"/>
      <c r="I15" s="190" t="str">
        <f t="shared" si="8"/>
        <v/>
      </c>
      <c r="J15" s="176" t="str">
        <f t="shared" si="13"/>
        <v/>
      </c>
      <c r="K15" s="176" t="str">
        <f t="shared" si="14"/>
        <v/>
      </c>
      <c r="L15" s="191"/>
      <c r="M15" s="178" t="str">
        <f t="shared" si="15"/>
        <v/>
      </c>
      <c r="N15" s="176" t="str">
        <f t="shared" si="16"/>
        <v/>
      </c>
      <c r="O15" s="192" t="str">
        <f t="shared" si="9"/>
        <v/>
      </c>
      <c r="P15" s="193" t="str">
        <f t="shared" si="10"/>
        <v/>
      </c>
      <c r="Q15" s="197" t="str">
        <f t="shared" si="4"/>
        <v/>
      </c>
      <c r="R15" s="191" t="str">
        <f t="shared" si="5"/>
        <v/>
      </c>
      <c r="S15" s="191"/>
      <c r="T15" s="191" t="str">
        <f t="shared" si="6"/>
        <v/>
      </c>
      <c r="U15" s="191" t="str">
        <f t="shared" si="7"/>
        <v/>
      </c>
      <c r="V15" s="192" t="str">
        <f t="shared" si="11"/>
        <v/>
      </c>
      <c r="W15" s="195"/>
      <c r="X15" s="196" t="str">
        <f t="shared" si="12"/>
        <v/>
      </c>
      <c r="Y15" s="167"/>
      <c r="Z15" s="144" t="s">
        <v>225</v>
      </c>
    </row>
    <row r="16" spans="1:30" ht="30" customHeight="1">
      <c r="A16" s="171"/>
      <c r="B16" s="186" t="str">
        <f>IF($A16="","",VLOOKUP($A16,従事者明細!$A$3:$F$40,2))</f>
        <v/>
      </c>
      <c r="C16" s="187" t="str">
        <f>IF($A16="","",VLOOKUP($A16,従事者明細!$A$3:$F$40,3))</f>
        <v/>
      </c>
      <c r="D16" s="186" t="str">
        <f>IF($A16="","",VLOOKUP($A16,従事者明細!$A$3:$F$40,6))</f>
        <v/>
      </c>
      <c r="E16" s="188"/>
      <c r="F16" s="198"/>
      <c r="G16" s="174"/>
      <c r="H16" s="174"/>
      <c r="I16" s="190" t="str">
        <f t="shared" si="8"/>
        <v/>
      </c>
      <c r="J16" s="176" t="str">
        <f t="shared" si="13"/>
        <v/>
      </c>
      <c r="K16" s="176" t="str">
        <f t="shared" si="14"/>
        <v/>
      </c>
      <c r="L16" s="191"/>
      <c r="M16" s="178" t="str">
        <f t="shared" si="15"/>
        <v/>
      </c>
      <c r="N16" s="176" t="str">
        <f t="shared" si="16"/>
        <v/>
      </c>
      <c r="O16" s="192" t="str">
        <f t="shared" ref="O16:O24" si="17">IF($D16="","",I16*L16)</f>
        <v/>
      </c>
      <c r="P16" s="193" t="str">
        <f t="shared" si="10"/>
        <v/>
      </c>
      <c r="Q16" s="197" t="str">
        <f t="shared" si="4"/>
        <v/>
      </c>
      <c r="R16" s="191" t="str">
        <f t="shared" si="5"/>
        <v/>
      </c>
      <c r="S16" s="191"/>
      <c r="T16" s="191" t="str">
        <f t="shared" si="6"/>
        <v/>
      </c>
      <c r="U16" s="191" t="str">
        <f t="shared" si="7"/>
        <v/>
      </c>
      <c r="V16" s="192" t="str">
        <f t="shared" ref="V16:V24" si="18">IF($D16="","",P16*S16)</f>
        <v/>
      </c>
      <c r="W16" s="195"/>
      <c r="X16" s="196" t="str">
        <f t="shared" ref="X16:X24" si="19">IF($D16="","",O16+V16+W16)</f>
        <v/>
      </c>
      <c r="Y16" s="167"/>
    </row>
    <row r="17" spans="1:25" ht="30" customHeight="1">
      <c r="A17" s="171"/>
      <c r="B17" s="186" t="str">
        <f>IF($A17="","",VLOOKUP($A17,従事者明細!$A$3:$F$40,2))</f>
        <v/>
      </c>
      <c r="C17" s="187" t="str">
        <f>IF($A17="","",VLOOKUP($A17,従事者明細!$A$3:$F$40,3))</f>
        <v/>
      </c>
      <c r="D17" s="186" t="str">
        <f>IF($A17="","",VLOOKUP($A17,従事者明細!$A$3:$F$40,6))</f>
        <v/>
      </c>
      <c r="E17" s="188"/>
      <c r="F17" s="198"/>
      <c r="G17" s="174"/>
      <c r="H17" s="199"/>
      <c r="I17" s="190" t="str">
        <f t="shared" si="8"/>
        <v/>
      </c>
      <c r="J17" s="176" t="str">
        <f t="shared" si="13"/>
        <v/>
      </c>
      <c r="K17" s="176" t="str">
        <f t="shared" si="14"/>
        <v/>
      </c>
      <c r="L17" s="191"/>
      <c r="M17" s="178" t="str">
        <f t="shared" si="15"/>
        <v/>
      </c>
      <c r="N17" s="176" t="str">
        <f t="shared" si="16"/>
        <v/>
      </c>
      <c r="O17" s="192" t="str">
        <f t="shared" si="17"/>
        <v/>
      </c>
      <c r="P17" s="193" t="str">
        <f t="shared" si="10"/>
        <v/>
      </c>
      <c r="Q17" s="197" t="str">
        <f t="shared" si="4"/>
        <v/>
      </c>
      <c r="R17" s="191" t="str">
        <f t="shared" si="5"/>
        <v/>
      </c>
      <c r="S17" s="191"/>
      <c r="T17" s="191" t="str">
        <f t="shared" si="6"/>
        <v/>
      </c>
      <c r="U17" s="191" t="str">
        <f t="shared" si="7"/>
        <v/>
      </c>
      <c r="V17" s="192" t="str">
        <f t="shared" si="18"/>
        <v/>
      </c>
      <c r="W17" s="195"/>
      <c r="X17" s="196" t="str">
        <f t="shared" si="19"/>
        <v/>
      </c>
      <c r="Y17" s="167"/>
    </row>
    <row r="18" spans="1:25" ht="30" customHeight="1">
      <c r="A18" s="171"/>
      <c r="B18" s="186" t="str">
        <f>IF($A18="","",VLOOKUP($A18,従事者明細!$A$3:$F$40,2))</f>
        <v/>
      </c>
      <c r="C18" s="187" t="str">
        <f>IF($A18="","",VLOOKUP($A18,従事者明細!$A$3:$F$40,3))</f>
        <v/>
      </c>
      <c r="D18" s="186" t="str">
        <f>IF($A18="","",VLOOKUP($A18,従事者明細!$A$3:$F$40,6))</f>
        <v/>
      </c>
      <c r="E18" s="188"/>
      <c r="F18" s="198"/>
      <c r="G18" s="174"/>
      <c r="H18" s="199"/>
      <c r="I18" s="190" t="str">
        <f t="shared" si="8"/>
        <v/>
      </c>
      <c r="J18" s="176" t="str">
        <f t="shared" si="13"/>
        <v/>
      </c>
      <c r="K18" s="176" t="str">
        <f t="shared" si="14"/>
        <v/>
      </c>
      <c r="L18" s="191"/>
      <c r="M18" s="178" t="str">
        <f t="shared" si="15"/>
        <v/>
      </c>
      <c r="N18" s="176" t="str">
        <f t="shared" si="16"/>
        <v/>
      </c>
      <c r="O18" s="192" t="str">
        <f t="shared" si="17"/>
        <v/>
      </c>
      <c r="P18" s="193" t="str">
        <f t="shared" si="10"/>
        <v/>
      </c>
      <c r="Q18" s="197" t="str">
        <f t="shared" si="4"/>
        <v/>
      </c>
      <c r="R18" s="191" t="str">
        <f t="shared" si="5"/>
        <v/>
      </c>
      <c r="S18" s="191"/>
      <c r="T18" s="191" t="str">
        <f t="shared" si="6"/>
        <v/>
      </c>
      <c r="U18" s="191" t="str">
        <f t="shared" si="7"/>
        <v/>
      </c>
      <c r="V18" s="192" t="str">
        <f t="shared" si="18"/>
        <v/>
      </c>
      <c r="W18" s="195"/>
      <c r="X18" s="196" t="str">
        <f t="shared" si="19"/>
        <v/>
      </c>
      <c r="Y18" s="167"/>
    </row>
    <row r="19" spans="1:25" ht="30" customHeight="1">
      <c r="A19" s="171"/>
      <c r="B19" s="186" t="str">
        <f>IF($A19="","",VLOOKUP($A19,従事者明細!$A$3:$F$40,2))</f>
        <v/>
      </c>
      <c r="C19" s="187" t="str">
        <f>IF($A19="","",VLOOKUP($A19,従事者明細!$A$3:$F$40,3))</f>
        <v/>
      </c>
      <c r="D19" s="186" t="str">
        <f>IF($A19="","",VLOOKUP($A19,従事者明細!$A$3:$F$40,6))</f>
        <v/>
      </c>
      <c r="E19" s="188"/>
      <c r="F19" s="198"/>
      <c r="G19" s="174"/>
      <c r="H19" s="199"/>
      <c r="I19" s="190" t="str">
        <f t="shared" si="8"/>
        <v/>
      </c>
      <c r="J19" s="176" t="str">
        <f t="shared" si="13"/>
        <v/>
      </c>
      <c r="K19" s="176" t="str">
        <f t="shared" si="14"/>
        <v/>
      </c>
      <c r="L19" s="191"/>
      <c r="M19" s="178" t="str">
        <f t="shared" si="15"/>
        <v/>
      </c>
      <c r="N19" s="176" t="str">
        <f t="shared" si="16"/>
        <v/>
      </c>
      <c r="O19" s="192" t="str">
        <f t="shared" si="17"/>
        <v/>
      </c>
      <c r="P19" s="193" t="str">
        <f t="shared" si="10"/>
        <v/>
      </c>
      <c r="Q19" s="197" t="str">
        <f t="shared" si="4"/>
        <v/>
      </c>
      <c r="R19" s="191" t="str">
        <f t="shared" si="5"/>
        <v/>
      </c>
      <c r="S19" s="191"/>
      <c r="T19" s="191" t="str">
        <f t="shared" si="6"/>
        <v/>
      </c>
      <c r="U19" s="191" t="str">
        <f t="shared" si="7"/>
        <v/>
      </c>
      <c r="V19" s="192" t="str">
        <f t="shared" si="18"/>
        <v/>
      </c>
      <c r="W19" s="195"/>
      <c r="X19" s="196" t="str">
        <f t="shared" si="19"/>
        <v/>
      </c>
      <c r="Y19" s="167"/>
    </row>
    <row r="20" spans="1:25" ht="30" customHeight="1">
      <c r="A20" s="171"/>
      <c r="B20" s="186" t="str">
        <f>IF($A20="","",VLOOKUP($A20,従事者明細!$A$3:$F$40,2))</f>
        <v/>
      </c>
      <c r="C20" s="187" t="str">
        <f>IF($A20="","",VLOOKUP($A20,従事者明細!$A$3:$F$40,3))</f>
        <v/>
      </c>
      <c r="D20" s="186" t="str">
        <f>IF($A20="","",VLOOKUP($A20,従事者明細!$A$3:$F$40,6))</f>
        <v/>
      </c>
      <c r="E20" s="188"/>
      <c r="F20" s="198"/>
      <c r="G20" s="174"/>
      <c r="H20" s="199"/>
      <c r="I20" s="190" t="str">
        <f t="shared" si="8"/>
        <v/>
      </c>
      <c r="J20" s="176" t="str">
        <f t="shared" si="13"/>
        <v/>
      </c>
      <c r="K20" s="176" t="str">
        <f t="shared" si="14"/>
        <v/>
      </c>
      <c r="L20" s="191"/>
      <c r="M20" s="178" t="str">
        <f t="shared" si="15"/>
        <v/>
      </c>
      <c r="N20" s="176" t="str">
        <f t="shared" si="16"/>
        <v/>
      </c>
      <c r="O20" s="192" t="str">
        <f t="shared" si="17"/>
        <v/>
      </c>
      <c r="P20" s="193" t="str">
        <f t="shared" si="10"/>
        <v/>
      </c>
      <c r="Q20" s="197" t="str">
        <f t="shared" si="4"/>
        <v/>
      </c>
      <c r="R20" s="191" t="str">
        <f t="shared" si="5"/>
        <v/>
      </c>
      <c r="S20" s="191"/>
      <c r="T20" s="191" t="str">
        <f t="shared" si="6"/>
        <v/>
      </c>
      <c r="U20" s="191" t="str">
        <f t="shared" si="7"/>
        <v/>
      </c>
      <c r="V20" s="192" t="str">
        <f t="shared" si="18"/>
        <v/>
      </c>
      <c r="W20" s="195"/>
      <c r="X20" s="196" t="str">
        <f t="shared" si="19"/>
        <v/>
      </c>
      <c r="Y20" s="167"/>
    </row>
    <row r="21" spans="1:25" ht="30" customHeight="1">
      <c r="A21" s="171"/>
      <c r="B21" s="186" t="str">
        <f>IF($A21="","",VLOOKUP($A21,従事者明細!$A$3:$F$40,2))</f>
        <v/>
      </c>
      <c r="C21" s="187" t="str">
        <f>IF($A21="","",VLOOKUP($A21,従事者明細!$A$3:$F$40,3))</f>
        <v/>
      </c>
      <c r="D21" s="186" t="str">
        <f>IF($A21="","",VLOOKUP($A21,従事者明細!$A$3:$F$40,6))</f>
        <v/>
      </c>
      <c r="E21" s="188"/>
      <c r="F21" s="198"/>
      <c r="G21" s="174"/>
      <c r="H21" s="199"/>
      <c r="I21" s="190" t="str">
        <f t="shared" si="8"/>
        <v/>
      </c>
      <c r="J21" s="176" t="str">
        <f t="shared" si="13"/>
        <v/>
      </c>
      <c r="K21" s="176" t="str">
        <f t="shared" si="14"/>
        <v/>
      </c>
      <c r="L21" s="191"/>
      <c r="M21" s="178" t="str">
        <f t="shared" si="15"/>
        <v/>
      </c>
      <c r="N21" s="176" t="str">
        <f t="shared" si="16"/>
        <v/>
      </c>
      <c r="O21" s="192" t="str">
        <f t="shared" si="17"/>
        <v/>
      </c>
      <c r="P21" s="193" t="str">
        <f t="shared" si="10"/>
        <v/>
      </c>
      <c r="Q21" s="197" t="str">
        <f t="shared" si="4"/>
        <v/>
      </c>
      <c r="R21" s="191" t="str">
        <f t="shared" si="5"/>
        <v/>
      </c>
      <c r="S21" s="191"/>
      <c r="T21" s="191" t="str">
        <f t="shared" si="6"/>
        <v/>
      </c>
      <c r="U21" s="191" t="str">
        <f t="shared" si="7"/>
        <v/>
      </c>
      <c r="V21" s="192" t="str">
        <f t="shared" si="18"/>
        <v/>
      </c>
      <c r="W21" s="195"/>
      <c r="X21" s="196" t="str">
        <f t="shared" si="19"/>
        <v/>
      </c>
      <c r="Y21" s="167"/>
    </row>
    <row r="22" spans="1:25" ht="30" customHeight="1">
      <c r="A22" s="171"/>
      <c r="B22" s="186" t="str">
        <f>IF($A22="","",VLOOKUP($A22,従事者明細!$A$3:$F$40,2))</f>
        <v/>
      </c>
      <c r="C22" s="187" t="str">
        <f>IF($A22="","",VLOOKUP($A22,従事者明細!$A$3:$F$40,3))</f>
        <v/>
      </c>
      <c r="D22" s="186" t="str">
        <f>IF($A22="","",VLOOKUP($A22,従事者明細!$A$3:$F$40,6))</f>
        <v/>
      </c>
      <c r="E22" s="188"/>
      <c r="F22" s="198"/>
      <c r="G22" s="174"/>
      <c r="H22" s="199"/>
      <c r="I22" s="190" t="str">
        <f t="shared" si="8"/>
        <v/>
      </c>
      <c r="J22" s="176" t="str">
        <f t="shared" si="13"/>
        <v/>
      </c>
      <c r="K22" s="176" t="str">
        <f t="shared" si="14"/>
        <v/>
      </c>
      <c r="L22" s="191"/>
      <c r="M22" s="178" t="str">
        <f t="shared" si="15"/>
        <v/>
      </c>
      <c r="N22" s="176" t="str">
        <f t="shared" si="16"/>
        <v/>
      </c>
      <c r="O22" s="192" t="str">
        <f t="shared" si="17"/>
        <v/>
      </c>
      <c r="P22" s="193" t="str">
        <f t="shared" si="10"/>
        <v/>
      </c>
      <c r="Q22" s="197" t="str">
        <f t="shared" si="4"/>
        <v/>
      </c>
      <c r="R22" s="191" t="str">
        <f t="shared" si="5"/>
        <v/>
      </c>
      <c r="S22" s="191"/>
      <c r="T22" s="191" t="str">
        <f t="shared" si="6"/>
        <v/>
      </c>
      <c r="U22" s="191" t="str">
        <f t="shared" si="7"/>
        <v/>
      </c>
      <c r="V22" s="192" t="str">
        <f t="shared" si="18"/>
        <v/>
      </c>
      <c r="W22" s="195"/>
      <c r="X22" s="196" t="str">
        <f t="shared" si="19"/>
        <v/>
      </c>
      <c r="Y22" s="167"/>
    </row>
    <row r="23" spans="1:25" ht="30" customHeight="1">
      <c r="A23" s="171"/>
      <c r="B23" s="186" t="str">
        <f>IF($A23="","",VLOOKUP($A23,従事者明細!$A$3:$F$40,2))</f>
        <v/>
      </c>
      <c r="C23" s="187" t="str">
        <f>IF($A23="","",VLOOKUP($A23,従事者明細!$A$3:$F$40,3))</f>
        <v/>
      </c>
      <c r="D23" s="186" t="str">
        <f>IF($A23="","",VLOOKUP($A23,従事者明細!$A$3:$F$40,6))</f>
        <v/>
      </c>
      <c r="E23" s="188"/>
      <c r="F23" s="198"/>
      <c r="G23" s="174"/>
      <c r="H23" s="199"/>
      <c r="I23" s="190" t="str">
        <f t="shared" si="8"/>
        <v/>
      </c>
      <c r="J23" s="176" t="str">
        <f t="shared" si="13"/>
        <v/>
      </c>
      <c r="K23" s="176" t="str">
        <f t="shared" si="14"/>
        <v/>
      </c>
      <c r="L23" s="191"/>
      <c r="M23" s="178" t="str">
        <f t="shared" si="15"/>
        <v/>
      </c>
      <c r="N23" s="176" t="str">
        <f t="shared" si="16"/>
        <v/>
      </c>
      <c r="O23" s="192" t="str">
        <f t="shared" si="17"/>
        <v/>
      </c>
      <c r="P23" s="193" t="str">
        <f t="shared" si="10"/>
        <v/>
      </c>
      <c r="Q23" s="197" t="str">
        <f t="shared" si="4"/>
        <v/>
      </c>
      <c r="R23" s="191" t="str">
        <f t="shared" si="5"/>
        <v/>
      </c>
      <c r="S23" s="191"/>
      <c r="T23" s="191" t="str">
        <f t="shared" si="6"/>
        <v/>
      </c>
      <c r="U23" s="191" t="str">
        <f t="shared" si="7"/>
        <v/>
      </c>
      <c r="V23" s="192" t="str">
        <f t="shared" si="18"/>
        <v/>
      </c>
      <c r="W23" s="195"/>
      <c r="X23" s="196" t="str">
        <f t="shared" si="19"/>
        <v/>
      </c>
      <c r="Y23" s="167"/>
    </row>
    <row r="24" spans="1:25" ht="30" customHeight="1">
      <c r="A24" s="171"/>
      <c r="B24" s="186" t="str">
        <f>IF($A24="","",VLOOKUP($A24,従事者明細!$A$3:$F$40,2))</f>
        <v/>
      </c>
      <c r="C24" s="187" t="str">
        <f>IF($A24="","",VLOOKUP($A24,従事者明細!$A$3:$F$40,3))</f>
        <v/>
      </c>
      <c r="D24" s="186" t="str">
        <f>IF($A24="","",VLOOKUP($A24,従事者明細!$A$3:$F$40,6))</f>
        <v/>
      </c>
      <c r="E24" s="188"/>
      <c r="F24" s="198"/>
      <c r="G24" s="174"/>
      <c r="H24" s="199"/>
      <c r="I24" s="190" t="str">
        <f t="shared" si="8"/>
        <v/>
      </c>
      <c r="J24" s="176" t="str">
        <f t="shared" si="13"/>
        <v/>
      </c>
      <c r="K24" s="176" t="str">
        <f t="shared" si="14"/>
        <v/>
      </c>
      <c r="L24" s="191"/>
      <c r="M24" s="178" t="str">
        <f t="shared" si="15"/>
        <v/>
      </c>
      <c r="N24" s="176" t="str">
        <f t="shared" si="16"/>
        <v/>
      </c>
      <c r="O24" s="192" t="str">
        <f t="shared" si="17"/>
        <v/>
      </c>
      <c r="P24" s="193" t="str">
        <f t="shared" si="10"/>
        <v/>
      </c>
      <c r="Q24" s="197" t="str">
        <f t="shared" si="4"/>
        <v/>
      </c>
      <c r="R24" s="191" t="str">
        <f t="shared" si="5"/>
        <v/>
      </c>
      <c r="S24" s="191"/>
      <c r="T24" s="191" t="str">
        <f t="shared" si="6"/>
        <v/>
      </c>
      <c r="U24" s="191" t="str">
        <f t="shared" si="7"/>
        <v/>
      </c>
      <c r="V24" s="192" t="str">
        <f t="shared" si="18"/>
        <v/>
      </c>
      <c r="W24" s="195"/>
      <c r="X24" s="196" t="str">
        <f t="shared" si="19"/>
        <v/>
      </c>
      <c r="Y24" s="167"/>
    </row>
    <row r="25" spans="1:25" ht="30" customHeight="1" thickBot="1">
      <c r="A25" s="171"/>
      <c r="B25" s="200" t="str">
        <f>IF($A25="","",VLOOKUP($A25,従事者明細!$A$3:$F$40,2))</f>
        <v/>
      </c>
      <c r="C25" s="201" t="str">
        <f>IF($A25="","",VLOOKUP($A25,従事者明細!$A$3:$F$40,3))</f>
        <v/>
      </c>
      <c r="D25" s="200" t="str">
        <f>IF($A25="","",VLOOKUP($A25,従事者明細!$A$3:$F$40,6))</f>
        <v/>
      </c>
      <c r="E25" s="202"/>
      <c r="F25" s="203"/>
      <c r="G25" s="204"/>
      <c r="H25" s="205"/>
      <c r="I25" s="206" t="str">
        <f t="shared" si="8"/>
        <v/>
      </c>
      <c r="J25" s="176" t="str">
        <f t="shared" si="13"/>
        <v/>
      </c>
      <c r="K25" s="176" t="str">
        <f t="shared" si="14"/>
        <v/>
      </c>
      <c r="L25" s="207"/>
      <c r="M25" s="178" t="str">
        <f t="shared" si="15"/>
        <v/>
      </c>
      <c r="N25" s="176" t="str">
        <f t="shared" si="16"/>
        <v/>
      </c>
      <c r="O25" s="208" t="str">
        <f t="shared" si="9"/>
        <v/>
      </c>
      <c r="P25" s="209" t="str">
        <f t="shared" si="10"/>
        <v/>
      </c>
      <c r="Q25" s="210" t="str">
        <f t="shared" si="4"/>
        <v/>
      </c>
      <c r="R25" s="207" t="str">
        <f t="shared" si="5"/>
        <v/>
      </c>
      <c r="S25" s="207"/>
      <c r="T25" s="207" t="str">
        <f t="shared" si="6"/>
        <v/>
      </c>
      <c r="U25" s="207" t="str">
        <f t="shared" si="7"/>
        <v/>
      </c>
      <c r="V25" s="208" t="str">
        <f t="shared" si="11"/>
        <v/>
      </c>
      <c r="W25" s="211"/>
      <c r="X25" s="212" t="str">
        <f t="shared" si="12"/>
        <v/>
      </c>
      <c r="Y25" s="167"/>
    </row>
    <row r="26" spans="1:25" ht="30" customHeight="1" thickTop="1" thickBot="1">
      <c r="A26" s="171"/>
      <c r="B26" s="213" t="s">
        <v>98</v>
      </c>
      <c r="C26" s="214"/>
      <c r="D26" s="215"/>
      <c r="E26" s="216">
        <f>SUM(E11:E25)</f>
        <v>0</v>
      </c>
      <c r="F26" s="217">
        <f>SUM(F11:F25)</f>
        <v>0</v>
      </c>
      <c r="G26" s="218"/>
      <c r="H26" s="218"/>
      <c r="I26" s="219"/>
      <c r="J26" s="219"/>
      <c r="K26" s="219"/>
      <c r="L26" s="220"/>
      <c r="M26" s="219"/>
      <c r="N26" s="219"/>
      <c r="O26" s="221">
        <f>SUM(O11:O25)</f>
        <v>0</v>
      </c>
      <c r="P26" s="219"/>
      <c r="Q26" s="219"/>
      <c r="R26" s="219"/>
      <c r="S26" s="219"/>
      <c r="T26" s="219"/>
      <c r="U26" s="219"/>
      <c r="V26" s="221">
        <f>SUM(V11:V25)</f>
        <v>0</v>
      </c>
      <c r="W26" s="221">
        <f>SUM(W11:W25)</f>
        <v>0</v>
      </c>
      <c r="X26" s="217">
        <f>SUM(X11:X25)</f>
        <v>0</v>
      </c>
      <c r="Y26" s="167"/>
    </row>
    <row r="27" spans="1:25" ht="30" customHeight="1" thickBot="1">
      <c r="B27" s="167"/>
      <c r="C27" s="167"/>
      <c r="D27" s="167"/>
      <c r="E27" s="222" t="s">
        <v>99</v>
      </c>
      <c r="F27" s="223">
        <f>ROUNDDOWN(F26,-3)</f>
        <v>0</v>
      </c>
      <c r="G27" s="224"/>
      <c r="H27" s="224"/>
      <c r="I27" s="167"/>
      <c r="J27" s="167"/>
      <c r="K27" s="167"/>
      <c r="L27" s="167"/>
      <c r="M27" s="167"/>
      <c r="N27" s="167"/>
      <c r="O27" s="167"/>
      <c r="P27" s="167"/>
      <c r="Q27" s="167"/>
      <c r="R27" s="167"/>
      <c r="S27" s="167"/>
      <c r="T27" s="167"/>
      <c r="U27" s="167"/>
      <c r="V27" s="167"/>
      <c r="W27" s="225" t="s">
        <v>99</v>
      </c>
      <c r="X27" s="223">
        <f>ROUNDDOWN(X26,-3)</f>
        <v>0</v>
      </c>
      <c r="Y27" s="167"/>
    </row>
    <row r="28" spans="1:25" ht="13.5" customHeight="1">
      <c r="F28" s="161" t="s">
        <v>100</v>
      </c>
    </row>
    <row r="29" spans="1:25" ht="13.5" customHeight="1">
      <c r="B29" s="304" t="s">
        <v>184</v>
      </c>
      <c r="C29" s="1" t="s">
        <v>185</v>
      </c>
      <c r="D29" s="307"/>
      <c r="E29" s="307"/>
      <c r="F29" s="307"/>
      <c r="G29" s="307"/>
      <c r="H29" s="307"/>
      <c r="I29" s="307"/>
      <c r="J29" s="307"/>
      <c r="K29" s="307"/>
      <c r="L29" s="307"/>
      <c r="M29" s="307"/>
      <c r="N29" s="307"/>
      <c r="O29" s="307"/>
      <c r="P29" s="307"/>
    </row>
    <row r="30" spans="1:25" ht="13.5" customHeight="1">
      <c r="B30" s="305"/>
      <c r="C30" s="1" t="s">
        <v>186</v>
      </c>
      <c r="D30" s="307"/>
      <c r="E30" s="307"/>
      <c r="F30" s="307"/>
      <c r="G30" s="307"/>
      <c r="H30" s="307"/>
      <c r="I30" s="307"/>
      <c r="J30" s="307"/>
      <c r="K30" s="307"/>
      <c r="L30" s="307"/>
      <c r="M30" s="307"/>
      <c r="N30" s="307"/>
      <c r="O30" s="307"/>
      <c r="P30" s="307"/>
    </row>
    <row r="31" spans="1:25" ht="15" customHeight="1">
      <c r="B31" s="306"/>
      <c r="C31" s="1" t="s">
        <v>187</v>
      </c>
      <c r="D31" s="307"/>
      <c r="E31" s="307"/>
      <c r="F31" s="307"/>
      <c r="G31" s="307"/>
      <c r="H31" s="307"/>
      <c r="I31" s="307"/>
      <c r="J31" s="307"/>
      <c r="K31" s="307"/>
      <c r="L31" s="307"/>
      <c r="M31" s="307"/>
      <c r="N31" s="307"/>
      <c r="O31" s="307"/>
      <c r="P31" s="307"/>
    </row>
    <row r="32" spans="1:25" ht="16.5" customHeight="1"/>
    <row r="33" ht="15" customHeight="1"/>
  </sheetData>
  <mergeCells count="18">
    <mergeCell ref="B2:X2"/>
    <mergeCell ref="B29:B31"/>
    <mergeCell ref="D29:P29"/>
    <mergeCell ref="D30:P30"/>
    <mergeCell ref="D31:P31"/>
    <mergeCell ref="F8:F10"/>
    <mergeCell ref="I8:X8"/>
    <mergeCell ref="W9:W10"/>
    <mergeCell ref="X9:X10"/>
    <mergeCell ref="I10:O10"/>
    <mergeCell ref="P10:V10"/>
    <mergeCell ref="G8:G10"/>
    <mergeCell ref="H8:H10"/>
    <mergeCell ref="A8:A10"/>
    <mergeCell ref="B8:B10"/>
    <mergeCell ref="C8:C10"/>
    <mergeCell ref="D8:D10"/>
    <mergeCell ref="E8:E10"/>
  </mergeCells>
  <phoneticPr fontId="2"/>
  <dataValidations count="2">
    <dataValidation type="list" allowBlank="1" showInputMessage="1" showErrorMessage="1" sqref="H11:H16">
      <formula1>$Z$14:$Z$15</formula1>
    </dataValidation>
    <dataValidation type="list" allowBlank="1" showInputMessage="1" showErrorMessage="1" sqref="G11:G25">
      <formula1>$C$29:$C$32</formula1>
    </dataValidation>
  </dataValidations>
  <printOptions gridLinesSet="0"/>
  <pageMargins left="0.59055118110236227" right="0.59055118110236227" top="0.62992125984251968" bottom="0.6692913385826772" header="0.51181102362204722" footer="0.51181102362204722"/>
  <pageSetup paperSize="9" scale="7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Normal="100" zoomScaleSheetLayoutView="100" workbookViewId="0">
      <selection activeCell="K3" sqref="K3"/>
    </sheetView>
  </sheetViews>
  <sheetFormatPr defaultColWidth="10.625" defaultRowHeight="20.25" customHeight="1"/>
  <cols>
    <col min="1" max="1" width="18.125" style="160" customWidth="1"/>
    <col min="2" max="2" width="13.125" style="160" customWidth="1"/>
    <col min="3" max="3" width="15.875" style="160" customWidth="1"/>
    <col min="4" max="4" width="7.5" style="160" customWidth="1"/>
    <col min="5" max="5" width="13.375" style="160" customWidth="1"/>
    <col min="6" max="6" width="11.625" style="160" customWidth="1"/>
    <col min="7" max="256" width="10.625" style="160"/>
    <col min="257" max="257" width="18.125" style="160" customWidth="1"/>
    <col min="258" max="258" width="13.125" style="160" customWidth="1"/>
    <col min="259" max="259" width="15.875" style="160" customWidth="1"/>
    <col min="260" max="260" width="7.5" style="160" customWidth="1"/>
    <col min="261" max="261" width="13.375" style="160" customWidth="1"/>
    <col min="262" max="262" width="11.625" style="160" customWidth="1"/>
    <col min="263" max="512" width="10.625" style="160"/>
    <col min="513" max="513" width="18.125" style="160" customWidth="1"/>
    <col min="514" max="514" width="13.125" style="160" customWidth="1"/>
    <col min="515" max="515" width="15.875" style="160" customWidth="1"/>
    <col min="516" max="516" width="7.5" style="160" customWidth="1"/>
    <col min="517" max="517" width="13.375" style="160" customWidth="1"/>
    <col min="518" max="518" width="11.625" style="160" customWidth="1"/>
    <col min="519" max="768" width="10.625" style="160"/>
    <col min="769" max="769" width="18.125" style="160" customWidth="1"/>
    <col min="770" max="770" width="13.125" style="160" customWidth="1"/>
    <col min="771" max="771" width="15.875" style="160" customWidth="1"/>
    <col min="772" max="772" width="7.5" style="160" customWidth="1"/>
    <col min="773" max="773" width="13.375" style="160" customWidth="1"/>
    <col min="774" max="774" width="11.625" style="160" customWidth="1"/>
    <col min="775" max="1024" width="10.625" style="160"/>
    <col min="1025" max="1025" width="18.125" style="160" customWidth="1"/>
    <col min="1026" max="1026" width="13.125" style="160" customWidth="1"/>
    <col min="1027" max="1027" width="15.875" style="160" customWidth="1"/>
    <col min="1028" max="1028" width="7.5" style="160" customWidth="1"/>
    <col min="1029" max="1029" width="13.375" style="160" customWidth="1"/>
    <col min="1030" max="1030" width="11.625" style="160" customWidth="1"/>
    <col min="1031" max="1280" width="10.625" style="160"/>
    <col min="1281" max="1281" width="18.125" style="160" customWidth="1"/>
    <col min="1282" max="1282" width="13.125" style="160" customWidth="1"/>
    <col min="1283" max="1283" width="15.875" style="160" customWidth="1"/>
    <col min="1284" max="1284" width="7.5" style="160" customWidth="1"/>
    <col min="1285" max="1285" width="13.375" style="160" customWidth="1"/>
    <col min="1286" max="1286" width="11.625" style="160" customWidth="1"/>
    <col min="1287" max="1536" width="10.625" style="160"/>
    <col min="1537" max="1537" width="18.125" style="160" customWidth="1"/>
    <col min="1538" max="1538" width="13.125" style="160" customWidth="1"/>
    <col min="1539" max="1539" width="15.875" style="160" customWidth="1"/>
    <col min="1540" max="1540" width="7.5" style="160" customWidth="1"/>
    <col min="1541" max="1541" width="13.375" style="160" customWidth="1"/>
    <col min="1542" max="1542" width="11.625" style="160" customWidth="1"/>
    <col min="1543" max="1792" width="10.625" style="160"/>
    <col min="1793" max="1793" width="18.125" style="160" customWidth="1"/>
    <col min="1794" max="1794" width="13.125" style="160" customWidth="1"/>
    <col min="1795" max="1795" width="15.875" style="160" customWidth="1"/>
    <col min="1796" max="1796" width="7.5" style="160" customWidth="1"/>
    <col min="1797" max="1797" width="13.375" style="160" customWidth="1"/>
    <col min="1798" max="1798" width="11.625" style="160" customWidth="1"/>
    <col min="1799" max="2048" width="10.625" style="160"/>
    <col min="2049" max="2049" width="18.125" style="160" customWidth="1"/>
    <col min="2050" max="2050" width="13.125" style="160" customWidth="1"/>
    <col min="2051" max="2051" width="15.875" style="160" customWidth="1"/>
    <col min="2052" max="2052" width="7.5" style="160" customWidth="1"/>
    <col min="2053" max="2053" width="13.375" style="160" customWidth="1"/>
    <col min="2054" max="2054" width="11.625" style="160" customWidth="1"/>
    <col min="2055" max="2304" width="10.625" style="160"/>
    <col min="2305" max="2305" width="18.125" style="160" customWidth="1"/>
    <col min="2306" max="2306" width="13.125" style="160" customWidth="1"/>
    <col min="2307" max="2307" width="15.875" style="160" customWidth="1"/>
    <col min="2308" max="2308" width="7.5" style="160" customWidth="1"/>
    <col min="2309" max="2309" width="13.375" style="160" customWidth="1"/>
    <col min="2310" max="2310" width="11.625" style="160" customWidth="1"/>
    <col min="2311" max="2560" width="10.625" style="160"/>
    <col min="2561" max="2561" width="18.125" style="160" customWidth="1"/>
    <col min="2562" max="2562" width="13.125" style="160" customWidth="1"/>
    <col min="2563" max="2563" width="15.875" style="160" customWidth="1"/>
    <col min="2564" max="2564" width="7.5" style="160" customWidth="1"/>
    <col min="2565" max="2565" width="13.375" style="160" customWidth="1"/>
    <col min="2566" max="2566" width="11.625" style="160" customWidth="1"/>
    <col min="2567" max="2816" width="10.625" style="160"/>
    <col min="2817" max="2817" width="18.125" style="160" customWidth="1"/>
    <col min="2818" max="2818" width="13.125" style="160" customWidth="1"/>
    <col min="2819" max="2819" width="15.875" style="160" customWidth="1"/>
    <col min="2820" max="2820" width="7.5" style="160" customWidth="1"/>
    <col min="2821" max="2821" width="13.375" style="160" customWidth="1"/>
    <col min="2822" max="2822" width="11.625" style="160" customWidth="1"/>
    <col min="2823" max="3072" width="10.625" style="160"/>
    <col min="3073" max="3073" width="18.125" style="160" customWidth="1"/>
    <col min="3074" max="3074" width="13.125" style="160" customWidth="1"/>
    <col min="3075" max="3075" width="15.875" style="160" customWidth="1"/>
    <col min="3076" max="3076" width="7.5" style="160" customWidth="1"/>
    <col min="3077" max="3077" width="13.375" style="160" customWidth="1"/>
    <col min="3078" max="3078" width="11.625" style="160" customWidth="1"/>
    <col min="3079" max="3328" width="10.625" style="160"/>
    <col min="3329" max="3329" width="18.125" style="160" customWidth="1"/>
    <col min="3330" max="3330" width="13.125" style="160" customWidth="1"/>
    <col min="3331" max="3331" width="15.875" style="160" customWidth="1"/>
    <col min="3332" max="3332" width="7.5" style="160" customWidth="1"/>
    <col min="3333" max="3333" width="13.375" style="160" customWidth="1"/>
    <col min="3334" max="3334" width="11.625" style="160" customWidth="1"/>
    <col min="3335" max="3584" width="10.625" style="160"/>
    <col min="3585" max="3585" width="18.125" style="160" customWidth="1"/>
    <col min="3586" max="3586" width="13.125" style="160" customWidth="1"/>
    <col min="3587" max="3587" width="15.875" style="160" customWidth="1"/>
    <col min="3588" max="3588" width="7.5" style="160" customWidth="1"/>
    <col min="3589" max="3589" width="13.375" style="160" customWidth="1"/>
    <col min="3590" max="3590" width="11.625" style="160" customWidth="1"/>
    <col min="3591" max="3840" width="10.625" style="160"/>
    <col min="3841" max="3841" width="18.125" style="160" customWidth="1"/>
    <col min="3842" max="3842" width="13.125" style="160" customWidth="1"/>
    <col min="3843" max="3843" width="15.875" style="160" customWidth="1"/>
    <col min="3844" max="3844" width="7.5" style="160" customWidth="1"/>
    <col min="3845" max="3845" width="13.375" style="160" customWidth="1"/>
    <col min="3846" max="3846" width="11.625" style="160" customWidth="1"/>
    <col min="3847" max="4096" width="10.625" style="160"/>
    <col min="4097" max="4097" width="18.125" style="160" customWidth="1"/>
    <col min="4098" max="4098" width="13.125" style="160" customWidth="1"/>
    <col min="4099" max="4099" width="15.875" style="160" customWidth="1"/>
    <col min="4100" max="4100" width="7.5" style="160" customWidth="1"/>
    <col min="4101" max="4101" width="13.375" style="160" customWidth="1"/>
    <col min="4102" max="4102" width="11.625" style="160" customWidth="1"/>
    <col min="4103" max="4352" width="10.625" style="160"/>
    <col min="4353" max="4353" width="18.125" style="160" customWidth="1"/>
    <col min="4354" max="4354" width="13.125" style="160" customWidth="1"/>
    <col min="4355" max="4355" width="15.875" style="160" customWidth="1"/>
    <col min="4356" max="4356" width="7.5" style="160" customWidth="1"/>
    <col min="4357" max="4357" width="13.375" style="160" customWidth="1"/>
    <col min="4358" max="4358" width="11.625" style="160" customWidth="1"/>
    <col min="4359" max="4608" width="10.625" style="160"/>
    <col min="4609" max="4609" width="18.125" style="160" customWidth="1"/>
    <col min="4610" max="4610" width="13.125" style="160" customWidth="1"/>
    <col min="4611" max="4611" width="15.875" style="160" customWidth="1"/>
    <col min="4612" max="4612" width="7.5" style="160" customWidth="1"/>
    <col min="4613" max="4613" width="13.375" style="160" customWidth="1"/>
    <col min="4614" max="4614" width="11.625" style="160" customWidth="1"/>
    <col min="4615" max="4864" width="10.625" style="160"/>
    <col min="4865" max="4865" width="18.125" style="160" customWidth="1"/>
    <col min="4866" max="4866" width="13.125" style="160" customWidth="1"/>
    <col min="4867" max="4867" width="15.875" style="160" customWidth="1"/>
    <col min="4868" max="4868" width="7.5" style="160" customWidth="1"/>
    <col min="4869" max="4869" width="13.375" style="160" customWidth="1"/>
    <col min="4870" max="4870" width="11.625" style="160" customWidth="1"/>
    <col min="4871" max="5120" width="10.625" style="160"/>
    <col min="5121" max="5121" width="18.125" style="160" customWidth="1"/>
    <col min="5122" max="5122" width="13.125" style="160" customWidth="1"/>
    <col min="5123" max="5123" width="15.875" style="160" customWidth="1"/>
    <col min="5124" max="5124" width="7.5" style="160" customWidth="1"/>
    <col min="5125" max="5125" width="13.375" style="160" customWidth="1"/>
    <col min="5126" max="5126" width="11.625" style="160" customWidth="1"/>
    <col min="5127" max="5376" width="10.625" style="160"/>
    <col min="5377" max="5377" width="18.125" style="160" customWidth="1"/>
    <col min="5378" max="5378" width="13.125" style="160" customWidth="1"/>
    <col min="5379" max="5379" width="15.875" style="160" customWidth="1"/>
    <col min="5380" max="5380" width="7.5" style="160" customWidth="1"/>
    <col min="5381" max="5381" width="13.375" style="160" customWidth="1"/>
    <col min="5382" max="5382" width="11.625" style="160" customWidth="1"/>
    <col min="5383" max="5632" width="10.625" style="160"/>
    <col min="5633" max="5633" width="18.125" style="160" customWidth="1"/>
    <col min="5634" max="5634" width="13.125" style="160" customWidth="1"/>
    <col min="5635" max="5635" width="15.875" style="160" customWidth="1"/>
    <col min="5636" max="5636" width="7.5" style="160" customWidth="1"/>
    <col min="5637" max="5637" width="13.375" style="160" customWidth="1"/>
    <col min="5638" max="5638" width="11.625" style="160" customWidth="1"/>
    <col min="5639" max="5888" width="10.625" style="160"/>
    <col min="5889" max="5889" width="18.125" style="160" customWidth="1"/>
    <col min="5890" max="5890" width="13.125" style="160" customWidth="1"/>
    <col min="5891" max="5891" width="15.875" style="160" customWidth="1"/>
    <col min="5892" max="5892" width="7.5" style="160" customWidth="1"/>
    <col min="5893" max="5893" width="13.375" style="160" customWidth="1"/>
    <col min="5894" max="5894" width="11.625" style="160" customWidth="1"/>
    <col min="5895" max="6144" width="10.625" style="160"/>
    <col min="6145" max="6145" width="18.125" style="160" customWidth="1"/>
    <col min="6146" max="6146" width="13.125" style="160" customWidth="1"/>
    <col min="6147" max="6147" width="15.875" style="160" customWidth="1"/>
    <col min="6148" max="6148" width="7.5" style="160" customWidth="1"/>
    <col min="6149" max="6149" width="13.375" style="160" customWidth="1"/>
    <col min="6150" max="6150" width="11.625" style="160" customWidth="1"/>
    <col min="6151" max="6400" width="10.625" style="160"/>
    <col min="6401" max="6401" width="18.125" style="160" customWidth="1"/>
    <col min="6402" max="6402" width="13.125" style="160" customWidth="1"/>
    <col min="6403" max="6403" width="15.875" style="160" customWidth="1"/>
    <col min="6404" max="6404" width="7.5" style="160" customWidth="1"/>
    <col min="6405" max="6405" width="13.375" style="160" customWidth="1"/>
    <col min="6406" max="6406" width="11.625" style="160" customWidth="1"/>
    <col min="6407" max="6656" width="10.625" style="160"/>
    <col min="6657" max="6657" width="18.125" style="160" customWidth="1"/>
    <col min="6658" max="6658" width="13.125" style="160" customWidth="1"/>
    <col min="6659" max="6659" width="15.875" style="160" customWidth="1"/>
    <col min="6660" max="6660" width="7.5" style="160" customWidth="1"/>
    <col min="6661" max="6661" width="13.375" style="160" customWidth="1"/>
    <col min="6662" max="6662" width="11.625" style="160" customWidth="1"/>
    <col min="6663" max="6912" width="10.625" style="160"/>
    <col min="6913" max="6913" width="18.125" style="160" customWidth="1"/>
    <col min="6914" max="6914" width="13.125" style="160" customWidth="1"/>
    <col min="6915" max="6915" width="15.875" style="160" customWidth="1"/>
    <col min="6916" max="6916" width="7.5" style="160" customWidth="1"/>
    <col min="6917" max="6917" width="13.375" style="160" customWidth="1"/>
    <col min="6918" max="6918" width="11.625" style="160" customWidth="1"/>
    <col min="6919" max="7168" width="10.625" style="160"/>
    <col min="7169" max="7169" width="18.125" style="160" customWidth="1"/>
    <col min="7170" max="7170" width="13.125" style="160" customWidth="1"/>
    <col min="7171" max="7171" width="15.875" style="160" customWidth="1"/>
    <col min="7172" max="7172" width="7.5" style="160" customWidth="1"/>
    <col min="7173" max="7173" width="13.375" style="160" customWidth="1"/>
    <col min="7174" max="7174" width="11.625" style="160" customWidth="1"/>
    <col min="7175" max="7424" width="10.625" style="160"/>
    <col min="7425" max="7425" width="18.125" style="160" customWidth="1"/>
    <col min="7426" max="7426" width="13.125" style="160" customWidth="1"/>
    <col min="7427" max="7427" width="15.875" style="160" customWidth="1"/>
    <col min="7428" max="7428" width="7.5" style="160" customWidth="1"/>
    <col min="7429" max="7429" width="13.375" style="160" customWidth="1"/>
    <col min="7430" max="7430" width="11.625" style="160" customWidth="1"/>
    <col min="7431" max="7680" width="10.625" style="160"/>
    <col min="7681" max="7681" width="18.125" style="160" customWidth="1"/>
    <col min="7682" max="7682" width="13.125" style="160" customWidth="1"/>
    <col min="7683" max="7683" width="15.875" style="160" customWidth="1"/>
    <col min="7684" max="7684" width="7.5" style="160" customWidth="1"/>
    <col min="7685" max="7685" width="13.375" style="160" customWidth="1"/>
    <col min="7686" max="7686" width="11.625" style="160" customWidth="1"/>
    <col min="7687" max="7936" width="10.625" style="160"/>
    <col min="7937" max="7937" width="18.125" style="160" customWidth="1"/>
    <col min="7938" max="7938" width="13.125" style="160" customWidth="1"/>
    <col min="7939" max="7939" width="15.875" style="160" customWidth="1"/>
    <col min="7940" max="7940" width="7.5" style="160" customWidth="1"/>
    <col min="7941" max="7941" width="13.375" style="160" customWidth="1"/>
    <col min="7942" max="7942" width="11.625" style="160" customWidth="1"/>
    <col min="7943" max="8192" width="10.625" style="160"/>
    <col min="8193" max="8193" width="18.125" style="160" customWidth="1"/>
    <col min="8194" max="8194" width="13.125" style="160" customWidth="1"/>
    <col min="8195" max="8195" width="15.875" style="160" customWidth="1"/>
    <col min="8196" max="8196" width="7.5" style="160" customWidth="1"/>
    <col min="8197" max="8197" width="13.375" style="160" customWidth="1"/>
    <col min="8198" max="8198" width="11.625" style="160" customWidth="1"/>
    <col min="8199" max="8448" width="10.625" style="160"/>
    <col min="8449" max="8449" width="18.125" style="160" customWidth="1"/>
    <col min="8450" max="8450" width="13.125" style="160" customWidth="1"/>
    <col min="8451" max="8451" width="15.875" style="160" customWidth="1"/>
    <col min="8452" max="8452" width="7.5" style="160" customWidth="1"/>
    <col min="8453" max="8453" width="13.375" style="160" customWidth="1"/>
    <col min="8454" max="8454" width="11.625" style="160" customWidth="1"/>
    <col min="8455" max="8704" width="10.625" style="160"/>
    <col min="8705" max="8705" width="18.125" style="160" customWidth="1"/>
    <col min="8706" max="8706" width="13.125" style="160" customWidth="1"/>
    <col min="8707" max="8707" width="15.875" style="160" customWidth="1"/>
    <col min="8708" max="8708" width="7.5" style="160" customWidth="1"/>
    <col min="8709" max="8709" width="13.375" style="160" customWidth="1"/>
    <col min="8710" max="8710" width="11.625" style="160" customWidth="1"/>
    <col min="8711" max="8960" width="10.625" style="160"/>
    <col min="8961" max="8961" width="18.125" style="160" customWidth="1"/>
    <col min="8962" max="8962" width="13.125" style="160" customWidth="1"/>
    <col min="8963" max="8963" width="15.875" style="160" customWidth="1"/>
    <col min="8964" max="8964" width="7.5" style="160" customWidth="1"/>
    <col min="8965" max="8965" width="13.375" style="160" customWidth="1"/>
    <col min="8966" max="8966" width="11.625" style="160" customWidth="1"/>
    <col min="8967" max="9216" width="10.625" style="160"/>
    <col min="9217" max="9217" width="18.125" style="160" customWidth="1"/>
    <col min="9218" max="9218" width="13.125" style="160" customWidth="1"/>
    <col min="9219" max="9219" width="15.875" style="160" customWidth="1"/>
    <col min="9220" max="9220" width="7.5" style="160" customWidth="1"/>
    <col min="9221" max="9221" width="13.375" style="160" customWidth="1"/>
    <col min="9222" max="9222" width="11.625" style="160" customWidth="1"/>
    <col min="9223" max="9472" width="10.625" style="160"/>
    <col min="9473" max="9473" width="18.125" style="160" customWidth="1"/>
    <col min="9474" max="9474" width="13.125" style="160" customWidth="1"/>
    <col min="9475" max="9475" width="15.875" style="160" customWidth="1"/>
    <col min="9476" max="9476" width="7.5" style="160" customWidth="1"/>
    <col min="9477" max="9477" width="13.375" style="160" customWidth="1"/>
    <col min="9478" max="9478" width="11.625" style="160" customWidth="1"/>
    <col min="9479" max="9728" width="10.625" style="160"/>
    <col min="9729" max="9729" width="18.125" style="160" customWidth="1"/>
    <col min="9730" max="9730" width="13.125" style="160" customWidth="1"/>
    <col min="9731" max="9731" width="15.875" style="160" customWidth="1"/>
    <col min="9732" max="9732" width="7.5" style="160" customWidth="1"/>
    <col min="9733" max="9733" width="13.375" style="160" customWidth="1"/>
    <col min="9734" max="9734" width="11.625" style="160" customWidth="1"/>
    <col min="9735" max="9984" width="10.625" style="160"/>
    <col min="9985" max="9985" width="18.125" style="160" customWidth="1"/>
    <col min="9986" max="9986" width="13.125" style="160" customWidth="1"/>
    <col min="9987" max="9987" width="15.875" style="160" customWidth="1"/>
    <col min="9988" max="9988" width="7.5" style="160" customWidth="1"/>
    <col min="9989" max="9989" width="13.375" style="160" customWidth="1"/>
    <col min="9990" max="9990" width="11.625" style="160" customWidth="1"/>
    <col min="9991" max="10240" width="10.625" style="160"/>
    <col min="10241" max="10241" width="18.125" style="160" customWidth="1"/>
    <col min="10242" max="10242" width="13.125" style="160" customWidth="1"/>
    <col min="10243" max="10243" width="15.875" style="160" customWidth="1"/>
    <col min="10244" max="10244" width="7.5" style="160" customWidth="1"/>
    <col min="10245" max="10245" width="13.375" style="160" customWidth="1"/>
    <col min="10246" max="10246" width="11.625" style="160" customWidth="1"/>
    <col min="10247" max="10496" width="10.625" style="160"/>
    <col min="10497" max="10497" width="18.125" style="160" customWidth="1"/>
    <col min="10498" max="10498" width="13.125" style="160" customWidth="1"/>
    <col min="10499" max="10499" width="15.875" style="160" customWidth="1"/>
    <col min="10500" max="10500" width="7.5" style="160" customWidth="1"/>
    <col min="10501" max="10501" width="13.375" style="160" customWidth="1"/>
    <col min="10502" max="10502" width="11.625" style="160" customWidth="1"/>
    <col min="10503" max="10752" width="10.625" style="160"/>
    <col min="10753" max="10753" width="18.125" style="160" customWidth="1"/>
    <col min="10754" max="10754" width="13.125" style="160" customWidth="1"/>
    <col min="10755" max="10755" width="15.875" style="160" customWidth="1"/>
    <col min="10756" max="10756" width="7.5" style="160" customWidth="1"/>
    <col min="10757" max="10757" width="13.375" style="160" customWidth="1"/>
    <col min="10758" max="10758" width="11.625" style="160" customWidth="1"/>
    <col min="10759" max="11008" width="10.625" style="160"/>
    <col min="11009" max="11009" width="18.125" style="160" customWidth="1"/>
    <col min="11010" max="11010" width="13.125" style="160" customWidth="1"/>
    <col min="11011" max="11011" width="15.875" style="160" customWidth="1"/>
    <col min="11012" max="11012" width="7.5" style="160" customWidth="1"/>
    <col min="11013" max="11013" width="13.375" style="160" customWidth="1"/>
    <col min="11014" max="11014" width="11.625" style="160" customWidth="1"/>
    <col min="11015" max="11264" width="10.625" style="160"/>
    <col min="11265" max="11265" width="18.125" style="160" customWidth="1"/>
    <col min="11266" max="11266" width="13.125" style="160" customWidth="1"/>
    <col min="11267" max="11267" width="15.875" style="160" customWidth="1"/>
    <col min="11268" max="11268" width="7.5" style="160" customWidth="1"/>
    <col min="11269" max="11269" width="13.375" style="160" customWidth="1"/>
    <col min="11270" max="11270" width="11.625" style="160" customWidth="1"/>
    <col min="11271" max="11520" width="10.625" style="160"/>
    <col min="11521" max="11521" width="18.125" style="160" customWidth="1"/>
    <col min="11522" max="11522" width="13.125" style="160" customWidth="1"/>
    <col min="11523" max="11523" width="15.875" style="160" customWidth="1"/>
    <col min="11524" max="11524" width="7.5" style="160" customWidth="1"/>
    <col min="11525" max="11525" width="13.375" style="160" customWidth="1"/>
    <col min="11526" max="11526" width="11.625" style="160" customWidth="1"/>
    <col min="11527" max="11776" width="10.625" style="160"/>
    <col min="11777" max="11777" width="18.125" style="160" customWidth="1"/>
    <col min="11778" max="11778" width="13.125" style="160" customWidth="1"/>
    <col min="11779" max="11779" width="15.875" style="160" customWidth="1"/>
    <col min="11780" max="11780" width="7.5" style="160" customWidth="1"/>
    <col min="11781" max="11781" width="13.375" style="160" customWidth="1"/>
    <col min="11782" max="11782" width="11.625" style="160" customWidth="1"/>
    <col min="11783" max="12032" width="10.625" style="160"/>
    <col min="12033" max="12033" width="18.125" style="160" customWidth="1"/>
    <col min="12034" max="12034" width="13.125" style="160" customWidth="1"/>
    <col min="12035" max="12035" width="15.875" style="160" customWidth="1"/>
    <col min="12036" max="12036" width="7.5" style="160" customWidth="1"/>
    <col min="12037" max="12037" width="13.375" style="160" customWidth="1"/>
    <col min="12038" max="12038" width="11.625" style="160" customWidth="1"/>
    <col min="12039" max="12288" width="10.625" style="160"/>
    <col min="12289" max="12289" width="18.125" style="160" customWidth="1"/>
    <col min="12290" max="12290" width="13.125" style="160" customWidth="1"/>
    <col min="12291" max="12291" width="15.875" style="160" customWidth="1"/>
    <col min="12292" max="12292" width="7.5" style="160" customWidth="1"/>
    <col min="12293" max="12293" width="13.375" style="160" customWidth="1"/>
    <col min="12294" max="12294" width="11.625" style="160" customWidth="1"/>
    <col min="12295" max="12544" width="10.625" style="160"/>
    <col min="12545" max="12545" width="18.125" style="160" customWidth="1"/>
    <col min="12546" max="12546" width="13.125" style="160" customWidth="1"/>
    <col min="12547" max="12547" width="15.875" style="160" customWidth="1"/>
    <col min="12548" max="12548" width="7.5" style="160" customWidth="1"/>
    <col min="12549" max="12549" width="13.375" style="160" customWidth="1"/>
    <col min="12550" max="12550" width="11.625" style="160" customWidth="1"/>
    <col min="12551" max="12800" width="10.625" style="160"/>
    <col min="12801" max="12801" width="18.125" style="160" customWidth="1"/>
    <col min="12802" max="12802" width="13.125" style="160" customWidth="1"/>
    <col min="12803" max="12803" width="15.875" style="160" customWidth="1"/>
    <col min="12804" max="12804" width="7.5" style="160" customWidth="1"/>
    <col min="12805" max="12805" width="13.375" style="160" customWidth="1"/>
    <col min="12806" max="12806" width="11.625" style="160" customWidth="1"/>
    <col min="12807" max="13056" width="10.625" style="160"/>
    <col min="13057" max="13057" width="18.125" style="160" customWidth="1"/>
    <col min="13058" max="13058" width="13.125" style="160" customWidth="1"/>
    <col min="13059" max="13059" width="15.875" style="160" customWidth="1"/>
    <col min="13060" max="13060" width="7.5" style="160" customWidth="1"/>
    <col min="13061" max="13061" width="13.375" style="160" customWidth="1"/>
    <col min="13062" max="13062" width="11.625" style="160" customWidth="1"/>
    <col min="13063" max="13312" width="10.625" style="160"/>
    <col min="13313" max="13313" width="18.125" style="160" customWidth="1"/>
    <col min="13314" max="13314" width="13.125" style="160" customWidth="1"/>
    <col min="13315" max="13315" width="15.875" style="160" customWidth="1"/>
    <col min="13316" max="13316" width="7.5" style="160" customWidth="1"/>
    <col min="13317" max="13317" width="13.375" style="160" customWidth="1"/>
    <col min="13318" max="13318" width="11.625" style="160" customWidth="1"/>
    <col min="13319" max="13568" width="10.625" style="160"/>
    <col min="13569" max="13569" width="18.125" style="160" customWidth="1"/>
    <col min="13570" max="13570" width="13.125" style="160" customWidth="1"/>
    <col min="13571" max="13571" width="15.875" style="160" customWidth="1"/>
    <col min="13572" max="13572" width="7.5" style="160" customWidth="1"/>
    <col min="13573" max="13573" width="13.375" style="160" customWidth="1"/>
    <col min="13574" max="13574" width="11.625" style="160" customWidth="1"/>
    <col min="13575" max="13824" width="10.625" style="160"/>
    <col min="13825" max="13825" width="18.125" style="160" customWidth="1"/>
    <col min="13826" max="13826" width="13.125" style="160" customWidth="1"/>
    <col min="13827" max="13827" width="15.875" style="160" customWidth="1"/>
    <col min="13828" max="13828" width="7.5" style="160" customWidth="1"/>
    <col min="13829" max="13829" width="13.375" style="160" customWidth="1"/>
    <col min="13830" max="13830" width="11.625" style="160" customWidth="1"/>
    <col min="13831" max="14080" width="10.625" style="160"/>
    <col min="14081" max="14081" width="18.125" style="160" customWidth="1"/>
    <col min="14082" max="14082" width="13.125" style="160" customWidth="1"/>
    <col min="14083" max="14083" width="15.875" style="160" customWidth="1"/>
    <col min="14084" max="14084" width="7.5" style="160" customWidth="1"/>
    <col min="14085" max="14085" width="13.375" style="160" customWidth="1"/>
    <col min="14086" max="14086" width="11.625" style="160" customWidth="1"/>
    <col min="14087" max="14336" width="10.625" style="160"/>
    <col min="14337" max="14337" width="18.125" style="160" customWidth="1"/>
    <col min="14338" max="14338" width="13.125" style="160" customWidth="1"/>
    <col min="14339" max="14339" width="15.875" style="160" customWidth="1"/>
    <col min="14340" max="14340" width="7.5" style="160" customWidth="1"/>
    <col min="14341" max="14341" width="13.375" style="160" customWidth="1"/>
    <col min="14342" max="14342" width="11.625" style="160" customWidth="1"/>
    <col min="14343" max="14592" width="10.625" style="160"/>
    <col min="14593" max="14593" width="18.125" style="160" customWidth="1"/>
    <col min="14594" max="14594" width="13.125" style="160" customWidth="1"/>
    <col min="14595" max="14595" width="15.875" style="160" customWidth="1"/>
    <col min="14596" max="14596" width="7.5" style="160" customWidth="1"/>
    <col min="14597" max="14597" width="13.375" style="160" customWidth="1"/>
    <col min="14598" max="14598" width="11.625" style="160" customWidth="1"/>
    <col min="14599" max="14848" width="10.625" style="160"/>
    <col min="14849" max="14849" width="18.125" style="160" customWidth="1"/>
    <col min="14850" max="14850" width="13.125" style="160" customWidth="1"/>
    <col min="14851" max="14851" width="15.875" style="160" customWidth="1"/>
    <col min="14852" max="14852" width="7.5" style="160" customWidth="1"/>
    <col min="14853" max="14853" width="13.375" style="160" customWidth="1"/>
    <col min="14854" max="14854" width="11.625" style="160" customWidth="1"/>
    <col min="14855" max="15104" width="10.625" style="160"/>
    <col min="15105" max="15105" width="18.125" style="160" customWidth="1"/>
    <col min="15106" max="15106" width="13.125" style="160" customWidth="1"/>
    <col min="15107" max="15107" width="15.875" style="160" customWidth="1"/>
    <col min="15108" max="15108" width="7.5" style="160" customWidth="1"/>
    <col min="15109" max="15109" width="13.375" style="160" customWidth="1"/>
    <col min="15110" max="15110" width="11.625" style="160" customWidth="1"/>
    <col min="15111" max="15360" width="10.625" style="160"/>
    <col min="15361" max="15361" width="18.125" style="160" customWidth="1"/>
    <col min="15362" max="15362" width="13.125" style="160" customWidth="1"/>
    <col min="15363" max="15363" width="15.875" style="160" customWidth="1"/>
    <col min="15364" max="15364" width="7.5" style="160" customWidth="1"/>
    <col min="15365" max="15365" width="13.375" style="160" customWidth="1"/>
    <col min="15366" max="15366" width="11.625" style="160" customWidth="1"/>
    <col min="15367" max="15616" width="10.625" style="160"/>
    <col min="15617" max="15617" width="18.125" style="160" customWidth="1"/>
    <col min="15618" max="15618" width="13.125" style="160" customWidth="1"/>
    <col min="15619" max="15619" width="15.875" style="160" customWidth="1"/>
    <col min="15620" max="15620" width="7.5" style="160" customWidth="1"/>
    <col min="15621" max="15621" width="13.375" style="160" customWidth="1"/>
    <col min="15622" max="15622" width="11.625" style="160" customWidth="1"/>
    <col min="15623" max="15872" width="10.625" style="160"/>
    <col min="15873" max="15873" width="18.125" style="160" customWidth="1"/>
    <col min="15874" max="15874" width="13.125" style="160" customWidth="1"/>
    <col min="15875" max="15875" width="15.875" style="160" customWidth="1"/>
    <col min="15876" max="15876" width="7.5" style="160" customWidth="1"/>
    <col min="15877" max="15877" width="13.375" style="160" customWidth="1"/>
    <col min="15878" max="15878" width="11.625" style="160" customWidth="1"/>
    <col min="15879" max="16128" width="10.625" style="160"/>
    <col min="16129" max="16129" width="18.125" style="160" customWidth="1"/>
    <col min="16130" max="16130" width="13.125" style="160" customWidth="1"/>
    <col min="16131" max="16131" width="15.875" style="160" customWidth="1"/>
    <col min="16132" max="16132" width="7.5" style="160" customWidth="1"/>
    <col min="16133" max="16133" width="13.375" style="160" customWidth="1"/>
    <col min="16134" max="16134" width="11.625" style="160" customWidth="1"/>
    <col min="16135" max="16384" width="10.625" style="160"/>
  </cols>
  <sheetData>
    <row r="1" spans="1:6" ht="20.25" customHeight="1">
      <c r="F1" s="139" t="str">
        <f>IF(内訳書!$A$4="見積金額内訳書",内訳書!$R$9,"")</f>
        <v>様式２</v>
      </c>
    </row>
    <row r="2" spans="1:6" ht="20.25" customHeight="1" thickBot="1">
      <c r="A2" s="160" t="s">
        <v>165</v>
      </c>
      <c r="C2" s="165">
        <f>E9</f>
        <v>0</v>
      </c>
      <c r="D2" s="160" t="s">
        <v>2</v>
      </c>
    </row>
    <row r="3" spans="1:6" ht="20.25" customHeight="1">
      <c r="A3" s="226" t="s">
        <v>101</v>
      </c>
      <c r="B3" s="227" t="s">
        <v>102</v>
      </c>
      <c r="C3" s="183" t="s">
        <v>103</v>
      </c>
      <c r="D3" s="183" t="s">
        <v>104</v>
      </c>
      <c r="E3" s="183" t="s">
        <v>105</v>
      </c>
      <c r="F3" s="228" t="s">
        <v>106</v>
      </c>
    </row>
    <row r="4" spans="1:6" ht="20.25" customHeight="1">
      <c r="A4" s="198"/>
      <c r="B4" s="195"/>
      <c r="C4" s="229"/>
      <c r="D4" s="230"/>
      <c r="E4" s="231">
        <f>C4*D4</f>
        <v>0</v>
      </c>
      <c r="F4" s="188"/>
    </row>
    <row r="5" spans="1:6" ht="20.25" customHeight="1">
      <c r="A5" s="198"/>
      <c r="B5" s="195"/>
      <c r="C5" s="230"/>
      <c r="D5" s="230"/>
      <c r="E5" s="231">
        <f t="shared" ref="E5:E7" si="0">C5*D5</f>
        <v>0</v>
      </c>
      <c r="F5" s="188"/>
    </row>
    <row r="6" spans="1:6" ht="20.25" customHeight="1">
      <c r="A6" s="198"/>
      <c r="B6" s="195"/>
      <c r="C6" s="230"/>
      <c r="D6" s="230"/>
      <c r="E6" s="231">
        <f t="shared" si="0"/>
        <v>0</v>
      </c>
      <c r="F6" s="188"/>
    </row>
    <row r="7" spans="1:6" ht="20.25" customHeight="1">
      <c r="A7" s="198"/>
      <c r="B7" s="195"/>
      <c r="C7" s="230"/>
      <c r="D7" s="230"/>
      <c r="E7" s="231">
        <f t="shared" si="0"/>
        <v>0</v>
      </c>
      <c r="F7" s="188"/>
    </row>
    <row r="8" spans="1:6" ht="20.25" customHeight="1" thickBot="1">
      <c r="A8" s="326" t="s">
        <v>107</v>
      </c>
      <c r="B8" s="327"/>
      <c r="C8" s="327"/>
      <c r="D8" s="328"/>
      <c r="E8" s="232">
        <f>SUM(E4:E7)</f>
        <v>0</v>
      </c>
      <c r="F8" s="233"/>
    </row>
    <row r="9" spans="1:6" ht="20.25" customHeight="1" thickBot="1">
      <c r="A9" s="161"/>
      <c r="B9" s="161"/>
      <c r="C9" s="161"/>
      <c r="D9" s="234" t="s">
        <v>108</v>
      </c>
      <c r="E9" s="223">
        <f>ROUNDDOWN(E8,-3)</f>
        <v>0</v>
      </c>
    </row>
    <row r="15" spans="1:6" ht="20.25" customHeight="1">
      <c r="A15" s="329"/>
      <c r="B15" s="329"/>
      <c r="C15" s="329"/>
      <c r="D15" s="329"/>
      <c r="E15" s="329"/>
      <c r="F15" s="329"/>
    </row>
    <row r="16" spans="1:6" ht="20.25" customHeight="1">
      <c r="A16" s="329"/>
      <c r="B16" s="329"/>
      <c r="C16" s="329"/>
      <c r="D16" s="329"/>
      <c r="E16" s="329"/>
      <c r="F16" s="329"/>
    </row>
  </sheetData>
  <mergeCells count="2">
    <mergeCell ref="A8:D8"/>
    <mergeCell ref="A15:F16"/>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workbookViewId="0">
      <selection activeCell="K3" sqref="K3"/>
    </sheetView>
  </sheetViews>
  <sheetFormatPr defaultColWidth="10.625" defaultRowHeight="12"/>
  <cols>
    <col min="1" max="1" width="5" style="160" customWidth="1"/>
    <col min="2" max="2" width="26.75" style="160" customWidth="1"/>
    <col min="3" max="3" width="14.625" style="160" customWidth="1"/>
    <col min="4" max="4" width="8.5" style="160" customWidth="1"/>
    <col min="5" max="5" width="14.125" style="160" customWidth="1"/>
    <col min="6" max="6" width="17.75" style="160" customWidth="1"/>
    <col min="7" max="256" width="10.625" style="160"/>
    <col min="257" max="257" width="5" style="160" customWidth="1"/>
    <col min="258" max="258" width="26.75" style="160" customWidth="1"/>
    <col min="259" max="259" width="14.625" style="160" customWidth="1"/>
    <col min="260" max="260" width="8.5" style="160" customWidth="1"/>
    <col min="261" max="261" width="14.125" style="160" customWidth="1"/>
    <col min="262" max="262" width="17.75" style="160" customWidth="1"/>
    <col min="263" max="512" width="10.625" style="160"/>
    <col min="513" max="513" width="5" style="160" customWidth="1"/>
    <col min="514" max="514" width="26.75" style="160" customWidth="1"/>
    <col min="515" max="515" width="14.625" style="160" customWidth="1"/>
    <col min="516" max="516" width="8.5" style="160" customWidth="1"/>
    <col min="517" max="517" width="14.125" style="160" customWidth="1"/>
    <col min="518" max="518" width="17.75" style="160" customWidth="1"/>
    <col min="519" max="768" width="10.625" style="160"/>
    <col min="769" max="769" width="5" style="160" customWidth="1"/>
    <col min="770" max="770" width="26.75" style="160" customWidth="1"/>
    <col min="771" max="771" width="14.625" style="160" customWidth="1"/>
    <col min="772" max="772" width="8.5" style="160" customWidth="1"/>
    <col min="773" max="773" width="14.125" style="160" customWidth="1"/>
    <col min="774" max="774" width="17.75" style="160" customWidth="1"/>
    <col min="775" max="1024" width="10.625" style="160"/>
    <col min="1025" max="1025" width="5" style="160" customWidth="1"/>
    <col min="1026" max="1026" width="26.75" style="160" customWidth="1"/>
    <col min="1027" max="1027" width="14.625" style="160" customWidth="1"/>
    <col min="1028" max="1028" width="8.5" style="160" customWidth="1"/>
    <col min="1029" max="1029" width="14.125" style="160" customWidth="1"/>
    <col min="1030" max="1030" width="17.75" style="160" customWidth="1"/>
    <col min="1031" max="1280" width="10.625" style="160"/>
    <col min="1281" max="1281" width="5" style="160" customWidth="1"/>
    <col min="1282" max="1282" width="26.75" style="160" customWidth="1"/>
    <col min="1283" max="1283" width="14.625" style="160" customWidth="1"/>
    <col min="1284" max="1284" width="8.5" style="160" customWidth="1"/>
    <col min="1285" max="1285" width="14.125" style="160" customWidth="1"/>
    <col min="1286" max="1286" width="17.75" style="160" customWidth="1"/>
    <col min="1287" max="1536" width="10.625" style="160"/>
    <col min="1537" max="1537" width="5" style="160" customWidth="1"/>
    <col min="1538" max="1538" width="26.75" style="160" customWidth="1"/>
    <col min="1539" max="1539" width="14.625" style="160" customWidth="1"/>
    <col min="1540" max="1540" width="8.5" style="160" customWidth="1"/>
    <col min="1541" max="1541" width="14.125" style="160" customWidth="1"/>
    <col min="1542" max="1542" width="17.75" style="160" customWidth="1"/>
    <col min="1543" max="1792" width="10.625" style="160"/>
    <col min="1793" max="1793" width="5" style="160" customWidth="1"/>
    <col min="1794" max="1794" width="26.75" style="160" customWidth="1"/>
    <col min="1795" max="1795" width="14.625" style="160" customWidth="1"/>
    <col min="1796" max="1796" width="8.5" style="160" customWidth="1"/>
    <col min="1797" max="1797" width="14.125" style="160" customWidth="1"/>
    <col min="1798" max="1798" width="17.75" style="160" customWidth="1"/>
    <col min="1799" max="2048" width="10.625" style="160"/>
    <col min="2049" max="2049" width="5" style="160" customWidth="1"/>
    <col min="2050" max="2050" width="26.75" style="160" customWidth="1"/>
    <col min="2051" max="2051" width="14.625" style="160" customWidth="1"/>
    <col min="2052" max="2052" width="8.5" style="160" customWidth="1"/>
    <col min="2053" max="2053" width="14.125" style="160" customWidth="1"/>
    <col min="2054" max="2054" width="17.75" style="160" customWidth="1"/>
    <col min="2055" max="2304" width="10.625" style="160"/>
    <col min="2305" max="2305" width="5" style="160" customWidth="1"/>
    <col min="2306" max="2306" width="26.75" style="160" customWidth="1"/>
    <col min="2307" max="2307" width="14.625" style="160" customWidth="1"/>
    <col min="2308" max="2308" width="8.5" style="160" customWidth="1"/>
    <col min="2309" max="2309" width="14.125" style="160" customWidth="1"/>
    <col min="2310" max="2310" width="17.75" style="160" customWidth="1"/>
    <col min="2311" max="2560" width="10.625" style="160"/>
    <col min="2561" max="2561" width="5" style="160" customWidth="1"/>
    <col min="2562" max="2562" width="26.75" style="160" customWidth="1"/>
    <col min="2563" max="2563" width="14.625" style="160" customWidth="1"/>
    <col min="2564" max="2564" width="8.5" style="160" customWidth="1"/>
    <col min="2565" max="2565" width="14.125" style="160" customWidth="1"/>
    <col min="2566" max="2566" width="17.75" style="160" customWidth="1"/>
    <col min="2567" max="2816" width="10.625" style="160"/>
    <col min="2817" max="2817" width="5" style="160" customWidth="1"/>
    <col min="2818" max="2818" width="26.75" style="160" customWidth="1"/>
    <col min="2819" max="2819" width="14.625" style="160" customWidth="1"/>
    <col min="2820" max="2820" width="8.5" style="160" customWidth="1"/>
    <col min="2821" max="2821" width="14.125" style="160" customWidth="1"/>
    <col min="2822" max="2822" width="17.75" style="160" customWidth="1"/>
    <col min="2823" max="3072" width="10.625" style="160"/>
    <col min="3073" max="3073" width="5" style="160" customWidth="1"/>
    <col min="3074" max="3074" width="26.75" style="160" customWidth="1"/>
    <col min="3075" max="3075" width="14.625" style="160" customWidth="1"/>
    <col min="3076" max="3076" width="8.5" style="160" customWidth="1"/>
    <col min="3077" max="3077" width="14.125" style="160" customWidth="1"/>
    <col min="3078" max="3078" width="17.75" style="160" customWidth="1"/>
    <col min="3079" max="3328" width="10.625" style="160"/>
    <col min="3329" max="3329" width="5" style="160" customWidth="1"/>
    <col min="3330" max="3330" width="26.75" style="160" customWidth="1"/>
    <col min="3331" max="3331" width="14.625" style="160" customWidth="1"/>
    <col min="3332" max="3332" width="8.5" style="160" customWidth="1"/>
    <col min="3333" max="3333" width="14.125" style="160" customWidth="1"/>
    <col min="3334" max="3334" width="17.75" style="160" customWidth="1"/>
    <col min="3335" max="3584" width="10.625" style="160"/>
    <col min="3585" max="3585" width="5" style="160" customWidth="1"/>
    <col min="3586" max="3586" width="26.75" style="160" customWidth="1"/>
    <col min="3587" max="3587" width="14.625" style="160" customWidth="1"/>
    <col min="3588" max="3588" width="8.5" style="160" customWidth="1"/>
    <col min="3589" max="3589" width="14.125" style="160" customWidth="1"/>
    <col min="3590" max="3590" width="17.75" style="160" customWidth="1"/>
    <col min="3591" max="3840" width="10.625" style="160"/>
    <col min="3841" max="3841" width="5" style="160" customWidth="1"/>
    <col min="3842" max="3842" width="26.75" style="160" customWidth="1"/>
    <col min="3843" max="3843" width="14.625" style="160" customWidth="1"/>
    <col min="3844" max="3844" width="8.5" style="160" customWidth="1"/>
    <col min="3845" max="3845" width="14.125" style="160" customWidth="1"/>
    <col min="3846" max="3846" width="17.75" style="160" customWidth="1"/>
    <col min="3847" max="4096" width="10.625" style="160"/>
    <col min="4097" max="4097" width="5" style="160" customWidth="1"/>
    <col min="4098" max="4098" width="26.75" style="160" customWidth="1"/>
    <col min="4099" max="4099" width="14.625" style="160" customWidth="1"/>
    <col min="4100" max="4100" width="8.5" style="160" customWidth="1"/>
    <col min="4101" max="4101" width="14.125" style="160" customWidth="1"/>
    <col min="4102" max="4102" width="17.75" style="160" customWidth="1"/>
    <col min="4103" max="4352" width="10.625" style="160"/>
    <col min="4353" max="4353" width="5" style="160" customWidth="1"/>
    <col min="4354" max="4354" width="26.75" style="160" customWidth="1"/>
    <col min="4355" max="4355" width="14.625" style="160" customWidth="1"/>
    <col min="4356" max="4356" width="8.5" style="160" customWidth="1"/>
    <col min="4357" max="4357" width="14.125" style="160" customWidth="1"/>
    <col min="4358" max="4358" width="17.75" style="160" customWidth="1"/>
    <col min="4359" max="4608" width="10.625" style="160"/>
    <col min="4609" max="4609" width="5" style="160" customWidth="1"/>
    <col min="4610" max="4610" width="26.75" style="160" customWidth="1"/>
    <col min="4611" max="4611" width="14.625" style="160" customWidth="1"/>
    <col min="4612" max="4612" width="8.5" style="160" customWidth="1"/>
    <col min="4613" max="4613" width="14.125" style="160" customWidth="1"/>
    <col min="4614" max="4614" width="17.75" style="160" customWidth="1"/>
    <col min="4615" max="4864" width="10.625" style="160"/>
    <col min="4865" max="4865" width="5" style="160" customWidth="1"/>
    <col min="4866" max="4866" width="26.75" style="160" customWidth="1"/>
    <col min="4867" max="4867" width="14.625" style="160" customWidth="1"/>
    <col min="4868" max="4868" width="8.5" style="160" customWidth="1"/>
    <col min="4869" max="4869" width="14.125" style="160" customWidth="1"/>
    <col min="4870" max="4870" width="17.75" style="160" customWidth="1"/>
    <col min="4871" max="5120" width="10.625" style="160"/>
    <col min="5121" max="5121" width="5" style="160" customWidth="1"/>
    <col min="5122" max="5122" width="26.75" style="160" customWidth="1"/>
    <col min="5123" max="5123" width="14.625" style="160" customWidth="1"/>
    <col min="5124" max="5124" width="8.5" style="160" customWidth="1"/>
    <col min="5125" max="5125" width="14.125" style="160" customWidth="1"/>
    <col min="5126" max="5126" width="17.75" style="160" customWidth="1"/>
    <col min="5127" max="5376" width="10.625" style="160"/>
    <col min="5377" max="5377" width="5" style="160" customWidth="1"/>
    <col min="5378" max="5378" width="26.75" style="160" customWidth="1"/>
    <col min="5379" max="5379" width="14.625" style="160" customWidth="1"/>
    <col min="5380" max="5380" width="8.5" style="160" customWidth="1"/>
    <col min="5381" max="5381" width="14.125" style="160" customWidth="1"/>
    <col min="5382" max="5382" width="17.75" style="160" customWidth="1"/>
    <col min="5383" max="5632" width="10.625" style="160"/>
    <col min="5633" max="5633" width="5" style="160" customWidth="1"/>
    <col min="5634" max="5634" width="26.75" style="160" customWidth="1"/>
    <col min="5635" max="5635" width="14.625" style="160" customWidth="1"/>
    <col min="5636" max="5636" width="8.5" style="160" customWidth="1"/>
    <col min="5637" max="5637" width="14.125" style="160" customWidth="1"/>
    <col min="5638" max="5638" width="17.75" style="160" customWidth="1"/>
    <col min="5639" max="5888" width="10.625" style="160"/>
    <col min="5889" max="5889" width="5" style="160" customWidth="1"/>
    <col min="5890" max="5890" width="26.75" style="160" customWidth="1"/>
    <col min="5891" max="5891" width="14.625" style="160" customWidth="1"/>
    <col min="5892" max="5892" width="8.5" style="160" customWidth="1"/>
    <col min="5893" max="5893" width="14.125" style="160" customWidth="1"/>
    <col min="5894" max="5894" width="17.75" style="160" customWidth="1"/>
    <col min="5895" max="6144" width="10.625" style="160"/>
    <col min="6145" max="6145" width="5" style="160" customWidth="1"/>
    <col min="6146" max="6146" width="26.75" style="160" customWidth="1"/>
    <col min="6147" max="6147" width="14.625" style="160" customWidth="1"/>
    <col min="6148" max="6148" width="8.5" style="160" customWidth="1"/>
    <col min="6149" max="6149" width="14.125" style="160" customWidth="1"/>
    <col min="6150" max="6150" width="17.75" style="160" customWidth="1"/>
    <col min="6151" max="6400" width="10.625" style="160"/>
    <col min="6401" max="6401" width="5" style="160" customWidth="1"/>
    <col min="6402" max="6402" width="26.75" style="160" customWidth="1"/>
    <col min="6403" max="6403" width="14.625" style="160" customWidth="1"/>
    <col min="6404" max="6404" width="8.5" style="160" customWidth="1"/>
    <col min="6405" max="6405" width="14.125" style="160" customWidth="1"/>
    <col min="6406" max="6406" width="17.75" style="160" customWidth="1"/>
    <col min="6407" max="6656" width="10.625" style="160"/>
    <col min="6657" max="6657" width="5" style="160" customWidth="1"/>
    <col min="6658" max="6658" width="26.75" style="160" customWidth="1"/>
    <col min="6659" max="6659" width="14.625" style="160" customWidth="1"/>
    <col min="6660" max="6660" width="8.5" style="160" customWidth="1"/>
    <col min="6661" max="6661" width="14.125" style="160" customWidth="1"/>
    <col min="6662" max="6662" width="17.75" style="160" customWidth="1"/>
    <col min="6663" max="6912" width="10.625" style="160"/>
    <col min="6913" max="6913" width="5" style="160" customWidth="1"/>
    <col min="6914" max="6914" width="26.75" style="160" customWidth="1"/>
    <col min="6915" max="6915" width="14.625" style="160" customWidth="1"/>
    <col min="6916" max="6916" width="8.5" style="160" customWidth="1"/>
    <col min="6917" max="6917" width="14.125" style="160" customWidth="1"/>
    <col min="6918" max="6918" width="17.75" style="160" customWidth="1"/>
    <col min="6919" max="7168" width="10.625" style="160"/>
    <col min="7169" max="7169" width="5" style="160" customWidth="1"/>
    <col min="7170" max="7170" width="26.75" style="160" customWidth="1"/>
    <col min="7171" max="7171" width="14.625" style="160" customWidth="1"/>
    <col min="7172" max="7172" width="8.5" style="160" customWidth="1"/>
    <col min="7173" max="7173" width="14.125" style="160" customWidth="1"/>
    <col min="7174" max="7174" width="17.75" style="160" customWidth="1"/>
    <col min="7175" max="7424" width="10.625" style="160"/>
    <col min="7425" max="7425" width="5" style="160" customWidth="1"/>
    <col min="7426" max="7426" width="26.75" style="160" customWidth="1"/>
    <col min="7427" max="7427" width="14.625" style="160" customWidth="1"/>
    <col min="7428" max="7428" width="8.5" style="160" customWidth="1"/>
    <col min="7429" max="7429" width="14.125" style="160" customWidth="1"/>
    <col min="7430" max="7430" width="17.75" style="160" customWidth="1"/>
    <col min="7431" max="7680" width="10.625" style="160"/>
    <col min="7681" max="7681" width="5" style="160" customWidth="1"/>
    <col min="7682" max="7682" width="26.75" style="160" customWidth="1"/>
    <col min="7683" max="7683" width="14.625" style="160" customWidth="1"/>
    <col min="7684" max="7684" width="8.5" style="160" customWidth="1"/>
    <col min="7685" max="7685" width="14.125" style="160" customWidth="1"/>
    <col min="7686" max="7686" width="17.75" style="160" customWidth="1"/>
    <col min="7687" max="7936" width="10.625" style="160"/>
    <col min="7937" max="7937" width="5" style="160" customWidth="1"/>
    <col min="7938" max="7938" width="26.75" style="160" customWidth="1"/>
    <col min="7939" max="7939" width="14.625" style="160" customWidth="1"/>
    <col min="7940" max="7940" width="8.5" style="160" customWidth="1"/>
    <col min="7941" max="7941" width="14.125" style="160" customWidth="1"/>
    <col min="7942" max="7942" width="17.75" style="160" customWidth="1"/>
    <col min="7943" max="8192" width="10.625" style="160"/>
    <col min="8193" max="8193" width="5" style="160" customWidth="1"/>
    <col min="8194" max="8194" width="26.75" style="160" customWidth="1"/>
    <col min="8195" max="8195" width="14.625" style="160" customWidth="1"/>
    <col min="8196" max="8196" width="8.5" style="160" customWidth="1"/>
    <col min="8197" max="8197" width="14.125" style="160" customWidth="1"/>
    <col min="8198" max="8198" width="17.75" style="160" customWidth="1"/>
    <col min="8199" max="8448" width="10.625" style="160"/>
    <col min="8449" max="8449" width="5" style="160" customWidth="1"/>
    <col min="8450" max="8450" width="26.75" style="160" customWidth="1"/>
    <col min="8451" max="8451" width="14.625" style="160" customWidth="1"/>
    <col min="8452" max="8452" width="8.5" style="160" customWidth="1"/>
    <col min="8453" max="8453" width="14.125" style="160" customWidth="1"/>
    <col min="8454" max="8454" width="17.75" style="160" customWidth="1"/>
    <col min="8455" max="8704" width="10.625" style="160"/>
    <col min="8705" max="8705" width="5" style="160" customWidth="1"/>
    <col min="8706" max="8706" width="26.75" style="160" customWidth="1"/>
    <col min="8707" max="8707" width="14.625" style="160" customWidth="1"/>
    <col min="8708" max="8708" width="8.5" style="160" customWidth="1"/>
    <col min="8709" max="8709" width="14.125" style="160" customWidth="1"/>
    <col min="8710" max="8710" width="17.75" style="160" customWidth="1"/>
    <col min="8711" max="8960" width="10.625" style="160"/>
    <col min="8961" max="8961" width="5" style="160" customWidth="1"/>
    <col min="8962" max="8962" width="26.75" style="160" customWidth="1"/>
    <col min="8963" max="8963" width="14.625" style="160" customWidth="1"/>
    <col min="8964" max="8964" width="8.5" style="160" customWidth="1"/>
    <col min="8965" max="8965" width="14.125" style="160" customWidth="1"/>
    <col min="8966" max="8966" width="17.75" style="160" customWidth="1"/>
    <col min="8967" max="9216" width="10.625" style="160"/>
    <col min="9217" max="9217" width="5" style="160" customWidth="1"/>
    <col min="9218" max="9218" width="26.75" style="160" customWidth="1"/>
    <col min="9219" max="9219" width="14.625" style="160" customWidth="1"/>
    <col min="9220" max="9220" width="8.5" style="160" customWidth="1"/>
    <col min="9221" max="9221" width="14.125" style="160" customWidth="1"/>
    <col min="9222" max="9222" width="17.75" style="160" customWidth="1"/>
    <col min="9223" max="9472" width="10.625" style="160"/>
    <col min="9473" max="9473" width="5" style="160" customWidth="1"/>
    <col min="9474" max="9474" width="26.75" style="160" customWidth="1"/>
    <col min="9475" max="9475" width="14.625" style="160" customWidth="1"/>
    <col min="9476" max="9476" width="8.5" style="160" customWidth="1"/>
    <col min="9477" max="9477" width="14.125" style="160" customWidth="1"/>
    <col min="9478" max="9478" width="17.75" style="160" customWidth="1"/>
    <col min="9479" max="9728" width="10.625" style="160"/>
    <col min="9729" max="9729" width="5" style="160" customWidth="1"/>
    <col min="9730" max="9730" width="26.75" style="160" customWidth="1"/>
    <col min="9731" max="9731" width="14.625" style="160" customWidth="1"/>
    <col min="9732" max="9732" width="8.5" style="160" customWidth="1"/>
    <col min="9733" max="9733" width="14.125" style="160" customWidth="1"/>
    <col min="9734" max="9734" width="17.75" style="160" customWidth="1"/>
    <col min="9735" max="9984" width="10.625" style="160"/>
    <col min="9985" max="9985" width="5" style="160" customWidth="1"/>
    <col min="9986" max="9986" width="26.75" style="160" customWidth="1"/>
    <col min="9987" max="9987" width="14.625" style="160" customWidth="1"/>
    <col min="9988" max="9988" width="8.5" style="160" customWidth="1"/>
    <col min="9989" max="9989" width="14.125" style="160" customWidth="1"/>
    <col min="9990" max="9990" width="17.75" style="160" customWidth="1"/>
    <col min="9991" max="10240" width="10.625" style="160"/>
    <col min="10241" max="10241" width="5" style="160" customWidth="1"/>
    <col min="10242" max="10242" width="26.75" style="160" customWidth="1"/>
    <col min="10243" max="10243" width="14.625" style="160" customWidth="1"/>
    <col min="10244" max="10244" width="8.5" style="160" customWidth="1"/>
    <col min="10245" max="10245" width="14.125" style="160" customWidth="1"/>
    <col min="10246" max="10246" width="17.75" style="160" customWidth="1"/>
    <col min="10247" max="10496" width="10.625" style="160"/>
    <col min="10497" max="10497" width="5" style="160" customWidth="1"/>
    <col min="10498" max="10498" width="26.75" style="160" customWidth="1"/>
    <col min="10499" max="10499" width="14.625" style="160" customWidth="1"/>
    <col min="10500" max="10500" width="8.5" style="160" customWidth="1"/>
    <col min="10501" max="10501" width="14.125" style="160" customWidth="1"/>
    <col min="10502" max="10502" width="17.75" style="160" customWidth="1"/>
    <col min="10503" max="10752" width="10.625" style="160"/>
    <col min="10753" max="10753" width="5" style="160" customWidth="1"/>
    <col min="10754" max="10754" width="26.75" style="160" customWidth="1"/>
    <col min="10755" max="10755" width="14.625" style="160" customWidth="1"/>
    <col min="10756" max="10756" width="8.5" style="160" customWidth="1"/>
    <col min="10757" max="10757" width="14.125" style="160" customWidth="1"/>
    <col min="10758" max="10758" width="17.75" style="160" customWidth="1"/>
    <col min="10759" max="11008" width="10.625" style="160"/>
    <col min="11009" max="11009" width="5" style="160" customWidth="1"/>
    <col min="11010" max="11010" width="26.75" style="160" customWidth="1"/>
    <col min="11011" max="11011" width="14.625" style="160" customWidth="1"/>
    <col min="11012" max="11012" width="8.5" style="160" customWidth="1"/>
    <col min="11013" max="11013" width="14.125" style="160" customWidth="1"/>
    <col min="11014" max="11014" width="17.75" style="160" customWidth="1"/>
    <col min="11015" max="11264" width="10.625" style="160"/>
    <col min="11265" max="11265" width="5" style="160" customWidth="1"/>
    <col min="11266" max="11266" width="26.75" style="160" customWidth="1"/>
    <col min="11267" max="11267" width="14.625" style="160" customWidth="1"/>
    <col min="11268" max="11268" width="8.5" style="160" customWidth="1"/>
    <col min="11269" max="11269" width="14.125" style="160" customWidth="1"/>
    <col min="11270" max="11270" width="17.75" style="160" customWidth="1"/>
    <col min="11271" max="11520" width="10.625" style="160"/>
    <col min="11521" max="11521" width="5" style="160" customWidth="1"/>
    <col min="11522" max="11522" width="26.75" style="160" customWidth="1"/>
    <col min="11523" max="11523" width="14.625" style="160" customWidth="1"/>
    <col min="11524" max="11524" width="8.5" style="160" customWidth="1"/>
    <col min="11525" max="11525" width="14.125" style="160" customWidth="1"/>
    <col min="11526" max="11526" width="17.75" style="160" customWidth="1"/>
    <col min="11527" max="11776" width="10.625" style="160"/>
    <col min="11777" max="11777" width="5" style="160" customWidth="1"/>
    <col min="11778" max="11778" width="26.75" style="160" customWidth="1"/>
    <col min="11779" max="11779" width="14.625" style="160" customWidth="1"/>
    <col min="11780" max="11780" width="8.5" style="160" customWidth="1"/>
    <col min="11781" max="11781" width="14.125" style="160" customWidth="1"/>
    <col min="11782" max="11782" width="17.75" style="160" customWidth="1"/>
    <col min="11783" max="12032" width="10.625" style="160"/>
    <col min="12033" max="12033" width="5" style="160" customWidth="1"/>
    <col min="12034" max="12034" width="26.75" style="160" customWidth="1"/>
    <col min="12035" max="12035" width="14.625" style="160" customWidth="1"/>
    <col min="12036" max="12036" width="8.5" style="160" customWidth="1"/>
    <col min="12037" max="12037" width="14.125" style="160" customWidth="1"/>
    <col min="12038" max="12038" width="17.75" style="160" customWidth="1"/>
    <col min="12039" max="12288" width="10.625" style="160"/>
    <col min="12289" max="12289" width="5" style="160" customWidth="1"/>
    <col min="12290" max="12290" width="26.75" style="160" customWidth="1"/>
    <col min="12291" max="12291" width="14.625" style="160" customWidth="1"/>
    <col min="12292" max="12292" width="8.5" style="160" customWidth="1"/>
    <col min="12293" max="12293" width="14.125" style="160" customWidth="1"/>
    <col min="12294" max="12294" width="17.75" style="160" customWidth="1"/>
    <col min="12295" max="12544" width="10.625" style="160"/>
    <col min="12545" max="12545" width="5" style="160" customWidth="1"/>
    <col min="12546" max="12546" width="26.75" style="160" customWidth="1"/>
    <col min="12547" max="12547" width="14.625" style="160" customWidth="1"/>
    <col min="12548" max="12548" width="8.5" style="160" customWidth="1"/>
    <col min="12549" max="12549" width="14.125" style="160" customWidth="1"/>
    <col min="12550" max="12550" width="17.75" style="160" customWidth="1"/>
    <col min="12551" max="12800" width="10.625" style="160"/>
    <col min="12801" max="12801" width="5" style="160" customWidth="1"/>
    <col min="12802" max="12802" width="26.75" style="160" customWidth="1"/>
    <col min="12803" max="12803" width="14.625" style="160" customWidth="1"/>
    <col min="12804" max="12804" width="8.5" style="160" customWidth="1"/>
    <col min="12805" max="12805" width="14.125" style="160" customWidth="1"/>
    <col min="12806" max="12806" width="17.75" style="160" customWidth="1"/>
    <col min="12807" max="13056" width="10.625" style="160"/>
    <col min="13057" max="13057" width="5" style="160" customWidth="1"/>
    <col min="13058" max="13058" width="26.75" style="160" customWidth="1"/>
    <col min="13059" max="13059" width="14.625" style="160" customWidth="1"/>
    <col min="13060" max="13060" width="8.5" style="160" customWidth="1"/>
    <col min="13061" max="13061" width="14.125" style="160" customWidth="1"/>
    <col min="13062" max="13062" width="17.75" style="160" customWidth="1"/>
    <col min="13063" max="13312" width="10.625" style="160"/>
    <col min="13313" max="13313" width="5" style="160" customWidth="1"/>
    <col min="13314" max="13314" width="26.75" style="160" customWidth="1"/>
    <col min="13315" max="13315" width="14.625" style="160" customWidth="1"/>
    <col min="13316" max="13316" width="8.5" style="160" customWidth="1"/>
    <col min="13317" max="13317" width="14.125" style="160" customWidth="1"/>
    <col min="13318" max="13318" width="17.75" style="160" customWidth="1"/>
    <col min="13319" max="13568" width="10.625" style="160"/>
    <col min="13569" max="13569" width="5" style="160" customWidth="1"/>
    <col min="13570" max="13570" width="26.75" style="160" customWidth="1"/>
    <col min="13571" max="13571" width="14.625" style="160" customWidth="1"/>
    <col min="13572" max="13572" width="8.5" style="160" customWidth="1"/>
    <col min="13573" max="13573" width="14.125" style="160" customWidth="1"/>
    <col min="13574" max="13574" width="17.75" style="160" customWidth="1"/>
    <col min="13575" max="13824" width="10.625" style="160"/>
    <col min="13825" max="13825" width="5" style="160" customWidth="1"/>
    <col min="13826" max="13826" width="26.75" style="160" customWidth="1"/>
    <col min="13827" max="13827" width="14.625" style="160" customWidth="1"/>
    <col min="13828" max="13828" width="8.5" style="160" customWidth="1"/>
    <col min="13829" max="13829" width="14.125" style="160" customWidth="1"/>
    <col min="13830" max="13830" width="17.75" style="160" customWidth="1"/>
    <col min="13831" max="14080" width="10.625" style="160"/>
    <col min="14081" max="14081" width="5" style="160" customWidth="1"/>
    <col min="14082" max="14082" width="26.75" style="160" customWidth="1"/>
    <col min="14083" max="14083" width="14.625" style="160" customWidth="1"/>
    <col min="14084" max="14084" width="8.5" style="160" customWidth="1"/>
    <col min="14085" max="14085" width="14.125" style="160" customWidth="1"/>
    <col min="14086" max="14086" width="17.75" style="160" customWidth="1"/>
    <col min="14087" max="14336" width="10.625" style="160"/>
    <col min="14337" max="14337" width="5" style="160" customWidth="1"/>
    <col min="14338" max="14338" width="26.75" style="160" customWidth="1"/>
    <col min="14339" max="14339" width="14.625" style="160" customWidth="1"/>
    <col min="14340" max="14340" width="8.5" style="160" customWidth="1"/>
    <col min="14341" max="14341" width="14.125" style="160" customWidth="1"/>
    <col min="14342" max="14342" width="17.75" style="160" customWidth="1"/>
    <col min="14343" max="14592" width="10.625" style="160"/>
    <col min="14593" max="14593" width="5" style="160" customWidth="1"/>
    <col min="14594" max="14594" width="26.75" style="160" customWidth="1"/>
    <col min="14595" max="14595" width="14.625" style="160" customWidth="1"/>
    <col min="14596" max="14596" width="8.5" style="160" customWidth="1"/>
    <col min="14597" max="14597" width="14.125" style="160" customWidth="1"/>
    <col min="14598" max="14598" width="17.75" style="160" customWidth="1"/>
    <col min="14599" max="14848" width="10.625" style="160"/>
    <col min="14849" max="14849" width="5" style="160" customWidth="1"/>
    <col min="14850" max="14850" width="26.75" style="160" customWidth="1"/>
    <col min="14851" max="14851" width="14.625" style="160" customWidth="1"/>
    <col min="14852" max="14852" width="8.5" style="160" customWidth="1"/>
    <col min="14853" max="14853" width="14.125" style="160" customWidth="1"/>
    <col min="14854" max="14854" width="17.75" style="160" customWidth="1"/>
    <col min="14855" max="15104" width="10.625" style="160"/>
    <col min="15105" max="15105" width="5" style="160" customWidth="1"/>
    <col min="15106" max="15106" width="26.75" style="160" customWidth="1"/>
    <col min="15107" max="15107" width="14.625" style="160" customWidth="1"/>
    <col min="15108" max="15108" width="8.5" style="160" customWidth="1"/>
    <col min="15109" max="15109" width="14.125" style="160" customWidth="1"/>
    <col min="15110" max="15110" width="17.75" style="160" customWidth="1"/>
    <col min="15111" max="15360" width="10.625" style="160"/>
    <col min="15361" max="15361" width="5" style="160" customWidth="1"/>
    <col min="15362" max="15362" width="26.75" style="160" customWidth="1"/>
    <col min="15363" max="15363" width="14.625" style="160" customWidth="1"/>
    <col min="15364" max="15364" width="8.5" style="160" customWidth="1"/>
    <col min="15365" max="15365" width="14.125" style="160" customWidth="1"/>
    <col min="15366" max="15366" width="17.75" style="160" customWidth="1"/>
    <col min="15367" max="15616" width="10.625" style="160"/>
    <col min="15617" max="15617" width="5" style="160" customWidth="1"/>
    <col min="15618" max="15618" width="26.75" style="160" customWidth="1"/>
    <col min="15619" max="15619" width="14.625" style="160" customWidth="1"/>
    <col min="15620" max="15620" width="8.5" style="160" customWidth="1"/>
    <col min="15621" max="15621" width="14.125" style="160" customWidth="1"/>
    <col min="15622" max="15622" width="17.75" style="160" customWidth="1"/>
    <col min="15623" max="15872" width="10.625" style="160"/>
    <col min="15873" max="15873" width="5" style="160" customWidth="1"/>
    <col min="15874" max="15874" width="26.75" style="160" customWidth="1"/>
    <col min="15875" max="15875" width="14.625" style="160" customWidth="1"/>
    <col min="15876" max="15876" width="8.5" style="160" customWidth="1"/>
    <col min="15877" max="15877" width="14.125" style="160" customWidth="1"/>
    <col min="15878" max="15878" width="17.75" style="160" customWidth="1"/>
    <col min="15879" max="16128" width="10.625" style="160"/>
    <col min="16129" max="16129" width="5" style="160" customWidth="1"/>
    <col min="16130" max="16130" width="26.75" style="160" customWidth="1"/>
    <col min="16131" max="16131" width="14.625" style="160" customWidth="1"/>
    <col min="16132" max="16132" width="8.5" style="160" customWidth="1"/>
    <col min="16133" max="16133" width="14.125" style="160" customWidth="1"/>
    <col min="16134" max="16134" width="17.75" style="160" customWidth="1"/>
    <col min="16135" max="16384" width="10.625" style="160"/>
  </cols>
  <sheetData>
    <row r="1" spans="1:6" ht="19.5" customHeight="1">
      <c r="F1" s="139" t="str">
        <f>IF(内訳書!$A$4="見積金額内訳書",内訳書!$R$9,"")</f>
        <v>様式２</v>
      </c>
    </row>
    <row r="2" spans="1:6" ht="20.100000000000001" customHeight="1">
      <c r="A2" s="160" t="s">
        <v>234</v>
      </c>
      <c r="C2" s="235">
        <f>E10</f>
        <v>0</v>
      </c>
      <c r="D2" s="160" t="s">
        <v>2</v>
      </c>
    </row>
    <row r="3" spans="1:6" ht="8.25" customHeight="1" thickBot="1">
      <c r="C3" s="163"/>
    </row>
    <row r="4" spans="1:6" s="238" customFormat="1" ht="24" customHeight="1">
      <c r="A4" s="330" t="s">
        <v>109</v>
      </c>
      <c r="B4" s="331"/>
      <c r="C4" s="236" t="s">
        <v>110</v>
      </c>
      <c r="D4" s="227" t="s">
        <v>111</v>
      </c>
      <c r="E4" s="236" t="s">
        <v>112</v>
      </c>
      <c r="F4" s="237" t="s">
        <v>113</v>
      </c>
    </row>
    <row r="5" spans="1:6" ht="24" customHeight="1">
      <c r="A5" s="332" t="s">
        <v>114</v>
      </c>
      <c r="B5" s="239"/>
      <c r="C5" s="239"/>
      <c r="D5" s="239"/>
      <c r="E5" s="240">
        <f t="shared" ref="E5:E8" si="0">C5*D5</f>
        <v>0</v>
      </c>
      <c r="F5" s="241"/>
    </row>
    <row r="6" spans="1:6" ht="24" customHeight="1">
      <c r="A6" s="333"/>
      <c r="B6" s="239"/>
      <c r="C6" s="239"/>
      <c r="D6" s="239"/>
      <c r="E6" s="240">
        <f t="shared" si="0"/>
        <v>0</v>
      </c>
      <c r="F6" s="241"/>
    </row>
    <row r="7" spans="1:6" ht="24" customHeight="1">
      <c r="A7" s="333"/>
      <c r="B7" s="239"/>
      <c r="C7" s="239"/>
      <c r="D7" s="239"/>
      <c r="E7" s="240">
        <f t="shared" si="0"/>
        <v>0</v>
      </c>
      <c r="F7" s="241"/>
    </row>
    <row r="8" spans="1:6" ht="24" customHeight="1">
      <c r="A8" s="334"/>
      <c r="B8" s="239"/>
      <c r="C8" s="239"/>
      <c r="D8" s="239"/>
      <c r="E8" s="240">
        <f t="shared" si="0"/>
        <v>0</v>
      </c>
      <c r="F8" s="241"/>
    </row>
    <row r="9" spans="1:6" ht="24" customHeight="1">
      <c r="A9" s="335"/>
      <c r="B9" s="336" t="s">
        <v>180</v>
      </c>
      <c r="C9" s="337"/>
      <c r="D9" s="338"/>
      <c r="E9" s="242">
        <f>SUM(E5:E8)</f>
        <v>0</v>
      </c>
      <c r="F9" s="241"/>
    </row>
    <row r="10" spans="1:6" ht="24" customHeight="1" thickBot="1">
      <c r="A10" s="243"/>
      <c r="B10" s="224"/>
      <c r="C10" s="244"/>
      <c r="D10" s="234" t="s">
        <v>108</v>
      </c>
      <c r="E10" s="223">
        <f>ROUNDDOWN(E9,-3)</f>
        <v>0</v>
      </c>
      <c r="F10" s="245"/>
    </row>
  </sheetData>
  <mergeCells count="3">
    <mergeCell ref="A4:B4"/>
    <mergeCell ref="A5:A9"/>
    <mergeCell ref="B9:D9"/>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activeCell="K3" sqref="K3"/>
    </sheetView>
  </sheetViews>
  <sheetFormatPr defaultColWidth="10.625" defaultRowHeight="20.25" customHeight="1"/>
  <cols>
    <col min="1" max="1" width="4.75" style="160" customWidth="1"/>
    <col min="2" max="2" width="4.25" style="160" customWidth="1"/>
    <col min="3" max="3" width="15.375" style="160" customWidth="1"/>
    <col min="4" max="4" width="13.5" style="160" customWidth="1"/>
    <col min="5" max="5" width="7.5" style="160" customWidth="1"/>
    <col min="6" max="6" width="15.625" style="160" customWidth="1"/>
    <col min="7" max="7" width="17.25" style="160" bestFit="1" customWidth="1"/>
    <col min="8" max="256" width="10.625" style="160"/>
    <col min="257" max="257" width="4.75" style="160" customWidth="1"/>
    <col min="258" max="258" width="4.25" style="160" customWidth="1"/>
    <col min="259" max="259" width="15.375" style="160" customWidth="1"/>
    <col min="260" max="260" width="13.5" style="160" customWidth="1"/>
    <col min="261" max="261" width="7.5" style="160" customWidth="1"/>
    <col min="262" max="262" width="15.625" style="160" customWidth="1"/>
    <col min="263" max="263" width="17.25" style="160" bestFit="1" customWidth="1"/>
    <col min="264" max="512" width="10.625" style="160"/>
    <col min="513" max="513" width="4.75" style="160" customWidth="1"/>
    <col min="514" max="514" width="4.25" style="160" customWidth="1"/>
    <col min="515" max="515" width="15.375" style="160" customWidth="1"/>
    <col min="516" max="516" width="13.5" style="160" customWidth="1"/>
    <col min="517" max="517" width="7.5" style="160" customWidth="1"/>
    <col min="518" max="518" width="15.625" style="160" customWidth="1"/>
    <col min="519" max="519" width="17.25" style="160" bestFit="1" customWidth="1"/>
    <col min="520" max="768" width="10.625" style="160"/>
    <col min="769" max="769" width="4.75" style="160" customWidth="1"/>
    <col min="770" max="770" width="4.25" style="160" customWidth="1"/>
    <col min="771" max="771" width="15.375" style="160" customWidth="1"/>
    <col min="772" max="772" width="13.5" style="160" customWidth="1"/>
    <col min="773" max="773" width="7.5" style="160" customWidth="1"/>
    <col min="774" max="774" width="15.625" style="160" customWidth="1"/>
    <col min="775" max="775" width="17.25" style="160" bestFit="1" customWidth="1"/>
    <col min="776" max="1024" width="10.625" style="160"/>
    <col min="1025" max="1025" width="4.75" style="160" customWidth="1"/>
    <col min="1026" max="1026" width="4.25" style="160" customWidth="1"/>
    <col min="1027" max="1027" width="15.375" style="160" customWidth="1"/>
    <col min="1028" max="1028" width="13.5" style="160" customWidth="1"/>
    <col min="1029" max="1029" width="7.5" style="160" customWidth="1"/>
    <col min="1030" max="1030" width="15.625" style="160" customWidth="1"/>
    <col min="1031" max="1031" width="17.25" style="160" bestFit="1" customWidth="1"/>
    <col min="1032" max="1280" width="10.625" style="160"/>
    <col min="1281" max="1281" width="4.75" style="160" customWidth="1"/>
    <col min="1282" max="1282" width="4.25" style="160" customWidth="1"/>
    <col min="1283" max="1283" width="15.375" style="160" customWidth="1"/>
    <col min="1284" max="1284" width="13.5" style="160" customWidth="1"/>
    <col min="1285" max="1285" width="7.5" style="160" customWidth="1"/>
    <col min="1286" max="1286" width="15.625" style="160" customWidth="1"/>
    <col min="1287" max="1287" width="17.25" style="160" bestFit="1" customWidth="1"/>
    <col min="1288" max="1536" width="10.625" style="160"/>
    <col min="1537" max="1537" width="4.75" style="160" customWidth="1"/>
    <col min="1538" max="1538" width="4.25" style="160" customWidth="1"/>
    <col min="1539" max="1539" width="15.375" style="160" customWidth="1"/>
    <col min="1540" max="1540" width="13.5" style="160" customWidth="1"/>
    <col min="1541" max="1541" width="7.5" style="160" customWidth="1"/>
    <col min="1542" max="1542" width="15.625" style="160" customWidth="1"/>
    <col min="1543" max="1543" width="17.25" style="160" bestFit="1" customWidth="1"/>
    <col min="1544" max="1792" width="10.625" style="160"/>
    <col min="1793" max="1793" width="4.75" style="160" customWidth="1"/>
    <col min="1794" max="1794" width="4.25" style="160" customWidth="1"/>
    <col min="1795" max="1795" width="15.375" style="160" customWidth="1"/>
    <col min="1796" max="1796" width="13.5" style="160" customWidth="1"/>
    <col min="1797" max="1797" width="7.5" style="160" customWidth="1"/>
    <col min="1798" max="1798" width="15.625" style="160" customWidth="1"/>
    <col min="1799" max="1799" width="17.25" style="160" bestFit="1" customWidth="1"/>
    <col min="1800" max="2048" width="10.625" style="160"/>
    <col min="2049" max="2049" width="4.75" style="160" customWidth="1"/>
    <col min="2050" max="2050" width="4.25" style="160" customWidth="1"/>
    <col min="2051" max="2051" width="15.375" style="160" customWidth="1"/>
    <col min="2052" max="2052" width="13.5" style="160" customWidth="1"/>
    <col min="2053" max="2053" width="7.5" style="160" customWidth="1"/>
    <col min="2054" max="2054" width="15.625" style="160" customWidth="1"/>
    <col min="2055" max="2055" width="17.25" style="160" bestFit="1" customWidth="1"/>
    <col min="2056" max="2304" width="10.625" style="160"/>
    <col min="2305" max="2305" width="4.75" style="160" customWidth="1"/>
    <col min="2306" max="2306" width="4.25" style="160" customWidth="1"/>
    <col min="2307" max="2307" width="15.375" style="160" customWidth="1"/>
    <col min="2308" max="2308" width="13.5" style="160" customWidth="1"/>
    <col min="2309" max="2309" width="7.5" style="160" customWidth="1"/>
    <col min="2310" max="2310" width="15.625" style="160" customWidth="1"/>
    <col min="2311" max="2311" width="17.25" style="160" bestFit="1" customWidth="1"/>
    <col min="2312" max="2560" width="10.625" style="160"/>
    <col min="2561" max="2561" width="4.75" style="160" customWidth="1"/>
    <col min="2562" max="2562" width="4.25" style="160" customWidth="1"/>
    <col min="2563" max="2563" width="15.375" style="160" customWidth="1"/>
    <col min="2564" max="2564" width="13.5" style="160" customWidth="1"/>
    <col min="2565" max="2565" width="7.5" style="160" customWidth="1"/>
    <col min="2566" max="2566" width="15.625" style="160" customWidth="1"/>
    <col min="2567" max="2567" width="17.25" style="160" bestFit="1" customWidth="1"/>
    <col min="2568" max="2816" width="10.625" style="160"/>
    <col min="2817" max="2817" width="4.75" style="160" customWidth="1"/>
    <col min="2818" max="2818" width="4.25" style="160" customWidth="1"/>
    <col min="2819" max="2819" width="15.375" style="160" customWidth="1"/>
    <col min="2820" max="2820" width="13.5" style="160" customWidth="1"/>
    <col min="2821" max="2821" width="7.5" style="160" customWidth="1"/>
    <col min="2822" max="2822" width="15.625" style="160" customWidth="1"/>
    <col min="2823" max="2823" width="17.25" style="160" bestFit="1" customWidth="1"/>
    <col min="2824" max="3072" width="10.625" style="160"/>
    <col min="3073" max="3073" width="4.75" style="160" customWidth="1"/>
    <col min="3074" max="3074" width="4.25" style="160" customWidth="1"/>
    <col min="3075" max="3075" width="15.375" style="160" customWidth="1"/>
    <col min="3076" max="3076" width="13.5" style="160" customWidth="1"/>
    <col min="3077" max="3077" width="7.5" style="160" customWidth="1"/>
    <col min="3078" max="3078" width="15.625" style="160" customWidth="1"/>
    <col min="3079" max="3079" width="17.25" style="160" bestFit="1" customWidth="1"/>
    <col min="3080" max="3328" width="10.625" style="160"/>
    <col min="3329" max="3329" width="4.75" style="160" customWidth="1"/>
    <col min="3330" max="3330" width="4.25" style="160" customWidth="1"/>
    <col min="3331" max="3331" width="15.375" style="160" customWidth="1"/>
    <col min="3332" max="3332" width="13.5" style="160" customWidth="1"/>
    <col min="3333" max="3333" width="7.5" style="160" customWidth="1"/>
    <col min="3334" max="3334" width="15.625" style="160" customWidth="1"/>
    <col min="3335" max="3335" width="17.25" style="160" bestFit="1" customWidth="1"/>
    <col min="3336" max="3584" width="10.625" style="160"/>
    <col min="3585" max="3585" width="4.75" style="160" customWidth="1"/>
    <col min="3586" max="3586" width="4.25" style="160" customWidth="1"/>
    <col min="3587" max="3587" width="15.375" style="160" customWidth="1"/>
    <col min="3588" max="3588" width="13.5" style="160" customWidth="1"/>
    <col min="3589" max="3589" width="7.5" style="160" customWidth="1"/>
    <col min="3590" max="3590" width="15.625" style="160" customWidth="1"/>
    <col min="3591" max="3591" width="17.25" style="160" bestFit="1" customWidth="1"/>
    <col min="3592" max="3840" width="10.625" style="160"/>
    <col min="3841" max="3841" width="4.75" style="160" customWidth="1"/>
    <col min="3842" max="3842" width="4.25" style="160" customWidth="1"/>
    <col min="3843" max="3843" width="15.375" style="160" customWidth="1"/>
    <col min="3844" max="3844" width="13.5" style="160" customWidth="1"/>
    <col min="3845" max="3845" width="7.5" style="160" customWidth="1"/>
    <col min="3846" max="3846" width="15.625" style="160" customWidth="1"/>
    <col min="3847" max="3847" width="17.25" style="160" bestFit="1" customWidth="1"/>
    <col min="3848" max="4096" width="10.625" style="160"/>
    <col min="4097" max="4097" width="4.75" style="160" customWidth="1"/>
    <col min="4098" max="4098" width="4.25" style="160" customWidth="1"/>
    <col min="4099" max="4099" width="15.375" style="160" customWidth="1"/>
    <col min="4100" max="4100" width="13.5" style="160" customWidth="1"/>
    <col min="4101" max="4101" width="7.5" style="160" customWidth="1"/>
    <col min="4102" max="4102" width="15.625" style="160" customWidth="1"/>
    <col min="4103" max="4103" width="17.25" style="160" bestFit="1" customWidth="1"/>
    <col min="4104" max="4352" width="10.625" style="160"/>
    <col min="4353" max="4353" width="4.75" style="160" customWidth="1"/>
    <col min="4354" max="4354" width="4.25" style="160" customWidth="1"/>
    <col min="4355" max="4355" width="15.375" style="160" customWidth="1"/>
    <col min="4356" max="4356" width="13.5" style="160" customWidth="1"/>
    <col min="4357" max="4357" width="7.5" style="160" customWidth="1"/>
    <col min="4358" max="4358" width="15.625" style="160" customWidth="1"/>
    <col min="4359" max="4359" width="17.25" style="160" bestFit="1" customWidth="1"/>
    <col min="4360" max="4608" width="10.625" style="160"/>
    <col min="4609" max="4609" width="4.75" style="160" customWidth="1"/>
    <col min="4610" max="4610" width="4.25" style="160" customWidth="1"/>
    <col min="4611" max="4611" width="15.375" style="160" customWidth="1"/>
    <col min="4612" max="4612" width="13.5" style="160" customWidth="1"/>
    <col min="4613" max="4613" width="7.5" style="160" customWidth="1"/>
    <col min="4614" max="4614" width="15.625" style="160" customWidth="1"/>
    <col min="4615" max="4615" width="17.25" style="160" bestFit="1" customWidth="1"/>
    <col min="4616" max="4864" width="10.625" style="160"/>
    <col min="4865" max="4865" width="4.75" style="160" customWidth="1"/>
    <col min="4866" max="4866" width="4.25" style="160" customWidth="1"/>
    <col min="4867" max="4867" width="15.375" style="160" customWidth="1"/>
    <col min="4868" max="4868" width="13.5" style="160" customWidth="1"/>
    <col min="4869" max="4869" width="7.5" style="160" customWidth="1"/>
    <col min="4870" max="4870" width="15.625" style="160" customWidth="1"/>
    <col min="4871" max="4871" width="17.25" style="160" bestFit="1" customWidth="1"/>
    <col min="4872" max="5120" width="10.625" style="160"/>
    <col min="5121" max="5121" width="4.75" style="160" customWidth="1"/>
    <col min="5122" max="5122" width="4.25" style="160" customWidth="1"/>
    <col min="5123" max="5123" width="15.375" style="160" customWidth="1"/>
    <col min="5124" max="5124" width="13.5" style="160" customWidth="1"/>
    <col min="5125" max="5125" width="7.5" style="160" customWidth="1"/>
    <col min="5126" max="5126" width="15.625" style="160" customWidth="1"/>
    <col min="5127" max="5127" width="17.25" style="160" bestFit="1" customWidth="1"/>
    <col min="5128" max="5376" width="10.625" style="160"/>
    <col min="5377" max="5377" width="4.75" style="160" customWidth="1"/>
    <col min="5378" max="5378" width="4.25" style="160" customWidth="1"/>
    <col min="5379" max="5379" width="15.375" style="160" customWidth="1"/>
    <col min="5380" max="5380" width="13.5" style="160" customWidth="1"/>
    <col min="5381" max="5381" width="7.5" style="160" customWidth="1"/>
    <col min="5382" max="5382" width="15.625" style="160" customWidth="1"/>
    <col min="5383" max="5383" width="17.25" style="160" bestFit="1" customWidth="1"/>
    <col min="5384" max="5632" width="10.625" style="160"/>
    <col min="5633" max="5633" width="4.75" style="160" customWidth="1"/>
    <col min="5634" max="5634" width="4.25" style="160" customWidth="1"/>
    <col min="5635" max="5635" width="15.375" style="160" customWidth="1"/>
    <col min="5636" max="5636" width="13.5" style="160" customWidth="1"/>
    <col min="5637" max="5637" width="7.5" style="160" customWidth="1"/>
    <col min="5638" max="5638" width="15.625" style="160" customWidth="1"/>
    <col min="5639" max="5639" width="17.25" style="160" bestFit="1" customWidth="1"/>
    <col min="5640" max="5888" width="10.625" style="160"/>
    <col min="5889" max="5889" width="4.75" style="160" customWidth="1"/>
    <col min="5890" max="5890" width="4.25" style="160" customWidth="1"/>
    <col min="5891" max="5891" width="15.375" style="160" customWidth="1"/>
    <col min="5892" max="5892" width="13.5" style="160" customWidth="1"/>
    <col min="5893" max="5893" width="7.5" style="160" customWidth="1"/>
    <col min="5894" max="5894" width="15.625" style="160" customWidth="1"/>
    <col min="5895" max="5895" width="17.25" style="160" bestFit="1" customWidth="1"/>
    <col min="5896" max="6144" width="10.625" style="160"/>
    <col min="6145" max="6145" width="4.75" style="160" customWidth="1"/>
    <col min="6146" max="6146" width="4.25" style="160" customWidth="1"/>
    <col min="6147" max="6147" width="15.375" style="160" customWidth="1"/>
    <col min="6148" max="6148" width="13.5" style="160" customWidth="1"/>
    <col min="6149" max="6149" width="7.5" style="160" customWidth="1"/>
    <col min="6150" max="6150" width="15.625" style="160" customWidth="1"/>
    <col min="6151" max="6151" width="17.25" style="160" bestFit="1" customWidth="1"/>
    <col min="6152" max="6400" width="10.625" style="160"/>
    <col min="6401" max="6401" width="4.75" style="160" customWidth="1"/>
    <col min="6402" max="6402" width="4.25" style="160" customWidth="1"/>
    <col min="6403" max="6403" width="15.375" style="160" customWidth="1"/>
    <col min="6404" max="6404" width="13.5" style="160" customWidth="1"/>
    <col min="6405" max="6405" width="7.5" style="160" customWidth="1"/>
    <col min="6406" max="6406" width="15.625" style="160" customWidth="1"/>
    <col min="6407" max="6407" width="17.25" style="160" bestFit="1" customWidth="1"/>
    <col min="6408" max="6656" width="10.625" style="160"/>
    <col min="6657" max="6657" width="4.75" style="160" customWidth="1"/>
    <col min="6658" max="6658" width="4.25" style="160" customWidth="1"/>
    <col min="6659" max="6659" width="15.375" style="160" customWidth="1"/>
    <col min="6660" max="6660" width="13.5" style="160" customWidth="1"/>
    <col min="6661" max="6661" width="7.5" style="160" customWidth="1"/>
    <col min="6662" max="6662" width="15.625" style="160" customWidth="1"/>
    <col min="6663" max="6663" width="17.25" style="160" bestFit="1" customWidth="1"/>
    <col min="6664" max="6912" width="10.625" style="160"/>
    <col min="6913" max="6913" width="4.75" style="160" customWidth="1"/>
    <col min="6914" max="6914" width="4.25" style="160" customWidth="1"/>
    <col min="6915" max="6915" width="15.375" style="160" customWidth="1"/>
    <col min="6916" max="6916" width="13.5" style="160" customWidth="1"/>
    <col min="6917" max="6917" width="7.5" style="160" customWidth="1"/>
    <col min="6918" max="6918" width="15.625" style="160" customWidth="1"/>
    <col min="6919" max="6919" width="17.25" style="160" bestFit="1" customWidth="1"/>
    <col min="6920" max="7168" width="10.625" style="160"/>
    <col min="7169" max="7169" width="4.75" style="160" customWidth="1"/>
    <col min="7170" max="7170" width="4.25" style="160" customWidth="1"/>
    <col min="7171" max="7171" width="15.375" style="160" customWidth="1"/>
    <col min="7172" max="7172" width="13.5" style="160" customWidth="1"/>
    <col min="7173" max="7173" width="7.5" style="160" customWidth="1"/>
    <col min="7174" max="7174" width="15.625" style="160" customWidth="1"/>
    <col min="7175" max="7175" width="17.25" style="160" bestFit="1" customWidth="1"/>
    <col min="7176" max="7424" width="10.625" style="160"/>
    <col min="7425" max="7425" width="4.75" style="160" customWidth="1"/>
    <col min="7426" max="7426" width="4.25" style="160" customWidth="1"/>
    <col min="7427" max="7427" width="15.375" style="160" customWidth="1"/>
    <col min="7428" max="7428" width="13.5" style="160" customWidth="1"/>
    <col min="7429" max="7429" width="7.5" style="160" customWidth="1"/>
    <col min="7430" max="7430" width="15.625" style="160" customWidth="1"/>
    <col min="7431" max="7431" width="17.25" style="160" bestFit="1" customWidth="1"/>
    <col min="7432" max="7680" width="10.625" style="160"/>
    <col min="7681" max="7681" width="4.75" style="160" customWidth="1"/>
    <col min="7682" max="7682" width="4.25" style="160" customWidth="1"/>
    <col min="7683" max="7683" width="15.375" style="160" customWidth="1"/>
    <col min="7684" max="7684" width="13.5" style="160" customWidth="1"/>
    <col min="7685" max="7685" width="7.5" style="160" customWidth="1"/>
    <col min="7686" max="7686" width="15.625" style="160" customWidth="1"/>
    <col min="7687" max="7687" width="17.25" style="160" bestFit="1" customWidth="1"/>
    <col min="7688" max="7936" width="10.625" style="160"/>
    <col min="7937" max="7937" width="4.75" style="160" customWidth="1"/>
    <col min="7938" max="7938" width="4.25" style="160" customWidth="1"/>
    <col min="7939" max="7939" width="15.375" style="160" customWidth="1"/>
    <col min="7940" max="7940" width="13.5" style="160" customWidth="1"/>
    <col min="7941" max="7941" width="7.5" style="160" customWidth="1"/>
    <col min="7942" max="7942" width="15.625" style="160" customWidth="1"/>
    <col min="7943" max="7943" width="17.25" style="160" bestFit="1" customWidth="1"/>
    <col min="7944" max="8192" width="10.625" style="160"/>
    <col min="8193" max="8193" width="4.75" style="160" customWidth="1"/>
    <col min="8194" max="8194" width="4.25" style="160" customWidth="1"/>
    <col min="8195" max="8195" width="15.375" style="160" customWidth="1"/>
    <col min="8196" max="8196" width="13.5" style="160" customWidth="1"/>
    <col min="8197" max="8197" width="7.5" style="160" customWidth="1"/>
    <col min="8198" max="8198" width="15.625" style="160" customWidth="1"/>
    <col min="8199" max="8199" width="17.25" style="160" bestFit="1" customWidth="1"/>
    <col min="8200" max="8448" width="10.625" style="160"/>
    <col min="8449" max="8449" width="4.75" style="160" customWidth="1"/>
    <col min="8450" max="8450" width="4.25" style="160" customWidth="1"/>
    <col min="8451" max="8451" width="15.375" style="160" customWidth="1"/>
    <col min="8452" max="8452" width="13.5" style="160" customWidth="1"/>
    <col min="8453" max="8453" width="7.5" style="160" customWidth="1"/>
    <col min="8454" max="8454" width="15.625" style="160" customWidth="1"/>
    <col min="8455" max="8455" width="17.25" style="160" bestFit="1" customWidth="1"/>
    <col min="8456" max="8704" width="10.625" style="160"/>
    <col min="8705" max="8705" width="4.75" style="160" customWidth="1"/>
    <col min="8706" max="8706" width="4.25" style="160" customWidth="1"/>
    <col min="8707" max="8707" width="15.375" style="160" customWidth="1"/>
    <col min="8708" max="8708" width="13.5" style="160" customWidth="1"/>
    <col min="8709" max="8709" width="7.5" style="160" customWidth="1"/>
    <col min="8710" max="8710" width="15.625" style="160" customWidth="1"/>
    <col min="8711" max="8711" width="17.25" style="160" bestFit="1" customWidth="1"/>
    <col min="8712" max="8960" width="10.625" style="160"/>
    <col min="8961" max="8961" width="4.75" style="160" customWidth="1"/>
    <col min="8962" max="8962" width="4.25" style="160" customWidth="1"/>
    <col min="8963" max="8963" width="15.375" style="160" customWidth="1"/>
    <col min="8964" max="8964" width="13.5" style="160" customWidth="1"/>
    <col min="8965" max="8965" width="7.5" style="160" customWidth="1"/>
    <col min="8966" max="8966" width="15.625" style="160" customWidth="1"/>
    <col min="8967" max="8967" width="17.25" style="160" bestFit="1" customWidth="1"/>
    <col min="8968" max="9216" width="10.625" style="160"/>
    <col min="9217" max="9217" width="4.75" style="160" customWidth="1"/>
    <col min="9218" max="9218" width="4.25" style="160" customWidth="1"/>
    <col min="9219" max="9219" width="15.375" style="160" customWidth="1"/>
    <col min="9220" max="9220" width="13.5" style="160" customWidth="1"/>
    <col min="9221" max="9221" width="7.5" style="160" customWidth="1"/>
    <col min="9222" max="9222" width="15.625" style="160" customWidth="1"/>
    <col min="9223" max="9223" width="17.25" style="160" bestFit="1" customWidth="1"/>
    <col min="9224" max="9472" width="10.625" style="160"/>
    <col min="9473" max="9473" width="4.75" style="160" customWidth="1"/>
    <col min="9474" max="9474" width="4.25" style="160" customWidth="1"/>
    <col min="9475" max="9475" width="15.375" style="160" customWidth="1"/>
    <col min="9476" max="9476" width="13.5" style="160" customWidth="1"/>
    <col min="9477" max="9477" width="7.5" style="160" customWidth="1"/>
    <col min="9478" max="9478" width="15.625" style="160" customWidth="1"/>
    <col min="9479" max="9479" width="17.25" style="160" bestFit="1" customWidth="1"/>
    <col min="9480" max="9728" width="10.625" style="160"/>
    <col min="9729" max="9729" width="4.75" style="160" customWidth="1"/>
    <col min="9730" max="9730" width="4.25" style="160" customWidth="1"/>
    <col min="9731" max="9731" width="15.375" style="160" customWidth="1"/>
    <col min="9732" max="9732" width="13.5" style="160" customWidth="1"/>
    <col min="9733" max="9733" width="7.5" style="160" customWidth="1"/>
    <col min="9734" max="9734" width="15.625" style="160" customWidth="1"/>
    <col min="9735" max="9735" width="17.25" style="160" bestFit="1" customWidth="1"/>
    <col min="9736" max="9984" width="10.625" style="160"/>
    <col min="9985" max="9985" width="4.75" style="160" customWidth="1"/>
    <col min="9986" max="9986" width="4.25" style="160" customWidth="1"/>
    <col min="9987" max="9987" width="15.375" style="160" customWidth="1"/>
    <col min="9988" max="9988" width="13.5" style="160" customWidth="1"/>
    <col min="9989" max="9989" width="7.5" style="160" customWidth="1"/>
    <col min="9990" max="9990" width="15.625" style="160" customWidth="1"/>
    <col min="9991" max="9991" width="17.25" style="160" bestFit="1" customWidth="1"/>
    <col min="9992" max="10240" width="10.625" style="160"/>
    <col min="10241" max="10241" width="4.75" style="160" customWidth="1"/>
    <col min="10242" max="10242" width="4.25" style="160" customWidth="1"/>
    <col min="10243" max="10243" width="15.375" style="160" customWidth="1"/>
    <col min="10244" max="10244" width="13.5" style="160" customWidth="1"/>
    <col min="10245" max="10245" width="7.5" style="160" customWidth="1"/>
    <col min="10246" max="10246" width="15.625" style="160" customWidth="1"/>
    <col min="10247" max="10247" width="17.25" style="160" bestFit="1" customWidth="1"/>
    <col min="10248" max="10496" width="10.625" style="160"/>
    <col min="10497" max="10497" width="4.75" style="160" customWidth="1"/>
    <col min="10498" max="10498" width="4.25" style="160" customWidth="1"/>
    <col min="10499" max="10499" width="15.375" style="160" customWidth="1"/>
    <col min="10500" max="10500" width="13.5" style="160" customWidth="1"/>
    <col min="10501" max="10501" width="7.5" style="160" customWidth="1"/>
    <col min="10502" max="10502" width="15.625" style="160" customWidth="1"/>
    <col min="10503" max="10503" width="17.25" style="160" bestFit="1" customWidth="1"/>
    <col min="10504" max="10752" width="10.625" style="160"/>
    <col min="10753" max="10753" width="4.75" style="160" customWidth="1"/>
    <col min="10754" max="10754" width="4.25" style="160" customWidth="1"/>
    <col min="10755" max="10755" width="15.375" style="160" customWidth="1"/>
    <col min="10756" max="10756" width="13.5" style="160" customWidth="1"/>
    <col min="10757" max="10757" width="7.5" style="160" customWidth="1"/>
    <col min="10758" max="10758" width="15.625" style="160" customWidth="1"/>
    <col min="10759" max="10759" width="17.25" style="160" bestFit="1" customWidth="1"/>
    <col min="10760" max="11008" width="10.625" style="160"/>
    <col min="11009" max="11009" width="4.75" style="160" customWidth="1"/>
    <col min="11010" max="11010" width="4.25" style="160" customWidth="1"/>
    <col min="11011" max="11011" width="15.375" style="160" customWidth="1"/>
    <col min="11012" max="11012" width="13.5" style="160" customWidth="1"/>
    <col min="11013" max="11013" width="7.5" style="160" customWidth="1"/>
    <col min="11014" max="11014" width="15.625" style="160" customWidth="1"/>
    <col min="11015" max="11015" width="17.25" style="160" bestFit="1" customWidth="1"/>
    <col min="11016" max="11264" width="10.625" style="160"/>
    <col min="11265" max="11265" width="4.75" style="160" customWidth="1"/>
    <col min="11266" max="11266" width="4.25" style="160" customWidth="1"/>
    <col min="11267" max="11267" width="15.375" style="160" customWidth="1"/>
    <col min="11268" max="11268" width="13.5" style="160" customWidth="1"/>
    <col min="11269" max="11269" width="7.5" style="160" customWidth="1"/>
    <col min="11270" max="11270" width="15.625" style="160" customWidth="1"/>
    <col min="11271" max="11271" width="17.25" style="160" bestFit="1" customWidth="1"/>
    <col min="11272" max="11520" width="10.625" style="160"/>
    <col min="11521" max="11521" width="4.75" style="160" customWidth="1"/>
    <col min="11522" max="11522" width="4.25" style="160" customWidth="1"/>
    <col min="11523" max="11523" width="15.375" style="160" customWidth="1"/>
    <col min="11524" max="11524" width="13.5" style="160" customWidth="1"/>
    <col min="11525" max="11525" width="7.5" style="160" customWidth="1"/>
    <col min="11526" max="11526" width="15.625" style="160" customWidth="1"/>
    <col min="11527" max="11527" width="17.25" style="160" bestFit="1" customWidth="1"/>
    <col min="11528" max="11776" width="10.625" style="160"/>
    <col min="11777" max="11777" width="4.75" style="160" customWidth="1"/>
    <col min="11778" max="11778" width="4.25" style="160" customWidth="1"/>
    <col min="11779" max="11779" width="15.375" style="160" customWidth="1"/>
    <col min="11780" max="11780" width="13.5" style="160" customWidth="1"/>
    <col min="11781" max="11781" width="7.5" style="160" customWidth="1"/>
    <col min="11782" max="11782" width="15.625" style="160" customWidth="1"/>
    <col min="11783" max="11783" width="17.25" style="160" bestFit="1" customWidth="1"/>
    <col min="11784" max="12032" width="10.625" style="160"/>
    <col min="12033" max="12033" width="4.75" style="160" customWidth="1"/>
    <col min="12034" max="12034" width="4.25" style="160" customWidth="1"/>
    <col min="12035" max="12035" width="15.375" style="160" customWidth="1"/>
    <col min="12036" max="12036" width="13.5" style="160" customWidth="1"/>
    <col min="12037" max="12037" width="7.5" style="160" customWidth="1"/>
    <col min="12038" max="12038" width="15.625" style="160" customWidth="1"/>
    <col min="12039" max="12039" width="17.25" style="160" bestFit="1" customWidth="1"/>
    <col min="12040" max="12288" width="10.625" style="160"/>
    <col min="12289" max="12289" width="4.75" style="160" customWidth="1"/>
    <col min="12290" max="12290" width="4.25" style="160" customWidth="1"/>
    <col min="12291" max="12291" width="15.375" style="160" customWidth="1"/>
    <col min="12292" max="12292" width="13.5" style="160" customWidth="1"/>
    <col min="12293" max="12293" width="7.5" style="160" customWidth="1"/>
    <col min="12294" max="12294" width="15.625" style="160" customWidth="1"/>
    <col min="12295" max="12295" width="17.25" style="160" bestFit="1" customWidth="1"/>
    <col min="12296" max="12544" width="10.625" style="160"/>
    <col min="12545" max="12545" width="4.75" style="160" customWidth="1"/>
    <col min="12546" max="12546" width="4.25" style="160" customWidth="1"/>
    <col min="12547" max="12547" width="15.375" style="160" customWidth="1"/>
    <col min="12548" max="12548" width="13.5" style="160" customWidth="1"/>
    <col min="12549" max="12549" width="7.5" style="160" customWidth="1"/>
    <col min="12550" max="12550" width="15.625" style="160" customWidth="1"/>
    <col min="12551" max="12551" width="17.25" style="160" bestFit="1" customWidth="1"/>
    <col min="12552" max="12800" width="10.625" style="160"/>
    <col min="12801" max="12801" width="4.75" style="160" customWidth="1"/>
    <col min="12802" max="12802" width="4.25" style="160" customWidth="1"/>
    <col min="12803" max="12803" width="15.375" style="160" customWidth="1"/>
    <col min="12804" max="12804" width="13.5" style="160" customWidth="1"/>
    <col min="12805" max="12805" width="7.5" style="160" customWidth="1"/>
    <col min="12806" max="12806" width="15.625" style="160" customWidth="1"/>
    <col min="12807" max="12807" width="17.25" style="160" bestFit="1" customWidth="1"/>
    <col min="12808" max="13056" width="10.625" style="160"/>
    <col min="13057" max="13057" width="4.75" style="160" customWidth="1"/>
    <col min="13058" max="13058" width="4.25" style="160" customWidth="1"/>
    <col min="13059" max="13059" width="15.375" style="160" customWidth="1"/>
    <col min="13060" max="13060" width="13.5" style="160" customWidth="1"/>
    <col min="13061" max="13061" width="7.5" style="160" customWidth="1"/>
    <col min="13062" max="13062" width="15.625" style="160" customWidth="1"/>
    <col min="13063" max="13063" width="17.25" style="160" bestFit="1" customWidth="1"/>
    <col min="13064" max="13312" width="10.625" style="160"/>
    <col min="13313" max="13313" width="4.75" style="160" customWidth="1"/>
    <col min="13314" max="13314" width="4.25" style="160" customWidth="1"/>
    <col min="13315" max="13315" width="15.375" style="160" customWidth="1"/>
    <col min="13316" max="13316" width="13.5" style="160" customWidth="1"/>
    <col min="13317" max="13317" width="7.5" style="160" customWidth="1"/>
    <col min="13318" max="13318" width="15.625" style="160" customWidth="1"/>
    <col min="13319" max="13319" width="17.25" style="160" bestFit="1" customWidth="1"/>
    <col min="13320" max="13568" width="10.625" style="160"/>
    <col min="13569" max="13569" width="4.75" style="160" customWidth="1"/>
    <col min="13570" max="13570" width="4.25" style="160" customWidth="1"/>
    <col min="13571" max="13571" width="15.375" style="160" customWidth="1"/>
    <col min="13572" max="13572" width="13.5" style="160" customWidth="1"/>
    <col min="13573" max="13573" width="7.5" style="160" customWidth="1"/>
    <col min="13574" max="13574" width="15.625" style="160" customWidth="1"/>
    <col min="13575" max="13575" width="17.25" style="160" bestFit="1" customWidth="1"/>
    <col min="13576" max="13824" width="10.625" style="160"/>
    <col min="13825" max="13825" width="4.75" style="160" customWidth="1"/>
    <col min="13826" max="13826" width="4.25" style="160" customWidth="1"/>
    <col min="13827" max="13827" width="15.375" style="160" customWidth="1"/>
    <col min="13828" max="13828" width="13.5" style="160" customWidth="1"/>
    <col min="13829" max="13829" width="7.5" style="160" customWidth="1"/>
    <col min="13830" max="13830" width="15.625" style="160" customWidth="1"/>
    <col min="13831" max="13831" width="17.25" style="160" bestFit="1" customWidth="1"/>
    <col min="13832" max="14080" width="10.625" style="160"/>
    <col min="14081" max="14081" width="4.75" style="160" customWidth="1"/>
    <col min="14082" max="14082" width="4.25" style="160" customWidth="1"/>
    <col min="14083" max="14083" width="15.375" style="160" customWidth="1"/>
    <col min="14084" max="14084" width="13.5" style="160" customWidth="1"/>
    <col min="14085" max="14085" width="7.5" style="160" customWidth="1"/>
    <col min="14086" max="14086" width="15.625" style="160" customWidth="1"/>
    <col min="14087" max="14087" width="17.25" style="160" bestFit="1" customWidth="1"/>
    <col min="14088" max="14336" width="10.625" style="160"/>
    <col min="14337" max="14337" width="4.75" style="160" customWidth="1"/>
    <col min="14338" max="14338" width="4.25" style="160" customWidth="1"/>
    <col min="14339" max="14339" width="15.375" style="160" customWidth="1"/>
    <col min="14340" max="14340" width="13.5" style="160" customWidth="1"/>
    <col min="14341" max="14341" width="7.5" style="160" customWidth="1"/>
    <col min="14342" max="14342" width="15.625" style="160" customWidth="1"/>
    <col min="14343" max="14343" width="17.25" style="160" bestFit="1" customWidth="1"/>
    <col min="14344" max="14592" width="10.625" style="160"/>
    <col min="14593" max="14593" width="4.75" style="160" customWidth="1"/>
    <col min="14594" max="14594" width="4.25" style="160" customWidth="1"/>
    <col min="14595" max="14595" width="15.375" style="160" customWidth="1"/>
    <col min="14596" max="14596" width="13.5" style="160" customWidth="1"/>
    <col min="14597" max="14597" width="7.5" style="160" customWidth="1"/>
    <col min="14598" max="14598" width="15.625" style="160" customWidth="1"/>
    <col min="14599" max="14599" width="17.25" style="160" bestFit="1" customWidth="1"/>
    <col min="14600" max="14848" width="10.625" style="160"/>
    <col min="14849" max="14849" width="4.75" style="160" customWidth="1"/>
    <col min="14850" max="14850" width="4.25" style="160" customWidth="1"/>
    <col min="14851" max="14851" width="15.375" style="160" customWidth="1"/>
    <col min="14852" max="14852" width="13.5" style="160" customWidth="1"/>
    <col min="14853" max="14853" width="7.5" style="160" customWidth="1"/>
    <col min="14854" max="14854" width="15.625" style="160" customWidth="1"/>
    <col min="14855" max="14855" width="17.25" style="160" bestFit="1" customWidth="1"/>
    <col min="14856" max="15104" width="10.625" style="160"/>
    <col min="15105" max="15105" width="4.75" style="160" customWidth="1"/>
    <col min="15106" max="15106" width="4.25" style="160" customWidth="1"/>
    <col min="15107" max="15107" width="15.375" style="160" customWidth="1"/>
    <col min="15108" max="15108" width="13.5" style="160" customWidth="1"/>
    <col min="15109" max="15109" width="7.5" style="160" customWidth="1"/>
    <col min="15110" max="15110" width="15.625" style="160" customWidth="1"/>
    <col min="15111" max="15111" width="17.25" style="160" bestFit="1" customWidth="1"/>
    <col min="15112" max="15360" width="10.625" style="160"/>
    <col min="15361" max="15361" width="4.75" style="160" customWidth="1"/>
    <col min="15362" max="15362" width="4.25" style="160" customWidth="1"/>
    <col min="15363" max="15363" width="15.375" style="160" customWidth="1"/>
    <col min="15364" max="15364" width="13.5" style="160" customWidth="1"/>
    <col min="15365" max="15365" width="7.5" style="160" customWidth="1"/>
    <col min="15366" max="15366" width="15.625" style="160" customWidth="1"/>
    <col min="15367" max="15367" width="17.25" style="160" bestFit="1" customWidth="1"/>
    <col min="15368" max="15616" width="10.625" style="160"/>
    <col min="15617" max="15617" width="4.75" style="160" customWidth="1"/>
    <col min="15618" max="15618" width="4.25" style="160" customWidth="1"/>
    <col min="15619" max="15619" width="15.375" style="160" customWidth="1"/>
    <col min="15620" max="15620" width="13.5" style="160" customWidth="1"/>
    <col min="15621" max="15621" width="7.5" style="160" customWidth="1"/>
    <col min="15622" max="15622" width="15.625" style="160" customWidth="1"/>
    <col min="15623" max="15623" width="17.25" style="160" bestFit="1" customWidth="1"/>
    <col min="15624" max="15872" width="10.625" style="160"/>
    <col min="15873" max="15873" width="4.75" style="160" customWidth="1"/>
    <col min="15874" max="15874" width="4.25" style="160" customWidth="1"/>
    <col min="15875" max="15875" width="15.375" style="160" customWidth="1"/>
    <col min="15876" max="15876" width="13.5" style="160" customWidth="1"/>
    <col min="15877" max="15877" width="7.5" style="160" customWidth="1"/>
    <col min="15878" max="15878" width="15.625" style="160" customWidth="1"/>
    <col min="15879" max="15879" width="17.25" style="160" bestFit="1" customWidth="1"/>
    <col min="15880" max="16128" width="10.625" style="160"/>
    <col min="16129" max="16129" width="4.75" style="160" customWidth="1"/>
    <col min="16130" max="16130" width="4.25" style="160" customWidth="1"/>
    <col min="16131" max="16131" width="15.375" style="160" customWidth="1"/>
    <col min="16132" max="16132" width="13.5" style="160" customWidth="1"/>
    <col min="16133" max="16133" width="7.5" style="160" customWidth="1"/>
    <col min="16134" max="16134" width="15.625" style="160" customWidth="1"/>
    <col min="16135" max="16135" width="17.25" style="160" bestFit="1" customWidth="1"/>
    <col min="16136" max="16384" width="10.625" style="160"/>
  </cols>
  <sheetData>
    <row r="1" spans="1:7" ht="20.25" customHeight="1">
      <c r="G1" s="139" t="str">
        <f>IF(内訳書!$A$4="見積金額内訳書",内訳書!$R$9,"")</f>
        <v>様式２</v>
      </c>
    </row>
    <row r="2" spans="1:7" ht="20.25" customHeight="1" thickBot="1">
      <c r="A2" s="160" t="s">
        <v>115</v>
      </c>
      <c r="B2" s="167"/>
      <c r="C2" s="167"/>
      <c r="D2" s="163">
        <f>F12</f>
        <v>0</v>
      </c>
      <c r="E2" s="160" t="s">
        <v>2</v>
      </c>
      <c r="F2" s="163"/>
    </row>
    <row r="3" spans="1:7" s="238" customFormat="1" ht="20.25" customHeight="1">
      <c r="A3" s="344" t="s">
        <v>116</v>
      </c>
      <c r="B3" s="345"/>
      <c r="C3" s="183" t="s">
        <v>117</v>
      </c>
      <c r="D3" s="183" t="s">
        <v>11</v>
      </c>
      <c r="E3" s="183" t="s">
        <v>104</v>
      </c>
      <c r="F3" s="183" t="s">
        <v>10</v>
      </c>
      <c r="G3" s="228" t="s">
        <v>106</v>
      </c>
    </row>
    <row r="4" spans="1:7" ht="20.25" customHeight="1">
      <c r="A4" s="342"/>
      <c r="B4" s="343"/>
      <c r="C4" s="246"/>
      <c r="D4" s="229"/>
      <c r="E4" s="230"/>
      <c r="F4" s="247">
        <f t="shared" ref="F4:F10" si="0">D4*E4</f>
        <v>0</v>
      </c>
      <c r="G4" s="188"/>
    </row>
    <row r="5" spans="1:7" ht="20.25" customHeight="1">
      <c r="A5" s="342"/>
      <c r="B5" s="343"/>
      <c r="C5" s="246"/>
      <c r="D5" s="230"/>
      <c r="E5" s="230"/>
      <c r="F5" s="248">
        <f t="shared" si="0"/>
        <v>0</v>
      </c>
      <c r="G5" s="188"/>
    </row>
    <row r="6" spans="1:7" ht="20.25" customHeight="1">
      <c r="A6" s="342"/>
      <c r="B6" s="343"/>
      <c r="C6" s="246"/>
      <c r="D6" s="230"/>
      <c r="E6" s="230"/>
      <c r="F6" s="248">
        <f t="shared" si="0"/>
        <v>0</v>
      </c>
      <c r="G6" s="188"/>
    </row>
    <row r="7" spans="1:7" ht="20.25" customHeight="1">
      <c r="A7" s="342"/>
      <c r="B7" s="343"/>
      <c r="C7" s="246"/>
      <c r="D7" s="230"/>
      <c r="E7" s="230"/>
      <c r="F7" s="248">
        <f t="shared" si="0"/>
        <v>0</v>
      </c>
      <c r="G7" s="188"/>
    </row>
    <row r="8" spans="1:7" ht="20.25" customHeight="1">
      <c r="A8" s="342"/>
      <c r="B8" s="343"/>
      <c r="C8" s="246"/>
      <c r="D8" s="230"/>
      <c r="E8" s="230"/>
      <c r="F8" s="248">
        <f t="shared" si="0"/>
        <v>0</v>
      </c>
      <c r="G8" s="188"/>
    </row>
    <row r="9" spans="1:7" ht="20.25" customHeight="1">
      <c r="A9" s="342"/>
      <c r="B9" s="343"/>
      <c r="C9" s="246"/>
      <c r="D9" s="230"/>
      <c r="E9" s="230"/>
      <c r="F9" s="248">
        <f t="shared" si="0"/>
        <v>0</v>
      </c>
      <c r="G9" s="188"/>
    </row>
    <row r="10" spans="1:7" ht="20.25" customHeight="1">
      <c r="A10" s="342"/>
      <c r="B10" s="343"/>
      <c r="C10" s="246"/>
      <c r="D10" s="230"/>
      <c r="E10" s="230"/>
      <c r="F10" s="248">
        <f t="shared" si="0"/>
        <v>0</v>
      </c>
      <c r="G10" s="188"/>
    </row>
    <row r="11" spans="1:7" ht="20.25" customHeight="1" thickBot="1">
      <c r="A11" s="339" t="s">
        <v>118</v>
      </c>
      <c r="B11" s="340"/>
      <c r="C11" s="340"/>
      <c r="D11" s="340"/>
      <c r="E11" s="341"/>
      <c r="F11" s="249">
        <f>SUM(F4:F10)</f>
        <v>0</v>
      </c>
      <c r="G11" s="233"/>
    </row>
    <row r="12" spans="1:7" ht="20.25" customHeight="1" thickBot="1">
      <c r="E12" s="113" t="s">
        <v>108</v>
      </c>
      <c r="F12" s="250">
        <f>ROUNDDOWN(F11,-3)</f>
        <v>0</v>
      </c>
    </row>
    <row r="13" spans="1:7" ht="20.25" customHeight="1">
      <c r="E13" s="113"/>
      <c r="F13" s="251"/>
    </row>
  </sheetData>
  <mergeCells count="9">
    <mergeCell ref="A11:E11"/>
    <mergeCell ref="A9:B9"/>
    <mergeCell ref="A10:B10"/>
    <mergeCell ref="A3:B3"/>
    <mergeCell ref="A4:B4"/>
    <mergeCell ref="A5:B5"/>
    <mergeCell ref="A6:B6"/>
    <mergeCell ref="A7:B7"/>
    <mergeCell ref="A8:B8"/>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入力方法</vt:lpstr>
      <vt:lpstr>従事者明細</vt:lpstr>
      <vt:lpstr> 表紙2</vt:lpstr>
      <vt:lpstr>表紙</vt:lpstr>
      <vt:lpstr>内訳書</vt:lpstr>
      <vt:lpstr>旅費１ </vt:lpstr>
      <vt:lpstr>旅費２</vt:lpstr>
      <vt:lpstr>一般業務費</vt:lpstr>
      <vt:lpstr>成果品作成費</vt:lpstr>
      <vt:lpstr>再委託費</vt:lpstr>
      <vt:lpstr>直接人件費</vt:lpstr>
      <vt:lpstr>その他原価・一般管理費等</vt:lpstr>
      <vt:lpstr>業務従事者名簿</vt:lpstr>
      <vt:lpstr>年度毎内訳</vt:lpstr>
      <vt:lpstr>その他原価・一般管理費等!Print_Area</vt:lpstr>
      <vt:lpstr>一般業務費!Print_Area</vt:lpstr>
      <vt:lpstr>業務従事者名簿!Print_Area</vt:lpstr>
      <vt:lpstr>再委託費!Print_Area</vt:lpstr>
      <vt:lpstr>従事者明細!Print_Area</vt:lpstr>
      <vt:lpstr>成果品作成費!Print_Area</vt:lpstr>
      <vt:lpstr>直接人件費!Print_Area</vt:lpstr>
      <vt:lpstr>内訳書!Print_Area</vt:lpstr>
      <vt:lpstr>入力方法!Print_Area</vt:lpstr>
      <vt:lpstr>年度毎内訳!Print_Area</vt:lpstr>
      <vt:lpstr>表紙!Print_Area</vt:lpstr>
      <vt:lpstr>'旅費１ '!Print_Area</vt:lpstr>
      <vt:lpstr>旅費２!Print_Area</vt:lpstr>
      <vt:lpstr>業務従事者名簿!Print_Titles</vt:lpstr>
      <vt:lpstr>契約</vt:lpstr>
      <vt:lpstr>入力方法!契約金額</vt:lpstr>
      <vt:lpstr>年度毎内訳!分類</vt:lpstr>
      <vt:lpstr>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岡田 享子</cp:lastModifiedBy>
  <cp:lastPrinted>2014-09-10T07:01:55Z</cp:lastPrinted>
  <dcterms:created xsi:type="dcterms:W3CDTF">2013-03-18T00:38:39Z</dcterms:created>
  <dcterms:modified xsi:type="dcterms:W3CDTF">2014-09-10T07:03:22Z</dcterms:modified>
</cp:coreProperties>
</file>